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ustomProperty6.bin" ContentType="application/vnd.openxmlformats-officedocument.spreadsheetml.customProperty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ustomProperty7.bin" ContentType="application/vnd.openxmlformats-officedocument.spreadsheetml.customProperty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ustomProperty8.bin" ContentType="application/vnd.openxmlformats-officedocument.spreadsheetml.customProperty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600" windowWidth="28800" windowHeight="12285" firstSheet="3" activeTab="7"/>
  </bookViews>
  <sheets>
    <sheet name="Mon, May 16th, 2022" sheetId="1" r:id="rId1"/>
    <sheet name="Tue, May 17th, 2022" sheetId="2" r:id="rId2"/>
    <sheet name="Wed, May 18th, 2022" sheetId="3" r:id="rId3"/>
    <sheet name="Thu, May 19th, 2022" sheetId="4" r:id="rId4"/>
    <sheet name="Fri, May 20th, 2022" sheetId="5" r:id="rId5"/>
    <sheet name="Sat, May 21st, 2022" sheetId="6" r:id="rId6"/>
    <sheet name="Sun, May 22nd, 2022" sheetId="7" r:id="rId7"/>
    <sheet name="Week 20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7" i="5"/>
  <c r="P27" i="4"/>
  <c r="P27" i="3"/>
  <c r="P27" i="2"/>
  <c r="P27" i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" i="8"/>
  <c r="M4" i="8"/>
  <c r="M6" i="8"/>
  <c r="M7" i="8"/>
  <c r="M8" i="8"/>
  <c r="M9" i="8"/>
  <c r="M10" i="8"/>
  <c r="M11" i="8"/>
  <c r="M12" i="8"/>
  <c r="M13" i="8"/>
  <c r="M14" i="8"/>
  <c r="M15" i="8"/>
  <c r="M16" i="8"/>
  <c r="M17" i="8"/>
  <c r="M19" i="8"/>
  <c r="M20" i="8"/>
  <c r="M21" i="8"/>
  <c r="M22" i="8"/>
  <c r="M24" i="8"/>
  <c r="M25" i="8"/>
  <c r="M26" i="8"/>
  <c r="M28" i="8"/>
  <c r="M29" i="8"/>
  <c r="M30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2" i="8"/>
  <c r="M53" i="8"/>
  <c r="M54" i="8"/>
  <c r="M57" i="8"/>
  <c r="M58" i="8"/>
  <c r="M59" i="8"/>
  <c r="M61" i="8"/>
  <c r="M62" i="8"/>
  <c r="M63" i="8"/>
  <c r="M64" i="8"/>
  <c r="M65" i="8"/>
  <c r="M66" i="8"/>
  <c r="M67" i="8"/>
  <c r="M69" i="8"/>
  <c r="M70" i="8"/>
  <c r="M71" i="8"/>
  <c r="M72" i="8"/>
  <c r="M73" i="8"/>
  <c r="M74" i="8"/>
  <c r="M75" i="8"/>
  <c r="M76" i="8"/>
  <c r="M78" i="8"/>
  <c r="M79" i="8"/>
  <c r="M80" i="8"/>
  <c r="M81" i="8"/>
  <c r="M82" i="8"/>
  <c r="M83" i="8"/>
  <c r="M84" i="8"/>
  <c r="M85" i="8"/>
  <c r="M86" i="8"/>
  <c r="M87" i="8"/>
  <c r="M88" i="8"/>
  <c r="M90" i="8"/>
  <c r="M91" i="8"/>
  <c r="M92" i="8"/>
  <c r="M93" i="8"/>
  <c r="M94" i="8"/>
  <c r="M96" i="8"/>
  <c r="M97" i="8"/>
  <c r="M98" i="8"/>
  <c r="M99" i="8"/>
  <c r="M100" i="8"/>
  <c r="M101" i="8"/>
  <c r="M102" i="8"/>
  <c r="M103" i="8"/>
  <c r="M104" i="8"/>
  <c r="M106" i="8"/>
  <c r="M107" i="8"/>
  <c r="M108" i="8"/>
  <c r="M110" i="8"/>
  <c r="M111" i="8"/>
  <c r="M113" i="8"/>
  <c r="M114" i="8"/>
  <c r="M115" i="8"/>
  <c r="M117" i="8"/>
  <c r="M118" i="8"/>
  <c r="M119" i="8"/>
  <c r="M120" i="8"/>
  <c r="M121" i="8"/>
  <c r="M122" i="8"/>
  <c r="M124" i="8"/>
  <c r="M125" i="8"/>
  <c r="M127" i="8"/>
  <c r="M128" i="8"/>
  <c r="M129" i="8"/>
  <c r="M130" i="8"/>
  <c r="M131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1" i="8"/>
  <c r="M182" i="8"/>
  <c r="M183" i="8"/>
  <c r="M184" i="8"/>
  <c r="M185" i="8"/>
  <c r="M186" i="8"/>
  <c r="M187" i="8"/>
  <c r="M188" i="8"/>
  <c r="M189" i="8"/>
  <c r="M190" i="8"/>
  <c r="M191" i="8"/>
  <c r="M193" i="8"/>
  <c r="M194" i="8"/>
  <c r="M195" i="8"/>
  <c r="M196" i="8"/>
  <c r="M198" i="8"/>
  <c r="M199" i="8"/>
  <c r="M200" i="8"/>
  <c r="M201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9" i="8"/>
  <c r="M220" i="8"/>
  <c r="M221" i="8"/>
  <c r="M222" i="8"/>
  <c r="M223" i="8"/>
  <c r="M224" i="8"/>
  <c r="M225" i="8"/>
  <c r="M226" i="8"/>
  <c r="M227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4" i="8"/>
  <c r="M245" i="8"/>
  <c r="M247" i="8"/>
  <c r="M248" i="8"/>
  <c r="M249" i="8"/>
  <c r="M250" i="8"/>
  <c r="M251" i="8"/>
  <c r="M252" i="8"/>
  <c r="M253" i="8"/>
  <c r="M254" i="8"/>
  <c r="M255" i="8"/>
  <c r="M257" i="8"/>
  <c r="M258" i="8"/>
  <c r="M259" i="8"/>
  <c r="M260" i="8"/>
  <c r="M262" i="8"/>
  <c r="M263" i="8"/>
  <c r="M264" i="8"/>
  <c r="M265" i="8"/>
  <c r="M266" i="8"/>
  <c r="M267" i="8"/>
  <c r="M268" i="8"/>
  <c r="M270" i="8"/>
  <c r="M271" i="8"/>
  <c r="M272" i="8"/>
  <c r="M273" i="8"/>
  <c r="M275" i="8"/>
  <c r="M276" i="8"/>
  <c r="M277" i="8"/>
  <c r="M278" i="8"/>
  <c r="M279" i="8"/>
  <c r="M280" i="8"/>
  <c r="M281" i="8"/>
  <c r="M282" i="8"/>
  <c r="M283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8" i="8"/>
  <c r="M439" i="8"/>
  <c r="M440" i="8"/>
  <c r="M442" i="8"/>
  <c r="M443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4" i="8"/>
  <c r="M465" i="8"/>
  <c r="M466" i="8"/>
  <c r="M467" i="8"/>
  <c r="M468" i="8"/>
  <c r="M469" i="8"/>
  <c r="M470" i="8"/>
  <c r="M471" i="8"/>
  <c r="M472" i="8"/>
  <c r="M473" i="8"/>
  <c r="M475" i="8"/>
  <c r="M476" i="8"/>
  <c r="M477" i="8"/>
  <c r="M478" i="8"/>
  <c r="M479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9" i="8"/>
  <c r="M530" i="8"/>
  <c r="M531" i="8"/>
  <c r="M532" i="8"/>
  <c r="M533" i="8"/>
  <c r="M534" i="8"/>
  <c r="M535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8" i="8"/>
  <c r="M579" i="8"/>
  <c r="M580" i="8"/>
  <c r="M582" i="8"/>
  <c r="M583" i="8"/>
  <c r="M585" i="8"/>
  <c r="M586" i="8"/>
  <c r="M587" i="8"/>
  <c r="M588" i="8"/>
  <c r="M589" i="8"/>
  <c r="M590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11" i="8"/>
  <c r="M612" i="8"/>
  <c r="M614" i="8"/>
  <c r="M615" i="8"/>
  <c r="M616" i="8"/>
  <c r="M618" i="8"/>
  <c r="M619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6" i="8"/>
  <c r="M657" i="8"/>
  <c r="M658" i="8"/>
  <c r="M659" i="8"/>
  <c r="M660" i="8"/>
  <c r="M661" i="8"/>
  <c r="M662" i="8"/>
  <c r="M663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80" i="8"/>
  <c r="M681" i="8"/>
  <c r="M682" i="8"/>
  <c r="M683" i="8"/>
  <c r="M684" i="8"/>
  <c r="M685" i="8"/>
  <c r="M686" i="8"/>
  <c r="M687" i="8"/>
  <c r="M688" i="8"/>
  <c r="M690" i="8"/>
  <c r="M691" i="8"/>
  <c r="M692" i="8"/>
  <c r="M693" i="8"/>
  <c r="M695" i="8"/>
  <c r="M696" i="8"/>
  <c r="M697" i="8"/>
  <c r="M699" i="8"/>
  <c r="M700" i="8"/>
  <c r="M701" i="8"/>
  <c r="M702" i="8"/>
  <c r="M703" i="8"/>
  <c r="M704" i="8"/>
  <c r="M706" i="8"/>
  <c r="M707" i="8"/>
  <c r="M709" i="8"/>
  <c r="M710" i="8"/>
  <c r="M711" i="8"/>
  <c r="M712" i="8"/>
  <c r="M715" i="8"/>
  <c r="M716" i="8"/>
  <c r="M717" i="8"/>
  <c r="M718" i="8"/>
  <c r="M719" i="8"/>
  <c r="M721" i="8"/>
  <c r="M722" i="8"/>
  <c r="M723" i="8"/>
  <c r="M726" i="8"/>
  <c r="M727" i="8"/>
  <c r="M728" i="8"/>
  <c r="M729" i="8"/>
  <c r="M730" i="8"/>
  <c r="M732" i="8"/>
  <c r="M733" i="8"/>
  <c r="M734" i="8"/>
  <c r="M735" i="8"/>
  <c r="M738" i="8"/>
  <c r="M739" i="8"/>
  <c r="M740" i="8"/>
  <c r="M741" i="8"/>
  <c r="M742" i="8"/>
  <c r="M744" i="8"/>
  <c r="M745" i="8"/>
  <c r="M746" i="8"/>
  <c r="M749" i="8"/>
  <c r="M750" i="8"/>
  <c r="M752" i="8"/>
  <c r="M753" i="8"/>
  <c r="M754" i="8"/>
  <c r="M755" i="8"/>
  <c r="M756" i="8"/>
  <c r="M757" i="8"/>
  <c r="M758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4" i="8"/>
  <c r="N6" i="8"/>
  <c r="N7" i="8"/>
  <c r="N8" i="8"/>
  <c r="N9" i="8"/>
  <c r="N10" i="8"/>
  <c r="N11" i="8"/>
  <c r="N12" i="8"/>
  <c r="N13" i="8"/>
  <c r="N14" i="8"/>
  <c r="N15" i="8"/>
  <c r="N16" i="8"/>
  <c r="N17" i="8"/>
  <c r="N19" i="8"/>
  <c r="N20" i="8"/>
  <c r="N21" i="8"/>
  <c r="N22" i="8"/>
  <c r="N24" i="8"/>
  <c r="N25" i="8"/>
  <c r="N26" i="8"/>
  <c r="N28" i="8"/>
  <c r="N29" i="8"/>
  <c r="N30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2" i="8"/>
  <c r="N53" i="8"/>
  <c r="N54" i="8"/>
  <c r="N57" i="8"/>
  <c r="N58" i="8"/>
  <c r="N59" i="8"/>
  <c r="N61" i="8"/>
  <c r="N62" i="8"/>
  <c r="N63" i="8"/>
  <c r="N64" i="8"/>
  <c r="N65" i="8"/>
  <c r="N66" i="8"/>
  <c r="N67" i="8"/>
  <c r="N69" i="8"/>
  <c r="N70" i="8"/>
  <c r="N71" i="8"/>
  <c r="N72" i="8"/>
  <c r="N73" i="8"/>
  <c r="N74" i="8"/>
  <c r="N75" i="8"/>
  <c r="N76" i="8"/>
  <c r="N78" i="8"/>
  <c r="N79" i="8"/>
  <c r="N80" i="8"/>
  <c r="N81" i="8"/>
  <c r="N82" i="8"/>
  <c r="N83" i="8"/>
  <c r="N84" i="8"/>
  <c r="N85" i="8"/>
  <c r="N86" i="8"/>
  <c r="N87" i="8"/>
  <c r="N88" i="8"/>
  <c r="N90" i="8"/>
  <c r="N91" i="8"/>
  <c r="N92" i="8"/>
  <c r="N93" i="8"/>
  <c r="N94" i="8"/>
  <c r="N96" i="8"/>
  <c r="N97" i="8"/>
  <c r="N98" i="8"/>
  <c r="N99" i="8"/>
  <c r="N100" i="8"/>
  <c r="N101" i="8"/>
  <c r="N102" i="8"/>
  <c r="N103" i="8"/>
  <c r="N104" i="8"/>
  <c r="N106" i="8"/>
  <c r="N107" i="8"/>
  <c r="N108" i="8"/>
  <c r="N110" i="8"/>
  <c r="N111" i="8"/>
  <c r="N113" i="8"/>
  <c r="N114" i="8"/>
  <c r="N115" i="8"/>
  <c r="N117" i="8"/>
  <c r="N118" i="8"/>
  <c r="N119" i="8"/>
  <c r="N120" i="8"/>
  <c r="N121" i="8"/>
  <c r="N122" i="8"/>
  <c r="N124" i="8"/>
  <c r="N125" i="8"/>
  <c r="N127" i="8"/>
  <c r="N128" i="8"/>
  <c r="N129" i="8"/>
  <c r="N130" i="8"/>
  <c r="N131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60" i="8"/>
  <c r="N161" i="8"/>
  <c r="N162" i="8"/>
  <c r="N163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1" i="8"/>
  <c r="N182" i="8"/>
  <c r="N183" i="8"/>
  <c r="N184" i="8"/>
  <c r="N185" i="8"/>
  <c r="N186" i="8"/>
  <c r="N187" i="8"/>
  <c r="N188" i="8"/>
  <c r="N189" i="8"/>
  <c r="N190" i="8"/>
  <c r="N191" i="8"/>
  <c r="N193" i="8"/>
  <c r="N194" i="8"/>
  <c r="N195" i="8"/>
  <c r="N196" i="8"/>
  <c r="N198" i="8"/>
  <c r="N199" i="8"/>
  <c r="N200" i="8"/>
  <c r="N201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9" i="8"/>
  <c r="N220" i="8"/>
  <c r="N221" i="8"/>
  <c r="N222" i="8"/>
  <c r="N223" i="8"/>
  <c r="N224" i="8"/>
  <c r="N226" i="8"/>
  <c r="N227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4" i="8"/>
  <c r="N245" i="8"/>
  <c r="N247" i="8"/>
  <c r="N248" i="8"/>
  <c r="N249" i="8"/>
  <c r="N250" i="8"/>
  <c r="N251" i="8"/>
  <c r="N252" i="8"/>
  <c r="N253" i="8"/>
  <c r="N254" i="8"/>
  <c r="N255" i="8"/>
  <c r="N257" i="8"/>
  <c r="N258" i="8"/>
  <c r="N259" i="8"/>
  <c r="N260" i="8"/>
  <c r="N262" i="8"/>
  <c r="N263" i="8"/>
  <c r="N264" i="8"/>
  <c r="N265" i="8"/>
  <c r="N266" i="8"/>
  <c r="N267" i="8"/>
  <c r="N268" i="8"/>
  <c r="N270" i="8"/>
  <c r="N271" i="8"/>
  <c r="N272" i="8"/>
  <c r="N273" i="8"/>
  <c r="N275" i="8"/>
  <c r="N277" i="8"/>
  <c r="N278" i="8"/>
  <c r="N279" i="8"/>
  <c r="N280" i="8"/>
  <c r="N281" i="8"/>
  <c r="N282" i="8"/>
  <c r="N283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8" i="8"/>
  <c r="N439" i="8"/>
  <c r="N440" i="8"/>
  <c r="N442" i="8"/>
  <c r="N443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4" i="8"/>
  <c r="N465" i="8"/>
  <c r="N466" i="8"/>
  <c r="N467" i="8"/>
  <c r="N468" i="8"/>
  <c r="N469" i="8"/>
  <c r="N470" i="8"/>
  <c r="N471" i="8"/>
  <c r="N472" i="8"/>
  <c r="N473" i="8"/>
  <c r="N475" i="8"/>
  <c r="N476" i="8"/>
  <c r="N477" i="8"/>
  <c r="N478" i="8"/>
  <c r="N479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9" i="8"/>
  <c r="N530" i="8"/>
  <c r="N531" i="8"/>
  <c r="N532" i="8"/>
  <c r="N533" i="8"/>
  <c r="N534" i="8"/>
  <c r="N535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6" i="8"/>
  <c r="N578" i="8"/>
  <c r="N579" i="8"/>
  <c r="N580" i="8"/>
  <c r="N582" i="8"/>
  <c r="N583" i="8"/>
  <c r="N585" i="8"/>
  <c r="N586" i="8"/>
  <c r="N587" i="8"/>
  <c r="N588" i="8"/>
  <c r="N589" i="8"/>
  <c r="N590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11" i="8"/>
  <c r="N612" i="8"/>
  <c r="N614" i="8"/>
  <c r="N615" i="8"/>
  <c r="N616" i="8"/>
  <c r="N618" i="8"/>
  <c r="N619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5" i="8"/>
  <c r="N646" i="8"/>
  <c r="N647" i="8"/>
  <c r="N648" i="8"/>
  <c r="N649" i="8"/>
  <c r="N650" i="8"/>
  <c r="N651" i="8"/>
  <c r="N652" i="8"/>
  <c r="N653" i="8"/>
  <c r="N656" i="8"/>
  <c r="N657" i="8"/>
  <c r="N658" i="8"/>
  <c r="N659" i="8"/>
  <c r="N660" i="8"/>
  <c r="N661" i="8"/>
  <c r="N662" i="8"/>
  <c r="N663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80" i="8"/>
  <c r="N681" i="8"/>
  <c r="N682" i="8"/>
  <c r="N683" i="8"/>
  <c r="N684" i="8"/>
  <c r="N685" i="8"/>
  <c r="N686" i="8"/>
  <c r="N687" i="8"/>
  <c r="N688" i="8"/>
  <c r="N690" i="8"/>
  <c r="N691" i="8"/>
  <c r="N692" i="8"/>
  <c r="N693" i="8"/>
  <c r="N695" i="8"/>
  <c r="N696" i="8"/>
  <c r="N697" i="8"/>
  <c r="N699" i="8"/>
  <c r="N700" i="8"/>
  <c r="N701" i="8"/>
  <c r="N702" i="8"/>
  <c r="N703" i="8"/>
  <c r="N704" i="8"/>
  <c r="N706" i="8"/>
  <c r="N707" i="8"/>
  <c r="N709" i="8"/>
  <c r="N710" i="8"/>
  <c r="N711" i="8"/>
  <c r="N712" i="8"/>
  <c r="N715" i="8"/>
  <c r="N716" i="8"/>
  <c r="N717" i="8"/>
  <c r="N718" i="8"/>
  <c r="N719" i="8"/>
  <c r="N721" i="8"/>
  <c r="N722" i="8"/>
  <c r="N723" i="8"/>
  <c r="N726" i="8"/>
  <c r="N727" i="8"/>
  <c r="N728" i="8"/>
  <c r="N729" i="8"/>
  <c r="N730" i="8"/>
  <c r="N732" i="8"/>
  <c r="N733" i="8"/>
  <c r="N734" i="8"/>
  <c r="N735" i="8"/>
  <c r="N738" i="8"/>
  <c r="N739" i="8"/>
  <c r="N740" i="8"/>
  <c r="N741" i="8"/>
  <c r="N742" i="8"/>
  <c r="N744" i="8"/>
  <c r="N745" i="8"/>
  <c r="N746" i="8"/>
  <c r="N749" i="8"/>
  <c r="N750" i="8"/>
  <c r="N752" i="8"/>
  <c r="N753" i="8"/>
  <c r="N754" i="8"/>
  <c r="N755" i="8"/>
  <c r="N756" i="8"/>
  <c r="N757" i="8"/>
  <c r="N758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R3" i="7"/>
  <c r="R5" i="7"/>
  <c r="R8" i="7"/>
  <c r="R9" i="7"/>
  <c r="R13" i="7"/>
  <c r="R16" i="7"/>
  <c r="R17" i="7"/>
  <c r="R19" i="7"/>
  <c r="R22" i="7"/>
  <c r="R24" i="7"/>
  <c r="L4" i="7"/>
  <c r="L6" i="7"/>
  <c r="L7" i="7"/>
  <c r="L8" i="7"/>
  <c r="L10" i="7"/>
  <c r="L11" i="7"/>
  <c r="L12" i="7"/>
  <c r="L14" i="7"/>
  <c r="L15" i="7"/>
  <c r="L1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" i="7"/>
  <c r="M6" i="7"/>
  <c r="M7" i="7"/>
  <c r="M8" i="7"/>
  <c r="M10" i="7"/>
  <c r="M11" i="7"/>
  <c r="M12" i="7"/>
  <c r="M14" i="7"/>
  <c r="M15" i="7"/>
  <c r="M16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R3" i="6"/>
  <c r="R6" i="6"/>
  <c r="R7" i="6"/>
  <c r="R8" i="6"/>
  <c r="R9" i="6"/>
  <c r="R10" i="6"/>
  <c r="R11" i="6"/>
  <c r="R12" i="6"/>
  <c r="R13" i="6"/>
  <c r="R16" i="6"/>
  <c r="R24" i="6"/>
  <c r="L4" i="6"/>
  <c r="L5" i="6"/>
  <c r="L8" i="6"/>
  <c r="L9" i="6"/>
  <c r="L11" i="6"/>
  <c r="L12" i="6"/>
  <c r="L13" i="6"/>
  <c r="L14" i="6"/>
  <c r="L15" i="6"/>
  <c r="L16" i="6"/>
  <c r="L19" i="6"/>
  <c r="L20" i="6"/>
  <c r="L21" i="6"/>
  <c r="L22" i="6"/>
  <c r="L24" i="6"/>
  <c r="L25" i="6"/>
  <c r="L26" i="6"/>
  <c r="L29" i="6"/>
  <c r="L30" i="6"/>
  <c r="L31" i="6"/>
  <c r="L33" i="6"/>
  <c r="L34" i="6"/>
  <c r="L35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4" i="6"/>
  <c r="M5" i="6"/>
  <c r="M8" i="6"/>
  <c r="M9" i="6"/>
  <c r="M11" i="6"/>
  <c r="M12" i="6"/>
  <c r="M13" i="6"/>
  <c r="M14" i="6"/>
  <c r="M15" i="6"/>
  <c r="M16" i="6"/>
  <c r="M19" i="6"/>
  <c r="M20" i="6"/>
  <c r="M21" i="6"/>
  <c r="M22" i="6"/>
  <c r="M25" i="6"/>
  <c r="M26" i="6"/>
  <c r="M29" i="6"/>
  <c r="M30" i="6"/>
  <c r="M31" i="6"/>
  <c r="M33" i="6"/>
  <c r="M34" i="6"/>
  <c r="M35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9" i="5"/>
  <c r="R21" i="5"/>
  <c r="R22" i="5"/>
  <c r="R23" i="5"/>
  <c r="R24" i="5"/>
  <c r="R2" i="5"/>
  <c r="L5" i="5"/>
  <c r="L6" i="5"/>
  <c r="L8" i="5"/>
  <c r="L9" i="5"/>
  <c r="L10" i="5"/>
  <c r="L12" i="5"/>
  <c r="L14" i="5"/>
  <c r="L15" i="5"/>
  <c r="L17" i="5"/>
  <c r="L18" i="5"/>
  <c r="L19" i="5"/>
  <c r="L20" i="5"/>
  <c r="L22" i="5"/>
  <c r="L23" i="5"/>
  <c r="L26" i="5"/>
  <c r="L27" i="5"/>
  <c r="L29" i="5"/>
  <c r="L30" i="5"/>
  <c r="L31" i="5"/>
  <c r="L34" i="5"/>
  <c r="L35" i="5"/>
  <c r="L37" i="5"/>
  <c r="L38" i="5"/>
  <c r="L39" i="5"/>
  <c r="L40" i="5"/>
  <c r="L41" i="5"/>
  <c r="L43" i="5"/>
  <c r="L44" i="5"/>
  <c r="L45" i="5"/>
  <c r="L48" i="5"/>
  <c r="L49" i="5"/>
  <c r="L50" i="5"/>
  <c r="L51" i="5"/>
  <c r="L52" i="5"/>
  <c r="L53" i="5"/>
  <c r="L54" i="5"/>
  <c r="L55" i="5"/>
  <c r="L57" i="5"/>
  <c r="L58" i="5"/>
  <c r="L61" i="5"/>
  <c r="L62" i="5"/>
  <c r="L63" i="5"/>
  <c r="L64" i="5"/>
  <c r="L65" i="5"/>
  <c r="L66" i="5"/>
  <c r="L67" i="5"/>
  <c r="L68" i="5"/>
  <c r="L70" i="5"/>
  <c r="L71" i="5"/>
  <c r="L73" i="5"/>
  <c r="L74" i="5"/>
  <c r="L75" i="5"/>
  <c r="L77" i="5"/>
  <c r="L78" i="5"/>
  <c r="L80" i="5"/>
  <c r="L81" i="5"/>
  <c r="L82" i="5"/>
  <c r="L84" i="5"/>
  <c r="L85" i="5"/>
  <c r="L86" i="5"/>
  <c r="L88" i="5"/>
  <c r="L89" i="5"/>
  <c r="L91" i="5"/>
  <c r="L92" i="5"/>
  <c r="L93" i="5"/>
  <c r="L95" i="5"/>
  <c r="L96" i="5"/>
  <c r="L99" i="5"/>
  <c r="L100" i="5"/>
  <c r="L101" i="5"/>
  <c r="L102" i="5"/>
  <c r="L104" i="5"/>
  <c r="L106" i="5"/>
  <c r="L107" i="5"/>
  <c r="L108" i="5"/>
  <c r="L109" i="5"/>
  <c r="L110" i="5"/>
  <c r="L113" i="5"/>
  <c r="L114" i="5"/>
  <c r="L115" i="5"/>
  <c r="L116" i="5"/>
  <c r="L117" i="5"/>
  <c r="L118" i="5"/>
  <c r="L120" i="5"/>
  <c r="L121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8" i="5"/>
  <c r="M9" i="5"/>
  <c r="M10" i="5"/>
  <c r="M12" i="5"/>
  <c r="M14" i="5"/>
  <c r="M15" i="5"/>
  <c r="M17" i="5"/>
  <c r="M18" i="5"/>
  <c r="M19" i="5"/>
  <c r="M20" i="5"/>
  <c r="M22" i="5"/>
  <c r="M23" i="5"/>
  <c r="M26" i="5"/>
  <c r="M27" i="5"/>
  <c r="M29" i="5"/>
  <c r="M30" i="5"/>
  <c r="M31" i="5"/>
  <c r="M35" i="5"/>
  <c r="M37" i="5"/>
  <c r="M38" i="5"/>
  <c r="M39" i="5"/>
  <c r="M40" i="5"/>
  <c r="M41" i="5"/>
  <c r="M43" i="5"/>
  <c r="M44" i="5"/>
  <c r="M45" i="5"/>
  <c r="M48" i="5"/>
  <c r="M49" i="5"/>
  <c r="M50" i="5"/>
  <c r="M51" i="5"/>
  <c r="M52" i="5"/>
  <c r="M53" i="5"/>
  <c r="M54" i="5"/>
  <c r="M55" i="5"/>
  <c r="M57" i="5"/>
  <c r="M58" i="5"/>
  <c r="M61" i="5"/>
  <c r="M62" i="5"/>
  <c r="M63" i="5"/>
  <c r="M64" i="5"/>
  <c r="M65" i="5"/>
  <c r="M66" i="5"/>
  <c r="M67" i="5"/>
  <c r="M68" i="5"/>
  <c r="M70" i="5"/>
  <c r="M71" i="5"/>
  <c r="M73" i="5"/>
  <c r="M74" i="5"/>
  <c r="M75" i="5"/>
  <c r="M77" i="5"/>
  <c r="M78" i="5"/>
  <c r="M80" i="5"/>
  <c r="M81" i="5"/>
  <c r="M82" i="5"/>
  <c r="M84" i="5"/>
  <c r="M85" i="5"/>
  <c r="M86" i="5"/>
  <c r="M88" i="5"/>
  <c r="M89" i="5"/>
  <c r="M91" i="5"/>
  <c r="M92" i="5"/>
  <c r="M93" i="5"/>
  <c r="M95" i="5"/>
  <c r="M96" i="5"/>
  <c r="M100" i="5"/>
  <c r="M101" i="5"/>
  <c r="M102" i="5"/>
  <c r="M104" i="5"/>
  <c r="M106" i="5"/>
  <c r="M107" i="5"/>
  <c r="M108" i="5"/>
  <c r="M109" i="5"/>
  <c r="M110" i="5"/>
  <c r="M113" i="5"/>
  <c r="M114" i="5"/>
  <c r="M115" i="5"/>
  <c r="M116" i="5"/>
  <c r="M117" i="5"/>
  <c r="M118" i="5"/>
  <c r="M120" i="5"/>
  <c r="M121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3" i="4"/>
  <c r="R4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L5" i="4"/>
  <c r="L6" i="4"/>
  <c r="L7" i="4"/>
  <c r="L8" i="4"/>
  <c r="L9" i="4"/>
  <c r="L11" i="4"/>
  <c r="L13" i="4"/>
  <c r="L14" i="4"/>
  <c r="L15" i="4"/>
  <c r="L17" i="4"/>
  <c r="L18" i="4"/>
  <c r="L19" i="4"/>
  <c r="L23" i="4"/>
  <c r="L24" i="4"/>
  <c r="L25" i="4"/>
  <c r="L27" i="4"/>
  <c r="L28" i="4"/>
  <c r="L29" i="4"/>
  <c r="L30" i="4"/>
  <c r="L32" i="4"/>
  <c r="L33" i="4"/>
  <c r="L34" i="4"/>
  <c r="L35" i="4"/>
  <c r="L36" i="4"/>
  <c r="L37" i="4"/>
  <c r="L39" i="4"/>
  <c r="L40" i="4"/>
  <c r="L41" i="4"/>
  <c r="L44" i="4"/>
  <c r="L45" i="4"/>
  <c r="L46" i="4"/>
  <c r="L48" i="4"/>
  <c r="L49" i="4"/>
  <c r="L50" i="4"/>
  <c r="L51" i="4"/>
  <c r="L52" i="4"/>
  <c r="L53" i="4"/>
  <c r="L54" i="4"/>
  <c r="L56" i="4"/>
  <c r="L57" i="4"/>
  <c r="L58" i="4"/>
  <c r="L59" i="4"/>
  <c r="L62" i="4"/>
  <c r="L63" i="4"/>
  <c r="L64" i="4"/>
  <c r="L65" i="4"/>
  <c r="L66" i="4"/>
  <c r="L68" i="4"/>
  <c r="L69" i="4"/>
  <c r="L70" i="4"/>
  <c r="L71" i="4"/>
  <c r="L72" i="4"/>
  <c r="L73" i="4"/>
  <c r="L74" i="4"/>
  <c r="L75" i="4"/>
  <c r="L76" i="4"/>
  <c r="L77" i="4"/>
  <c r="L79" i="4"/>
  <c r="L80" i="4"/>
  <c r="L81" i="4"/>
  <c r="L84" i="4"/>
  <c r="L85" i="4"/>
  <c r="L86" i="4"/>
  <c r="L88" i="4"/>
  <c r="L89" i="4"/>
  <c r="L90" i="4"/>
  <c r="L92" i="4"/>
  <c r="L93" i="4"/>
  <c r="L96" i="4"/>
  <c r="L97" i="4"/>
  <c r="L98" i="4"/>
  <c r="L100" i="4"/>
  <c r="L101" i="4"/>
  <c r="L102" i="4"/>
  <c r="L103" i="4"/>
  <c r="L105" i="4"/>
  <c r="L106" i="4"/>
  <c r="L107" i="4"/>
  <c r="L108" i="4"/>
  <c r="L109" i="4"/>
  <c r="L110" i="4"/>
  <c r="L111" i="4"/>
  <c r="L112" i="4"/>
  <c r="L113" i="4"/>
  <c r="L115" i="4"/>
  <c r="L116" i="4"/>
  <c r="L117" i="4"/>
  <c r="L119" i="4"/>
  <c r="L120" i="4"/>
  <c r="L121" i="4"/>
  <c r="L122" i="4"/>
  <c r="L123" i="4"/>
  <c r="L124" i="4"/>
  <c r="L125" i="4"/>
  <c r="L127" i="4"/>
  <c r="L128" i="4"/>
  <c r="L129" i="4"/>
  <c r="L130" i="4"/>
  <c r="L131" i="4"/>
  <c r="L132" i="4"/>
  <c r="L135" i="4"/>
  <c r="L136" i="4"/>
  <c r="L137" i="4"/>
  <c r="L138" i="4"/>
  <c r="L139" i="4"/>
  <c r="L140" i="4"/>
  <c r="L141" i="4"/>
  <c r="L144" i="4"/>
  <c r="L145" i="4"/>
  <c r="L147" i="4"/>
  <c r="L148" i="4"/>
  <c r="L149" i="4"/>
  <c r="L150" i="4"/>
  <c r="L151" i="4"/>
  <c r="L152" i="4"/>
  <c r="L153" i="4"/>
  <c r="L155" i="4"/>
  <c r="L156" i="4"/>
  <c r="L158" i="4"/>
  <c r="L160" i="4"/>
  <c r="L161" i="4"/>
  <c r="L162" i="4"/>
  <c r="L164" i="4"/>
  <c r="L165" i="4"/>
  <c r="L16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8" i="4"/>
  <c r="M9" i="4"/>
  <c r="M11" i="4"/>
  <c r="M13" i="4"/>
  <c r="M14" i="4"/>
  <c r="M15" i="4"/>
  <c r="M17" i="4"/>
  <c r="M18" i="4"/>
  <c r="M19" i="4"/>
  <c r="M24" i="4"/>
  <c r="M25" i="4"/>
  <c r="M27" i="4"/>
  <c r="M28" i="4"/>
  <c r="M29" i="4"/>
  <c r="M30" i="4"/>
  <c r="M32" i="4"/>
  <c r="M33" i="4"/>
  <c r="M34" i="4"/>
  <c r="M35" i="4"/>
  <c r="M36" i="4"/>
  <c r="M37" i="4"/>
  <c r="M39" i="4"/>
  <c r="M40" i="4"/>
  <c r="M41" i="4"/>
  <c r="M44" i="4"/>
  <c r="M45" i="4"/>
  <c r="M46" i="4"/>
  <c r="M48" i="4"/>
  <c r="M49" i="4"/>
  <c r="M50" i="4"/>
  <c r="M51" i="4"/>
  <c r="M52" i="4"/>
  <c r="M53" i="4"/>
  <c r="M54" i="4"/>
  <c r="M56" i="4"/>
  <c r="M57" i="4"/>
  <c r="M58" i="4"/>
  <c r="M59" i="4"/>
  <c r="M62" i="4"/>
  <c r="M63" i="4"/>
  <c r="M64" i="4"/>
  <c r="M65" i="4"/>
  <c r="M66" i="4"/>
  <c r="M68" i="4"/>
  <c r="M69" i="4"/>
  <c r="M70" i="4"/>
  <c r="M71" i="4"/>
  <c r="M72" i="4"/>
  <c r="M73" i="4"/>
  <c r="M74" i="4"/>
  <c r="M75" i="4"/>
  <c r="M76" i="4"/>
  <c r="M77" i="4"/>
  <c r="M79" i="4"/>
  <c r="M80" i="4"/>
  <c r="M81" i="4"/>
  <c r="M84" i="4"/>
  <c r="M85" i="4"/>
  <c r="M86" i="4"/>
  <c r="M88" i="4"/>
  <c r="M89" i="4"/>
  <c r="M90" i="4"/>
  <c r="M92" i="4"/>
  <c r="M93" i="4"/>
  <c r="M96" i="4"/>
  <c r="M97" i="4"/>
  <c r="M98" i="4"/>
  <c r="M100" i="4"/>
  <c r="M101" i="4"/>
  <c r="M102" i="4"/>
  <c r="M103" i="4"/>
  <c r="M105" i="4"/>
  <c r="M106" i="4"/>
  <c r="M107" i="4"/>
  <c r="M108" i="4"/>
  <c r="M109" i="4"/>
  <c r="M110" i="4"/>
  <c r="M111" i="4"/>
  <c r="M112" i="4"/>
  <c r="M113" i="4"/>
  <c r="M115" i="4"/>
  <c r="M116" i="4"/>
  <c r="M117" i="4"/>
  <c r="M119" i="4"/>
  <c r="M120" i="4"/>
  <c r="M121" i="4"/>
  <c r="M122" i="4"/>
  <c r="M123" i="4"/>
  <c r="M124" i="4"/>
  <c r="M125" i="4"/>
  <c r="M127" i="4"/>
  <c r="M128" i="4"/>
  <c r="M129" i="4"/>
  <c r="M130" i="4"/>
  <c r="M131" i="4"/>
  <c r="M132" i="4"/>
  <c r="M135" i="4"/>
  <c r="M136" i="4"/>
  <c r="M137" i="4"/>
  <c r="M138" i="4"/>
  <c r="M139" i="4"/>
  <c r="M140" i="4"/>
  <c r="M141" i="4"/>
  <c r="M144" i="4"/>
  <c r="M145" i="4"/>
  <c r="M147" i="4"/>
  <c r="M148" i="4"/>
  <c r="M149" i="4"/>
  <c r="M150" i="4"/>
  <c r="M151" i="4"/>
  <c r="M152" i="4"/>
  <c r="M153" i="4"/>
  <c r="M155" i="4"/>
  <c r="M156" i="4"/>
  <c r="M158" i="4"/>
  <c r="M160" i="4"/>
  <c r="M161" i="4"/>
  <c r="M162" i="4"/>
  <c r="M164" i="4"/>
  <c r="M165" i="4"/>
  <c r="M166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L4" i="3"/>
  <c r="L6" i="3"/>
  <c r="L7" i="3"/>
  <c r="L9" i="3"/>
  <c r="L10" i="3"/>
  <c r="L11" i="3"/>
  <c r="L13" i="3"/>
  <c r="L14" i="3"/>
  <c r="L15" i="3"/>
  <c r="L16" i="3"/>
  <c r="L17" i="3"/>
  <c r="L19" i="3"/>
  <c r="L20" i="3"/>
  <c r="L21" i="3"/>
  <c r="L25" i="3"/>
  <c r="L26" i="3"/>
  <c r="L27" i="3"/>
  <c r="L28" i="3"/>
  <c r="L29" i="3"/>
  <c r="L30" i="3"/>
  <c r="L32" i="3"/>
  <c r="L33" i="3"/>
  <c r="L34" i="3"/>
  <c r="L36" i="3"/>
  <c r="L37" i="3"/>
  <c r="L39" i="3"/>
  <c r="L40" i="3"/>
  <c r="L43" i="3"/>
  <c r="L44" i="3"/>
  <c r="L45" i="3"/>
  <c r="L47" i="3"/>
  <c r="L48" i="3"/>
  <c r="L49" i="3"/>
  <c r="L50" i="3"/>
  <c r="L51" i="3"/>
  <c r="L53" i="3"/>
  <c r="L54" i="3"/>
  <c r="L55" i="3"/>
  <c r="L58" i="3"/>
  <c r="L59" i="3"/>
  <c r="L60" i="3"/>
  <c r="L61" i="3"/>
  <c r="L62" i="3"/>
  <c r="L63" i="3"/>
  <c r="L64" i="3"/>
  <c r="L65" i="3"/>
  <c r="L66" i="3"/>
  <c r="L68" i="3"/>
  <c r="L69" i="3"/>
  <c r="L70" i="3"/>
  <c r="L71" i="3"/>
  <c r="L72" i="3"/>
  <c r="L73" i="3"/>
  <c r="L74" i="3"/>
  <c r="L75" i="3"/>
  <c r="L76" i="3"/>
  <c r="L78" i="3"/>
  <c r="L79" i="3"/>
  <c r="L80" i="3"/>
  <c r="L81" i="3"/>
  <c r="L82" i="3"/>
  <c r="L83" i="3"/>
  <c r="L86" i="3"/>
  <c r="L87" i="3"/>
  <c r="L89" i="3"/>
  <c r="L90" i="3"/>
  <c r="L91" i="3"/>
  <c r="L92" i="3"/>
  <c r="L93" i="3"/>
  <c r="L94" i="3"/>
  <c r="L95" i="3"/>
  <c r="L96" i="3"/>
  <c r="L97" i="3"/>
  <c r="L98" i="3"/>
  <c r="L100" i="3"/>
  <c r="L101" i="3"/>
  <c r="L102" i="3"/>
  <c r="L103" i="3"/>
  <c r="L104" i="3"/>
  <c r="L105" i="3"/>
  <c r="L107" i="3"/>
  <c r="L108" i="3"/>
  <c r="L109" i="3"/>
  <c r="L110" i="3"/>
  <c r="L111" i="3"/>
  <c r="L112" i="3"/>
  <c r="L113" i="3"/>
  <c r="L114" i="3"/>
  <c r="L116" i="3"/>
  <c r="L117" i="3"/>
  <c r="L118" i="3"/>
  <c r="L119" i="3"/>
  <c r="L120" i="3"/>
  <c r="L121" i="3"/>
  <c r="L122" i="3"/>
  <c r="L123" i="3"/>
  <c r="L124" i="3"/>
  <c r="L126" i="3"/>
  <c r="L127" i="3"/>
  <c r="L129" i="3"/>
  <c r="L130" i="3"/>
  <c r="L131" i="3"/>
  <c r="L132" i="3"/>
  <c r="L134" i="3"/>
  <c r="L135" i="3"/>
  <c r="L136" i="3"/>
  <c r="L137" i="3"/>
  <c r="L138" i="3"/>
  <c r="L141" i="3"/>
  <c r="L142" i="3"/>
  <c r="L143" i="3"/>
  <c r="L144" i="3"/>
  <c r="L146" i="3"/>
  <c r="L147" i="3"/>
  <c r="L148" i="3"/>
  <c r="L149" i="3"/>
  <c r="L150" i="3"/>
  <c r="L151" i="3"/>
  <c r="L152" i="3"/>
  <c r="L153" i="3"/>
  <c r="L154" i="3"/>
  <c r="L157" i="3"/>
  <c r="L158" i="3"/>
  <c r="L159" i="3"/>
  <c r="L160" i="3"/>
  <c r="L161" i="3"/>
  <c r="L164" i="3"/>
  <c r="L165" i="3"/>
  <c r="L166" i="3"/>
  <c r="L168" i="3"/>
  <c r="L169" i="3"/>
  <c r="L170" i="3"/>
  <c r="L172" i="3"/>
  <c r="L173" i="3"/>
  <c r="L174" i="3"/>
  <c r="L175" i="3"/>
  <c r="L177" i="3"/>
  <c r="L178" i="3"/>
  <c r="L179" i="3"/>
  <c r="L181" i="3"/>
  <c r="L182" i="3"/>
  <c r="L184" i="3"/>
  <c r="L186" i="3"/>
  <c r="L187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M4" i="3"/>
  <c r="M6" i="3"/>
  <c r="M7" i="3"/>
  <c r="M9" i="3"/>
  <c r="M10" i="3"/>
  <c r="M11" i="3"/>
  <c r="M13" i="3"/>
  <c r="M14" i="3"/>
  <c r="M15" i="3"/>
  <c r="M16" i="3"/>
  <c r="M17" i="3"/>
  <c r="M19" i="3"/>
  <c r="M20" i="3"/>
  <c r="M21" i="3"/>
  <c r="M25" i="3"/>
  <c r="M26" i="3"/>
  <c r="M27" i="3"/>
  <c r="M28" i="3"/>
  <c r="M29" i="3"/>
  <c r="M30" i="3"/>
  <c r="M32" i="3"/>
  <c r="M33" i="3"/>
  <c r="M34" i="3"/>
  <c r="M36" i="3"/>
  <c r="M37" i="3"/>
  <c r="M39" i="3"/>
  <c r="M40" i="3"/>
  <c r="M43" i="3"/>
  <c r="M44" i="3"/>
  <c r="M45" i="3"/>
  <c r="M47" i="3"/>
  <c r="M48" i="3"/>
  <c r="M49" i="3"/>
  <c r="M50" i="3"/>
  <c r="M51" i="3"/>
  <c r="M53" i="3"/>
  <c r="M54" i="3"/>
  <c r="M58" i="3"/>
  <c r="M59" i="3"/>
  <c r="M60" i="3"/>
  <c r="M61" i="3"/>
  <c r="M62" i="3"/>
  <c r="M63" i="3"/>
  <c r="M64" i="3"/>
  <c r="M65" i="3"/>
  <c r="M66" i="3"/>
  <c r="M68" i="3"/>
  <c r="M69" i="3"/>
  <c r="M70" i="3"/>
  <c r="M71" i="3"/>
  <c r="M72" i="3"/>
  <c r="M73" i="3"/>
  <c r="M74" i="3"/>
  <c r="M75" i="3"/>
  <c r="M76" i="3"/>
  <c r="M78" i="3"/>
  <c r="M79" i="3"/>
  <c r="M80" i="3"/>
  <c r="M81" i="3"/>
  <c r="M82" i="3"/>
  <c r="M83" i="3"/>
  <c r="M86" i="3"/>
  <c r="M87" i="3"/>
  <c r="M89" i="3"/>
  <c r="M90" i="3"/>
  <c r="M91" i="3"/>
  <c r="M92" i="3"/>
  <c r="M93" i="3"/>
  <c r="M94" i="3"/>
  <c r="M95" i="3"/>
  <c r="M96" i="3"/>
  <c r="M97" i="3"/>
  <c r="M98" i="3"/>
  <c r="M100" i="3"/>
  <c r="M101" i="3"/>
  <c r="M102" i="3"/>
  <c r="M103" i="3"/>
  <c r="M104" i="3"/>
  <c r="M105" i="3"/>
  <c r="M107" i="3"/>
  <c r="M108" i="3"/>
  <c r="M109" i="3"/>
  <c r="M110" i="3"/>
  <c r="M111" i="3"/>
  <c r="M112" i="3"/>
  <c r="M113" i="3"/>
  <c r="M114" i="3"/>
  <c r="M116" i="3"/>
  <c r="M117" i="3"/>
  <c r="M118" i="3"/>
  <c r="M119" i="3"/>
  <c r="M120" i="3"/>
  <c r="M121" i="3"/>
  <c r="M122" i="3"/>
  <c r="M123" i="3"/>
  <c r="M124" i="3"/>
  <c r="M126" i="3"/>
  <c r="M127" i="3"/>
  <c r="M129" i="3"/>
  <c r="M130" i="3"/>
  <c r="M131" i="3"/>
  <c r="M132" i="3"/>
  <c r="M134" i="3"/>
  <c r="M135" i="3"/>
  <c r="M136" i="3"/>
  <c r="M137" i="3"/>
  <c r="M138" i="3"/>
  <c r="M141" i="3"/>
  <c r="M142" i="3"/>
  <c r="M143" i="3"/>
  <c r="M144" i="3"/>
  <c r="M146" i="3"/>
  <c r="M147" i="3"/>
  <c r="M148" i="3"/>
  <c r="M149" i="3"/>
  <c r="M150" i="3"/>
  <c r="M151" i="3"/>
  <c r="M152" i="3"/>
  <c r="M153" i="3"/>
  <c r="M154" i="3"/>
  <c r="M157" i="3"/>
  <c r="M158" i="3"/>
  <c r="M159" i="3"/>
  <c r="M160" i="3"/>
  <c r="M161" i="3"/>
  <c r="M164" i="3"/>
  <c r="M165" i="3"/>
  <c r="M166" i="3"/>
  <c r="M168" i="3"/>
  <c r="M169" i="3"/>
  <c r="M170" i="3"/>
  <c r="M172" i="3"/>
  <c r="M173" i="3"/>
  <c r="M174" i="3"/>
  <c r="M175" i="3"/>
  <c r="M177" i="3"/>
  <c r="M178" i="3"/>
  <c r="M179" i="3"/>
  <c r="M181" i="3"/>
  <c r="M182" i="3"/>
  <c r="M184" i="3"/>
  <c r="M186" i="3"/>
  <c r="M187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3" i="2"/>
  <c r="R24" i="2"/>
  <c r="R25" i="2"/>
  <c r="L4" i="2"/>
  <c r="L6" i="2"/>
  <c r="L7" i="2"/>
  <c r="L9" i="2"/>
  <c r="L10" i="2"/>
  <c r="L11" i="2"/>
  <c r="L13" i="2"/>
  <c r="L14" i="2"/>
  <c r="L15" i="2"/>
  <c r="L17" i="2"/>
  <c r="L18" i="2"/>
  <c r="L19" i="2"/>
  <c r="L20" i="2"/>
  <c r="L21" i="2"/>
  <c r="L22" i="2"/>
  <c r="L23" i="2"/>
  <c r="L27" i="2"/>
  <c r="L28" i="2"/>
  <c r="L29" i="2"/>
  <c r="L30" i="2"/>
  <c r="L31" i="2"/>
  <c r="L32" i="2"/>
  <c r="L33" i="2"/>
  <c r="L34" i="2"/>
  <c r="L35" i="2"/>
  <c r="L36" i="2"/>
  <c r="L37" i="2"/>
  <c r="L38" i="2"/>
  <c r="L40" i="2"/>
  <c r="L41" i="2"/>
  <c r="L42" i="2"/>
  <c r="L43" i="2"/>
  <c r="L44" i="2"/>
  <c r="L46" i="2"/>
  <c r="L47" i="2"/>
  <c r="L49" i="2"/>
  <c r="L50" i="2"/>
  <c r="L51" i="2"/>
  <c r="L53" i="2"/>
  <c r="L54" i="2"/>
  <c r="L55" i="2"/>
  <c r="L56" i="2"/>
  <c r="L57" i="2"/>
  <c r="L58" i="2"/>
  <c r="L61" i="2"/>
  <c r="L62" i="2"/>
  <c r="L63" i="2"/>
  <c r="L64" i="2"/>
  <c r="L65" i="2"/>
  <c r="L66" i="2"/>
  <c r="L67" i="2"/>
  <c r="L69" i="2"/>
  <c r="L70" i="2"/>
  <c r="L71" i="2"/>
  <c r="L72" i="2"/>
  <c r="L73" i="2"/>
  <c r="L74" i="2"/>
  <c r="L75" i="2"/>
  <c r="L77" i="2"/>
  <c r="L78" i="2"/>
  <c r="L79" i="2"/>
  <c r="L80" i="2"/>
  <c r="L81" i="2"/>
  <c r="L82" i="2"/>
  <c r="L83" i="2"/>
  <c r="L84" i="2"/>
  <c r="L86" i="2"/>
  <c r="L88" i="2"/>
  <c r="L89" i="2"/>
  <c r="L90" i="2"/>
  <c r="L91" i="2"/>
  <c r="L92" i="2"/>
  <c r="L93" i="2"/>
  <c r="L94" i="2"/>
  <c r="L95" i="2"/>
  <c r="L96" i="2"/>
  <c r="L97" i="2"/>
  <c r="L100" i="2"/>
  <c r="L101" i="2"/>
  <c r="L102" i="2"/>
  <c r="L104" i="2"/>
  <c r="L105" i="2"/>
  <c r="L107" i="2"/>
  <c r="L108" i="2"/>
  <c r="L110" i="2"/>
  <c r="L111" i="2"/>
  <c r="L112" i="2"/>
  <c r="L113" i="2"/>
  <c r="L114" i="2"/>
  <c r="L115" i="2"/>
  <c r="L116" i="2"/>
  <c r="L117" i="2"/>
  <c r="L119" i="2"/>
  <c r="L120" i="2"/>
  <c r="L122" i="2"/>
  <c r="L123" i="2"/>
  <c r="L124" i="2"/>
  <c r="L125" i="2"/>
  <c r="L126" i="2"/>
  <c r="L127" i="2"/>
  <c r="L128" i="2"/>
  <c r="L129" i="2"/>
  <c r="L130" i="2"/>
  <c r="L131" i="2"/>
  <c r="L133" i="2"/>
  <c r="L134" i="2"/>
  <c r="L136" i="2"/>
  <c r="L138" i="2"/>
  <c r="L139" i="2"/>
  <c r="L141" i="2"/>
  <c r="L142" i="2"/>
  <c r="L143" i="2"/>
  <c r="L144" i="2"/>
  <c r="L145" i="2"/>
  <c r="L147" i="2"/>
  <c r="L148" i="2"/>
  <c r="L149" i="2"/>
  <c r="L150" i="2"/>
  <c r="L151" i="2"/>
  <c r="L152" i="2"/>
  <c r="L154" i="2"/>
  <c r="L155" i="2"/>
  <c r="L158" i="2"/>
  <c r="L159" i="2"/>
  <c r="L160" i="2"/>
  <c r="L161" i="2"/>
  <c r="L162" i="2"/>
  <c r="L163" i="2"/>
  <c r="L164" i="2"/>
  <c r="L167" i="2"/>
  <c r="L168" i="2"/>
  <c r="L170" i="2"/>
  <c r="L171" i="2"/>
  <c r="L172" i="2"/>
  <c r="L173" i="2"/>
  <c r="L174" i="2"/>
  <c r="L175" i="2"/>
  <c r="L177" i="2"/>
  <c r="L178" i="2"/>
  <c r="L179" i="2"/>
  <c r="L180" i="2"/>
  <c r="L181" i="2"/>
  <c r="L182" i="2"/>
  <c r="L183" i="2"/>
  <c r="L186" i="2"/>
  <c r="L187" i="2"/>
  <c r="L188" i="2"/>
  <c r="L190" i="2"/>
  <c r="L191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6" i="2"/>
  <c r="M7" i="2"/>
  <c r="M9" i="2"/>
  <c r="M10" i="2"/>
  <c r="M11" i="2"/>
  <c r="M13" i="2"/>
  <c r="M14" i="2"/>
  <c r="M15" i="2"/>
  <c r="M17" i="2"/>
  <c r="M18" i="2"/>
  <c r="M19" i="2"/>
  <c r="M20" i="2"/>
  <c r="M21" i="2"/>
  <c r="M22" i="2"/>
  <c r="M23" i="2"/>
  <c r="M27" i="2"/>
  <c r="M28" i="2"/>
  <c r="M29" i="2"/>
  <c r="M30" i="2"/>
  <c r="M31" i="2"/>
  <c r="M32" i="2"/>
  <c r="M33" i="2"/>
  <c r="M34" i="2"/>
  <c r="M35" i="2"/>
  <c r="M36" i="2"/>
  <c r="M37" i="2"/>
  <c r="M38" i="2"/>
  <c r="M40" i="2"/>
  <c r="M41" i="2"/>
  <c r="M42" i="2"/>
  <c r="M43" i="2"/>
  <c r="M44" i="2"/>
  <c r="M46" i="2"/>
  <c r="M47" i="2"/>
  <c r="M49" i="2"/>
  <c r="M50" i="2"/>
  <c r="M51" i="2"/>
  <c r="M53" i="2"/>
  <c r="M54" i="2"/>
  <c r="M55" i="2"/>
  <c r="M56" i="2"/>
  <c r="M57" i="2"/>
  <c r="M58" i="2"/>
  <c r="M61" i="2"/>
  <c r="M62" i="2"/>
  <c r="M63" i="2"/>
  <c r="M64" i="2"/>
  <c r="M65" i="2"/>
  <c r="M66" i="2"/>
  <c r="M67" i="2"/>
  <c r="M69" i="2"/>
  <c r="M70" i="2"/>
  <c r="M71" i="2"/>
  <c r="M72" i="2"/>
  <c r="M73" i="2"/>
  <c r="M74" i="2"/>
  <c r="M75" i="2"/>
  <c r="M77" i="2"/>
  <c r="M78" i="2"/>
  <c r="M79" i="2"/>
  <c r="M80" i="2"/>
  <c r="M81" i="2"/>
  <c r="M82" i="2"/>
  <c r="M83" i="2"/>
  <c r="M84" i="2"/>
  <c r="M86" i="2"/>
  <c r="M88" i="2"/>
  <c r="M89" i="2"/>
  <c r="M90" i="2"/>
  <c r="M91" i="2"/>
  <c r="M92" i="2"/>
  <c r="M93" i="2"/>
  <c r="M94" i="2"/>
  <c r="M95" i="2"/>
  <c r="M96" i="2"/>
  <c r="M97" i="2"/>
  <c r="M100" i="2"/>
  <c r="M101" i="2"/>
  <c r="M102" i="2"/>
  <c r="M104" i="2"/>
  <c r="M105" i="2"/>
  <c r="M107" i="2"/>
  <c r="M108" i="2"/>
  <c r="M110" i="2"/>
  <c r="M111" i="2"/>
  <c r="M112" i="2"/>
  <c r="M113" i="2"/>
  <c r="M114" i="2"/>
  <c r="M115" i="2"/>
  <c r="M116" i="2"/>
  <c r="M117" i="2"/>
  <c r="M119" i="2"/>
  <c r="M120" i="2"/>
  <c r="M122" i="2"/>
  <c r="M123" i="2"/>
  <c r="M124" i="2"/>
  <c r="M125" i="2"/>
  <c r="M126" i="2"/>
  <c r="M127" i="2"/>
  <c r="M128" i="2"/>
  <c r="M129" i="2"/>
  <c r="M130" i="2"/>
  <c r="M131" i="2"/>
  <c r="M133" i="2"/>
  <c r="M134" i="2"/>
  <c r="M136" i="2"/>
  <c r="M138" i="2"/>
  <c r="M139" i="2"/>
  <c r="M141" i="2"/>
  <c r="M142" i="2"/>
  <c r="M143" i="2"/>
  <c r="M144" i="2"/>
  <c r="M145" i="2"/>
  <c r="M147" i="2"/>
  <c r="M148" i="2"/>
  <c r="M149" i="2"/>
  <c r="M150" i="2"/>
  <c r="M151" i="2"/>
  <c r="M152" i="2"/>
  <c r="M154" i="2"/>
  <c r="M155" i="2"/>
  <c r="M158" i="2"/>
  <c r="M159" i="2"/>
  <c r="M160" i="2"/>
  <c r="M161" i="2"/>
  <c r="M162" i="2"/>
  <c r="M163" i="2"/>
  <c r="M164" i="2"/>
  <c r="M167" i="2"/>
  <c r="M168" i="2"/>
  <c r="M170" i="2"/>
  <c r="M171" i="2"/>
  <c r="M172" i="2"/>
  <c r="M173" i="2"/>
  <c r="M174" i="2"/>
  <c r="M175" i="2"/>
  <c r="M177" i="2"/>
  <c r="M178" i="2"/>
  <c r="M179" i="2"/>
  <c r="M180" i="2"/>
  <c r="M181" i="2"/>
  <c r="M182" i="2"/>
  <c r="M183" i="2"/>
  <c r="M186" i="2"/>
  <c r="M187" i="2"/>
  <c r="M188" i="2"/>
  <c r="M190" i="2"/>
  <c r="M191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L5" i="1"/>
  <c r="L6" i="1"/>
  <c r="L7" i="1"/>
  <c r="L8" i="1"/>
  <c r="L9" i="1"/>
  <c r="L11" i="1"/>
  <c r="L12" i="1"/>
  <c r="L13" i="1"/>
  <c r="L14" i="1"/>
  <c r="L17" i="1"/>
  <c r="L18" i="1"/>
  <c r="L20" i="1"/>
  <c r="L21" i="1"/>
  <c r="L22" i="1"/>
  <c r="L24" i="1"/>
  <c r="L25" i="1"/>
  <c r="L26" i="1"/>
  <c r="L27" i="1"/>
  <c r="L28" i="1"/>
  <c r="L29" i="1"/>
  <c r="L30" i="1"/>
  <c r="L32" i="1"/>
  <c r="L33" i="1"/>
  <c r="L34" i="1"/>
  <c r="L35" i="1"/>
  <c r="L39" i="1"/>
  <c r="L40" i="1"/>
  <c r="L41" i="1"/>
  <c r="L42" i="1"/>
  <c r="L43" i="1"/>
  <c r="L44" i="1"/>
  <c r="L46" i="1"/>
  <c r="L47" i="1"/>
  <c r="L49" i="1"/>
  <c r="L50" i="1"/>
  <c r="L51" i="1"/>
  <c r="L52" i="1"/>
  <c r="L53" i="1"/>
  <c r="L54" i="1"/>
  <c r="L56" i="1"/>
  <c r="L57" i="1"/>
  <c r="L58" i="1"/>
  <c r="L60" i="1"/>
  <c r="L61" i="1"/>
  <c r="L62" i="1"/>
  <c r="L63" i="1"/>
  <c r="L64" i="1"/>
  <c r="L65" i="1"/>
  <c r="L66" i="1"/>
  <c r="L67" i="1"/>
  <c r="L70" i="1"/>
  <c r="L71" i="1"/>
  <c r="L72" i="1"/>
  <c r="L73" i="1"/>
  <c r="L74" i="1"/>
  <c r="L75" i="1"/>
  <c r="L76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2" i="1"/>
  <c r="L93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2" i="1"/>
  <c r="L113" i="1"/>
  <c r="L114" i="1"/>
  <c r="L115" i="1"/>
  <c r="L116" i="1"/>
  <c r="L117" i="1"/>
  <c r="L118" i="1"/>
  <c r="L121" i="1"/>
  <c r="L122" i="1"/>
  <c r="L123" i="1"/>
  <c r="L124" i="1"/>
  <c r="L125" i="1"/>
  <c r="L127" i="1"/>
  <c r="L128" i="1"/>
  <c r="L130" i="1"/>
  <c r="L131" i="1"/>
  <c r="L133" i="1"/>
  <c r="L134" i="1"/>
  <c r="L135" i="1"/>
  <c r="L136" i="1"/>
  <c r="L138" i="1"/>
  <c r="L139" i="1"/>
  <c r="L140" i="1"/>
  <c r="L141" i="1"/>
  <c r="L142" i="1"/>
  <c r="L143" i="1"/>
  <c r="L144" i="1"/>
  <c r="L146" i="1"/>
  <c r="L147" i="1"/>
  <c r="L148" i="1"/>
  <c r="L150" i="1"/>
  <c r="L151" i="1"/>
  <c r="L152" i="1"/>
  <c r="L155" i="1"/>
  <c r="L156" i="1"/>
  <c r="L157" i="1"/>
  <c r="L158" i="1"/>
  <c r="L159" i="1"/>
  <c r="L160" i="1"/>
  <c r="L161" i="1"/>
  <c r="L163" i="1"/>
  <c r="L164" i="1"/>
  <c r="L165" i="1"/>
  <c r="L167" i="1"/>
  <c r="L169" i="1"/>
  <c r="L170" i="1"/>
  <c r="L171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7" i="1"/>
  <c r="M8" i="1"/>
  <c r="M9" i="1"/>
  <c r="M11" i="1"/>
  <c r="M12" i="1"/>
  <c r="M13" i="1"/>
  <c r="M14" i="1"/>
  <c r="M17" i="1"/>
  <c r="M18" i="1"/>
  <c r="M20" i="1"/>
  <c r="M21" i="1"/>
  <c r="M22" i="1"/>
  <c r="M24" i="1"/>
  <c r="M25" i="1"/>
  <c r="M26" i="1"/>
  <c r="M27" i="1"/>
  <c r="M28" i="1"/>
  <c r="M29" i="1"/>
  <c r="M30" i="1"/>
  <c r="M32" i="1"/>
  <c r="M33" i="1"/>
  <c r="M34" i="1"/>
  <c r="M35" i="1"/>
  <c r="M39" i="1"/>
  <c r="M40" i="1"/>
  <c r="M41" i="1"/>
  <c r="M42" i="1"/>
  <c r="M43" i="1"/>
  <c r="M44" i="1"/>
  <c r="M46" i="1"/>
  <c r="M47" i="1"/>
  <c r="M49" i="1"/>
  <c r="M50" i="1"/>
  <c r="M51" i="1"/>
  <c r="M52" i="1"/>
  <c r="M53" i="1"/>
  <c r="M54" i="1"/>
  <c r="M56" i="1"/>
  <c r="M57" i="1"/>
  <c r="M58" i="1"/>
  <c r="M60" i="1"/>
  <c r="M61" i="1"/>
  <c r="M62" i="1"/>
  <c r="M63" i="1"/>
  <c r="M64" i="1"/>
  <c r="M65" i="1"/>
  <c r="M66" i="1"/>
  <c r="M67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5" i="1"/>
  <c r="M86" i="1"/>
  <c r="M87" i="1"/>
  <c r="M88" i="1"/>
  <c r="M89" i="1"/>
  <c r="M90" i="1"/>
  <c r="M91" i="1"/>
  <c r="M92" i="1"/>
  <c r="M93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117" i="1"/>
  <c r="M118" i="1"/>
  <c r="M121" i="1"/>
  <c r="M122" i="1"/>
  <c r="M123" i="1"/>
  <c r="M124" i="1"/>
  <c r="M125" i="1"/>
  <c r="M127" i="1"/>
  <c r="M128" i="1"/>
  <c r="M130" i="1"/>
  <c r="M131" i="1"/>
  <c r="M133" i="1"/>
  <c r="M134" i="1"/>
  <c r="M135" i="1"/>
  <c r="M136" i="1"/>
  <c r="M138" i="1"/>
  <c r="M139" i="1"/>
  <c r="M140" i="1"/>
  <c r="M141" i="1"/>
  <c r="M142" i="1"/>
  <c r="M143" i="1"/>
  <c r="M144" i="1"/>
  <c r="M146" i="1"/>
  <c r="M147" i="1"/>
  <c r="M148" i="1"/>
  <c r="M150" i="1"/>
  <c r="M151" i="1"/>
  <c r="M152" i="1"/>
  <c r="M155" i="1"/>
  <c r="M156" i="1"/>
  <c r="M157" i="1"/>
  <c r="M158" i="1"/>
  <c r="M159" i="1"/>
  <c r="M160" i="1"/>
  <c r="M161" i="1"/>
  <c r="M163" i="1"/>
  <c r="M164" i="1"/>
  <c r="M165" i="1"/>
  <c r="M167" i="1"/>
  <c r="M169" i="1"/>
  <c r="M170" i="1"/>
  <c r="M171" i="1"/>
</calcChain>
</file>

<file path=xl/sharedStrings.xml><?xml version="1.0" encoding="utf-8"?>
<sst xmlns="http://schemas.openxmlformats.org/spreadsheetml/2006/main" count="9279" uniqueCount="2169">
  <si>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</si>
  <si>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</si>
  <si>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</si>
  <si>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</si>
  <si>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</si>
  <si>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</si>
  <si>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</si>
  <si>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</si>
  <si>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</si>
  <si>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</si>
  <si>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</si>
  <si>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</si>
  <si>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</si>
  <si>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126249</t>
  </si>
  <si>
    <t>Kepley-Frank Hardwood Co.</t>
  </si>
  <si>
    <t>Wood Delivery</t>
  </si>
  <si>
    <t>11330442</t>
  </si>
  <si>
    <t>Mixed Hardwood</t>
  </si>
  <si>
    <t>16.05.2022</t>
  </si>
  <si>
    <t>9:35:16</t>
  </si>
  <si>
    <t>10:11:16</t>
  </si>
  <si>
    <t>11330985</t>
  </si>
  <si>
    <t>12:16:41</t>
  </si>
  <si>
    <t>12:46:01</t>
  </si>
  <si>
    <t>131651</t>
  </si>
  <si>
    <t>Triple-N Lumber</t>
  </si>
  <si>
    <t>11331105</t>
  </si>
  <si>
    <t>Poplar</t>
  </si>
  <si>
    <t>13:21:57</t>
  </si>
  <si>
    <t>13:44:00</t>
  </si>
  <si>
    <t>133766</t>
  </si>
  <si>
    <t>Fulp's Lumber Company</t>
  </si>
  <si>
    <t>11328669</t>
  </si>
  <si>
    <t>4:11:38</t>
  </si>
  <si>
    <t>4:35:35</t>
  </si>
  <si>
    <t>133775</t>
  </si>
  <si>
    <t>High Rock Forest Products</t>
  </si>
  <si>
    <t>11329434</t>
  </si>
  <si>
    <t>6:25:42</t>
  </si>
  <si>
    <t>6:53:13</t>
  </si>
  <si>
    <t>133777</t>
  </si>
  <si>
    <t>Woodgrain Inc</t>
  </si>
  <si>
    <t>11330205</t>
  </si>
  <si>
    <t>9:07:26</t>
  </si>
  <si>
    <t>9:43:28</t>
  </si>
  <si>
    <t>11331107</t>
  </si>
  <si>
    <t>13:25:28</t>
  </si>
  <si>
    <t>13:58:53</t>
  </si>
  <si>
    <t>11331343</t>
  </si>
  <si>
    <t>17:11:24</t>
  </si>
  <si>
    <t>17:51:54</t>
  </si>
  <si>
    <t>135535</t>
  </si>
  <si>
    <t>Roten Tie and Timber</t>
  </si>
  <si>
    <t>11330717</t>
  </si>
  <si>
    <t>10:51:07</t>
  </si>
  <si>
    <t>11:42:18</t>
  </si>
  <si>
    <t>812275</t>
  </si>
  <si>
    <t>Sawdust       dec.wood    -    - -</t>
  </si>
  <si>
    <t>121427</t>
  </si>
  <si>
    <t>High Country Lumber and Mulch LLC</t>
  </si>
  <si>
    <t>11330841</t>
  </si>
  <si>
    <t>12:00:21</t>
  </si>
  <si>
    <t>12:33:13</t>
  </si>
  <si>
    <t>11331267</t>
  </si>
  <si>
    <t>15:48:46</t>
  </si>
  <si>
    <t>16:21:01</t>
  </si>
  <si>
    <t>122491</t>
  </si>
  <si>
    <t>McDowell Lumber and Pallet Co.</t>
  </si>
  <si>
    <t>11329827</t>
  </si>
  <si>
    <t>7:57:50</t>
  </si>
  <si>
    <t>8:37:41</t>
  </si>
  <si>
    <t>11330986</t>
  </si>
  <si>
    <t>12:22:11</t>
  </si>
  <si>
    <t>13:04:46</t>
  </si>
  <si>
    <t>11331265</t>
  </si>
  <si>
    <t>15:31:14</t>
  </si>
  <si>
    <t>16:11:34</t>
  </si>
  <si>
    <t>11329629</t>
  </si>
  <si>
    <t>7:10:30</t>
  </si>
  <si>
    <t>7:35:53</t>
  </si>
  <si>
    <t>11331194</t>
  </si>
  <si>
    <t>14:07:13</t>
  </si>
  <si>
    <t>14:55:28</t>
  </si>
  <si>
    <t>11330207</t>
  </si>
  <si>
    <t>9:11:47</t>
  </si>
  <si>
    <t>10:00:05</t>
  </si>
  <si>
    <t>131860</t>
  </si>
  <si>
    <t>Hopkins Lumber Contractors Inc</t>
  </si>
  <si>
    <t>11328485</t>
  </si>
  <si>
    <t>3:23:51</t>
  </si>
  <si>
    <t>3:43:42</t>
  </si>
  <si>
    <t>11329825</t>
  </si>
  <si>
    <t>7:50:55</t>
  </si>
  <si>
    <t>8:28:16</t>
  </si>
  <si>
    <t>134020</t>
  </si>
  <si>
    <t>Stoneville Lumber Co., Inc</t>
  </si>
  <si>
    <t>11331465</t>
  </si>
  <si>
    <t>21:29:37</t>
  </si>
  <si>
    <t>21:54:52</t>
  </si>
  <si>
    <t>11329823</t>
  </si>
  <si>
    <t>7:34:35</t>
  </si>
  <si>
    <t>8:01:52</t>
  </si>
  <si>
    <t>141453</t>
  </si>
  <si>
    <t>Hendrix Lumber Co.</t>
  </si>
  <si>
    <t>11329826</t>
  </si>
  <si>
    <t>7:56:42</t>
  </si>
  <si>
    <t>8:29:44</t>
  </si>
  <si>
    <t>11330042</t>
  </si>
  <si>
    <t>8:19:57</t>
  </si>
  <si>
    <t>8:48:58</t>
  </si>
  <si>
    <t>11330716</t>
  </si>
  <si>
    <t>10:49:39</t>
  </si>
  <si>
    <t>11:22:02</t>
  </si>
  <si>
    <t>11331111</t>
  </si>
  <si>
    <t>13:56:01</t>
  </si>
  <si>
    <t>14:41:00</t>
  </si>
  <si>
    <t>1474070</t>
  </si>
  <si>
    <t>Sawdust     Pine             -    - -</t>
  </si>
  <si>
    <t>122405</t>
  </si>
  <si>
    <t>Jordan Lumber &amp; Supply</t>
  </si>
  <si>
    <t>11330044</t>
  </si>
  <si>
    <t>Southern Yellow Pine</t>
  </si>
  <si>
    <t>8:24:50</t>
  </si>
  <si>
    <t>8:53:03</t>
  </si>
  <si>
    <t>11330204</t>
  </si>
  <si>
    <t>9:05:50</t>
  </si>
  <si>
    <t>9:26:23</t>
  </si>
  <si>
    <t>11330987</t>
  </si>
  <si>
    <t>12:26:09</t>
  </si>
  <si>
    <t>13:11:10</t>
  </si>
  <si>
    <t>11331102</t>
  </si>
  <si>
    <t>12:51:05</t>
  </si>
  <si>
    <t>13:27:44</t>
  </si>
  <si>
    <t>11331415</t>
  </si>
  <si>
    <t>18:51:43</t>
  </si>
  <si>
    <t>19:12:43</t>
  </si>
  <si>
    <t>11331502</t>
  </si>
  <si>
    <t>22:09:11</t>
  </si>
  <si>
    <t>22:31:28</t>
  </si>
  <si>
    <t>LZ Jordan Lumber S</t>
  </si>
  <si>
    <t>11330639</t>
  </si>
  <si>
    <t>Shavings</t>
  </si>
  <si>
    <t>10:33:39</t>
  </si>
  <si>
    <t>10:59:00</t>
  </si>
  <si>
    <t>11331613</t>
  </si>
  <si>
    <t>23:55:06</t>
  </si>
  <si>
    <t>122406</t>
  </si>
  <si>
    <t>H. W. Culp Lumber Co.</t>
  </si>
  <si>
    <t>11328962</t>
  </si>
  <si>
    <t>4:47:56</t>
  </si>
  <si>
    <t>5:13:03</t>
  </si>
  <si>
    <t>11330050</t>
  </si>
  <si>
    <t>8:41:28</t>
  </si>
  <si>
    <t>9:08:25</t>
  </si>
  <si>
    <t>11330835</t>
  </si>
  <si>
    <t>11:26:51</t>
  </si>
  <si>
    <t>12:04:45</t>
  </si>
  <si>
    <t>11331196</t>
  </si>
  <si>
    <t>14:16:39</t>
  </si>
  <si>
    <t>14:53:24</t>
  </si>
  <si>
    <t>126302</t>
  </si>
  <si>
    <t>Troy Lumber Company</t>
  </si>
  <si>
    <t>LZ Troy Lumber Co S</t>
  </si>
  <si>
    <t>11330633</t>
  </si>
  <si>
    <t>10:17:33</t>
  </si>
  <si>
    <t>10:44:49</t>
  </si>
  <si>
    <t>131853</t>
  </si>
  <si>
    <t>Pine Products, LLC</t>
  </si>
  <si>
    <t>LZ Pine Products - S</t>
  </si>
  <si>
    <t>11331342</t>
  </si>
  <si>
    <t>16:57:33</t>
  </si>
  <si>
    <t>17:34:01</t>
  </si>
  <si>
    <t>LZ-Hopkins-Critz Mill</t>
  </si>
  <si>
    <t>11330715</t>
  </si>
  <si>
    <t>10:47:41</t>
  </si>
  <si>
    <t>11:24:33</t>
  </si>
  <si>
    <t>11331344</t>
  </si>
  <si>
    <t>17:23:08</t>
  </si>
  <si>
    <t>17:59:35</t>
  </si>
  <si>
    <t>11331450</t>
  </si>
  <si>
    <t>21:09:22</t>
  </si>
  <si>
    <t>21:27:37</t>
  </si>
  <si>
    <t>132671</t>
  </si>
  <si>
    <t>Piedmont Hardwood Lumber Co. Inc</t>
  </si>
  <si>
    <t>11330445</t>
  </si>
  <si>
    <t>9:47:08</t>
  </si>
  <si>
    <t>10:27:29</t>
  </si>
  <si>
    <t>11331271</t>
  </si>
  <si>
    <t>16:51:46</t>
  </si>
  <si>
    <t>17:20:30</t>
  </si>
  <si>
    <t>133763</t>
  </si>
  <si>
    <t>Elkins Sawmill</t>
  </si>
  <si>
    <t>11328824</t>
  </si>
  <si>
    <t>4:21:56</t>
  </si>
  <si>
    <t>4:49:21</t>
  </si>
  <si>
    <t>133767</t>
  </si>
  <si>
    <t>Carolina Wood Enterprises</t>
  </si>
  <si>
    <t>11331264</t>
  </si>
  <si>
    <t>15:29:16</t>
  </si>
  <si>
    <t>16:02:09</t>
  </si>
  <si>
    <t>LZ Woodgrain - Independence VA</t>
  </si>
  <si>
    <t>11329433</t>
  </si>
  <si>
    <t>White Pine</t>
  </si>
  <si>
    <t>6:22:05</t>
  </si>
  <si>
    <t>6:38:48</t>
  </si>
  <si>
    <t>134022</t>
  </si>
  <si>
    <t>R &amp; M Lumber</t>
  </si>
  <si>
    <t>11331198</t>
  </si>
  <si>
    <t>14:32:51</t>
  </si>
  <si>
    <t>15:05:48</t>
  </si>
  <si>
    <t>141476</t>
  </si>
  <si>
    <t>GPC Land and Timber LLC</t>
  </si>
  <si>
    <t>11331418</t>
  </si>
  <si>
    <t>19:19:23</t>
  </si>
  <si>
    <t>19:47:23</t>
  </si>
  <si>
    <t>143118</t>
  </si>
  <si>
    <t>Gregory Lumber, Inc</t>
  </si>
  <si>
    <t>11330446</t>
  </si>
  <si>
    <t>9:50:02</t>
  </si>
  <si>
    <t>10:48:26</t>
  </si>
  <si>
    <t>1506200</t>
  </si>
  <si>
    <t>Chips         pine        -    - d</t>
  </si>
  <si>
    <t>121423</t>
  </si>
  <si>
    <t>Canfor - New South Lumber Co.</t>
  </si>
  <si>
    <t>11328667</t>
  </si>
  <si>
    <t>4:09:46</t>
  </si>
  <si>
    <t>4:28:57</t>
  </si>
  <si>
    <t>11328928</t>
  </si>
  <si>
    <t>6:04:15</t>
  </si>
  <si>
    <t>7:05:04</t>
  </si>
  <si>
    <t>11329066</t>
  </si>
  <si>
    <t>5:08:38</t>
  </si>
  <si>
    <t>5:48:20</t>
  </si>
  <si>
    <t>11330045</t>
  </si>
  <si>
    <t>8:27:50</t>
  </si>
  <si>
    <t>9:04:13</t>
  </si>
  <si>
    <t>11330632</t>
  </si>
  <si>
    <t>10:15:45</t>
  </si>
  <si>
    <t>11:04:03</t>
  </si>
  <si>
    <t>11330984</t>
  </si>
  <si>
    <t>12:12:15</t>
  </si>
  <si>
    <t>12:58:06</t>
  </si>
  <si>
    <t>11331411</t>
  </si>
  <si>
    <t>18:35:43</t>
  </si>
  <si>
    <t>18:55:45</t>
  </si>
  <si>
    <t>11329626</t>
  </si>
  <si>
    <t>7:04:34</t>
  </si>
  <si>
    <t>7:28:14</t>
  </si>
  <si>
    <t>11330443</t>
  </si>
  <si>
    <t>9:39:20</t>
  </si>
  <si>
    <t>10:04:55</t>
  </si>
  <si>
    <t>11330989</t>
  </si>
  <si>
    <t>12:32:42</t>
  </si>
  <si>
    <t>13:02:34</t>
  </si>
  <si>
    <t>11330991</t>
  </si>
  <si>
    <t>12:43:39</t>
  </si>
  <si>
    <t>13:17:48</t>
  </si>
  <si>
    <t>11331268</t>
  </si>
  <si>
    <t>16:19:52</t>
  </si>
  <si>
    <t>16:44:28</t>
  </si>
  <si>
    <t>11331414</t>
  </si>
  <si>
    <t>18:49:48</t>
  </si>
  <si>
    <t>19:09:03</t>
  </si>
  <si>
    <t>11328670</t>
  </si>
  <si>
    <t>4:16:16</t>
  </si>
  <si>
    <t>4:38:17</t>
  </si>
  <si>
    <t>11328671</t>
  </si>
  <si>
    <t>4:17:34</t>
  </si>
  <si>
    <t>4:46:48</t>
  </si>
  <si>
    <t>11328823</t>
  </si>
  <si>
    <t>4:20:36</t>
  </si>
  <si>
    <t>4:56:49</t>
  </si>
  <si>
    <t>11328825</t>
  </si>
  <si>
    <t>4:24:10</t>
  </si>
  <si>
    <t>5:06:28</t>
  </si>
  <si>
    <t>11329438</t>
  </si>
  <si>
    <t>6:39:13</t>
  </si>
  <si>
    <t>7:12:11</t>
  </si>
  <si>
    <t>11329441</t>
  </si>
  <si>
    <t>6:49:17</t>
  </si>
  <si>
    <t>7:26:42</t>
  </si>
  <si>
    <t>11330043</t>
  </si>
  <si>
    <t>8:22:06</t>
  </si>
  <si>
    <t>8:56:17</t>
  </si>
  <si>
    <t>11330203</t>
  </si>
  <si>
    <t>8:50:07</t>
  </si>
  <si>
    <t>9:22:00</t>
  </si>
  <si>
    <t>11330450</t>
  </si>
  <si>
    <t>10:12:23</t>
  </si>
  <si>
    <t>10:42:59</t>
  </si>
  <si>
    <t>LZ Troy Lumber Chipmill</t>
  </si>
  <si>
    <t>11329828</t>
  </si>
  <si>
    <t>8:06:15</t>
  </si>
  <si>
    <t>8:31:19</t>
  </si>
  <si>
    <t>11330448</t>
  </si>
  <si>
    <t>10:03:27</t>
  </si>
  <si>
    <t>10:30:55</t>
  </si>
  <si>
    <t>11330712</t>
  </si>
  <si>
    <t>10:39:10</t>
  </si>
  <si>
    <t>11:27:23</t>
  </si>
  <si>
    <t>11331262</t>
  </si>
  <si>
    <t>14:53:43</t>
  </si>
  <si>
    <t>15:28:49</t>
  </si>
  <si>
    <t>LZ Troy Lumber Sawmill</t>
  </si>
  <si>
    <t>11330447</t>
  </si>
  <si>
    <t>9:52:29</t>
  </si>
  <si>
    <t>10:21:45</t>
  </si>
  <si>
    <t>11330640</t>
  </si>
  <si>
    <t>10:35:23</t>
  </si>
  <si>
    <t>11:05:51</t>
  </si>
  <si>
    <t>11330641</t>
  </si>
  <si>
    <t>10:36:58</t>
  </si>
  <si>
    <t>11:15:36</t>
  </si>
  <si>
    <t>11330834</t>
  </si>
  <si>
    <t>11:23:01</t>
  </si>
  <si>
    <t>12:27:28</t>
  </si>
  <si>
    <t>11330982</t>
  </si>
  <si>
    <t>12:01:44</t>
  </si>
  <si>
    <t>12:36:56</t>
  </si>
  <si>
    <t>11330988</t>
  </si>
  <si>
    <t>12:30:59</t>
  </si>
  <si>
    <t>13:12:42</t>
  </si>
  <si>
    <t>11331103</t>
  </si>
  <si>
    <t>12:54:51</t>
  </si>
  <si>
    <t>13:39:35</t>
  </si>
  <si>
    <t>11331106</t>
  </si>
  <si>
    <t>13:23:55</t>
  </si>
  <si>
    <t>13:46:40</t>
  </si>
  <si>
    <t>11331108</t>
  </si>
  <si>
    <t>13:27:07</t>
  </si>
  <si>
    <t>14:01:05</t>
  </si>
  <si>
    <t>11331193</t>
  </si>
  <si>
    <t>14:00:24</t>
  </si>
  <si>
    <t>14:42:44</t>
  </si>
  <si>
    <t>11329131</t>
  </si>
  <si>
    <t>5:34:42</t>
  </si>
  <si>
    <t>6:18:55</t>
  </si>
  <si>
    <t>11329624</t>
  </si>
  <si>
    <t>7:01:11</t>
  </si>
  <si>
    <t>7:32:39</t>
  </si>
  <si>
    <t>11330048</t>
  </si>
  <si>
    <t>8:36:51</t>
  </si>
  <si>
    <t>9:13:40</t>
  </si>
  <si>
    <t>11330206</t>
  </si>
  <si>
    <t>9:09:20</t>
  </si>
  <si>
    <t>9:35:03</t>
  </si>
  <si>
    <t>11330451</t>
  </si>
  <si>
    <t>10:13:55</t>
  </si>
  <si>
    <t>10:53:33</t>
  </si>
  <si>
    <t>11330839</t>
  </si>
  <si>
    <t>11:50:38</t>
  </si>
  <si>
    <t>12:31:19</t>
  </si>
  <si>
    <t>11331109</t>
  </si>
  <si>
    <t>13:29:28</t>
  </si>
  <si>
    <t>14:11:02</t>
  </si>
  <si>
    <t>11328212</t>
  </si>
  <si>
    <t>2:14:07</t>
  </si>
  <si>
    <t>2:30:06</t>
  </si>
  <si>
    <t>11329069</t>
  </si>
  <si>
    <t>5:12:43</t>
  </si>
  <si>
    <t>5:55:41</t>
  </si>
  <si>
    <t>11329130</t>
  </si>
  <si>
    <t>5:32:41</t>
  </si>
  <si>
    <t>6:07:54</t>
  </si>
  <si>
    <t>11331507</t>
  </si>
  <si>
    <t>22:31:51</t>
  </si>
  <si>
    <t>22:46:47</t>
  </si>
  <si>
    <t>11329628</t>
  </si>
  <si>
    <t>7:06:48</t>
  </si>
  <si>
    <t>7:56:28</t>
  </si>
  <si>
    <t>132367</t>
  </si>
  <si>
    <t>Boise Cascade Company</t>
  </si>
  <si>
    <t>11331197</t>
  </si>
  <si>
    <t>14:30:49</t>
  </si>
  <si>
    <t>14:58:47</t>
  </si>
  <si>
    <t>11331551</t>
  </si>
  <si>
    <t>23:22:31</t>
  </si>
  <si>
    <t>23:57:51</t>
  </si>
  <si>
    <t>11331263</t>
  </si>
  <si>
    <t>15:18:40</t>
  </si>
  <si>
    <t>15:53:22</t>
  </si>
  <si>
    <t>11331420</t>
  </si>
  <si>
    <t>19:39:39</t>
  </si>
  <si>
    <t>20:02:41</t>
  </si>
  <si>
    <t>11329264</t>
  </si>
  <si>
    <t>5:47:48</t>
  </si>
  <si>
    <t>6:43:14</t>
  </si>
  <si>
    <t>11329266</t>
  </si>
  <si>
    <t>5:51:05</t>
  </si>
  <si>
    <t>6:47:18</t>
  </si>
  <si>
    <t>11330208</t>
  </si>
  <si>
    <t>9:16:26</t>
  </si>
  <si>
    <t>9:45:25</t>
  </si>
  <si>
    <t>11330635</t>
  </si>
  <si>
    <t>10:21:03</t>
  </si>
  <si>
    <t>11:18:39</t>
  </si>
  <si>
    <t>11329268</t>
  </si>
  <si>
    <t>5:52:37</t>
  </si>
  <si>
    <t>6:55:35</t>
  </si>
  <si>
    <t>11330718</t>
  </si>
  <si>
    <t>10:53:06</t>
  </si>
  <si>
    <t>11:39:16</t>
  </si>
  <si>
    <t>11330720</t>
  </si>
  <si>
    <t>10:55:08</t>
  </si>
  <si>
    <t>12:02:30</t>
  </si>
  <si>
    <t>11330983</t>
  </si>
  <si>
    <t>12:10:13</t>
  </si>
  <si>
    <t>12:48:48</t>
  </si>
  <si>
    <t>11331269</t>
  </si>
  <si>
    <t>16:22:09</t>
  </si>
  <si>
    <t>16:47:02</t>
  </si>
  <si>
    <t>11331270</t>
  </si>
  <si>
    <t>16:34:37</t>
  </si>
  <si>
    <t>16:59:58</t>
  </si>
  <si>
    <t>11331449</t>
  </si>
  <si>
    <t>21:05:59</t>
  </si>
  <si>
    <t>21:25:44</t>
  </si>
  <si>
    <t>11329830</t>
  </si>
  <si>
    <t>8:08:40</t>
  </si>
  <si>
    <t>8:45:56</t>
  </si>
  <si>
    <t>11330836</t>
  </si>
  <si>
    <t>11:28:51</t>
  </si>
  <si>
    <t>11:51:05</t>
  </si>
  <si>
    <t>140659</t>
  </si>
  <si>
    <t>C &amp; B Lumber Inc.</t>
  </si>
  <si>
    <t>11330721</t>
  </si>
  <si>
    <t>10:56:40</t>
  </si>
  <si>
    <t>12:11:26</t>
  </si>
  <si>
    <t>11327181</t>
  </si>
  <si>
    <t>1:04:35</t>
  </si>
  <si>
    <t>1:26:15</t>
  </si>
  <si>
    <t>11329062</t>
  </si>
  <si>
    <t>5:04:55</t>
  </si>
  <si>
    <t>5:38:49</t>
  </si>
  <si>
    <t>1545607</t>
  </si>
  <si>
    <t>Pre-Consumer RC Solid Wood Chips</t>
  </si>
  <si>
    <t>137602</t>
  </si>
  <si>
    <t>Clayton Homes</t>
  </si>
  <si>
    <t>Recycling</t>
  </si>
  <si>
    <t>11331192</t>
  </si>
  <si>
    <t>13:58:13</t>
  </si>
  <si>
    <t>14:28:49</t>
  </si>
  <si>
    <t>1558234</t>
  </si>
  <si>
    <t>In-woods chips  coniferous w. -    - d</t>
  </si>
  <si>
    <t>133738</t>
  </si>
  <si>
    <t>Pine State Group Inc</t>
  </si>
  <si>
    <t>LZ Pine State - Pelham</t>
  </si>
  <si>
    <t>11330838</t>
  </si>
  <si>
    <t>11:45:48</t>
  </si>
  <si>
    <t>12:29:17</t>
  </si>
  <si>
    <t>11331201</t>
  </si>
  <si>
    <t>14:44:42</t>
  </si>
  <si>
    <t>15:24:55</t>
  </si>
  <si>
    <t>11331345</t>
  </si>
  <si>
    <t>17:51:58</t>
  </si>
  <si>
    <t>18:15:33</t>
  </si>
  <si>
    <t>133808</t>
  </si>
  <si>
    <t>Bowling Logging and Chipping Inc.</t>
  </si>
  <si>
    <t>LZ Bowling-Stoneville Tract</t>
  </si>
  <si>
    <t>11330990</t>
  </si>
  <si>
    <t>12:35:35</t>
  </si>
  <si>
    <t>13:30:07</t>
  </si>
  <si>
    <t>134080</t>
  </si>
  <si>
    <t>Glenn R Shelton Logging Inc</t>
  </si>
  <si>
    <t>11328829</t>
  </si>
  <si>
    <t>4:33:48</t>
  </si>
  <si>
    <t>5:17:49</t>
  </si>
  <si>
    <t>136545</t>
  </si>
  <si>
    <t>Brinegar Enterprises</t>
  </si>
  <si>
    <t>LZ- Brinegar-Patrick</t>
  </si>
  <si>
    <t>11329824</t>
  </si>
  <si>
    <t>7:41:56</t>
  </si>
  <si>
    <t>8:09:11</t>
  </si>
  <si>
    <t>141454</t>
  </si>
  <si>
    <t>Calvin L Payne</t>
  </si>
  <si>
    <t>LZ Calvin L Payne - Wood Yard</t>
  </si>
  <si>
    <t>11328966</t>
  </si>
  <si>
    <t>4:50:22</t>
  </si>
  <si>
    <t>5:26:30</t>
  </si>
  <si>
    <t>144275</t>
  </si>
  <si>
    <t>S.M.Smith &amp; Sons, Inc.</t>
  </si>
  <si>
    <t>LZ - SM Smith - Colonial Crossings</t>
  </si>
  <si>
    <t>11330840</t>
  </si>
  <si>
    <t>11:55:58</t>
  </si>
  <si>
    <t>12:35:00</t>
  </si>
  <si>
    <t>11331266</t>
  </si>
  <si>
    <t>15:39:14</t>
  </si>
  <si>
    <t>16:00:21</t>
  </si>
  <si>
    <t>148879</t>
  </si>
  <si>
    <t>Harris Logging LLC</t>
  </si>
  <si>
    <t>LZ Harris Logging - Davidson</t>
  </si>
  <si>
    <t>11330837</t>
  </si>
  <si>
    <t>11:43:47</t>
  </si>
  <si>
    <t>12:12:59</t>
  </si>
  <si>
    <t>148916</t>
  </si>
  <si>
    <t>Piedmont Timber Inc.</t>
  </si>
  <si>
    <t>LZ-PiedmontTim-Dassow Tract</t>
  </si>
  <si>
    <t>11331199</t>
  </si>
  <si>
    <t>14:35:39</t>
  </si>
  <si>
    <t>15:07:59</t>
  </si>
  <si>
    <t>LZ-PiedmontTim-Pitts Tract</t>
  </si>
  <si>
    <t>11329625</t>
  </si>
  <si>
    <t>7:03:11</t>
  </si>
  <si>
    <t>7:47:33</t>
  </si>
  <si>
    <t>11331110</t>
  </si>
  <si>
    <t>13:48:29</t>
  </si>
  <si>
    <t>14:08:15</t>
  </si>
  <si>
    <t>1558235</t>
  </si>
  <si>
    <t>In-woods chips  deciduous w. -    - d</t>
  </si>
  <si>
    <t>11330634</t>
  </si>
  <si>
    <t>10:19:02</t>
  </si>
  <si>
    <t>10:55:55</t>
  </si>
  <si>
    <t>121422</t>
  </si>
  <si>
    <t>PalletOne of North Carolina</t>
  </si>
  <si>
    <t>11333317</t>
  </si>
  <si>
    <t>17.05.2022</t>
  </si>
  <si>
    <t>6:29:18</t>
  </si>
  <si>
    <t>6:55:14</t>
  </si>
  <si>
    <t>11334310</t>
  </si>
  <si>
    <t>9:58:36</t>
  </si>
  <si>
    <t>10:22:09</t>
  </si>
  <si>
    <t>11335182</t>
  </si>
  <si>
    <t>14:34:07</t>
  </si>
  <si>
    <t>15:03:23</t>
  </si>
  <si>
    <t>11333111</t>
  </si>
  <si>
    <t>6:05:49</t>
  </si>
  <si>
    <t>6:37:21</t>
  </si>
  <si>
    <t>11334036</t>
  </si>
  <si>
    <t>8:38:41</t>
  </si>
  <si>
    <t>9:06:57</t>
  </si>
  <si>
    <t>11334886</t>
  </si>
  <si>
    <t>11:59:25</t>
  </si>
  <si>
    <t>12:41:54</t>
  </si>
  <si>
    <t>11334164</t>
  </si>
  <si>
    <t>9:01:54</t>
  </si>
  <si>
    <t>9:36:19</t>
  </si>
  <si>
    <t>11334591</t>
  </si>
  <si>
    <t>11:00:16</t>
  </si>
  <si>
    <t>11:52:35</t>
  </si>
  <si>
    <t>11333319</t>
  </si>
  <si>
    <t>6:46:45</t>
  </si>
  <si>
    <t>7:10:28</t>
  </si>
  <si>
    <t>11333033</t>
  </si>
  <si>
    <t>5:12:46</t>
  </si>
  <si>
    <t>5:34:39</t>
  </si>
  <si>
    <t>11334163</t>
  </si>
  <si>
    <t>9:00:17</t>
  </si>
  <si>
    <t>9:26:49</t>
  </si>
  <si>
    <t>11335043</t>
  </si>
  <si>
    <t>12:55:10</t>
  </si>
  <si>
    <t>13:42:47</t>
  </si>
  <si>
    <t>131973</t>
  </si>
  <si>
    <t>Shaver Wood Products LLC</t>
  </si>
  <si>
    <t>11333724</t>
  </si>
  <si>
    <t>7:34:58</t>
  </si>
  <si>
    <t>7:56:18</t>
  </si>
  <si>
    <t>11333725</t>
  </si>
  <si>
    <t>7:38:08</t>
  </si>
  <si>
    <t>8:07:12</t>
  </si>
  <si>
    <t>11335253</t>
  </si>
  <si>
    <t>15:35:26</t>
  </si>
  <si>
    <t>16:02:25</t>
  </si>
  <si>
    <t>11334752</t>
  </si>
  <si>
    <t>11:09:12</t>
  </si>
  <si>
    <t>12:03:01</t>
  </si>
  <si>
    <t>11331976</t>
  </si>
  <si>
    <t>1:27:04</t>
  </si>
  <si>
    <t>2:08:23</t>
  </si>
  <si>
    <t>11333541</t>
  </si>
  <si>
    <t>7:29:11</t>
  </si>
  <si>
    <t>8:03:58</t>
  </si>
  <si>
    <t>11334041</t>
  </si>
  <si>
    <t>8:57:19</t>
  </si>
  <si>
    <t>9:18:00</t>
  </si>
  <si>
    <t>11334757</t>
  </si>
  <si>
    <t>11:27:07</t>
  </si>
  <si>
    <t>11:58:22</t>
  </si>
  <si>
    <t>11334887</t>
  </si>
  <si>
    <t>12:01:09</t>
  </si>
  <si>
    <t>12:32:23</t>
  </si>
  <si>
    <t>11334936</t>
  </si>
  <si>
    <t>12:21:59</t>
  </si>
  <si>
    <t>13:07:16</t>
  </si>
  <si>
    <t>11335186</t>
  </si>
  <si>
    <t>15:01:50</t>
  </si>
  <si>
    <t>15:29:44</t>
  </si>
  <si>
    <t>11335187</t>
  </si>
  <si>
    <t>15:06:19</t>
  </si>
  <si>
    <t>15:28:03</t>
  </si>
  <si>
    <t>11335255</t>
  </si>
  <si>
    <t>16:00:33</t>
  </si>
  <si>
    <t>16:19:25</t>
  </si>
  <si>
    <t>11335256</t>
  </si>
  <si>
    <t>16:02:03</t>
  </si>
  <si>
    <t>16:31:28</t>
  </si>
  <si>
    <t>11335412</t>
  </si>
  <si>
    <t>19:29:58</t>
  </si>
  <si>
    <t>19:47:25</t>
  </si>
  <si>
    <t>11335516</t>
  </si>
  <si>
    <t>22:18:23</t>
  </si>
  <si>
    <t>23:54:28</t>
  </si>
  <si>
    <t>11333124</t>
  </si>
  <si>
    <t>5:32:04</t>
  </si>
  <si>
    <t>5:59:40</t>
  </si>
  <si>
    <t>11334162</t>
  </si>
  <si>
    <t>8:59:05</t>
  </si>
  <si>
    <t>9:24:54</t>
  </si>
  <si>
    <t>11334885</t>
  </si>
  <si>
    <t>11:57:45</t>
  </si>
  <si>
    <t>12:30:21</t>
  </si>
  <si>
    <t>11335252</t>
  </si>
  <si>
    <t>15:24:07</t>
  </si>
  <si>
    <t>15:50:21</t>
  </si>
  <si>
    <t>11335514</t>
  </si>
  <si>
    <t>22:13:40</t>
  </si>
  <si>
    <t>22:39:09</t>
  </si>
  <si>
    <t>11334756</t>
  </si>
  <si>
    <t>11:25:37</t>
  </si>
  <si>
    <t>11:46:10</t>
  </si>
  <si>
    <t>11335129</t>
  </si>
  <si>
    <t>14:22:09</t>
  </si>
  <si>
    <t>14:54:14</t>
  </si>
  <si>
    <t>11335047</t>
  </si>
  <si>
    <t>13:08:38</t>
  </si>
  <si>
    <t>13:48:51</t>
  </si>
  <si>
    <t>11335193</t>
  </si>
  <si>
    <t>14:44:30</t>
  </si>
  <si>
    <t>15:22:20</t>
  </si>
  <si>
    <t>11335470</t>
  </si>
  <si>
    <t>21:10:39</t>
  </si>
  <si>
    <t>21:40:50</t>
  </si>
  <si>
    <t>11334940</t>
  </si>
  <si>
    <t>12:46:19</t>
  </si>
  <si>
    <t>13:22:32</t>
  </si>
  <si>
    <t>11335261</t>
  </si>
  <si>
    <t>16:25:35</t>
  </si>
  <si>
    <t>16:47:36</t>
  </si>
  <si>
    <t>11335420</t>
  </si>
  <si>
    <t>19:59:42</t>
  </si>
  <si>
    <t>20:26:14</t>
  </si>
  <si>
    <t>11335183</t>
  </si>
  <si>
    <t>14:49:11</t>
  </si>
  <si>
    <t>15:10:20</t>
  </si>
  <si>
    <t>11333211</t>
  </si>
  <si>
    <t>5:51:38</t>
  </si>
  <si>
    <t>6:09:19</t>
  </si>
  <si>
    <t>11335360</t>
  </si>
  <si>
    <t>18:22:38</t>
  </si>
  <si>
    <t>18:51:47</t>
  </si>
  <si>
    <t>11333021</t>
  </si>
  <si>
    <t>5:11:56</t>
  </si>
  <si>
    <t>5:26:48</t>
  </si>
  <si>
    <t>11333069</t>
  </si>
  <si>
    <t>5:21:35</t>
  </si>
  <si>
    <t>5:46:28</t>
  </si>
  <si>
    <t>11333914</t>
  </si>
  <si>
    <t>8:14:17</t>
  </si>
  <si>
    <t>8:34:28</t>
  </si>
  <si>
    <t>11333921</t>
  </si>
  <si>
    <t>8:31:27</t>
  </si>
  <si>
    <t>8:54:00</t>
  </si>
  <si>
    <t>11334938</t>
  </si>
  <si>
    <t>12:42:05</t>
  </si>
  <si>
    <t>13:29:17</t>
  </si>
  <si>
    <t>11334939</t>
  </si>
  <si>
    <t>12:44:34</t>
  </si>
  <si>
    <t>13:39:29</t>
  </si>
  <si>
    <t>11335260</t>
  </si>
  <si>
    <t>16:14:18</t>
  </si>
  <si>
    <t>17:04:11</t>
  </si>
  <si>
    <t>11333533</t>
  </si>
  <si>
    <t>6:59:52</t>
  </si>
  <si>
    <t>7:22:04</t>
  </si>
  <si>
    <t>11334171</t>
  </si>
  <si>
    <t>9:27:35</t>
  </si>
  <si>
    <t>9:48:22</t>
  </si>
  <si>
    <t>11334307</t>
  </si>
  <si>
    <t>9:39:45</t>
  </si>
  <si>
    <t>10:03:29</t>
  </si>
  <si>
    <t>11334937</t>
  </si>
  <si>
    <t>12:39:49</t>
  </si>
  <si>
    <t>13:08:48</t>
  </si>
  <si>
    <t>11334941</t>
  </si>
  <si>
    <t>12:51:37</t>
  </si>
  <si>
    <t>13:19:11</t>
  </si>
  <si>
    <t>11335304</t>
  </si>
  <si>
    <t>16:53:49</t>
  </si>
  <si>
    <t>17:32:23</t>
  </si>
  <si>
    <t>11335414</t>
  </si>
  <si>
    <t>19:39:21</t>
  </si>
  <si>
    <t>20:09:19</t>
  </si>
  <si>
    <t>11332779</t>
  </si>
  <si>
    <t>4:14:39</t>
  </si>
  <si>
    <t>4:33:27</t>
  </si>
  <si>
    <t>11332781</t>
  </si>
  <si>
    <t>4:16:51</t>
  </si>
  <si>
    <t>4:42:09</t>
  </si>
  <si>
    <t>11333314</t>
  </si>
  <si>
    <t>6:19:12</t>
  </si>
  <si>
    <t>6:35:43</t>
  </si>
  <si>
    <t>11333916</t>
  </si>
  <si>
    <t>8:16:01</t>
  </si>
  <si>
    <t>8:41:56</t>
  </si>
  <si>
    <t>11333918</t>
  </si>
  <si>
    <t>8:25:36</t>
  </si>
  <si>
    <t>8:51:49</t>
  </si>
  <si>
    <t>11334482</t>
  </si>
  <si>
    <t>10:03:07</t>
  </si>
  <si>
    <t>10:33:34</t>
  </si>
  <si>
    <t>11334586</t>
  </si>
  <si>
    <t>10:42:20</t>
  </si>
  <si>
    <t>11:15:31</t>
  </si>
  <si>
    <t>11335190</t>
  </si>
  <si>
    <t>15:15:40</t>
  </si>
  <si>
    <t>16:00:35</t>
  </si>
  <si>
    <t>11334311</t>
  </si>
  <si>
    <t>10:00:33</t>
  </si>
  <si>
    <t>10:25:24</t>
  </si>
  <si>
    <t>11334303</t>
  </si>
  <si>
    <t>9:30:37</t>
  </si>
  <si>
    <t>9:54:24</t>
  </si>
  <si>
    <t>11334305</t>
  </si>
  <si>
    <t>9:35:40</t>
  </si>
  <si>
    <t>10:01:42</t>
  </si>
  <si>
    <t>11334759</t>
  </si>
  <si>
    <t>11:30:35</t>
  </si>
  <si>
    <t>12:11:13</t>
  </si>
  <si>
    <t>11334889</t>
  </si>
  <si>
    <t>12:07:19</t>
  </si>
  <si>
    <t>12:44:17</t>
  </si>
  <si>
    <t>11334890</t>
  </si>
  <si>
    <t>12:08:46</t>
  </si>
  <si>
    <t>12:48:26</t>
  </si>
  <si>
    <t>11334935</t>
  </si>
  <si>
    <t>12:19:40</t>
  </si>
  <si>
    <t>13:20:53</t>
  </si>
  <si>
    <t>11335131</t>
  </si>
  <si>
    <t>14:25:27</t>
  </si>
  <si>
    <t>14:55:51</t>
  </si>
  <si>
    <t>11335185</t>
  </si>
  <si>
    <t>14:50:21</t>
  </si>
  <si>
    <t>15:36:05</t>
  </si>
  <si>
    <t>130657</t>
  </si>
  <si>
    <t>S &amp; L Sawmills</t>
  </si>
  <si>
    <t>11332109</t>
  </si>
  <si>
    <t>1:53:48</t>
  </si>
  <si>
    <t>2:12:28</t>
  </si>
  <si>
    <t>11335194</t>
  </si>
  <si>
    <t>14:45:13</t>
  </si>
  <si>
    <t>15:06:39</t>
  </si>
  <si>
    <t>11332015</t>
  </si>
  <si>
    <t>1:31:43</t>
  </si>
  <si>
    <t>1:47:22</t>
  </si>
  <si>
    <t>11334491</t>
  </si>
  <si>
    <t>10:28:08</t>
  </si>
  <si>
    <t>10:56:01</t>
  </si>
  <si>
    <t>11335593</t>
  </si>
  <si>
    <t>23:22:23</t>
  </si>
  <si>
    <t>23:48:46</t>
  </si>
  <si>
    <t>11334589</t>
  </si>
  <si>
    <t>10:47:37</t>
  </si>
  <si>
    <t>11:24:21</t>
  </si>
  <si>
    <t>11335310</t>
  </si>
  <si>
    <t>17:25:47</t>
  </si>
  <si>
    <t>17:57:38</t>
  </si>
  <si>
    <t>11333318</t>
  </si>
  <si>
    <t>6:42:01</t>
  </si>
  <si>
    <t>7:08:12</t>
  </si>
  <si>
    <t>11333723</t>
  </si>
  <si>
    <t>7:33:34</t>
  </si>
  <si>
    <t>7:54:25</t>
  </si>
  <si>
    <t>11332545</t>
  </si>
  <si>
    <t>3:29:35</t>
  </si>
  <si>
    <t>4:00:31</t>
  </si>
  <si>
    <t>11333315</t>
  </si>
  <si>
    <t>6:21:43</t>
  </si>
  <si>
    <t>6:46:49</t>
  </si>
  <si>
    <t>11334037</t>
  </si>
  <si>
    <t>8:40:47</t>
  </si>
  <si>
    <t>9:15:38</t>
  </si>
  <si>
    <t>11334587</t>
  </si>
  <si>
    <t>10:44:05</t>
  </si>
  <si>
    <t>11:22:13</t>
  </si>
  <si>
    <t>11335050</t>
  </si>
  <si>
    <t>13:31:21</t>
  </si>
  <si>
    <t>14:39:20</t>
  </si>
  <si>
    <t>11335305</t>
  </si>
  <si>
    <t>17:05:15</t>
  </si>
  <si>
    <t>17:48:34</t>
  </si>
  <si>
    <t>11335479</t>
  </si>
  <si>
    <t>21:34:31</t>
  </si>
  <si>
    <t>21:57:55</t>
  </si>
  <si>
    <t>11335556</t>
  </si>
  <si>
    <t>23:03:24</t>
  </si>
  <si>
    <t>23:39:07</t>
  </si>
  <si>
    <t>11332494</t>
  </si>
  <si>
    <t>3:17:39</t>
  </si>
  <si>
    <t>3:37:51</t>
  </si>
  <si>
    <t>11333108</t>
  </si>
  <si>
    <t>5:59:32</t>
  </si>
  <si>
    <t>6:24:08</t>
  </si>
  <si>
    <t>11333213</t>
  </si>
  <si>
    <t>5:52:52</t>
  </si>
  <si>
    <t>6:12:32</t>
  </si>
  <si>
    <t>11334583</t>
  </si>
  <si>
    <t>10:30:21</t>
  </si>
  <si>
    <t>11:01:00</t>
  </si>
  <si>
    <t>11334590</t>
  </si>
  <si>
    <t>10:49:05</t>
  </si>
  <si>
    <t>11:42:47</t>
  </si>
  <si>
    <t>11334884</t>
  </si>
  <si>
    <t>11:55:57</t>
  </si>
  <si>
    <t>12:39:32</t>
  </si>
  <si>
    <t>11335254</t>
  </si>
  <si>
    <t>15:42:50</t>
  </si>
  <si>
    <t>16:12:58</t>
  </si>
  <si>
    <t>11335257</t>
  </si>
  <si>
    <t>16:04:37</t>
  </si>
  <si>
    <t>16:24:16</t>
  </si>
  <si>
    <t>11335258</t>
  </si>
  <si>
    <t>16:09:21</t>
  </si>
  <si>
    <t>16:37:17</t>
  </si>
  <si>
    <t>11334755</t>
  </si>
  <si>
    <t>11:24:09</t>
  </si>
  <si>
    <t>12:00:08</t>
  </si>
  <si>
    <t>134196</t>
  </si>
  <si>
    <t>Turman Sawmill Inc.</t>
  </si>
  <si>
    <t>11335191</t>
  </si>
  <si>
    <t>15:21:29</t>
  </si>
  <si>
    <t>15:45:34</t>
  </si>
  <si>
    <t>11334584</t>
  </si>
  <si>
    <t>10:35:36</t>
  </si>
  <si>
    <t>11:03:24</t>
  </si>
  <si>
    <t>11332271</t>
  </si>
  <si>
    <t>2:36:25</t>
  </si>
  <si>
    <t>2:59:53</t>
  </si>
  <si>
    <t>11335488</t>
  </si>
  <si>
    <t>21:59:49</t>
  </si>
  <si>
    <t>22:24:23</t>
  </si>
  <si>
    <t>11334932</t>
  </si>
  <si>
    <t>12:15:36</t>
  </si>
  <si>
    <t>12:54:16</t>
  </si>
  <si>
    <t>11335046</t>
  </si>
  <si>
    <t>13:07:28</t>
  </si>
  <si>
    <t>13:53:51</t>
  </si>
  <si>
    <t>11335188</t>
  </si>
  <si>
    <t>15:08:05</t>
  </si>
  <si>
    <t>15:37:49</t>
  </si>
  <si>
    <t>11334489</t>
  </si>
  <si>
    <t>10:20:58</t>
  </si>
  <si>
    <t>10:44:29</t>
  </si>
  <si>
    <t>11335126</t>
  </si>
  <si>
    <t>13:55:38</t>
  </si>
  <si>
    <t>14:26:06</t>
  </si>
  <si>
    <t>11335308</t>
  </si>
  <si>
    <t>17:10:51</t>
  </si>
  <si>
    <t>17:44:24</t>
  </si>
  <si>
    <t>11335128</t>
  </si>
  <si>
    <t>14:03:02</t>
  </si>
  <si>
    <t>15:00:54</t>
  </si>
  <si>
    <t>11333110</t>
  </si>
  <si>
    <t>6:04:04</t>
  </si>
  <si>
    <t>11333726</t>
  </si>
  <si>
    <t>7:40:30</t>
  </si>
  <si>
    <t>8:25:19</t>
  </si>
  <si>
    <t>11334761</t>
  </si>
  <si>
    <t>11:47:09</t>
  </si>
  <si>
    <t>12:37:33</t>
  </si>
  <si>
    <t>11335125</t>
  </si>
  <si>
    <t>13:53:56</t>
  </si>
  <si>
    <t>14:14:48</t>
  </si>
  <si>
    <t>11335303</t>
  </si>
  <si>
    <t>16:33:34</t>
  </si>
  <si>
    <t>17:02:20</t>
  </si>
  <si>
    <t>11335309</t>
  </si>
  <si>
    <t>17:23:43</t>
  </si>
  <si>
    <t>17:59:17</t>
  </si>
  <si>
    <t>11335468</t>
  </si>
  <si>
    <t>21:03:56</t>
  </si>
  <si>
    <t>21:29:10</t>
  </si>
  <si>
    <t>11335127</t>
  </si>
  <si>
    <t>13:57:33</t>
  </si>
  <si>
    <t>14:46:25</t>
  </si>
  <si>
    <t>143607</t>
  </si>
  <si>
    <t>Roseburg Forest Products</t>
  </si>
  <si>
    <t>11351731</t>
  </si>
  <si>
    <t>11:28:59</t>
  </si>
  <si>
    <t>12:16:17</t>
  </si>
  <si>
    <t>11333730</t>
  </si>
  <si>
    <t>8:00:13</t>
  </si>
  <si>
    <t>8:23:00</t>
  </si>
  <si>
    <t>11334035</t>
  </si>
  <si>
    <t>8:37:06</t>
  </si>
  <si>
    <t>9:08:23</t>
  </si>
  <si>
    <t>11334585</t>
  </si>
  <si>
    <t>10:40:29</t>
  </si>
  <si>
    <t>11:13:18</t>
  </si>
  <si>
    <t>11334760</t>
  </si>
  <si>
    <t>11:39:52</t>
  </si>
  <si>
    <t>12:27:12</t>
  </si>
  <si>
    <t>11335044</t>
  </si>
  <si>
    <t>12:59:57</t>
  </si>
  <si>
    <t>13:52:10</t>
  </si>
  <si>
    <t>11335048</t>
  </si>
  <si>
    <t>13:21:35</t>
  </si>
  <si>
    <t>14:17:11</t>
  </si>
  <si>
    <t>11335259</t>
  </si>
  <si>
    <t>16:11:14</t>
  </si>
  <si>
    <t>16:50:04</t>
  </si>
  <si>
    <t>LZ - Bowling - Reamey</t>
  </si>
  <si>
    <t>11334753</t>
  </si>
  <si>
    <t>11:11:07</t>
  </si>
  <si>
    <t>11:48:05</t>
  </si>
  <si>
    <t>11335357</t>
  </si>
  <si>
    <t>18:10:07</t>
  </si>
  <si>
    <t>18:30:33</t>
  </si>
  <si>
    <t>11333917</t>
  </si>
  <si>
    <t>8:22:17</t>
  </si>
  <si>
    <t>8:43:26</t>
  </si>
  <si>
    <t>11334933</t>
  </si>
  <si>
    <t>12:17:36</t>
  </si>
  <si>
    <t>13:02:15</t>
  </si>
  <si>
    <t>11335184</t>
  </si>
  <si>
    <t>14:48:01</t>
  </si>
  <si>
    <t>15:25:03</t>
  </si>
  <si>
    <t>11335189</t>
  </si>
  <si>
    <t>15:10:38</t>
  </si>
  <si>
    <t>15:55:41</t>
  </si>
  <si>
    <t>11335361</t>
  </si>
  <si>
    <t>18:27:35</t>
  </si>
  <si>
    <t>18:55:58</t>
  </si>
  <si>
    <t>11335413</t>
  </si>
  <si>
    <t>19:33:40</t>
  </si>
  <si>
    <t>20:04:35</t>
  </si>
  <si>
    <t>11332928</t>
  </si>
  <si>
    <t>4:48:53</t>
  </si>
  <si>
    <t>5:12:49</t>
  </si>
  <si>
    <t>11334165</t>
  </si>
  <si>
    <t>9:03:43</t>
  </si>
  <si>
    <t>9:28:32</t>
  </si>
  <si>
    <t>11334166</t>
  </si>
  <si>
    <t>9:05:22</t>
  </si>
  <si>
    <t>9:38:17</t>
  </si>
  <si>
    <t>11335045</t>
  </si>
  <si>
    <t>13:01:27</t>
  </si>
  <si>
    <t>14:10:31</t>
  </si>
  <si>
    <t>11335049</t>
  </si>
  <si>
    <t>13:25:19</t>
  </si>
  <si>
    <t>14:29:04</t>
  </si>
  <si>
    <t>11335302</t>
  </si>
  <si>
    <t>16:28:43</t>
  </si>
  <si>
    <t>17:15:36</t>
  </si>
  <si>
    <t>11335307</t>
  </si>
  <si>
    <t>17:09:11</t>
  </si>
  <si>
    <t>17:27:41</t>
  </si>
  <si>
    <t>11335042</t>
  </si>
  <si>
    <t>12:53:09</t>
  </si>
  <si>
    <t>13:26:55</t>
  </si>
  <si>
    <t>11335124</t>
  </si>
  <si>
    <t>13:49:48</t>
  </si>
  <si>
    <t>14:13:04</t>
  </si>
  <si>
    <t>11335306</t>
  </si>
  <si>
    <t>17:07:38</t>
  </si>
  <si>
    <t>17:30:06</t>
  </si>
  <si>
    <t>11333320</t>
  </si>
  <si>
    <t>6:48:26</t>
  </si>
  <si>
    <t>7:23:45</t>
  </si>
  <si>
    <t>11334588</t>
  </si>
  <si>
    <t>10:46:03</t>
  </si>
  <si>
    <t>11:40:59</t>
  </si>
  <si>
    <t>11338384</t>
  </si>
  <si>
    <t>18.05.2022</t>
  </si>
  <si>
    <t>7:31:12</t>
  </si>
  <si>
    <t>7:55:30</t>
  </si>
  <si>
    <t>11338456</t>
  </si>
  <si>
    <t>7:44:19</t>
  </si>
  <si>
    <t>8:06:37</t>
  </si>
  <si>
    <t>11339158</t>
  </si>
  <si>
    <t>10:24:11</t>
  </si>
  <si>
    <t>10:53:01</t>
  </si>
  <si>
    <t>11337867</t>
  </si>
  <si>
    <t>5:57:31</t>
  </si>
  <si>
    <t>6:25:10</t>
  </si>
  <si>
    <t>11338631</t>
  </si>
  <si>
    <t>8:24:13</t>
  </si>
  <si>
    <t>9:06:01</t>
  </si>
  <si>
    <t>11339654</t>
  </si>
  <si>
    <t>14:00:49</t>
  </si>
  <si>
    <t>14:25:45</t>
  </si>
  <si>
    <t>11338564</t>
  </si>
  <si>
    <t>8:10:21</t>
  </si>
  <si>
    <t>8:43:33</t>
  </si>
  <si>
    <t>11339901</t>
  </si>
  <si>
    <t>22:07:32</t>
  </si>
  <si>
    <t>22:30:05</t>
  </si>
  <si>
    <t>11337315</t>
  </si>
  <si>
    <t>4:04:45</t>
  </si>
  <si>
    <t>4:25:16</t>
  </si>
  <si>
    <t>132348</t>
  </si>
  <si>
    <t>Uwharrie Lumber Company</t>
  </si>
  <si>
    <t>11338158</t>
  </si>
  <si>
    <t>6:51:58</t>
  </si>
  <si>
    <t>7:14:31</t>
  </si>
  <si>
    <t>11338600</t>
  </si>
  <si>
    <t>8:13:53</t>
  </si>
  <si>
    <t>8:51:16</t>
  </si>
  <si>
    <t>11339769</t>
  </si>
  <si>
    <t>17:40:10</t>
  </si>
  <si>
    <t>18:12:29</t>
  </si>
  <si>
    <t>11339782</t>
  </si>
  <si>
    <t>17:43:37</t>
  </si>
  <si>
    <t>18:22:23</t>
  </si>
  <si>
    <t>11339750</t>
  </si>
  <si>
    <t>16:54:18</t>
  </si>
  <si>
    <t>17:25:43</t>
  </si>
  <si>
    <t>11336811</t>
  </si>
  <si>
    <t>2:28:16</t>
  </si>
  <si>
    <t>2:45:18</t>
  </si>
  <si>
    <t>11338637</t>
  </si>
  <si>
    <t>8:25:43</t>
  </si>
  <si>
    <t>8:55:26</t>
  </si>
  <si>
    <t>11338815</t>
  </si>
  <si>
    <t>9:05:37</t>
  </si>
  <si>
    <t>9:25:53</t>
  </si>
  <si>
    <t>11339465</t>
  </si>
  <si>
    <t>12:14:53</t>
  </si>
  <si>
    <t>13:04:31</t>
  </si>
  <si>
    <t>11339488</t>
  </si>
  <si>
    <t>21:12:01</t>
  </si>
  <si>
    <t>21:30:30</t>
  </si>
  <si>
    <t>11339783</t>
  </si>
  <si>
    <t>17:48:21</t>
  </si>
  <si>
    <t>18:23:52</t>
  </si>
  <si>
    <t>11336000</t>
  </si>
  <si>
    <t>1:17:30</t>
  </si>
  <si>
    <t>1:40:08</t>
  </si>
  <si>
    <t>11339632</t>
  </si>
  <si>
    <t>13:44:37</t>
  </si>
  <si>
    <t>14:14:46</t>
  </si>
  <si>
    <t>11339039</t>
  </si>
  <si>
    <t>9:51:01</t>
  </si>
  <si>
    <t>10:11:54</t>
  </si>
  <si>
    <t>11336743</t>
  </si>
  <si>
    <t>2:16:21</t>
  </si>
  <si>
    <t>2:35:44</t>
  </si>
  <si>
    <t>11337843</t>
  </si>
  <si>
    <t>5:50:53</t>
  </si>
  <si>
    <t>6:09:38</t>
  </si>
  <si>
    <t>11338902</t>
  </si>
  <si>
    <t>9:27:05</t>
  </si>
  <si>
    <t>9:51:21</t>
  </si>
  <si>
    <t>11339763</t>
  </si>
  <si>
    <t>17:22:44</t>
  </si>
  <si>
    <t>18:08:45</t>
  </si>
  <si>
    <t>11337887</t>
  </si>
  <si>
    <t>6:00:44</t>
  </si>
  <si>
    <t>6:42:41</t>
  </si>
  <si>
    <t>11338404</t>
  </si>
  <si>
    <t>7:34:23</t>
  </si>
  <si>
    <t>7:54:03</t>
  </si>
  <si>
    <t>11339490</t>
  </si>
  <si>
    <t>21:58:03</t>
  </si>
  <si>
    <t>22:16:18</t>
  </si>
  <si>
    <t>11339487</t>
  </si>
  <si>
    <t>21:00:56</t>
  </si>
  <si>
    <t>21:21:01</t>
  </si>
  <si>
    <t>11339762</t>
  </si>
  <si>
    <t>17:20:42</t>
  </si>
  <si>
    <t>17:49:27</t>
  </si>
  <si>
    <t>11339730</t>
  </si>
  <si>
    <t>16:25:44</t>
  </si>
  <si>
    <t>17:02:52</t>
  </si>
  <si>
    <t>11339619</t>
  </si>
  <si>
    <t>13:40:17</t>
  </si>
  <si>
    <t>14:11:33</t>
  </si>
  <si>
    <t>11339339</t>
  </si>
  <si>
    <t>11:39:48</t>
  </si>
  <si>
    <t>12:02:20</t>
  </si>
  <si>
    <t>11339657</t>
  </si>
  <si>
    <t>14:11:56</t>
  </si>
  <si>
    <t>14:47:11</t>
  </si>
  <si>
    <t>11339785</t>
  </si>
  <si>
    <t>17:54:05</t>
  </si>
  <si>
    <t>18:40:15</t>
  </si>
  <si>
    <t>11335686</t>
  </si>
  <si>
    <t>0:02:19</t>
  </si>
  <si>
    <t>0:22:57</t>
  </si>
  <si>
    <t>11337317</t>
  </si>
  <si>
    <t>4:06:28</t>
  </si>
  <si>
    <t>4:30:31</t>
  </si>
  <si>
    <t>11337561</t>
  </si>
  <si>
    <t>4:51:30</t>
  </si>
  <si>
    <t>5:54:18</t>
  </si>
  <si>
    <t>11338237</t>
  </si>
  <si>
    <t>7:05:59</t>
  </si>
  <si>
    <t>8:00:55</t>
  </si>
  <si>
    <t>11338316</t>
  </si>
  <si>
    <t>7:17:37</t>
  </si>
  <si>
    <t>8:41:33</t>
  </si>
  <si>
    <t>11338693</t>
  </si>
  <si>
    <t>8:38:44</t>
  </si>
  <si>
    <t>9:28:20</t>
  </si>
  <si>
    <t>11339529</t>
  </si>
  <si>
    <t>12:49:34</t>
  </si>
  <si>
    <t>13:25:39</t>
  </si>
  <si>
    <t>11339708</t>
  </si>
  <si>
    <t>15:12:56</t>
  </si>
  <si>
    <t>16:01:22</t>
  </si>
  <si>
    <t>11339727</t>
  </si>
  <si>
    <t>16:07:11</t>
  </si>
  <si>
    <t>16:36:47</t>
  </si>
  <si>
    <t>11339764</t>
  </si>
  <si>
    <t>17:30:47</t>
  </si>
  <si>
    <t>17:54:24</t>
  </si>
  <si>
    <t>11338139</t>
  </si>
  <si>
    <t>6:49:01</t>
  </si>
  <si>
    <t>7:12:27</t>
  </si>
  <si>
    <t>11338898</t>
  </si>
  <si>
    <t>9:25:17</t>
  </si>
  <si>
    <t>9:53:34</t>
  </si>
  <si>
    <t>11338979</t>
  </si>
  <si>
    <t>9:39:27</t>
  </si>
  <si>
    <t>10:03:21</t>
  </si>
  <si>
    <t>11339263</t>
  </si>
  <si>
    <t>10:55:42</t>
  </si>
  <si>
    <t>11:15:55</t>
  </si>
  <si>
    <t>11339467</t>
  </si>
  <si>
    <t>12:16:37</t>
  </si>
  <si>
    <t>12:56:29</t>
  </si>
  <si>
    <t>11339497</t>
  </si>
  <si>
    <t>12:28:16</t>
  </si>
  <si>
    <t>13:02:33</t>
  </si>
  <si>
    <t>11339528</t>
  </si>
  <si>
    <t>12:47:49</t>
  </si>
  <si>
    <t>11339593</t>
  </si>
  <si>
    <t>13:22:31</t>
  </si>
  <si>
    <t>13:42:55</t>
  </si>
  <si>
    <t>11339707</t>
  </si>
  <si>
    <t>15:11:38</t>
  </si>
  <si>
    <t>15:51:04</t>
  </si>
  <si>
    <t>11337368</t>
  </si>
  <si>
    <t>4:15:09</t>
  </si>
  <si>
    <t>4:38:43</t>
  </si>
  <si>
    <t>11337402</t>
  </si>
  <si>
    <t>4:20:41</t>
  </si>
  <si>
    <t>4:48:26</t>
  </si>
  <si>
    <t>11338387</t>
  </si>
  <si>
    <t>7:32:45</t>
  </si>
  <si>
    <t>7:56:48</t>
  </si>
  <si>
    <t>11338459</t>
  </si>
  <si>
    <t>7:45:50</t>
  </si>
  <si>
    <t>8:47:47</t>
  </si>
  <si>
    <t>11338487</t>
  </si>
  <si>
    <t>7:53:43</t>
  </si>
  <si>
    <t>8:52:56</t>
  </si>
  <si>
    <t>11339655</t>
  </si>
  <si>
    <t>14:09:12</t>
  </si>
  <si>
    <t>15:04:51</t>
  </si>
  <si>
    <t>11339103</t>
  </si>
  <si>
    <t>10:03:00</t>
  </si>
  <si>
    <t>10:36:59</t>
  </si>
  <si>
    <t>11339651</t>
  </si>
  <si>
    <t>13:58:25</t>
  </si>
  <si>
    <t>14:40:11</t>
  </si>
  <si>
    <t>11338976</t>
  </si>
  <si>
    <t>9:37:42</t>
  </si>
  <si>
    <t>10:25:53</t>
  </si>
  <si>
    <t>11339123</t>
  </si>
  <si>
    <t>10:08:29</t>
  </si>
  <si>
    <t>10:49:01</t>
  </si>
  <si>
    <t>11339276</t>
  </si>
  <si>
    <t>11:02:01</t>
  </si>
  <si>
    <t>11:47:15</t>
  </si>
  <si>
    <t>11339405</t>
  </si>
  <si>
    <t>11:57:39</t>
  </si>
  <si>
    <t>12:28:49</t>
  </si>
  <si>
    <t>11339406</t>
  </si>
  <si>
    <t>11:58:52</t>
  </si>
  <si>
    <t>12:44:43</t>
  </si>
  <si>
    <t>11339477</t>
  </si>
  <si>
    <t>12:23:56</t>
  </si>
  <si>
    <t>13:08:01</t>
  </si>
  <si>
    <t>11339550</t>
  </si>
  <si>
    <t>13:07:29</t>
  </si>
  <si>
    <t>13:46:46</t>
  </si>
  <si>
    <t>11339631</t>
  </si>
  <si>
    <t>13:44:27</t>
  </si>
  <si>
    <t>14:16:30</t>
  </si>
  <si>
    <t>11339653</t>
  </si>
  <si>
    <t>13:59:18</t>
  </si>
  <si>
    <t>14:50:03</t>
  </si>
  <si>
    <t>11339718</t>
  </si>
  <si>
    <t>15:39:26</t>
  </si>
  <si>
    <t>16:26:16</t>
  </si>
  <si>
    <t>11337838</t>
  </si>
  <si>
    <t>5:49:17</t>
  </si>
  <si>
    <t>6:14:02</t>
  </si>
  <si>
    <t>11337910</t>
  </si>
  <si>
    <t>6:03:05</t>
  </si>
  <si>
    <t>6:57:01</t>
  </si>
  <si>
    <t>11338281</t>
  </si>
  <si>
    <t>7:13:05</t>
  </si>
  <si>
    <t>8:10:35</t>
  </si>
  <si>
    <t>11339170</t>
  </si>
  <si>
    <t>10:31:33</t>
  </si>
  <si>
    <t>11:25:19</t>
  </si>
  <si>
    <t>11339743</t>
  </si>
  <si>
    <t>16:30:33</t>
  </si>
  <si>
    <t>16:50:43</t>
  </si>
  <si>
    <t>11336885</t>
  </si>
  <si>
    <t>2:45:04</t>
  </si>
  <si>
    <t>3:13:19</t>
  </si>
  <si>
    <t>11336874</t>
  </si>
  <si>
    <t>2:42:04</t>
  </si>
  <si>
    <t>3:03:52</t>
  </si>
  <si>
    <t>11337526</t>
  </si>
  <si>
    <t>4:45:04</t>
  </si>
  <si>
    <t>5:24:35</t>
  </si>
  <si>
    <t>11337915</t>
  </si>
  <si>
    <t>6:04:33</t>
  </si>
  <si>
    <t>7:08:39</t>
  </si>
  <si>
    <t>11337920</t>
  </si>
  <si>
    <t>6:06:04</t>
  </si>
  <si>
    <t>7:17:24</t>
  </si>
  <si>
    <t>11338085</t>
  </si>
  <si>
    <t>6:39:23</t>
  </si>
  <si>
    <t>7:42:36</t>
  </si>
  <si>
    <t>11338220</t>
  </si>
  <si>
    <t>7:04:22</t>
  </si>
  <si>
    <t>7:52:04</t>
  </si>
  <si>
    <t>11338872</t>
  </si>
  <si>
    <t>9:17:16</t>
  </si>
  <si>
    <t>9:48:31</t>
  </si>
  <si>
    <t>11338873</t>
  </si>
  <si>
    <t>9:18:25</t>
  </si>
  <si>
    <t>9:55:34</t>
  </si>
  <si>
    <t>11337182</t>
  </si>
  <si>
    <t>3:44:22</t>
  </si>
  <si>
    <t>4:19:13</t>
  </si>
  <si>
    <t>11337864</t>
  </si>
  <si>
    <t>5:55:38</t>
  </si>
  <si>
    <t>6:44:53</t>
  </si>
  <si>
    <t>11338691</t>
  </si>
  <si>
    <t>8:37:03</t>
  </si>
  <si>
    <t>9:12:17</t>
  </si>
  <si>
    <t>11339482</t>
  </si>
  <si>
    <t>18:14:15</t>
  </si>
  <si>
    <t>18:30:38</t>
  </si>
  <si>
    <t>11339485</t>
  </si>
  <si>
    <t>20:35:33</t>
  </si>
  <si>
    <t>20:56:07</t>
  </si>
  <si>
    <t>11339546</t>
  </si>
  <si>
    <t>12:56:03</t>
  </si>
  <si>
    <t>13:32:20</t>
  </si>
  <si>
    <t>11339678</t>
  </si>
  <si>
    <t>14:46:52</t>
  </si>
  <si>
    <t>15:19:57</t>
  </si>
  <si>
    <t>11340023</t>
  </si>
  <si>
    <t>23:55:36</t>
  </si>
  <si>
    <t>11339483</t>
  </si>
  <si>
    <t>18:25:54</t>
  </si>
  <si>
    <t>19:13:02</t>
  </si>
  <si>
    <t>11338287</t>
  </si>
  <si>
    <t>7:15:19</t>
  </si>
  <si>
    <t>8:26:05</t>
  </si>
  <si>
    <t>11339300</t>
  </si>
  <si>
    <t>11:15:05</t>
  </si>
  <si>
    <t>11:59:48</t>
  </si>
  <si>
    <t>11337796</t>
  </si>
  <si>
    <t>5:41:33</t>
  </si>
  <si>
    <t>6:11:53</t>
  </si>
  <si>
    <t>11337847</t>
  </si>
  <si>
    <t>5:52:24</t>
  </si>
  <si>
    <t>6:23:15</t>
  </si>
  <si>
    <t>11337849</t>
  </si>
  <si>
    <t>5:54:01</t>
  </si>
  <si>
    <t>6:35:44</t>
  </si>
  <si>
    <t>11339187</t>
  </si>
  <si>
    <t>10:35:52</t>
  </si>
  <si>
    <t>11:29:52</t>
  </si>
  <si>
    <t>11336798</t>
  </si>
  <si>
    <t>2:24:58</t>
  </si>
  <si>
    <t>2:47:16</t>
  </si>
  <si>
    <t>11337545</t>
  </si>
  <si>
    <t>4:49:14</t>
  </si>
  <si>
    <t>5:43:18</t>
  </si>
  <si>
    <t>11338067</t>
  </si>
  <si>
    <t>6:37:19</t>
  </si>
  <si>
    <t>7:29:08</t>
  </si>
  <si>
    <t>11339489</t>
  </si>
  <si>
    <t>21:22:15</t>
  </si>
  <si>
    <t>21:44:27</t>
  </si>
  <si>
    <t>148930</t>
  </si>
  <si>
    <t>Shoun Lumber LLC</t>
  </si>
  <si>
    <t>11338769</t>
  </si>
  <si>
    <t>8:58:54</t>
  </si>
  <si>
    <t>9:45:47</t>
  </si>
  <si>
    <t>11339195</t>
  </si>
  <si>
    <t>11:03:42</t>
  </si>
  <si>
    <t>11339464</t>
  </si>
  <si>
    <t>12:13:28</t>
  </si>
  <si>
    <t>12:53:37</t>
  </si>
  <si>
    <t>133769</t>
  </si>
  <si>
    <t>Gold Hill Forest Products</t>
  </si>
  <si>
    <t>11339600</t>
  </si>
  <si>
    <t>13:31:58</t>
  </si>
  <si>
    <t>13:50:53</t>
  </si>
  <si>
    <t>11339506</t>
  </si>
  <si>
    <t>12:32:44</t>
  </si>
  <si>
    <t>13:16:51</t>
  </si>
  <si>
    <t>11338905</t>
  </si>
  <si>
    <t>9:28:30</t>
  </si>
  <si>
    <t>10:00:25</t>
  </si>
  <si>
    <t>11339430</t>
  </si>
  <si>
    <t>12:10:29</t>
  </si>
  <si>
    <t>12:35:02</t>
  </si>
  <si>
    <t>11339484</t>
  </si>
  <si>
    <t>19:12:28</t>
  </si>
  <si>
    <t>19:31:03</t>
  </si>
  <si>
    <t>11339556</t>
  </si>
  <si>
    <t>13:14:47</t>
  </si>
  <si>
    <t>13:40:45</t>
  </si>
  <si>
    <t>11339720</t>
  </si>
  <si>
    <t>15:53:18</t>
  </si>
  <si>
    <t>16:15:13</t>
  </si>
  <si>
    <t>11339761</t>
  </si>
  <si>
    <t>17:06:53</t>
  </si>
  <si>
    <t>17:37:55</t>
  </si>
  <si>
    <t>134197</t>
  </si>
  <si>
    <t>Wilderness-Stuart, INC.</t>
  </si>
  <si>
    <t>11338358</t>
  </si>
  <si>
    <t>7:25:42</t>
  </si>
  <si>
    <t>7:50:42</t>
  </si>
  <si>
    <t>11339101</t>
  </si>
  <si>
    <t>10:01:23</t>
  </si>
  <si>
    <t>10:22:49</t>
  </si>
  <si>
    <t>11351727</t>
  </si>
  <si>
    <t>10:57:32</t>
  </si>
  <si>
    <t>11:23:31</t>
  </si>
  <si>
    <t>11338534</t>
  </si>
  <si>
    <t>8:02:21</t>
  </si>
  <si>
    <t>9:02:38</t>
  </si>
  <si>
    <t>11339132</t>
  </si>
  <si>
    <t>10:14:09</t>
  </si>
  <si>
    <t>10:59:27</t>
  </si>
  <si>
    <t>11339313</t>
  </si>
  <si>
    <t>11:17:31</t>
  </si>
  <si>
    <t>12:10:17</t>
  </si>
  <si>
    <t>11339673</t>
  </si>
  <si>
    <t>14:37:18</t>
  </si>
  <si>
    <t>15:08:19</t>
  </si>
  <si>
    <t>11339705</t>
  </si>
  <si>
    <t>15:06:38</t>
  </si>
  <si>
    <t>15:40:07</t>
  </si>
  <si>
    <t>11339486</t>
  </si>
  <si>
    <t>20:37:30</t>
  </si>
  <si>
    <t>21:12:43</t>
  </si>
  <si>
    <t>11339634</t>
  </si>
  <si>
    <t>13:49:35</t>
  </si>
  <si>
    <t>14:23:07</t>
  </si>
  <si>
    <t>11339770</t>
  </si>
  <si>
    <t>17:41:05</t>
  </si>
  <si>
    <t>18:06:38</t>
  </si>
  <si>
    <t>11338933</t>
  </si>
  <si>
    <t>9:31:41</t>
  </si>
  <si>
    <t>10:07:17</t>
  </si>
  <si>
    <t>11339363</t>
  </si>
  <si>
    <t>11:42:43</t>
  </si>
  <si>
    <t>12:17:23</t>
  </si>
  <si>
    <t>11337469</t>
  </si>
  <si>
    <t>4:33:34</t>
  </si>
  <si>
    <t>5:00:22</t>
  </si>
  <si>
    <t>11338847</t>
  </si>
  <si>
    <t>9:11:06</t>
  </si>
  <si>
    <t>9:36:54</t>
  </si>
  <si>
    <t>11338972</t>
  </si>
  <si>
    <t>9:35:32</t>
  </si>
  <si>
    <t>9:58:37</t>
  </si>
  <si>
    <t>11339509</t>
  </si>
  <si>
    <t>12:34:41</t>
  </si>
  <si>
    <t>13:18:38</t>
  </si>
  <si>
    <t>147035</t>
  </si>
  <si>
    <t>Ken Horton Logging, Inc</t>
  </si>
  <si>
    <t>LZ-KenHorton-Carroll</t>
  </si>
  <si>
    <t>11337521</t>
  </si>
  <si>
    <t>4:43:20</t>
  </si>
  <si>
    <t>5:12:23</t>
  </si>
  <si>
    <t>11339138</t>
  </si>
  <si>
    <t>10:18:08</t>
  </si>
  <si>
    <t>11:13:47</t>
  </si>
  <si>
    <t>11339715</t>
  </si>
  <si>
    <t>15:30:04</t>
  </si>
  <si>
    <t>16:13:12</t>
  </si>
  <si>
    <t>11339592</t>
  </si>
  <si>
    <t>13:21:26</t>
  </si>
  <si>
    <t>13:56:16</t>
  </si>
  <si>
    <t>11337726</t>
  </si>
  <si>
    <t>5:32:52</t>
  </si>
  <si>
    <t>5:56:59</t>
  </si>
  <si>
    <t>LZ-SMSmith-Poplar Tent Tract</t>
  </si>
  <si>
    <t>11338164</t>
  </si>
  <si>
    <t>6:53:39</t>
  </si>
  <si>
    <t>7:27:01</t>
  </si>
  <si>
    <t>11339721</t>
  </si>
  <si>
    <t>15:55:07</t>
  </si>
  <si>
    <t>16:48:12</t>
  </si>
  <si>
    <t>11337882</t>
  </si>
  <si>
    <t>5:59:56</t>
  </si>
  <si>
    <t>6:33:00</t>
  </si>
  <si>
    <t>11339136</t>
  </si>
  <si>
    <t>10:15:56</t>
  </si>
  <si>
    <t>10:34:42</t>
  </si>
  <si>
    <t>11342751</t>
  </si>
  <si>
    <t>19.05.2022</t>
  </si>
  <si>
    <t>8:20:20</t>
  </si>
  <si>
    <t>8:55:09</t>
  </si>
  <si>
    <t>11343590</t>
  </si>
  <si>
    <t>11:39:09</t>
  </si>
  <si>
    <t>12:22:52</t>
  </si>
  <si>
    <t>11343823</t>
  </si>
  <si>
    <t>13:36:51</t>
  </si>
  <si>
    <t>14:17:43</t>
  </si>
  <si>
    <t>11343943</t>
  </si>
  <si>
    <t>15:26:48</t>
  </si>
  <si>
    <t>15:58:42</t>
  </si>
  <si>
    <t>11343589</t>
  </si>
  <si>
    <t>11:37:23</t>
  </si>
  <si>
    <t>14:20:35</t>
  </si>
  <si>
    <t>11342265</t>
  </si>
  <si>
    <t>6:47:10</t>
  </si>
  <si>
    <t>7:15:57</t>
  </si>
  <si>
    <t>11341947</t>
  </si>
  <si>
    <t>5:53:46</t>
  </si>
  <si>
    <t>6:29:44</t>
  </si>
  <si>
    <t>11343241</t>
  </si>
  <si>
    <t>10:05:21</t>
  </si>
  <si>
    <t>10:41:36</t>
  </si>
  <si>
    <t>11340770</t>
  </si>
  <si>
    <t>2:52:21</t>
  </si>
  <si>
    <t>3:15:59</t>
  </si>
  <si>
    <t>11341255</t>
  </si>
  <si>
    <t>4:00:25</t>
  </si>
  <si>
    <t>4:24:02</t>
  </si>
  <si>
    <t>11342391</t>
  </si>
  <si>
    <t>7:13:38</t>
  </si>
  <si>
    <t>7:33:39</t>
  </si>
  <si>
    <t>11342616</t>
  </si>
  <si>
    <t>7:58:29</t>
  </si>
  <si>
    <t>8:17:06</t>
  </si>
  <si>
    <t>11340027</t>
  </si>
  <si>
    <t>0:12:46</t>
  </si>
  <si>
    <t>0:51:02</t>
  </si>
  <si>
    <t>11342240</t>
  </si>
  <si>
    <t>6:38:00</t>
  </si>
  <si>
    <t>7:05:25</t>
  </si>
  <si>
    <t>11343171</t>
  </si>
  <si>
    <t>9:46:24</t>
  </si>
  <si>
    <t>12:03:20</t>
  </si>
  <si>
    <t>11340769</t>
  </si>
  <si>
    <t>2:45:19</t>
  </si>
  <si>
    <t>3:08:30</t>
  </si>
  <si>
    <t>11341697</t>
  </si>
  <si>
    <t>5:33:42</t>
  </si>
  <si>
    <t>6:00:50</t>
  </si>
  <si>
    <t>11342724</t>
  </si>
  <si>
    <t>8:18:26</t>
  </si>
  <si>
    <t>8:43:45</t>
  </si>
  <si>
    <t>11343542</t>
  </si>
  <si>
    <t>11:23:09</t>
  </si>
  <si>
    <t>11:49:21</t>
  </si>
  <si>
    <t>11341689</t>
  </si>
  <si>
    <t>4:48:31</t>
  </si>
  <si>
    <t>5:12:53</t>
  </si>
  <si>
    <t>11342593</t>
  </si>
  <si>
    <t>7:54:37</t>
  </si>
  <si>
    <t>8:20:51</t>
  </si>
  <si>
    <t>11343332</t>
  </si>
  <si>
    <t>10:31:39</t>
  </si>
  <si>
    <t>10:55:33</t>
  </si>
  <si>
    <t>11343768</t>
  </si>
  <si>
    <t>13:08:58</t>
  </si>
  <si>
    <t>13:35:14</t>
  </si>
  <si>
    <t>11341944</t>
  </si>
  <si>
    <t>5:44:56</t>
  </si>
  <si>
    <t>6:13:39</t>
  </si>
  <si>
    <t>11342809</t>
  </si>
  <si>
    <t>8:29:20</t>
  </si>
  <si>
    <t>9:31:24</t>
  </si>
  <si>
    <t>11342641</t>
  </si>
  <si>
    <t>8:00:29</t>
  </si>
  <si>
    <t>8:33:47</t>
  </si>
  <si>
    <t>11343705</t>
  </si>
  <si>
    <t>12:36:42</t>
  </si>
  <si>
    <t>13:13:57</t>
  </si>
  <si>
    <t>11344005</t>
  </si>
  <si>
    <t>17:09:47</t>
  </si>
  <si>
    <t>17:46:43</t>
  </si>
  <si>
    <t>11340262</t>
  </si>
  <si>
    <t>1:05:09</t>
  </si>
  <si>
    <t>1:21:56</t>
  </si>
  <si>
    <t>11341256</t>
  </si>
  <si>
    <t>4:01:58</t>
  </si>
  <si>
    <t>4:25:38</t>
  </si>
  <si>
    <t>11343436</t>
  </si>
  <si>
    <t>10:52:06</t>
  </si>
  <si>
    <t>11:16:55</t>
  </si>
  <si>
    <t>11342142</t>
  </si>
  <si>
    <t>6:18:09</t>
  </si>
  <si>
    <t>6:51:30</t>
  </si>
  <si>
    <t>11342960</t>
  </si>
  <si>
    <t>8:56:31</t>
  </si>
  <si>
    <t>9:54:15</t>
  </si>
  <si>
    <t>11344119</t>
  </si>
  <si>
    <t>20:56:13</t>
  </si>
  <si>
    <t>21:20:05</t>
  </si>
  <si>
    <t>11342372</t>
  </si>
  <si>
    <t>7:04:33</t>
  </si>
  <si>
    <t>7:27:06</t>
  </si>
  <si>
    <t>11342906</t>
  </si>
  <si>
    <t>8:52:48</t>
  </si>
  <si>
    <t>9:43:26</t>
  </si>
  <si>
    <t>11344093</t>
  </si>
  <si>
    <t>20:00:01</t>
  </si>
  <si>
    <t>20:32:14</t>
  </si>
  <si>
    <t>11342058</t>
  </si>
  <si>
    <t>5:57:18</t>
  </si>
  <si>
    <t>6:37:47</t>
  </si>
  <si>
    <t>11342422</t>
  </si>
  <si>
    <t>7:17:49</t>
  </si>
  <si>
    <t>7:44:17</t>
  </si>
  <si>
    <t>11342983</t>
  </si>
  <si>
    <t>9:03:30</t>
  </si>
  <si>
    <t>9:59:41</t>
  </si>
  <si>
    <t>11343594</t>
  </si>
  <si>
    <t>11:41:18</t>
  </si>
  <si>
    <t>12:39:26</t>
  </si>
  <si>
    <t>11344007</t>
  </si>
  <si>
    <t>17:24:45</t>
  </si>
  <si>
    <t>17:56:21</t>
  </si>
  <si>
    <t>11341257</t>
  </si>
  <si>
    <t>4:05:28</t>
  </si>
  <si>
    <t>4:27:25</t>
  </si>
  <si>
    <t>11341695</t>
  </si>
  <si>
    <t>5:22:08</t>
  </si>
  <si>
    <t>5:46:02</t>
  </si>
  <si>
    <t>11342833</t>
  </si>
  <si>
    <t>8:36:35</t>
  </si>
  <si>
    <t>9:08:31</t>
  </si>
  <si>
    <t>11344035</t>
  </si>
  <si>
    <t>18:00:13</t>
  </si>
  <si>
    <t>18:35:32</t>
  </si>
  <si>
    <t>11344248</t>
  </si>
  <si>
    <t>23:10:07</t>
  </si>
  <si>
    <t>23:28:35</t>
  </si>
  <si>
    <t>11342162</t>
  </si>
  <si>
    <t>6:23:29</t>
  </si>
  <si>
    <t>6:47:14</t>
  </si>
  <si>
    <t>11342299</t>
  </si>
  <si>
    <t>6:52:28</t>
  </si>
  <si>
    <t>7:14:18</t>
  </si>
  <si>
    <t>11342445</t>
  </si>
  <si>
    <t>7:25:28</t>
  </si>
  <si>
    <t>7:47:46</t>
  </si>
  <si>
    <t>11342985</t>
  </si>
  <si>
    <t>9:05:12</t>
  </si>
  <si>
    <t>9:27:23</t>
  </si>
  <si>
    <t>11343111</t>
  </si>
  <si>
    <t>9:35:39</t>
  </si>
  <si>
    <t>9:57:11</t>
  </si>
  <si>
    <t>11343169</t>
  </si>
  <si>
    <t>9:44:50</t>
  </si>
  <si>
    <t>11:42:28</t>
  </si>
  <si>
    <t>11343177</t>
  </si>
  <si>
    <t>9:50:14</t>
  </si>
  <si>
    <t>10:12:12</t>
  </si>
  <si>
    <t>11343627</t>
  </si>
  <si>
    <t>12:03:05</t>
  </si>
  <si>
    <t>12:35:49</t>
  </si>
  <si>
    <t>11343655</t>
  </si>
  <si>
    <t>12:11:01</t>
  </si>
  <si>
    <t>12:37:38</t>
  </si>
  <si>
    <t>11343656</t>
  </si>
  <si>
    <t>12:14:22</t>
  </si>
  <si>
    <t>12:44:07</t>
  </si>
  <si>
    <t>11341540</t>
  </si>
  <si>
    <t>4:19:10</t>
  </si>
  <si>
    <t>4:38:30</t>
  </si>
  <si>
    <t>11342538</t>
  </si>
  <si>
    <t>7:43:35</t>
  </si>
  <si>
    <t>8:00:57</t>
  </si>
  <si>
    <t>11342671</t>
  </si>
  <si>
    <t>8:07:44</t>
  </si>
  <si>
    <t>11343009</t>
  </si>
  <si>
    <t>9:06:52</t>
  </si>
  <si>
    <t>10:07:40</t>
  </si>
  <si>
    <t>11343092</t>
  </si>
  <si>
    <t>9:30:50</t>
  </si>
  <si>
    <t>11:19:28</t>
  </si>
  <si>
    <t>11343278</t>
  </si>
  <si>
    <t>10:11:50</t>
  </si>
  <si>
    <t>12:34:10</t>
  </si>
  <si>
    <t>11343154</t>
  </si>
  <si>
    <t>9:42:44</t>
  </si>
  <si>
    <t>11:29:55</t>
  </si>
  <si>
    <t>11343191</t>
  </si>
  <si>
    <t>9:52:38</t>
  </si>
  <si>
    <t>12:16:09</t>
  </si>
  <si>
    <t>11340765</t>
  </si>
  <si>
    <t>2:23:30</t>
  </si>
  <si>
    <t>2:46:02</t>
  </si>
  <si>
    <t>11342438</t>
  </si>
  <si>
    <t>7:23:13</t>
  </si>
  <si>
    <t>7:45:46</t>
  </si>
  <si>
    <t>11343175</t>
  </si>
  <si>
    <t>9:48:23</t>
  </si>
  <si>
    <t>12:14:11</t>
  </si>
  <si>
    <t>11341690</t>
  </si>
  <si>
    <t>5:08:12</t>
  </si>
  <si>
    <t>5:31:40</t>
  </si>
  <si>
    <t>11344121</t>
  </si>
  <si>
    <t>21:15:41</t>
  </si>
  <si>
    <t>21:47:15</t>
  </si>
  <si>
    <t>11344006</t>
  </si>
  <si>
    <t>17:22:58</t>
  </si>
  <si>
    <t>17:45:02</t>
  </si>
  <si>
    <t>11340768</t>
  </si>
  <si>
    <t>2:38:53</t>
  </si>
  <si>
    <t>3:03:48</t>
  </si>
  <si>
    <t>11341545</t>
  </si>
  <si>
    <t>4:40:28</t>
  </si>
  <si>
    <t>5:03:58</t>
  </si>
  <si>
    <t>11342259</t>
  </si>
  <si>
    <t>6:44:15</t>
  </si>
  <si>
    <t>7:06:58</t>
  </si>
  <si>
    <t>11342369</t>
  </si>
  <si>
    <t>7:02:57</t>
  </si>
  <si>
    <t>7:28:30</t>
  </si>
  <si>
    <t>11338789</t>
  </si>
  <si>
    <t>19:14:45</t>
  </si>
  <si>
    <t>19:39:20</t>
  </si>
  <si>
    <t>11341938</t>
  </si>
  <si>
    <t>5:35:36</t>
  </si>
  <si>
    <t>6:02:46</t>
  </si>
  <si>
    <t>11342279</t>
  </si>
  <si>
    <t>6:48:53</t>
  </si>
  <si>
    <t>7:19:42</t>
  </si>
  <si>
    <t>11343539</t>
  </si>
  <si>
    <t>11:21:04</t>
  </si>
  <si>
    <t>13:26:29</t>
  </si>
  <si>
    <t>11343818</t>
  </si>
  <si>
    <t>13:26:57</t>
  </si>
  <si>
    <t>14:49:45</t>
  </si>
  <si>
    <t>11344028</t>
  </si>
  <si>
    <t>17:32:16</t>
  </si>
  <si>
    <t>18:22:14</t>
  </si>
  <si>
    <t>11344029</t>
  </si>
  <si>
    <t>17:34:28</t>
  </si>
  <si>
    <t>18:17:10</t>
  </si>
  <si>
    <t>11344127</t>
  </si>
  <si>
    <t>22:51:44</t>
  </si>
  <si>
    <t>23:13:48</t>
  </si>
  <si>
    <t>11343972</t>
  </si>
  <si>
    <t>16:03:55</t>
  </si>
  <si>
    <t>16:36:45</t>
  </si>
  <si>
    <t>11341942</t>
  </si>
  <si>
    <t>5:42:33</t>
  </si>
  <si>
    <t>6:19:36</t>
  </si>
  <si>
    <t>11342610</t>
  </si>
  <si>
    <t>7:56:44</t>
  </si>
  <si>
    <t>8:18:51</t>
  </si>
  <si>
    <t>11343043</t>
  </si>
  <si>
    <t>9:17:27</t>
  </si>
  <si>
    <t>10:48:32</t>
  </si>
  <si>
    <t>11338790</t>
  </si>
  <si>
    <t>19:33:33</t>
  </si>
  <si>
    <t>19:53:08</t>
  </si>
  <si>
    <t>11341940</t>
  </si>
  <si>
    <t>5:38:41</t>
  </si>
  <si>
    <t>6:08:50</t>
  </si>
  <si>
    <t>11342447</t>
  </si>
  <si>
    <t>7:27:29</t>
  </si>
  <si>
    <t>7:51:25</t>
  </si>
  <si>
    <t>11343552</t>
  </si>
  <si>
    <t>11:30:52</t>
  </si>
  <si>
    <t>14:04:47</t>
  </si>
  <si>
    <t>11343704</t>
  </si>
  <si>
    <t>12:33:27</t>
  </si>
  <si>
    <t>14:26:53</t>
  </si>
  <si>
    <t>11344118</t>
  </si>
  <si>
    <t>20:27:15</t>
  </si>
  <si>
    <t>20:46:44</t>
  </si>
  <si>
    <t>11343435</t>
  </si>
  <si>
    <t>10:50:11</t>
  </si>
  <si>
    <t>13:07:27</t>
  </si>
  <si>
    <t>11340267</t>
  </si>
  <si>
    <t>1:39:04</t>
  </si>
  <si>
    <t>2:00:47</t>
  </si>
  <si>
    <t>11341946</t>
  </si>
  <si>
    <t>5:47:18</t>
  </si>
  <si>
    <t>6:31:44</t>
  </si>
  <si>
    <t>11342668</t>
  </si>
  <si>
    <t>8:06:16</t>
  </si>
  <si>
    <t>8:30:21</t>
  </si>
  <si>
    <t>11342855</t>
  </si>
  <si>
    <t>8:42:36</t>
  </si>
  <si>
    <t>9:18:41</t>
  </si>
  <si>
    <t>11343910</t>
  </si>
  <si>
    <t>14:33:05</t>
  </si>
  <si>
    <t>16:01:48</t>
  </si>
  <si>
    <t>11344120</t>
  </si>
  <si>
    <t>21:08:47</t>
  </si>
  <si>
    <t>21:36:51</t>
  </si>
  <si>
    <t>11338788</t>
  </si>
  <si>
    <t>18:41:06</t>
  </si>
  <si>
    <t>19:06:36</t>
  </si>
  <si>
    <t>11343059</t>
  </si>
  <si>
    <t>9:19:51</t>
  </si>
  <si>
    <t>10:53:54</t>
  </si>
  <si>
    <t>11343065</t>
  </si>
  <si>
    <t>9:24:47</t>
  </si>
  <si>
    <t>11:05:38</t>
  </si>
  <si>
    <t>11343766</t>
  </si>
  <si>
    <t>13:06:30</t>
  </si>
  <si>
    <t>14:41:15</t>
  </si>
  <si>
    <t>11343888</t>
  </si>
  <si>
    <t>14:11:01</t>
  </si>
  <si>
    <t>15:46:54</t>
  </si>
  <si>
    <t>11343964</t>
  </si>
  <si>
    <t>15:48:01</t>
  </si>
  <si>
    <t>16:26:03</t>
  </si>
  <si>
    <t>11344122</t>
  </si>
  <si>
    <t>21:40:54</t>
  </si>
  <si>
    <t>22:05:26</t>
  </si>
  <si>
    <t>11344062</t>
  </si>
  <si>
    <t>18:35:07</t>
  </si>
  <si>
    <t>18:53:35</t>
  </si>
  <si>
    <t>11344125</t>
  </si>
  <si>
    <t>22:24:01</t>
  </si>
  <si>
    <t>22:44:35</t>
  </si>
  <si>
    <t>11343544</t>
  </si>
  <si>
    <t>11:24:59</t>
  </si>
  <si>
    <t>13:38:50</t>
  </si>
  <si>
    <t>11343549</t>
  </si>
  <si>
    <t>11:28:05</t>
  </si>
  <si>
    <t>13:52:06</t>
  </si>
  <si>
    <t>11343874</t>
  </si>
  <si>
    <t>13:51:59</t>
  </si>
  <si>
    <t>15:34:18</t>
  </si>
  <si>
    <t>11341542</t>
  </si>
  <si>
    <t>4:26:43</t>
  </si>
  <si>
    <t>4:50:11</t>
  </si>
  <si>
    <t>11342139</t>
  </si>
  <si>
    <t>6:17:12</t>
  </si>
  <si>
    <t>6:40:49</t>
  </si>
  <si>
    <t>11341547</t>
  </si>
  <si>
    <t>4:43:45</t>
  </si>
  <si>
    <t>5:18:20</t>
  </si>
  <si>
    <t>11343394</t>
  </si>
  <si>
    <t>10:44:32</t>
  </si>
  <si>
    <t>12:41:57</t>
  </si>
  <si>
    <t>11343962</t>
  </si>
  <si>
    <t>15:45:54</t>
  </si>
  <si>
    <t>16:12:33</t>
  </si>
  <si>
    <t>11343471</t>
  </si>
  <si>
    <t>11:02:48</t>
  </si>
  <si>
    <t>13:17:03</t>
  </si>
  <si>
    <t>11342286</t>
  </si>
  <si>
    <t>6:50:44</t>
  </si>
  <si>
    <t>7:18:02</t>
  </si>
  <si>
    <t>141801</t>
  </si>
  <si>
    <t>Select Timber Services, Inc</t>
  </si>
  <si>
    <t>LZ-Select-Forsyth</t>
  </si>
  <si>
    <t>11343397</t>
  </si>
  <si>
    <t>10:46:48</t>
  </si>
  <si>
    <t>12:53:06</t>
  </si>
  <si>
    <t>11343554</t>
  </si>
  <si>
    <t>11:32:22</t>
  </si>
  <si>
    <t>12:05:59</t>
  </si>
  <si>
    <t>11343870</t>
  </si>
  <si>
    <t>13:47:26</t>
  </si>
  <si>
    <t>15:10:16</t>
  </si>
  <si>
    <t>11343013</t>
  </si>
  <si>
    <t>9:09:21</t>
  </si>
  <si>
    <t>10:24:06</t>
  </si>
  <si>
    <t>11343871</t>
  </si>
  <si>
    <t>13:48:49</t>
  </si>
  <si>
    <t>15:21:51</t>
  </si>
  <si>
    <t>11341941</t>
  </si>
  <si>
    <t>5:40:25</t>
  </si>
  <si>
    <t>5:57:58</t>
  </si>
  <si>
    <t>11346903</t>
  </si>
  <si>
    <t>20.05.2022</t>
  </si>
  <si>
    <t>9:32:29</t>
  </si>
  <si>
    <t>9:52:04</t>
  </si>
  <si>
    <t>11347529</t>
  </si>
  <si>
    <t>13:50:31</t>
  </si>
  <si>
    <t>14:35:01</t>
  </si>
  <si>
    <t>11347287</t>
  </si>
  <si>
    <t>11:34:03</t>
  </si>
  <si>
    <t>12:03:59</t>
  </si>
  <si>
    <t>11347451</t>
  </si>
  <si>
    <t>12:59:15</t>
  </si>
  <si>
    <t>13:26:41</t>
  </si>
  <si>
    <t>11347527</t>
  </si>
  <si>
    <t>13:44:29</t>
  </si>
  <si>
    <t>14:14:21</t>
  </si>
  <si>
    <t>11347072</t>
  </si>
  <si>
    <t>10:18:50</t>
  </si>
  <si>
    <t>10:51:46</t>
  </si>
  <si>
    <t>11346262</t>
  </si>
  <si>
    <t>7:27:59</t>
  </si>
  <si>
    <t>11347186</t>
  </si>
  <si>
    <t>10:53:48</t>
  </si>
  <si>
    <t>11:18:38</t>
  </si>
  <si>
    <t>11347120</t>
  </si>
  <si>
    <t>10:28:26</t>
  </si>
  <si>
    <t>11:00:12</t>
  </si>
  <si>
    <t>11347360</t>
  </si>
  <si>
    <t>12:09:12</t>
  </si>
  <si>
    <t>12:39:53</t>
  </si>
  <si>
    <t>11346470</t>
  </si>
  <si>
    <t>7:42:33</t>
  </si>
  <si>
    <t>8:02:00</t>
  </si>
  <si>
    <t>11346655</t>
  </si>
  <si>
    <t>8:25:46</t>
  </si>
  <si>
    <t>8:49:04</t>
  </si>
  <si>
    <t>11346529</t>
  </si>
  <si>
    <t>7:59:22</t>
  </si>
  <si>
    <t>8:22:30</t>
  </si>
  <si>
    <t>11347071</t>
  </si>
  <si>
    <t>10:17:59</t>
  </si>
  <si>
    <t>10:45:30</t>
  </si>
  <si>
    <t>11345357</t>
  </si>
  <si>
    <t>4:45:36</t>
  </si>
  <si>
    <t>5:07:31</t>
  </si>
  <si>
    <t>11346621</t>
  </si>
  <si>
    <t>8:17:27</t>
  </si>
  <si>
    <t>8:37:50</t>
  </si>
  <si>
    <t>11345985</t>
  </si>
  <si>
    <t>6:06:02</t>
  </si>
  <si>
    <t>6:52:31</t>
  </si>
  <si>
    <t>11346692</t>
  </si>
  <si>
    <t>8:36:19</t>
  </si>
  <si>
    <t>9:08:24</t>
  </si>
  <si>
    <t>11347457</t>
  </si>
  <si>
    <t>13:08:20</t>
  </si>
  <si>
    <t>13:36:37</t>
  </si>
  <si>
    <t>11344251</t>
  </si>
  <si>
    <t>0:48:52</t>
  </si>
  <si>
    <t>1:11:24</t>
  </si>
  <si>
    <t>11347035</t>
  </si>
  <si>
    <t>10:04:45</t>
  </si>
  <si>
    <t>10:33:09</t>
  </si>
  <si>
    <t>11345983</t>
  </si>
  <si>
    <t>6:03:41</t>
  </si>
  <si>
    <t>6:41:30</t>
  </si>
  <si>
    <t>11347412</t>
  </si>
  <si>
    <t>12:34:43</t>
  </si>
  <si>
    <t>13:00:21</t>
  </si>
  <si>
    <t>11347658</t>
  </si>
  <si>
    <t>17:20:12</t>
  </si>
  <si>
    <t>17:40:32</t>
  </si>
  <si>
    <t>11347757</t>
  </si>
  <si>
    <t>20:54:25</t>
  </si>
  <si>
    <t>21:15:15</t>
  </si>
  <si>
    <t>11346277</t>
  </si>
  <si>
    <t>7:08:38</t>
  </si>
  <si>
    <t>7:32:43</t>
  </si>
  <si>
    <t>11346756</t>
  </si>
  <si>
    <t>8:56:36</t>
  </si>
  <si>
    <t>9:26:14</t>
  </si>
  <si>
    <t>11347266</t>
  </si>
  <si>
    <t>11:24:26</t>
  </si>
  <si>
    <t>11:54:37</t>
  </si>
  <si>
    <t>11347569</t>
  </si>
  <si>
    <t>14:33:10</t>
  </si>
  <si>
    <t>15:09:20</t>
  </si>
  <si>
    <t>11344810</t>
  </si>
  <si>
    <t>2:34:26</t>
  </si>
  <si>
    <t>2:52:45</t>
  </si>
  <si>
    <t>11345351</t>
  </si>
  <si>
    <t>4:02:27</t>
  </si>
  <si>
    <t>4:22:28</t>
  </si>
  <si>
    <t>11345696</t>
  </si>
  <si>
    <t>5:20:02</t>
  </si>
  <si>
    <t>5:38:06</t>
  </si>
  <si>
    <t>11345808</t>
  </si>
  <si>
    <t>5:21:51</t>
  </si>
  <si>
    <t>5:50:08</t>
  </si>
  <si>
    <t>11346689</t>
  </si>
  <si>
    <t>8:34:52</t>
  </si>
  <si>
    <t>9:04:58</t>
  </si>
  <si>
    <t>11346718</t>
  </si>
  <si>
    <t>8:40:06</t>
  </si>
  <si>
    <t>9:14:37</t>
  </si>
  <si>
    <t>11347362</t>
  </si>
  <si>
    <t>12:13:54</t>
  </si>
  <si>
    <t>12:37:29</t>
  </si>
  <si>
    <t>11347601</t>
  </si>
  <si>
    <t>15:13:04</t>
  </si>
  <si>
    <t>15:30:15</t>
  </si>
  <si>
    <t>11346241</t>
  </si>
  <si>
    <t>6:55:56</t>
  </si>
  <si>
    <t>7:18:56</t>
  </si>
  <si>
    <t>11346908</t>
  </si>
  <si>
    <t>9:34:42</t>
  </si>
  <si>
    <t>10:00:14</t>
  </si>
  <si>
    <t>11346814</t>
  </si>
  <si>
    <t>9:08:33</t>
  </si>
  <si>
    <t>9:28:53</t>
  </si>
  <si>
    <t>11346887</t>
  </si>
  <si>
    <t>9:30:59</t>
  </si>
  <si>
    <t>9:58:44</t>
  </si>
  <si>
    <t>11346914</t>
  </si>
  <si>
    <t>9:37:46</t>
  </si>
  <si>
    <t>10:06:04</t>
  </si>
  <si>
    <t>11347050</t>
  </si>
  <si>
    <t>10:07:23</t>
  </si>
  <si>
    <t>10:39:02</t>
  </si>
  <si>
    <t>11347367</t>
  </si>
  <si>
    <t>12:20:58</t>
  </si>
  <si>
    <t>12:57:52</t>
  </si>
  <si>
    <t>11347369</t>
  </si>
  <si>
    <t>12:25:36</t>
  </si>
  <si>
    <t>13:07:20</t>
  </si>
  <si>
    <t>11347031</t>
  </si>
  <si>
    <t>10:02:03</t>
  </si>
  <si>
    <t>10:26:05</t>
  </si>
  <si>
    <t>11344257</t>
  </si>
  <si>
    <t>1:51:30</t>
  </si>
  <si>
    <t>2:13:06</t>
  </si>
  <si>
    <t>11346131</t>
  </si>
  <si>
    <t>6:34:46</t>
  </si>
  <si>
    <t>7:10:09</t>
  </si>
  <si>
    <t>11347092</t>
  </si>
  <si>
    <t>10:25:25</t>
  </si>
  <si>
    <t>11:15:26</t>
  </si>
  <si>
    <t>11347070</t>
  </si>
  <si>
    <t>10:16:34</t>
  </si>
  <si>
    <t>10:48:37</t>
  </si>
  <si>
    <t>11347318</t>
  </si>
  <si>
    <t>11:44:59</t>
  </si>
  <si>
    <t>12:05:55</t>
  </si>
  <si>
    <t>11347074</t>
  </si>
  <si>
    <t>10:20:51</t>
  </si>
  <si>
    <t>11:02:09</t>
  </si>
  <si>
    <t>11344815</t>
  </si>
  <si>
    <t>3:26:05</t>
  </si>
  <si>
    <t>3:51:01</t>
  </si>
  <si>
    <t>11345812</t>
  </si>
  <si>
    <t>5:29:19</t>
  </si>
  <si>
    <t>6:14:40</t>
  </si>
  <si>
    <t>11344252</t>
  </si>
  <si>
    <t>1:00:10</t>
  </si>
  <si>
    <t>1:44:36</t>
  </si>
  <si>
    <t>11347447</t>
  </si>
  <si>
    <t>12:54:56</t>
  </si>
  <si>
    <t>13:39:20</t>
  </si>
  <si>
    <t>11347780</t>
  </si>
  <si>
    <t>22:52:47</t>
  </si>
  <si>
    <t>23:27:26</t>
  </si>
  <si>
    <t>11346819</t>
  </si>
  <si>
    <t>9:11:37</t>
  </si>
  <si>
    <t>9:44:03</t>
  </si>
  <si>
    <t>11347365</t>
  </si>
  <si>
    <t>12:19:06</t>
  </si>
  <si>
    <t>12:48:55</t>
  </si>
  <si>
    <t>11347583</t>
  </si>
  <si>
    <t>14:43:06</t>
  </si>
  <si>
    <t>14:59:57</t>
  </si>
  <si>
    <t>11346037</t>
  </si>
  <si>
    <t>6:17:27</t>
  </si>
  <si>
    <t>6:56:52</t>
  </si>
  <si>
    <t>11347449</t>
  </si>
  <si>
    <t>12:56:07</t>
  </si>
  <si>
    <t>13:42:31</t>
  </si>
  <si>
    <t>11345689</t>
  </si>
  <si>
    <t>4:59:54</t>
  </si>
  <si>
    <t>5:22:20</t>
  </si>
  <si>
    <t>11347765</t>
  </si>
  <si>
    <t>21:48:55</t>
  </si>
  <si>
    <t>22:05:08</t>
  </si>
  <si>
    <t>11344808</t>
  </si>
  <si>
    <t>1:57:44</t>
  </si>
  <si>
    <t>2:29:42</t>
  </si>
  <si>
    <t>136514</t>
  </si>
  <si>
    <t>Atlantic Building Components</t>
  </si>
  <si>
    <t>11347715</t>
  </si>
  <si>
    <t>19:35:53</t>
  </si>
  <si>
    <t>20:14:59</t>
  </si>
  <si>
    <t>11347135</t>
  </si>
  <si>
    <t>10:36:38</t>
  </si>
  <si>
    <t>11:20:45</t>
  </si>
  <si>
    <t>11344250</t>
  </si>
  <si>
    <t>0:32:01</t>
  </si>
  <si>
    <t>0:52:27</t>
  </si>
  <si>
    <t>11346683</t>
  </si>
  <si>
    <t>8:31:35</t>
  </si>
  <si>
    <t>8:55:28</t>
  </si>
  <si>
    <t>11347260</t>
  </si>
  <si>
    <t>11:18:15</t>
  </si>
  <si>
    <t>11:39:40</t>
  </si>
  <si>
    <t>11347541</t>
  </si>
  <si>
    <t>13:57:49</t>
  </si>
  <si>
    <t>14:37:29</t>
  </si>
  <si>
    <t>11344253</t>
  </si>
  <si>
    <t>1:10:38</t>
  </si>
  <si>
    <t>1:31:22</t>
  </si>
  <si>
    <t>11347411</t>
  </si>
  <si>
    <t>12:32:04</t>
  </si>
  <si>
    <t>13:21:38</t>
  </si>
  <si>
    <t>11347540</t>
  </si>
  <si>
    <t>13:52:49</t>
  </si>
  <si>
    <t>14:22:50</t>
  </si>
  <si>
    <t>11347521</t>
  </si>
  <si>
    <t>13:37:14</t>
  </si>
  <si>
    <t>13:55:22</t>
  </si>
  <si>
    <t>141740</t>
  </si>
  <si>
    <t>Darrell Brian Garrett</t>
  </si>
  <si>
    <t>Garrett Logging - Rockingham</t>
  </si>
  <si>
    <t>11346318</t>
  </si>
  <si>
    <t>7:13:30</t>
  </si>
  <si>
    <t>7:34:26</t>
  </si>
  <si>
    <t>11347608</t>
  </si>
  <si>
    <t>15:41:05</t>
  </si>
  <si>
    <t>15:59:12</t>
  </si>
  <si>
    <t>11345813</t>
  </si>
  <si>
    <t>5:31:10</t>
  </si>
  <si>
    <t>6:17:53</t>
  </si>
  <si>
    <t>11346042</t>
  </si>
  <si>
    <t>6:21:09</t>
  </si>
  <si>
    <t>7:04:55</t>
  </si>
  <si>
    <t>11347138</t>
  </si>
  <si>
    <t>10:38:32</t>
  </si>
  <si>
    <t>11:23:55</t>
  </si>
  <si>
    <t>11347169</t>
  </si>
  <si>
    <t>10:46:13</t>
  </si>
  <si>
    <t>11:37:56</t>
  </si>
  <si>
    <t>11347585</t>
  </si>
  <si>
    <t>14:46:09</t>
  </si>
  <si>
    <t>15:07:49</t>
  </si>
  <si>
    <t>11346625</t>
  </si>
  <si>
    <t>8:19:40</t>
  </si>
  <si>
    <t>9:00:22</t>
  </si>
  <si>
    <t>11347524</t>
  </si>
  <si>
    <t>13:38:40</t>
  </si>
  <si>
    <t>14:02:42</t>
  </si>
  <si>
    <t>11345356</t>
  </si>
  <si>
    <t>4:20:19</t>
  </si>
  <si>
    <t>4:43:17</t>
  </si>
  <si>
    <t>11348107</t>
  </si>
  <si>
    <t>21.05.2022</t>
  </si>
  <si>
    <t>7:55:20</t>
  </si>
  <si>
    <t>8:28:33</t>
  </si>
  <si>
    <t>11348231</t>
  </si>
  <si>
    <t>11:27:32</t>
  </si>
  <si>
    <t>11:53:19</t>
  </si>
  <si>
    <t>11348048</t>
  </si>
  <si>
    <t>6:14:20</t>
  </si>
  <si>
    <t>6:37:33</t>
  </si>
  <si>
    <t>11348171</t>
  </si>
  <si>
    <t>9:27:08</t>
  </si>
  <si>
    <t>9:50:33</t>
  </si>
  <si>
    <t>11348125</t>
  </si>
  <si>
    <t>8:36:14</t>
  </si>
  <si>
    <t>9:06:21</t>
  </si>
  <si>
    <t>11348172</t>
  </si>
  <si>
    <t>9:28:51</t>
  </si>
  <si>
    <t>9:57:37</t>
  </si>
  <si>
    <t>11348185</t>
  </si>
  <si>
    <t>10:39:45</t>
  </si>
  <si>
    <t>11:03:25</t>
  </si>
  <si>
    <t>11348077</t>
  </si>
  <si>
    <t>7:06:18</t>
  </si>
  <si>
    <t>7:33:58</t>
  </si>
  <si>
    <t>11348275</t>
  </si>
  <si>
    <t>14:37:55</t>
  </si>
  <si>
    <t>15:02:26</t>
  </si>
  <si>
    <t>11347887</t>
  </si>
  <si>
    <t>1:49:47</t>
  </si>
  <si>
    <t>2:26:29</t>
  </si>
  <si>
    <t>11348003</t>
  </si>
  <si>
    <t>5:03:47</t>
  </si>
  <si>
    <t>5:24:05</t>
  </si>
  <si>
    <t>11348006</t>
  </si>
  <si>
    <t>5:27:42</t>
  </si>
  <si>
    <t>5:50:48</t>
  </si>
  <si>
    <t>11348104</t>
  </si>
  <si>
    <t>7:37:58</t>
  </si>
  <si>
    <t>7:57:10</t>
  </si>
  <si>
    <t>11347964</t>
  </si>
  <si>
    <t>4:01:54</t>
  </si>
  <si>
    <t>4:47:00</t>
  </si>
  <si>
    <t>11347850</t>
  </si>
  <si>
    <t>0:51:26</t>
  </si>
  <si>
    <t>1:25:25</t>
  </si>
  <si>
    <t>11348009</t>
  </si>
  <si>
    <t>5:44:20</t>
  </si>
  <si>
    <t>6:02:20</t>
  </si>
  <si>
    <t>11348129</t>
  </si>
  <si>
    <t>8:58:31</t>
  </si>
  <si>
    <t>9:35:31</t>
  </si>
  <si>
    <t>11347888</t>
  </si>
  <si>
    <t>1:51:08</t>
  </si>
  <si>
    <t>2:25:15</t>
  </si>
  <si>
    <t>11348002</t>
  </si>
  <si>
    <t>4:30:06</t>
  </si>
  <si>
    <t>4:50:54</t>
  </si>
  <si>
    <t>11348328</t>
  </si>
  <si>
    <t>22:22:30</t>
  </si>
  <si>
    <t>22:39:48</t>
  </si>
  <si>
    <t>11348173</t>
  </si>
  <si>
    <t>9:31:01</t>
  </si>
  <si>
    <t>9:52:56</t>
  </si>
  <si>
    <t>11348181</t>
  </si>
  <si>
    <t>10:11:58</t>
  </si>
  <si>
    <t>10:42:05</t>
  </si>
  <si>
    <t>11348233</t>
  </si>
  <si>
    <t>11:46:38</t>
  </si>
  <si>
    <t>12:05:10</t>
  </si>
  <si>
    <t>11348483</t>
  </si>
  <si>
    <t>22.05.2022</t>
  </si>
  <si>
    <t>7:07:01</t>
  </si>
  <si>
    <t>7:46:12</t>
  </si>
  <si>
    <t>11348687</t>
  </si>
  <si>
    <t>22:20:06</t>
  </si>
  <si>
    <t>22:41:23</t>
  </si>
  <si>
    <t>11348642</t>
  </si>
  <si>
    <t>17:10:36</t>
  </si>
  <si>
    <t>17:29:02</t>
  </si>
  <si>
    <t>11348537</t>
  </si>
  <si>
    <t>11:32:02</t>
  </si>
  <si>
    <t>11:49:50</t>
  </si>
  <si>
    <t>11348612</t>
  </si>
  <si>
    <t>14:08:31</t>
  </si>
  <si>
    <t>14:36:51</t>
  </si>
  <si>
    <t>11348615</t>
  </si>
  <si>
    <t>15:11:50</t>
  </si>
  <si>
    <t>15:31:50</t>
  </si>
  <si>
    <t>11348646</t>
  </si>
  <si>
    <t>20:04:52</t>
  </si>
  <si>
    <t>20:27:31</t>
  </si>
  <si>
    <t>11348346</t>
  </si>
  <si>
    <t>1:08:54</t>
  </si>
  <si>
    <t>1:25:51</t>
  </si>
  <si>
    <t>11348405</t>
  </si>
  <si>
    <t>3:43:07</t>
  </si>
  <si>
    <t>4:03:29</t>
  </si>
  <si>
    <t>11348480</t>
  </si>
  <si>
    <t>6:01:03</t>
  </si>
  <si>
    <t>6:20:04</t>
  </si>
  <si>
    <t>20.2022</t>
  </si>
  <si>
    <t>Weighing in week</t>
  </si>
  <si>
    <t>24:16:28</t>
  </si>
  <si>
    <t>Entry Hours</t>
  </si>
  <si>
    <t>Daily Hours</t>
  </si>
  <si>
    <t>Total Trucks by Hour</t>
  </si>
  <si>
    <t>Total Time</t>
  </si>
  <si>
    <t>Average Time of Weighing by Hour</t>
  </si>
  <si>
    <t>Average Number of Trucks</t>
  </si>
  <si>
    <t>Average Time by Hour</t>
  </si>
  <si>
    <t>24:30:26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</si>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</sst>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0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May 16,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May 16th,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May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16th,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17</c:v>
                </c:pt>
                <c:pt idx="11">
                  <c:v>7</c:v>
                </c:pt>
                <c:pt idx="12">
                  <c:v>13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9-4D6A-A98B-E27099CD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449832"/>
        <c:axId val="1330446552"/>
      </c:barChart>
      <c:lineChart>
        <c:grouping val="standard"/>
        <c:varyColors val="0"/>
        <c:ser>
          <c:idx val="1"/>
          <c:order val="1"/>
          <c:tx>
            <c:strRef>
              <c:f>'Mon, May 16th,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May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16th,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9-4D6A-A98B-E27099CD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449832"/>
        <c:axId val="1330446552"/>
      </c:lineChart>
      <c:catAx>
        <c:axId val="133044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46552"/>
        <c:crosses val="autoZero"/>
        <c:auto val="1"/>
        <c:lblAlgn val="ctr"/>
        <c:lblOffset val="100"/>
        <c:noMultiLvlLbl val="0"/>
      </c:catAx>
      <c:valAx>
        <c:axId val="133044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4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May 20,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May 20th,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May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20th, 2022'!$R$2:$R$25</c:f>
              <c:numCache>
                <c:formatCode>h:mm;@</c:formatCode>
                <c:ptCount val="24"/>
                <c:pt idx="0">
                  <c:v>1.4189814814814818E-2</c:v>
                </c:pt>
                <c:pt idx="1">
                  <c:v>2.0613425925925931E-2</c:v>
                </c:pt>
                <c:pt idx="2">
                  <c:v>1.2719907407407402E-2</c:v>
                </c:pt>
                <c:pt idx="3">
                  <c:v>1.7314814814814811E-2</c:v>
                </c:pt>
                <c:pt idx="4">
                  <c:v>1.5162037037037036E-2</c:v>
                </c:pt>
                <c:pt idx="5">
                  <c:v>2.4030671296296297E-2</c:v>
                </c:pt>
                <c:pt idx="6">
                  <c:v>2.5196759259259262E-2</c:v>
                </c:pt>
                <c:pt idx="7">
                  <c:v>1.5208333333333338E-2</c:v>
                </c:pt>
                <c:pt idx="8">
                  <c:v>2.0364583333333346E-2</c:v>
                </c:pt>
                <c:pt idx="9">
                  <c:v>1.7816358024691375E-2</c:v>
                </c:pt>
                <c:pt idx="10">
                  <c:v>2.487802706552707E-2</c:v>
                </c:pt>
                <c:pt idx="11">
                  <c:v>1.7789351851851862E-2</c:v>
                </c:pt>
                <c:pt idx="12">
                  <c:v>2.4732638888888891E-2</c:v>
                </c:pt>
                <c:pt idx="13">
                  <c:v>2.1279761904761933E-2</c:v>
                </c:pt>
                <c:pt idx="14">
                  <c:v>1.7287808641975284E-2</c:v>
                </c:pt>
                <c:pt idx="15">
                  <c:v>1.2256944444444418E-2</c:v>
                </c:pt>
                <c:pt idx="16">
                  <c:v>0</c:v>
                </c:pt>
                <c:pt idx="17">
                  <c:v>1.4120370370370283E-2</c:v>
                </c:pt>
                <c:pt idx="18">
                  <c:v>0</c:v>
                </c:pt>
                <c:pt idx="19">
                  <c:v>2.7152777777777803E-2</c:v>
                </c:pt>
                <c:pt idx="20">
                  <c:v>1.446759259259256E-2</c:v>
                </c:pt>
                <c:pt idx="21">
                  <c:v>1.1261574074074132E-2</c:v>
                </c:pt>
                <c:pt idx="22">
                  <c:v>2.4062499999999876E-2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F-4463-94E8-4A0BE001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307552"/>
        <c:axId val="2035307880"/>
      </c:barChart>
      <c:lineChart>
        <c:grouping val="standard"/>
        <c:varyColors val="0"/>
        <c:ser>
          <c:idx val="1"/>
          <c:order val="1"/>
          <c:tx>
            <c:strRef>
              <c:f>'Fri, May 20th,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May 20th, 2022'!$S$2:$S$25</c:f>
              <c:numCache>
                <c:formatCode>h:mm;@</c:formatCode>
                <c:ptCount val="24"/>
                <c:pt idx="0">
                  <c:v>1.8662192993294177E-2</c:v>
                </c:pt>
                <c:pt idx="1">
                  <c:v>1.8662192993294177E-2</c:v>
                </c:pt>
                <c:pt idx="2">
                  <c:v>1.8662192993294177E-2</c:v>
                </c:pt>
                <c:pt idx="3">
                  <c:v>1.8662192993294177E-2</c:v>
                </c:pt>
                <c:pt idx="4">
                  <c:v>1.8662192993294177E-2</c:v>
                </c:pt>
                <c:pt idx="5">
                  <c:v>1.8662192993294177E-2</c:v>
                </c:pt>
                <c:pt idx="6">
                  <c:v>1.8662192993294177E-2</c:v>
                </c:pt>
                <c:pt idx="7">
                  <c:v>1.8662192993294177E-2</c:v>
                </c:pt>
                <c:pt idx="8">
                  <c:v>1.8662192993294177E-2</c:v>
                </c:pt>
                <c:pt idx="9">
                  <c:v>1.8662192993294177E-2</c:v>
                </c:pt>
                <c:pt idx="10">
                  <c:v>1.8662192993294177E-2</c:v>
                </c:pt>
                <c:pt idx="11">
                  <c:v>1.8662192993294177E-2</c:v>
                </c:pt>
                <c:pt idx="12">
                  <c:v>1.8662192993294177E-2</c:v>
                </c:pt>
                <c:pt idx="13">
                  <c:v>1.8662192993294177E-2</c:v>
                </c:pt>
                <c:pt idx="14">
                  <c:v>1.8662192993294177E-2</c:v>
                </c:pt>
                <c:pt idx="15">
                  <c:v>1.8662192993294177E-2</c:v>
                </c:pt>
                <c:pt idx="16">
                  <c:v>1.8662192993294177E-2</c:v>
                </c:pt>
                <c:pt idx="17">
                  <c:v>1.8662192993294177E-2</c:v>
                </c:pt>
                <c:pt idx="18">
                  <c:v>1.8662192993294177E-2</c:v>
                </c:pt>
                <c:pt idx="19">
                  <c:v>1.8662192993294177E-2</c:v>
                </c:pt>
                <c:pt idx="20">
                  <c:v>1.8662192993294177E-2</c:v>
                </c:pt>
                <c:pt idx="21">
                  <c:v>1.8662192993294177E-2</c:v>
                </c:pt>
                <c:pt idx="22">
                  <c:v>1.8662192993294177E-2</c:v>
                </c:pt>
                <c:pt idx="23">
                  <c:v>1.8662192993294177E-2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F-4463-94E8-4A0BE001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07552"/>
        <c:axId val="2035307880"/>
      </c:lineChart>
      <c:catAx>
        <c:axId val="20353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07880"/>
        <c:crosses val="autoZero"/>
        <c:auto val="1"/>
        <c:lblAlgn val="ctr"/>
        <c:lblOffset val="100"/>
        <c:noMultiLvlLbl val="0"/>
      </c:catAx>
      <c:valAx>
        <c:axId val="20353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May 21, 2022,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May 21st,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May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21st,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8-41BF-A65D-F15D7807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6615"/>
        <c:axId val="58254647"/>
      </c:barChart>
      <c:lineChart>
        <c:grouping val="standard"/>
        <c:varyColors val="0"/>
        <c:ser>
          <c:idx val="1"/>
          <c:order val="1"/>
          <c:tx>
            <c:strRef>
              <c:f>'Sat, May 21st,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May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21st, 2022'!$Q$2:$Q$25</c:f>
              <c:numCache>
                <c:formatCode>General</c:formatCode>
                <c:ptCount val="24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0.91666666666666663</c:v>
                </c:pt>
                <c:pt idx="20">
                  <c:v>0.91666666666666663</c:v>
                </c:pt>
                <c:pt idx="21">
                  <c:v>0.91666666666666663</c:v>
                </c:pt>
                <c:pt idx="22">
                  <c:v>0.91666666666666663</c:v>
                </c:pt>
                <c:pt idx="23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8-41BF-A65D-F15D78075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56615"/>
        <c:axId val="58254647"/>
      </c:lineChart>
      <c:catAx>
        <c:axId val="58256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647"/>
        <c:crosses val="autoZero"/>
        <c:auto val="1"/>
        <c:lblAlgn val="ctr"/>
        <c:lblOffset val="100"/>
        <c:noMultiLvlLbl val="0"/>
      </c:catAx>
      <c:valAx>
        <c:axId val="58254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6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May 21,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May 21st,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May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21st,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2.4589120370370372E-2</c:v>
                </c:pt>
                <c:pt idx="2">
                  <c:v>0</c:v>
                </c:pt>
                <c:pt idx="3">
                  <c:v>0</c:v>
                </c:pt>
                <c:pt idx="4">
                  <c:v>2.2881944444444455E-2</c:v>
                </c:pt>
                <c:pt idx="5">
                  <c:v>1.4212962962962955E-2</c:v>
                </c:pt>
                <c:pt idx="6">
                  <c:v>1.6122685185185226E-2</c:v>
                </c:pt>
                <c:pt idx="7">
                  <c:v>1.8537808641975295E-2</c:v>
                </c:pt>
                <c:pt idx="8">
                  <c:v>2.3304398148148109E-2</c:v>
                </c:pt>
                <c:pt idx="9">
                  <c:v>1.7152777777777777E-2</c:v>
                </c:pt>
                <c:pt idx="10">
                  <c:v>1.8674768518518542E-2</c:v>
                </c:pt>
                <c:pt idx="11">
                  <c:v>1.5387731481481426E-2</c:v>
                </c:pt>
                <c:pt idx="12">
                  <c:v>0</c:v>
                </c:pt>
                <c:pt idx="13">
                  <c:v>0</c:v>
                </c:pt>
                <c:pt idx="14">
                  <c:v>1.7025462962962923E-2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1.2013888888888991E-2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8-481D-B5E7-D6E70ABC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9207"/>
        <c:axId val="53937895"/>
      </c:barChart>
      <c:lineChart>
        <c:grouping val="standard"/>
        <c:varyColors val="0"/>
        <c:ser>
          <c:idx val="1"/>
          <c:order val="1"/>
          <c:tx>
            <c:strRef>
              <c:f>'Sat, May 21st,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May 21st, 2022'!$S$2:$S$25</c:f>
              <c:numCache>
                <c:formatCode>h:mm;@</c:formatCode>
                <c:ptCount val="24"/>
                <c:pt idx="0">
                  <c:v>1.8173049943883277E-2</c:v>
                </c:pt>
                <c:pt idx="1">
                  <c:v>1.8173049943883277E-2</c:v>
                </c:pt>
                <c:pt idx="2">
                  <c:v>1.8173049943883277E-2</c:v>
                </c:pt>
                <c:pt idx="3">
                  <c:v>1.8173049943883277E-2</c:v>
                </c:pt>
                <c:pt idx="4">
                  <c:v>1.8173049943883277E-2</c:v>
                </c:pt>
                <c:pt idx="5">
                  <c:v>1.8173049943883277E-2</c:v>
                </c:pt>
                <c:pt idx="6">
                  <c:v>1.8173049943883277E-2</c:v>
                </c:pt>
                <c:pt idx="7">
                  <c:v>1.8173049943883277E-2</c:v>
                </c:pt>
                <c:pt idx="8">
                  <c:v>1.8173049943883277E-2</c:v>
                </c:pt>
                <c:pt idx="9">
                  <c:v>1.8173049943883277E-2</c:v>
                </c:pt>
                <c:pt idx="10">
                  <c:v>1.8173049943883277E-2</c:v>
                </c:pt>
                <c:pt idx="11">
                  <c:v>1.8173049943883277E-2</c:v>
                </c:pt>
                <c:pt idx="12">
                  <c:v>1.8173049943883277E-2</c:v>
                </c:pt>
                <c:pt idx="13">
                  <c:v>1.8173049943883277E-2</c:v>
                </c:pt>
                <c:pt idx="14">
                  <c:v>1.8173049943883277E-2</c:v>
                </c:pt>
                <c:pt idx="15">
                  <c:v>1.8173049943883277E-2</c:v>
                </c:pt>
                <c:pt idx="16">
                  <c:v>1.8173049943883277E-2</c:v>
                </c:pt>
                <c:pt idx="17">
                  <c:v>1.8173049943883277E-2</c:v>
                </c:pt>
                <c:pt idx="18">
                  <c:v>1.8173049943883277E-2</c:v>
                </c:pt>
                <c:pt idx="19">
                  <c:v>1.8173049943883277E-2</c:v>
                </c:pt>
                <c:pt idx="20">
                  <c:v>1.8173049943883277E-2</c:v>
                </c:pt>
                <c:pt idx="21">
                  <c:v>1.8173049943883277E-2</c:v>
                </c:pt>
                <c:pt idx="22">
                  <c:v>1.8173049943883277E-2</c:v>
                </c:pt>
                <c:pt idx="23">
                  <c:v>1.8173049943883277E-2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8-481D-B5E7-D6E70ABC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39207"/>
        <c:axId val="53937895"/>
      </c:lineChart>
      <c:catAx>
        <c:axId val="53939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7895"/>
        <c:crosses val="autoZero"/>
        <c:auto val="1"/>
        <c:lblAlgn val="ctr"/>
        <c:lblOffset val="100"/>
        <c:noMultiLvlLbl val="0"/>
      </c:catAx>
      <c:valAx>
        <c:axId val="5393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May 22,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May 22nd,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May 22nd,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22nd,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9-4FD2-8843-80B8322D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3335"/>
        <c:axId val="58250383"/>
      </c:barChart>
      <c:lineChart>
        <c:grouping val="standard"/>
        <c:varyColors val="0"/>
        <c:ser>
          <c:idx val="1"/>
          <c:order val="1"/>
          <c:tx>
            <c:strRef>
              <c:f>'Sun, May 22nd,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May 22nd,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22nd, 2022'!$Q$2:$Q$25</c:f>
              <c:numCache>
                <c:formatCode>General</c:formatCode>
                <c:ptCount val="24"/>
                <c:pt idx="0">
                  <c:v>0.41666666666666669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0.41666666666666669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0.41666666666666669</c:v>
                </c:pt>
                <c:pt idx="16">
                  <c:v>0.41666666666666669</c:v>
                </c:pt>
                <c:pt idx="17">
                  <c:v>0.41666666666666669</c:v>
                </c:pt>
                <c:pt idx="18">
                  <c:v>0.41666666666666669</c:v>
                </c:pt>
                <c:pt idx="19">
                  <c:v>0.41666666666666669</c:v>
                </c:pt>
                <c:pt idx="20">
                  <c:v>0.41666666666666669</c:v>
                </c:pt>
                <c:pt idx="21">
                  <c:v>0.41666666666666669</c:v>
                </c:pt>
                <c:pt idx="22">
                  <c:v>0.41666666666666669</c:v>
                </c:pt>
                <c:pt idx="23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9-4FD2-8843-80B8322D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53335"/>
        <c:axId val="58250383"/>
      </c:lineChart>
      <c:catAx>
        <c:axId val="58253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0383"/>
        <c:crosses val="autoZero"/>
        <c:auto val="1"/>
        <c:lblAlgn val="ctr"/>
        <c:lblOffset val="100"/>
        <c:noMultiLvlLbl val="0"/>
      </c:catAx>
      <c:valAx>
        <c:axId val="582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3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May 22,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May 22nd,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May 22nd,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22nd,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1.1770833333333328E-2</c:v>
                </c:pt>
                <c:pt idx="2">
                  <c:v>0</c:v>
                </c:pt>
                <c:pt idx="3">
                  <c:v>1.4143518518518527E-2</c:v>
                </c:pt>
                <c:pt idx="4">
                  <c:v>0</c:v>
                </c:pt>
                <c:pt idx="5">
                  <c:v>0</c:v>
                </c:pt>
                <c:pt idx="6">
                  <c:v>1.3206018518518492E-2</c:v>
                </c:pt>
                <c:pt idx="7">
                  <c:v>2.7210648148148164E-2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1.2361111111111101E-2</c:v>
                </c:pt>
                <c:pt idx="12">
                  <c:v>0</c:v>
                </c:pt>
                <c:pt idx="13">
                  <c:v>0</c:v>
                </c:pt>
                <c:pt idx="14">
                  <c:v>1.9675925925925819E-2</c:v>
                </c:pt>
                <c:pt idx="15">
                  <c:v>1.388888888888884E-2</c:v>
                </c:pt>
                <c:pt idx="16">
                  <c:v>0</c:v>
                </c:pt>
                <c:pt idx="17">
                  <c:v>1.2800925925925966E-2</c:v>
                </c:pt>
                <c:pt idx="18">
                  <c:v>0</c:v>
                </c:pt>
                <c:pt idx="19">
                  <c:v>0</c:v>
                </c:pt>
                <c:pt idx="20">
                  <c:v>1.5729166666666683E-2</c:v>
                </c:pt>
                <c:pt idx="21">
                  <c:v>0</c:v>
                </c:pt>
                <c:pt idx="22">
                  <c:v>1.4780092592592609E-2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C-4883-8CE6-E79C3D8C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416288"/>
        <c:axId val="2042416616"/>
      </c:barChart>
      <c:lineChart>
        <c:grouping val="standard"/>
        <c:varyColors val="0"/>
        <c:ser>
          <c:idx val="1"/>
          <c:order val="1"/>
          <c:tx>
            <c:strRef>
              <c:f>'Sun, May 22nd,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May 22nd, 2022'!$S$2:$S$25</c:f>
              <c:numCache>
                <c:formatCode>h:mm;@</c:formatCode>
                <c:ptCount val="24"/>
                <c:pt idx="0">
                  <c:v>1.5556712962962954E-2</c:v>
                </c:pt>
                <c:pt idx="1">
                  <c:v>1.5556712962962954E-2</c:v>
                </c:pt>
                <c:pt idx="2">
                  <c:v>1.5556712962962954E-2</c:v>
                </c:pt>
                <c:pt idx="3">
                  <c:v>1.5556712962962954E-2</c:v>
                </c:pt>
                <c:pt idx="4">
                  <c:v>1.5556712962962954E-2</c:v>
                </c:pt>
                <c:pt idx="5">
                  <c:v>1.5556712962962954E-2</c:v>
                </c:pt>
                <c:pt idx="6">
                  <c:v>1.5556712962962954E-2</c:v>
                </c:pt>
                <c:pt idx="7">
                  <c:v>1.5556712962962954E-2</c:v>
                </c:pt>
                <c:pt idx="8">
                  <c:v>1.5556712962962954E-2</c:v>
                </c:pt>
                <c:pt idx="9">
                  <c:v>1.5556712962962954E-2</c:v>
                </c:pt>
                <c:pt idx="10">
                  <c:v>1.5556712962962954E-2</c:v>
                </c:pt>
                <c:pt idx="11">
                  <c:v>1.5556712962962954E-2</c:v>
                </c:pt>
                <c:pt idx="12">
                  <c:v>1.5556712962962954E-2</c:v>
                </c:pt>
                <c:pt idx="13">
                  <c:v>1.5556712962962954E-2</c:v>
                </c:pt>
                <c:pt idx="14">
                  <c:v>1.5556712962962954E-2</c:v>
                </c:pt>
                <c:pt idx="15">
                  <c:v>1.5556712962962954E-2</c:v>
                </c:pt>
                <c:pt idx="16">
                  <c:v>1.5556712962962954E-2</c:v>
                </c:pt>
                <c:pt idx="17">
                  <c:v>1.5556712962962954E-2</c:v>
                </c:pt>
                <c:pt idx="18">
                  <c:v>1.5556712962962954E-2</c:v>
                </c:pt>
                <c:pt idx="19">
                  <c:v>1.5556712962962954E-2</c:v>
                </c:pt>
                <c:pt idx="20">
                  <c:v>1.5556712962962954E-2</c:v>
                </c:pt>
                <c:pt idx="21">
                  <c:v>1.5556712962962954E-2</c:v>
                </c:pt>
                <c:pt idx="22">
                  <c:v>1.5556712962962954E-2</c:v>
                </c:pt>
                <c:pt idx="23">
                  <c:v>1.5556712962962954E-2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C-4883-8CE6-E79C3D8C4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416288"/>
        <c:axId val="2042416616"/>
      </c:lineChart>
      <c:catAx>
        <c:axId val="20424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16616"/>
        <c:crosses val="autoZero"/>
        <c:auto val="1"/>
        <c:lblAlgn val="ctr"/>
        <c:lblOffset val="100"/>
        <c:noMultiLvlLbl val="0"/>
      </c:catAx>
      <c:valAx>
        <c:axId val="20424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20 Stats;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20 Stats'!$Q$1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20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20 Stats'!$Q$2:$Q$25</c:f>
              <c:numCache>
                <c:formatCode>General</c:formatCode>
                <c:ptCount val="24"/>
                <c:pt idx="0">
                  <c:v>3</c:v>
                </c:pt>
                <c:pt idx="1">
                  <c:v>14</c:v>
                </c:pt>
                <c:pt idx="2">
                  <c:v>12</c:v>
                </c:pt>
                <c:pt idx="3">
                  <c:v>6</c:v>
                </c:pt>
                <c:pt idx="4">
                  <c:v>36</c:v>
                </c:pt>
                <c:pt idx="5">
                  <c:v>42</c:v>
                </c:pt>
                <c:pt idx="6">
                  <c:v>41</c:v>
                </c:pt>
                <c:pt idx="7">
                  <c:v>46</c:v>
                </c:pt>
                <c:pt idx="8">
                  <c:v>48</c:v>
                </c:pt>
                <c:pt idx="9">
                  <c:v>55</c:v>
                </c:pt>
                <c:pt idx="10">
                  <c:v>63</c:v>
                </c:pt>
                <c:pt idx="11">
                  <c:v>44</c:v>
                </c:pt>
                <c:pt idx="12">
                  <c:v>54</c:v>
                </c:pt>
                <c:pt idx="13">
                  <c:v>43</c:v>
                </c:pt>
                <c:pt idx="14">
                  <c:v>29</c:v>
                </c:pt>
                <c:pt idx="15">
                  <c:v>27</c:v>
                </c:pt>
                <c:pt idx="16">
                  <c:v>20</c:v>
                </c:pt>
                <c:pt idx="17">
                  <c:v>25</c:v>
                </c:pt>
                <c:pt idx="18">
                  <c:v>11</c:v>
                </c:pt>
                <c:pt idx="19">
                  <c:v>10</c:v>
                </c:pt>
                <c:pt idx="20">
                  <c:v>7</c:v>
                </c:pt>
                <c:pt idx="21">
                  <c:v>15</c:v>
                </c:pt>
                <c:pt idx="22">
                  <c:v>10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0-49CE-9D0E-E85F66EB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61151"/>
        <c:axId val="57960823"/>
      </c:barChart>
      <c:lineChart>
        <c:grouping val="standard"/>
        <c:varyColors val="0"/>
        <c:ser>
          <c:idx val="1"/>
          <c:order val="1"/>
          <c:tx>
            <c:strRef>
              <c:f>'Week 20 Stats'!$R$1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20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20 Stats'!$R$2:$R$25</c:f>
              <c:numCache>
                <c:formatCode>General</c:formatCode>
                <c:ptCount val="24"/>
                <c:pt idx="0">
                  <c:v>27.791666666666668</c:v>
                </c:pt>
                <c:pt idx="1">
                  <c:v>27.791666666666668</c:v>
                </c:pt>
                <c:pt idx="2">
                  <c:v>27.791666666666668</c:v>
                </c:pt>
                <c:pt idx="3">
                  <c:v>27.791666666666668</c:v>
                </c:pt>
                <c:pt idx="4">
                  <c:v>27.791666666666668</c:v>
                </c:pt>
                <c:pt idx="5">
                  <c:v>27.791666666666668</c:v>
                </c:pt>
                <c:pt idx="6">
                  <c:v>27.791666666666668</c:v>
                </c:pt>
                <c:pt idx="7">
                  <c:v>27.791666666666668</c:v>
                </c:pt>
                <c:pt idx="8">
                  <c:v>27.791666666666668</c:v>
                </c:pt>
                <c:pt idx="9">
                  <c:v>27.791666666666668</c:v>
                </c:pt>
                <c:pt idx="10">
                  <c:v>27.791666666666668</c:v>
                </c:pt>
                <c:pt idx="11">
                  <c:v>27.791666666666668</c:v>
                </c:pt>
                <c:pt idx="12">
                  <c:v>27.791666666666668</c:v>
                </c:pt>
                <c:pt idx="13">
                  <c:v>27.791666666666668</c:v>
                </c:pt>
                <c:pt idx="14">
                  <c:v>27.791666666666668</c:v>
                </c:pt>
                <c:pt idx="15">
                  <c:v>27.791666666666668</c:v>
                </c:pt>
                <c:pt idx="16">
                  <c:v>27.791666666666668</c:v>
                </c:pt>
                <c:pt idx="17">
                  <c:v>27.791666666666668</c:v>
                </c:pt>
                <c:pt idx="18">
                  <c:v>27.791666666666668</c:v>
                </c:pt>
                <c:pt idx="19">
                  <c:v>27.791666666666668</c:v>
                </c:pt>
                <c:pt idx="20">
                  <c:v>27.791666666666668</c:v>
                </c:pt>
                <c:pt idx="21">
                  <c:v>27.791666666666668</c:v>
                </c:pt>
                <c:pt idx="22">
                  <c:v>27.791666666666668</c:v>
                </c:pt>
                <c:pt idx="23">
                  <c:v>27.791666666666668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0-49CE-9D0E-E85F66EB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61151"/>
        <c:axId val="57960823"/>
      </c:lineChart>
      <c:catAx>
        <c:axId val="579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0823"/>
        <c:crosses val="autoZero"/>
        <c:auto val="1"/>
        <c:lblAlgn val="ctr"/>
        <c:lblOffset val="100"/>
        <c:noMultiLvlLbl val="0"/>
      </c:catAx>
      <c:valAx>
        <c:axId val="5796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20 Stats;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20 Stats'!$S$1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20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20 Stats'!$S$2:$S$25</c:f>
              <c:numCache>
                <c:formatCode>h:mm;@</c:formatCode>
                <c:ptCount val="24"/>
                <c:pt idx="0">
                  <c:v>1.8364197530864199E-2</c:v>
                </c:pt>
                <c:pt idx="1">
                  <c:v>1.8101851851851859E-2</c:v>
                </c:pt>
                <c:pt idx="2">
                  <c:v>1.5092592592592595E-2</c:v>
                </c:pt>
                <c:pt idx="3">
                  <c:v>1.749228395061728E-2</c:v>
                </c:pt>
                <c:pt idx="4">
                  <c:v>1.9858217592592594E-2</c:v>
                </c:pt>
                <c:pt idx="5">
                  <c:v>2.2124944885361549E-2</c:v>
                </c:pt>
                <c:pt idx="6">
                  <c:v>2.3121047877145442E-2</c:v>
                </c:pt>
                <c:pt idx="7">
                  <c:v>2.2585295893719801E-2</c:v>
                </c:pt>
                <c:pt idx="8">
                  <c:v>2.2977671682098758E-2</c:v>
                </c:pt>
                <c:pt idx="9">
                  <c:v>3.1154882154882164E-2</c:v>
                </c:pt>
                <c:pt idx="10">
                  <c:v>2.9577454438565562E-2</c:v>
                </c:pt>
                <c:pt idx="11">
                  <c:v>3.5827546296296295E-2</c:v>
                </c:pt>
                <c:pt idx="12">
                  <c:v>2.7643175582990405E-2</c:v>
                </c:pt>
                <c:pt idx="13">
                  <c:v>2.9261143410852716E-2</c:v>
                </c:pt>
                <c:pt idx="14">
                  <c:v>2.635935504469988E-2</c:v>
                </c:pt>
                <c:pt idx="15">
                  <c:v>2.2537294238683118E-2</c:v>
                </c:pt>
                <c:pt idx="16">
                  <c:v>2.1250000000000012E-2</c:v>
                </c:pt>
                <c:pt idx="17">
                  <c:v>2.2654166666666632E-2</c:v>
                </c:pt>
                <c:pt idx="18">
                  <c:v>1.7743055555555574E-2</c:v>
                </c:pt>
                <c:pt idx="19">
                  <c:v>1.7899305555555533E-2</c:v>
                </c:pt>
                <c:pt idx="20">
                  <c:v>1.7344576719576708E-2</c:v>
                </c:pt>
                <c:pt idx="21">
                  <c:v>1.6020061728395076E-2</c:v>
                </c:pt>
                <c:pt idx="22">
                  <c:v>2.0638888888888908E-2</c:v>
                </c:pt>
                <c:pt idx="23">
                  <c:v>1.9918981481481468E-2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A-48C1-B85C-63D2CA7A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320344"/>
        <c:axId val="2035323624"/>
      </c:barChart>
      <c:lineChart>
        <c:grouping val="standard"/>
        <c:varyColors val="0"/>
        <c:ser>
          <c:idx val="1"/>
          <c:order val="1"/>
          <c:tx>
            <c:strRef>
              <c:f>'Week 20 Stats'!$T$1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20 Stats'!$T$2:$T$25</c:f>
              <c:numCache>
                <c:formatCode>h:mm;@</c:formatCode>
                <c:ptCount val="24"/>
                <c:pt idx="0">
                  <c:v>2.2314499650830589E-2</c:v>
                </c:pt>
                <c:pt idx="1">
                  <c:v>2.2314499650830589E-2</c:v>
                </c:pt>
                <c:pt idx="2">
                  <c:v>2.2314499650830589E-2</c:v>
                </c:pt>
                <c:pt idx="3">
                  <c:v>2.2314499650830589E-2</c:v>
                </c:pt>
                <c:pt idx="4">
                  <c:v>2.2314499650830589E-2</c:v>
                </c:pt>
                <c:pt idx="5">
                  <c:v>2.2314499650830589E-2</c:v>
                </c:pt>
                <c:pt idx="6">
                  <c:v>2.2314499650830589E-2</c:v>
                </c:pt>
                <c:pt idx="7">
                  <c:v>2.2314499650830589E-2</c:v>
                </c:pt>
                <c:pt idx="8">
                  <c:v>2.2314499650830589E-2</c:v>
                </c:pt>
                <c:pt idx="9">
                  <c:v>2.2314499650830589E-2</c:v>
                </c:pt>
                <c:pt idx="10">
                  <c:v>2.2314499650830589E-2</c:v>
                </c:pt>
                <c:pt idx="11">
                  <c:v>2.2314499650830589E-2</c:v>
                </c:pt>
                <c:pt idx="12">
                  <c:v>2.2314499650830589E-2</c:v>
                </c:pt>
                <c:pt idx="13">
                  <c:v>2.2314499650830589E-2</c:v>
                </c:pt>
                <c:pt idx="14">
                  <c:v>2.2314499650830589E-2</c:v>
                </c:pt>
                <c:pt idx="15">
                  <c:v>2.2314499650830589E-2</c:v>
                </c:pt>
                <c:pt idx="16">
                  <c:v>2.2314499650830589E-2</c:v>
                </c:pt>
                <c:pt idx="17">
                  <c:v>2.2314499650830589E-2</c:v>
                </c:pt>
                <c:pt idx="18">
                  <c:v>2.2314499650830589E-2</c:v>
                </c:pt>
                <c:pt idx="19">
                  <c:v>2.2314499650830589E-2</c:v>
                </c:pt>
                <c:pt idx="20">
                  <c:v>2.2314499650830589E-2</c:v>
                </c:pt>
                <c:pt idx="21">
                  <c:v>2.2314499650830589E-2</c:v>
                </c:pt>
                <c:pt idx="22">
                  <c:v>2.2314499650830589E-2</c:v>
                </c:pt>
                <c:pt idx="23">
                  <c:v>2.2314499650830589E-2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A-48C1-B85C-63D2CA7A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20344"/>
        <c:axId val="2035323624"/>
      </c:lineChart>
      <c:catAx>
        <c:axId val="203532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23624"/>
        <c:crosses val="autoZero"/>
        <c:auto val="1"/>
        <c:lblAlgn val="ctr"/>
        <c:lblOffset val="100"/>
        <c:noMultiLvlLbl val="0"/>
      </c:catAx>
      <c:valAx>
        <c:axId val="20353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2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F3-4E31-8E87-9048AB97D2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3-4E31-8E87-9048AB97D252}"/>
              </c:ext>
            </c:extLst>
          </c:dPt>
          <c:dLbls>
            <c:dLbl>
              <c:idx val="6"/>
              <c:layout>
                <c:manualLayout>
                  <c:x val="2.799649580868209E-2"/>
                  <c:y val="-1.1080761440040488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8F3-4E31-8E87-9048AB97D25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'Week 20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20 Stats'!$Q$27:$Q$33</c:f>
              <c:numCache>
                <c:formatCode>General</c:formatCode>
                <c:ptCount val="7"/>
                <c:pt idx="0">
                  <c:v>133</c:v>
                </c:pt>
                <c:pt idx="1">
                  <c:v>149</c:v>
                </c:pt>
                <c:pt idx="2">
                  <c:v>144</c:v>
                </c:pt>
                <c:pt idx="3">
                  <c:v>125</c:v>
                </c:pt>
                <c:pt idx="4">
                  <c:v>84</c:v>
                </c:pt>
                <c:pt idx="5">
                  <c:v>22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3-4E31-8E87-9048AB97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May 16,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May 16th,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May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16th,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1.5046296296296301E-2</c:v>
                </c:pt>
                <c:pt idx="2">
                  <c:v>1.1099537037037061E-2</c:v>
                </c:pt>
                <c:pt idx="3">
                  <c:v>1.3784722222222212E-2</c:v>
                </c:pt>
                <c:pt idx="4">
                  <c:v>2.1221064814814825E-2</c:v>
                </c:pt>
                <c:pt idx="5">
                  <c:v>3.2171585648148149E-2</c:v>
                </c:pt>
                <c:pt idx="6">
                  <c:v>2.4365740740740736E-2</c:v>
                </c:pt>
                <c:pt idx="7">
                  <c:v>2.3563657407407401E-2</c:v>
                </c:pt>
                <c:pt idx="8">
                  <c:v>2.2051183127572014E-2</c:v>
                </c:pt>
                <c:pt idx="9">
                  <c:v>2.4248842592592589E-2</c:v>
                </c:pt>
                <c:pt idx="10">
                  <c:v>2.9377042483660121E-2</c:v>
                </c:pt>
                <c:pt idx="11">
                  <c:v>2.747850529100531E-2</c:v>
                </c:pt>
                <c:pt idx="12">
                  <c:v>2.7301460113960115E-2</c:v>
                </c:pt>
                <c:pt idx="13">
                  <c:v>2.1623263888888883E-2</c:v>
                </c:pt>
                <c:pt idx="14">
                  <c:v>2.5685763888888893E-2</c:v>
                </c:pt>
                <c:pt idx="15">
                  <c:v>2.2400462962962941E-2</c:v>
                </c:pt>
                <c:pt idx="16">
                  <c:v>1.944907407407408E-2</c:v>
                </c:pt>
                <c:pt idx="17">
                  <c:v>2.3271604938271555E-2</c:v>
                </c:pt>
                <c:pt idx="18">
                  <c:v>1.3954475308642059E-2</c:v>
                </c:pt>
                <c:pt idx="19">
                  <c:v>1.7719907407407476E-2</c:v>
                </c:pt>
                <c:pt idx="20">
                  <c:v>0</c:v>
                </c:pt>
                <c:pt idx="21">
                  <c:v>1.4641203703703662E-2</c:v>
                </c:pt>
                <c:pt idx="22">
                  <c:v>1.2922453703703651E-2</c:v>
                </c:pt>
                <c:pt idx="23">
                  <c:v>1.9687500000000024E-2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C-4F4D-A6D2-3D06F576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665792"/>
        <c:axId val="2038672680"/>
      </c:barChart>
      <c:lineChart>
        <c:grouping val="standard"/>
        <c:varyColors val="0"/>
        <c:ser>
          <c:idx val="1"/>
          <c:order val="1"/>
          <c:tx>
            <c:strRef>
              <c:f>'Mon, May 16th,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May 16th, 2022'!$S$2:$S$25</c:f>
              <c:numCache>
                <c:formatCode>h:mm;@</c:formatCode>
                <c:ptCount val="24"/>
                <c:pt idx="0">
                  <c:v>2.104842489327273E-2</c:v>
                </c:pt>
                <c:pt idx="1">
                  <c:v>2.104842489327273E-2</c:v>
                </c:pt>
                <c:pt idx="2">
                  <c:v>2.104842489327273E-2</c:v>
                </c:pt>
                <c:pt idx="3">
                  <c:v>2.104842489327273E-2</c:v>
                </c:pt>
                <c:pt idx="4">
                  <c:v>2.104842489327273E-2</c:v>
                </c:pt>
                <c:pt idx="5">
                  <c:v>2.104842489327273E-2</c:v>
                </c:pt>
                <c:pt idx="6">
                  <c:v>2.104842489327273E-2</c:v>
                </c:pt>
                <c:pt idx="7">
                  <c:v>2.104842489327273E-2</c:v>
                </c:pt>
                <c:pt idx="8">
                  <c:v>2.104842489327273E-2</c:v>
                </c:pt>
                <c:pt idx="9">
                  <c:v>2.104842489327273E-2</c:v>
                </c:pt>
                <c:pt idx="10">
                  <c:v>2.104842489327273E-2</c:v>
                </c:pt>
                <c:pt idx="11">
                  <c:v>2.104842489327273E-2</c:v>
                </c:pt>
                <c:pt idx="12">
                  <c:v>2.104842489327273E-2</c:v>
                </c:pt>
                <c:pt idx="13">
                  <c:v>2.104842489327273E-2</c:v>
                </c:pt>
                <c:pt idx="14">
                  <c:v>2.104842489327273E-2</c:v>
                </c:pt>
                <c:pt idx="15">
                  <c:v>2.104842489327273E-2</c:v>
                </c:pt>
                <c:pt idx="16">
                  <c:v>2.104842489327273E-2</c:v>
                </c:pt>
                <c:pt idx="17">
                  <c:v>2.104842489327273E-2</c:v>
                </c:pt>
                <c:pt idx="18">
                  <c:v>2.104842489327273E-2</c:v>
                </c:pt>
                <c:pt idx="19">
                  <c:v>2.104842489327273E-2</c:v>
                </c:pt>
                <c:pt idx="20">
                  <c:v>2.104842489327273E-2</c:v>
                </c:pt>
                <c:pt idx="21">
                  <c:v>2.104842489327273E-2</c:v>
                </c:pt>
                <c:pt idx="22">
                  <c:v>2.104842489327273E-2</c:v>
                </c:pt>
                <c:pt idx="23">
                  <c:v>2.104842489327273E-2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C-4F4D-A6D2-3D06F576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65792"/>
        <c:axId val="2038672680"/>
      </c:lineChart>
      <c:catAx>
        <c:axId val="20386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72680"/>
        <c:crosses val="autoZero"/>
        <c:auto val="1"/>
        <c:lblAlgn val="ctr"/>
        <c:lblOffset val="100"/>
        <c:noMultiLvlLbl val="0"/>
      </c:catAx>
      <c:valAx>
        <c:axId val="203867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May 17,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May 17th,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May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17th,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5</c:v>
                </c:pt>
                <c:pt idx="8">
                  <c:v>11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D-4802-88CE-400B250C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305080"/>
        <c:axId val="2043304752"/>
      </c:barChart>
      <c:lineChart>
        <c:grouping val="standard"/>
        <c:varyColors val="0"/>
        <c:ser>
          <c:idx val="1"/>
          <c:order val="1"/>
          <c:tx>
            <c:strRef>
              <c:f>'Tue, May 17th,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May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17th, 2022'!$Q$2:$Q$25</c:f>
              <c:numCache>
                <c:formatCode>General</c:formatCode>
                <c:ptCount val="24"/>
                <c:pt idx="0">
                  <c:v>6.208333333333333</c:v>
                </c:pt>
                <c:pt idx="1">
                  <c:v>6.208333333333333</c:v>
                </c:pt>
                <c:pt idx="2">
                  <c:v>6.208333333333333</c:v>
                </c:pt>
                <c:pt idx="3">
                  <c:v>6.208333333333333</c:v>
                </c:pt>
                <c:pt idx="4">
                  <c:v>6.208333333333333</c:v>
                </c:pt>
                <c:pt idx="5">
                  <c:v>6.208333333333333</c:v>
                </c:pt>
                <c:pt idx="6">
                  <c:v>6.208333333333333</c:v>
                </c:pt>
                <c:pt idx="7">
                  <c:v>6.208333333333333</c:v>
                </c:pt>
                <c:pt idx="8">
                  <c:v>6.208333333333333</c:v>
                </c:pt>
                <c:pt idx="9">
                  <c:v>6.208333333333333</c:v>
                </c:pt>
                <c:pt idx="10">
                  <c:v>6.208333333333333</c:v>
                </c:pt>
                <c:pt idx="11">
                  <c:v>6.208333333333333</c:v>
                </c:pt>
                <c:pt idx="12">
                  <c:v>6.208333333333333</c:v>
                </c:pt>
                <c:pt idx="13">
                  <c:v>6.208333333333333</c:v>
                </c:pt>
                <c:pt idx="14">
                  <c:v>6.208333333333333</c:v>
                </c:pt>
                <c:pt idx="15">
                  <c:v>6.208333333333333</c:v>
                </c:pt>
                <c:pt idx="16">
                  <c:v>6.208333333333333</c:v>
                </c:pt>
                <c:pt idx="17">
                  <c:v>6.208333333333333</c:v>
                </c:pt>
                <c:pt idx="18">
                  <c:v>6.208333333333333</c:v>
                </c:pt>
                <c:pt idx="19">
                  <c:v>6.208333333333333</c:v>
                </c:pt>
                <c:pt idx="20">
                  <c:v>6.208333333333333</c:v>
                </c:pt>
                <c:pt idx="21">
                  <c:v>6.208333333333333</c:v>
                </c:pt>
                <c:pt idx="22">
                  <c:v>6.208333333333333</c:v>
                </c:pt>
                <c:pt idx="23">
                  <c:v>6.208333333333333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D-4802-88CE-400B250C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5080"/>
        <c:axId val="2043304752"/>
      </c:lineChart>
      <c:catAx>
        <c:axId val="204330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4752"/>
        <c:crosses val="autoZero"/>
        <c:auto val="1"/>
        <c:lblAlgn val="ctr"/>
        <c:lblOffset val="100"/>
        <c:noMultiLvlLbl val="0"/>
      </c:catAx>
      <c:valAx>
        <c:axId val="204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May 17,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May 17th,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May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17th,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1.7507716049382723E-2</c:v>
                </c:pt>
                <c:pt idx="2">
                  <c:v>1.6296296296296309E-2</c:v>
                </c:pt>
                <c:pt idx="3">
                  <c:v>1.775462962962962E-2</c:v>
                </c:pt>
                <c:pt idx="4">
                  <c:v>1.5748456790123443E-2</c:v>
                </c:pt>
                <c:pt idx="5">
                  <c:v>1.4998346560846563E-2</c:v>
                </c:pt>
                <c:pt idx="6">
                  <c:v>1.7602880658436206E-2</c:v>
                </c:pt>
                <c:pt idx="7">
                  <c:v>2.0951388888888887E-2</c:v>
                </c:pt>
                <c:pt idx="8">
                  <c:v>1.7657828282828282E-2</c:v>
                </c:pt>
                <c:pt idx="9">
                  <c:v>1.8253600823045262E-2</c:v>
                </c:pt>
                <c:pt idx="10">
                  <c:v>2.3995949074074072E-2</c:v>
                </c:pt>
                <c:pt idx="11">
                  <c:v>2.8590633903133884E-2</c:v>
                </c:pt>
                <c:pt idx="12">
                  <c:v>2.8989197530864191E-2</c:v>
                </c:pt>
                <c:pt idx="13">
                  <c:v>3.2393518518518516E-2</c:v>
                </c:pt>
                <c:pt idx="14">
                  <c:v>2.4135802469135825E-2</c:v>
                </c:pt>
                <c:pt idx="15">
                  <c:v>2.1355452674897097E-2</c:v>
                </c:pt>
                <c:pt idx="16">
                  <c:v>2.2278935185185211E-2</c:v>
                </c:pt>
                <c:pt idx="17">
                  <c:v>2.1440972222222205E-2</c:v>
                </c:pt>
                <c:pt idx="18">
                  <c:v>1.8047839506172763E-2</c:v>
                </c:pt>
                <c:pt idx="19">
                  <c:v>1.8206018518518469E-2</c:v>
                </c:pt>
                <c:pt idx="20">
                  <c:v>0</c:v>
                </c:pt>
                <c:pt idx="21">
                  <c:v>1.7948495370370382E-2</c:v>
                </c:pt>
                <c:pt idx="22">
                  <c:v>4.2210648148148178E-2</c:v>
                </c:pt>
                <c:pt idx="23">
                  <c:v>2.1562499999999984E-2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7-4E2D-9FE1-29A95FD8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313936"/>
        <c:axId val="2043314920"/>
      </c:barChart>
      <c:lineChart>
        <c:grouping val="standard"/>
        <c:varyColors val="0"/>
        <c:ser>
          <c:idx val="1"/>
          <c:order val="1"/>
          <c:tx>
            <c:strRef>
              <c:f>'Tue, May 17th,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May 17th, 2022'!$S$2:$S$25</c:f>
              <c:numCache>
                <c:formatCode>h:mm;@</c:formatCode>
                <c:ptCount val="24"/>
                <c:pt idx="0">
                  <c:v>2.1723959413668999E-2</c:v>
                </c:pt>
                <c:pt idx="1">
                  <c:v>2.1723959413668999E-2</c:v>
                </c:pt>
                <c:pt idx="2">
                  <c:v>2.1723959413668999E-2</c:v>
                </c:pt>
                <c:pt idx="3">
                  <c:v>2.1723959413668999E-2</c:v>
                </c:pt>
                <c:pt idx="4">
                  <c:v>2.1723959413668999E-2</c:v>
                </c:pt>
                <c:pt idx="5">
                  <c:v>2.1723959413668999E-2</c:v>
                </c:pt>
                <c:pt idx="6">
                  <c:v>2.1723959413668999E-2</c:v>
                </c:pt>
                <c:pt idx="7">
                  <c:v>2.1723959413668999E-2</c:v>
                </c:pt>
                <c:pt idx="8">
                  <c:v>2.1723959413668999E-2</c:v>
                </c:pt>
                <c:pt idx="9">
                  <c:v>2.1723959413668999E-2</c:v>
                </c:pt>
                <c:pt idx="10">
                  <c:v>2.1723959413668999E-2</c:v>
                </c:pt>
                <c:pt idx="11">
                  <c:v>2.1723959413668999E-2</c:v>
                </c:pt>
                <c:pt idx="12">
                  <c:v>2.1723959413668999E-2</c:v>
                </c:pt>
                <c:pt idx="13">
                  <c:v>2.1723959413668999E-2</c:v>
                </c:pt>
                <c:pt idx="14">
                  <c:v>2.1723959413668999E-2</c:v>
                </c:pt>
                <c:pt idx="15">
                  <c:v>2.1723959413668999E-2</c:v>
                </c:pt>
                <c:pt idx="16">
                  <c:v>2.1723959413668999E-2</c:v>
                </c:pt>
                <c:pt idx="17">
                  <c:v>2.1723959413668999E-2</c:v>
                </c:pt>
                <c:pt idx="18">
                  <c:v>2.1723959413668999E-2</c:v>
                </c:pt>
                <c:pt idx="19">
                  <c:v>2.1723959413668999E-2</c:v>
                </c:pt>
                <c:pt idx="20">
                  <c:v>2.1723959413668999E-2</c:v>
                </c:pt>
                <c:pt idx="21">
                  <c:v>2.1723959413668999E-2</c:v>
                </c:pt>
                <c:pt idx="22">
                  <c:v>2.1723959413668999E-2</c:v>
                </c:pt>
                <c:pt idx="23">
                  <c:v>2.1723959413668999E-2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7-4E2D-9FE1-29A95FD8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13936"/>
        <c:axId val="2043314920"/>
      </c:lineChart>
      <c:catAx>
        <c:axId val="20433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4920"/>
        <c:crosses val="autoZero"/>
        <c:auto val="1"/>
        <c:lblAlgn val="ctr"/>
        <c:lblOffset val="100"/>
        <c:noMultiLvlLbl val="0"/>
      </c:catAx>
      <c:valAx>
        <c:axId val="20433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May 18,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May 18th,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May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18th,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7</c:v>
                </c:pt>
                <c:pt idx="12">
                  <c:v>11</c:v>
                </c:pt>
                <c:pt idx="13">
                  <c:v>11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9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D-4FE5-BAE3-B9720E85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7351"/>
        <c:axId val="52488335"/>
      </c:barChart>
      <c:lineChart>
        <c:grouping val="standard"/>
        <c:varyColors val="0"/>
        <c:ser>
          <c:idx val="1"/>
          <c:order val="1"/>
          <c:tx>
            <c:strRef>
              <c:f>'Wed, May 18th,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May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18th,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D-4FE5-BAE3-B9720E85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7351"/>
        <c:axId val="52488335"/>
      </c:lineChart>
      <c:catAx>
        <c:axId val="52487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335"/>
        <c:crosses val="autoZero"/>
        <c:auto val="1"/>
        <c:lblAlgn val="ctr"/>
        <c:lblOffset val="100"/>
        <c:noMultiLvlLbl val="0"/>
      </c:catAx>
      <c:valAx>
        <c:axId val="524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7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May 18, 2022,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May 18th,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May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18th, 2022'!$R$2:$R$25</c:f>
              <c:numCache>
                <c:formatCode>h:mm;@</c:formatCode>
                <c:ptCount val="24"/>
                <c:pt idx="0">
                  <c:v>1.3888888888888888E-2</c:v>
                </c:pt>
                <c:pt idx="1">
                  <c:v>1.5717592592592589E-2</c:v>
                </c:pt>
                <c:pt idx="2">
                  <c:v>1.5106481481481479E-2</c:v>
                </c:pt>
                <c:pt idx="3">
                  <c:v>2.4201388888888897E-2</c:v>
                </c:pt>
                <c:pt idx="4">
                  <c:v>2.3774434156378602E-2</c:v>
                </c:pt>
                <c:pt idx="5">
                  <c:v>2.1642232510288063E-2</c:v>
                </c:pt>
                <c:pt idx="6">
                  <c:v>3.2847222222222222E-2</c:v>
                </c:pt>
                <c:pt idx="7">
                  <c:v>3.1904899691358006E-2</c:v>
                </c:pt>
                <c:pt idx="8">
                  <c:v>2.90017361111111E-2</c:v>
                </c:pt>
                <c:pt idx="9">
                  <c:v>2.0288387345679029E-2</c:v>
                </c:pt>
                <c:pt idx="10">
                  <c:v>2.4402970679012346E-2</c:v>
                </c:pt>
                <c:pt idx="11">
                  <c:v>2.7473544973544959E-2</c:v>
                </c:pt>
                <c:pt idx="12">
                  <c:v>2.6284722222222254E-2</c:v>
                </c:pt>
                <c:pt idx="13">
                  <c:v>2.2658880471380486E-2</c:v>
                </c:pt>
                <c:pt idx="14">
                  <c:v>2.4990740740740768E-2</c:v>
                </c:pt>
                <c:pt idx="15">
                  <c:v>2.840443121693121E-2</c:v>
                </c:pt>
                <c:pt idx="16">
                  <c:v>2.0541087962962917E-2</c:v>
                </c:pt>
                <c:pt idx="17">
                  <c:v>2.3744855967078156E-2</c:v>
                </c:pt>
                <c:pt idx="18">
                  <c:v>2.2054398148148191E-2</c:v>
                </c:pt>
                <c:pt idx="19">
                  <c:v>1.2905092592592426E-2</c:v>
                </c:pt>
                <c:pt idx="20">
                  <c:v>1.9369212962962956E-2</c:v>
                </c:pt>
                <c:pt idx="21">
                  <c:v>1.3718171296296294E-2</c:v>
                </c:pt>
                <c:pt idx="22">
                  <c:v>1.5659722222222339E-2</c:v>
                </c:pt>
                <c:pt idx="23">
                  <c:v>2.4189814814814747E-2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E-4ED7-A59D-191C0A5E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26383"/>
        <c:axId val="52523759"/>
      </c:barChart>
      <c:lineChart>
        <c:grouping val="standard"/>
        <c:varyColors val="0"/>
        <c:ser>
          <c:idx val="1"/>
          <c:order val="1"/>
          <c:tx>
            <c:strRef>
              <c:f>'Wed, May 18th,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May 18th, 2022'!$S$2:$S$25</c:f>
              <c:numCache>
                <c:formatCode>h:mm;@</c:formatCode>
                <c:ptCount val="24"/>
                <c:pt idx="0">
                  <c:v>2.228212125665829E-2</c:v>
                </c:pt>
                <c:pt idx="1">
                  <c:v>2.228212125665829E-2</c:v>
                </c:pt>
                <c:pt idx="2">
                  <c:v>2.228212125665829E-2</c:v>
                </c:pt>
                <c:pt idx="3">
                  <c:v>2.228212125665829E-2</c:v>
                </c:pt>
                <c:pt idx="4">
                  <c:v>2.228212125665829E-2</c:v>
                </c:pt>
                <c:pt idx="5">
                  <c:v>2.228212125665829E-2</c:v>
                </c:pt>
                <c:pt idx="6">
                  <c:v>2.228212125665829E-2</c:v>
                </c:pt>
                <c:pt idx="7">
                  <c:v>2.228212125665829E-2</c:v>
                </c:pt>
                <c:pt idx="8">
                  <c:v>2.228212125665829E-2</c:v>
                </c:pt>
                <c:pt idx="9">
                  <c:v>2.228212125665829E-2</c:v>
                </c:pt>
                <c:pt idx="10">
                  <c:v>2.228212125665829E-2</c:v>
                </c:pt>
                <c:pt idx="11">
                  <c:v>2.228212125665829E-2</c:v>
                </c:pt>
                <c:pt idx="12">
                  <c:v>2.228212125665829E-2</c:v>
                </c:pt>
                <c:pt idx="13">
                  <c:v>2.228212125665829E-2</c:v>
                </c:pt>
                <c:pt idx="14">
                  <c:v>2.228212125665829E-2</c:v>
                </c:pt>
                <c:pt idx="15">
                  <c:v>2.228212125665829E-2</c:v>
                </c:pt>
                <c:pt idx="16">
                  <c:v>2.228212125665829E-2</c:v>
                </c:pt>
                <c:pt idx="17">
                  <c:v>2.228212125665829E-2</c:v>
                </c:pt>
                <c:pt idx="18">
                  <c:v>2.228212125665829E-2</c:v>
                </c:pt>
                <c:pt idx="19">
                  <c:v>2.228212125665829E-2</c:v>
                </c:pt>
                <c:pt idx="20">
                  <c:v>2.228212125665829E-2</c:v>
                </c:pt>
                <c:pt idx="21">
                  <c:v>2.228212125665829E-2</c:v>
                </c:pt>
                <c:pt idx="22">
                  <c:v>2.228212125665829E-2</c:v>
                </c:pt>
                <c:pt idx="23">
                  <c:v>2.228212125665829E-2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E-4ED7-A59D-191C0A5E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6383"/>
        <c:axId val="52523759"/>
      </c:lineChart>
      <c:catAx>
        <c:axId val="5252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3759"/>
        <c:crosses val="autoZero"/>
        <c:auto val="1"/>
        <c:lblAlgn val="ctr"/>
        <c:lblOffset val="100"/>
        <c:noMultiLvlLbl val="0"/>
      </c:catAx>
      <c:valAx>
        <c:axId val="525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May 19,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May 19th,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May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19th,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15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2-4846-BD03-25DBDCFB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642136"/>
        <c:axId val="2040645416"/>
      </c:barChart>
      <c:lineChart>
        <c:grouping val="standard"/>
        <c:varyColors val="0"/>
        <c:ser>
          <c:idx val="1"/>
          <c:order val="1"/>
          <c:tx>
            <c:strRef>
              <c:f>'Thu, May 19th,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May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19th, 2022'!$Q$2:$Q$25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2-4846-BD03-25DBDCFB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642136"/>
        <c:axId val="2040645416"/>
      </c:lineChart>
      <c:catAx>
        <c:axId val="20406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45416"/>
        <c:crosses val="autoZero"/>
        <c:auto val="1"/>
        <c:lblAlgn val="ctr"/>
        <c:lblOffset val="100"/>
        <c:noMultiLvlLbl val="0"/>
      </c:catAx>
      <c:valAx>
        <c:axId val="20406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4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, May 19,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May 19th,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May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19th, 2022'!$R$2:$R$25</c:f>
              <c:numCache>
                <c:formatCode>h:mm;@</c:formatCode>
                <c:ptCount val="24"/>
                <c:pt idx="0">
                  <c:v>2.6574074074074069E-2</c:v>
                </c:pt>
                <c:pt idx="1">
                  <c:v>1.336805555555555E-2</c:v>
                </c:pt>
                <c:pt idx="2">
                  <c:v>1.6365740740740743E-2</c:v>
                </c:pt>
                <c:pt idx="3">
                  <c:v>0</c:v>
                </c:pt>
                <c:pt idx="4">
                  <c:v>1.6882233796296296E-2</c:v>
                </c:pt>
                <c:pt idx="5">
                  <c:v>2.1213173400673396E-2</c:v>
                </c:pt>
                <c:pt idx="6">
                  <c:v>1.8486368312757202E-2</c:v>
                </c:pt>
                <c:pt idx="7">
                  <c:v>1.5637626262626266E-2</c:v>
                </c:pt>
                <c:pt idx="8">
                  <c:v>2.6869212962962945E-2</c:v>
                </c:pt>
                <c:pt idx="9">
                  <c:v>6.0328703703703718E-2</c:v>
                </c:pt>
                <c:pt idx="10">
                  <c:v>6.0345568783068772E-2</c:v>
                </c:pt>
                <c:pt idx="11">
                  <c:v>7.0577546296296284E-2</c:v>
                </c:pt>
                <c:pt idx="12">
                  <c:v>3.3303240740740758E-2</c:v>
                </c:pt>
                <c:pt idx="13">
                  <c:v>5.1871693121693103E-2</c:v>
                </c:pt>
                <c:pt idx="14">
                  <c:v>6.409722222222225E-2</c:v>
                </c:pt>
                <c:pt idx="15">
                  <c:v>2.235725308641982E-2</c:v>
                </c:pt>
                <c:pt idx="16">
                  <c:v>2.2800925925926085E-2</c:v>
                </c:pt>
                <c:pt idx="17">
                  <c:v>2.5453703703703656E-2</c:v>
                </c:pt>
                <c:pt idx="18">
                  <c:v>1.8352623456790156E-2</c:v>
                </c:pt>
                <c:pt idx="19">
                  <c:v>1.533564814814814E-2</c:v>
                </c:pt>
                <c:pt idx="20">
                  <c:v>1.7492283950617266E-2</c:v>
                </c:pt>
                <c:pt idx="21">
                  <c:v>1.9483024691358097E-2</c:v>
                </c:pt>
                <c:pt idx="22">
                  <c:v>1.4803240740740797E-2</c:v>
                </c:pt>
                <c:pt idx="23">
                  <c:v>1.2824074074074043E-2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1-4904-AE71-B57B00F8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679200"/>
        <c:axId val="2040681824"/>
      </c:barChart>
      <c:lineChart>
        <c:grouping val="standard"/>
        <c:varyColors val="0"/>
        <c:ser>
          <c:idx val="1"/>
          <c:order val="1"/>
          <c:tx>
            <c:strRef>
              <c:f>'Thu, May 19th,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May 19th, 2022'!$S$2:$S$25</c:f>
              <c:numCache>
                <c:formatCode>h:mm;@</c:formatCode>
                <c:ptCount val="24"/>
                <c:pt idx="0">
                  <c:v>2.8905358163095193E-2</c:v>
                </c:pt>
                <c:pt idx="1">
                  <c:v>2.8905358163095193E-2</c:v>
                </c:pt>
                <c:pt idx="2">
                  <c:v>2.8905358163095193E-2</c:v>
                </c:pt>
                <c:pt idx="3">
                  <c:v>2.8905358163095193E-2</c:v>
                </c:pt>
                <c:pt idx="4">
                  <c:v>2.8905358163095193E-2</c:v>
                </c:pt>
                <c:pt idx="5">
                  <c:v>2.8905358163095193E-2</c:v>
                </c:pt>
                <c:pt idx="6">
                  <c:v>2.8905358163095193E-2</c:v>
                </c:pt>
                <c:pt idx="7">
                  <c:v>2.8905358163095193E-2</c:v>
                </c:pt>
                <c:pt idx="8">
                  <c:v>2.8905358163095193E-2</c:v>
                </c:pt>
                <c:pt idx="9">
                  <c:v>2.8905358163095193E-2</c:v>
                </c:pt>
                <c:pt idx="10">
                  <c:v>2.8905358163095193E-2</c:v>
                </c:pt>
                <c:pt idx="11">
                  <c:v>2.8905358163095193E-2</c:v>
                </c:pt>
                <c:pt idx="12">
                  <c:v>2.8905358163095193E-2</c:v>
                </c:pt>
                <c:pt idx="13">
                  <c:v>2.8905358163095193E-2</c:v>
                </c:pt>
                <c:pt idx="14">
                  <c:v>2.8905358163095193E-2</c:v>
                </c:pt>
                <c:pt idx="15">
                  <c:v>2.8905358163095193E-2</c:v>
                </c:pt>
                <c:pt idx="16">
                  <c:v>2.8905358163095193E-2</c:v>
                </c:pt>
                <c:pt idx="17">
                  <c:v>2.8905358163095193E-2</c:v>
                </c:pt>
                <c:pt idx="18">
                  <c:v>2.8905358163095193E-2</c:v>
                </c:pt>
                <c:pt idx="19">
                  <c:v>2.8905358163095193E-2</c:v>
                </c:pt>
                <c:pt idx="20">
                  <c:v>2.8905358163095193E-2</c:v>
                </c:pt>
                <c:pt idx="21">
                  <c:v>2.8905358163095193E-2</c:v>
                </c:pt>
                <c:pt idx="22">
                  <c:v>2.8905358163095193E-2</c:v>
                </c:pt>
                <c:pt idx="23">
                  <c:v>2.8905358163095193E-2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1-4904-AE71-B57B00F8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679200"/>
        <c:axId val="2040681824"/>
      </c:lineChart>
      <c:catAx>
        <c:axId val="20406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81824"/>
        <c:crosses val="autoZero"/>
        <c:auto val="1"/>
        <c:lblAlgn val="ctr"/>
        <c:lblOffset val="100"/>
        <c:noMultiLvlLbl val="0"/>
      </c:catAx>
      <c:valAx>
        <c:axId val="20406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May 20,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May 20th,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May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20th,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13</c:v>
                </c:pt>
                <c:pt idx="11">
                  <c:v>4</c:v>
                </c:pt>
                <c:pt idx="12">
                  <c:v>10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3-40F5-B11E-A7CEB39D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335432"/>
        <c:axId val="2035334776"/>
      </c:barChart>
      <c:lineChart>
        <c:grouping val="standard"/>
        <c:varyColors val="0"/>
        <c:ser>
          <c:idx val="1"/>
          <c:order val="1"/>
          <c:tx>
            <c:strRef>
              <c:f>'Fri, May 20th,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May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20th, 2022'!$Q$2:$Q$25</c:f>
              <c:numCache>
                <c:formatCode>General</c:formatCode>
                <c:ptCount val="24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3-40F5-B11E-A7CEB39D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35432"/>
        <c:axId val="2035334776"/>
      </c:lineChart>
      <c:catAx>
        <c:axId val="20353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34776"/>
        <c:crosses val="autoZero"/>
        <c:auto val="1"/>
        <c:lblAlgn val="ctr"/>
        <c:lblOffset val="100"/>
        <c:noMultiLvlLbl val="0"/>
      </c:catAx>
      <c:valAx>
        <c:axId val="20353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23812</xdr:rowOff>
    </xdr:from>
    <xdr:to>
      <xdr:col>3</xdr:col>
      <xdr:colOff>1000125</xdr:colOff>
      <xdr:row>14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1357312</xdr:colOff>
      <xdr:row>0</xdr:row>
      <xdr:rowOff>33337</xdr:rowOff>
    </xdr:from>
    <xdr:to>
      <xdr:col>6</xdr:col>
      <xdr:colOff>862012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1376362</xdr:colOff>
      <xdr:row>0</xdr:row>
      <xdr:rowOff>0</xdr:rowOff>
    </xdr:from>
    <xdr:to>
      <xdr:col>7</xdr:col>
      <xdr:colOff>4762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1385887</xdr:colOff>
      <xdr:row>0</xdr:row>
      <xdr:rowOff>0</xdr:rowOff>
    </xdr:from>
    <xdr:to>
      <xdr:col>7</xdr:col>
      <xdr:colOff>14287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1338262</xdr:colOff>
      <xdr:row>0</xdr:row>
      <xdr:rowOff>0</xdr:rowOff>
    </xdr:from>
    <xdr:to>
      <xdr:col>6</xdr:col>
      <xdr:colOff>862012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0</xdr:row>
      <xdr:rowOff>0</xdr:rowOff>
    </xdr:from>
    <xdr:to>
      <xdr:col>7</xdr:col>
      <xdr:colOff>1214437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1357312</xdr:colOff>
      <xdr:row>0</xdr:row>
      <xdr:rowOff>0</xdr:rowOff>
    </xdr:from>
    <xdr:to>
      <xdr:col>6</xdr:col>
      <xdr:colOff>862012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700087</xdr:colOff>
      <xdr:row>33</xdr:row>
      <xdr:rowOff>42863</xdr:rowOff>
    </xdr:from>
    <xdr:to>
      <xdr:col>22</xdr:col>
      <xdr:colOff>19051</xdr:colOff>
      <xdr:row>60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1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2157</v>
      </c>
      <c r="M1" t="s">
        <v>2154</v>
      </c>
      <c r="O1" t="s">
        <v>2155</v>
      </c>
      <c r="P1" t="s">
        <v>2156</v>
      </c>
      <c r="Q1" t="s">
        <v>2159</v>
      </c>
      <c r="R1" t="s">
        <v>2158</v>
      </c>
      <c r="S1" t="s">
        <v>2160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5.541666666666667</v>
      </c>
      <c r="R2" s="19">
        <v>0</v>
      </c>
      <c r="S2" s="18">
        <f>AVERAGEIF($R$2:$R$25, "&lt;&gt; 0")</f>
        <v>2.104842489327273E-2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5.541666666666667</v>
      </c>
      <c r="R3" s="19">
        <f t="shared" ref="R3:R25" si="1">AVERAGEIF(M:M,O3,L:L)</f>
        <v>1.5046296296296301E-2</v>
      </c>
      <c r="S3" s="18">
        <f t="shared" ref="S3:S25" si="2">AVERAGEIF($R$2:$R$25, "&lt;&gt; 0")</f>
        <v>2.104842489327273E-2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5.541666666666667</v>
      </c>
      <c r="R4" s="19">
        <f t="shared" si="1"/>
        <v>1.1099537037037061E-2</v>
      </c>
      <c r="S4" s="18">
        <f t="shared" si="2"/>
        <v>2.104842489327273E-2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3:L66" si="3">K5-J5</f>
        <v>2.5000000000000022E-2</v>
      </c>
      <c r="M5">
        <f t="shared" ref="M3:M66" si="4">HOUR(J5)</f>
        <v>9</v>
      </c>
      <c r="O5">
        <v>3</v>
      </c>
      <c r="P5">
        <f>COUNTIF(M:M,"3")</f>
        <v>1</v>
      </c>
      <c r="Q5">
        <f t="shared" si="0"/>
        <v>5.541666666666667</v>
      </c>
      <c r="R5" s="19">
        <f t="shared" si="1"/>
        <v>1.3784722222222212E-2</v>
      </c>
      <c r="S5" s="18">
        <f t="shared" si="2"/>
        <v>2.104842489327273E-2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8">
        <f t="shared" si="3"/>
        <v>2.0370370370370372E-2</v>
      </c>
      <c r="M6">
        <f t="shared" si="4"/>
        <v>12</v>
      </c>
      <c r="O6">
        <v>4</v>
      </c>
      <c r="P6">
        <f>COUNTIF(M:M,"4")</f>
        <v>10</v>
      </c>
      <c r="Q6">
        <f t="shared" si="0"/>
        <v>5.541666666666667</v>
      </c>
      <c r="R6" s="19">
        <f t="shared" si="1"/>
        <v>2.1221064814814825E-2</v>
      </c>
      <c r="S6" s="18">
        <f t="shared" si="2"/>
        <v>2.104842489327273E-2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9" t="s">
        <v>26</v>
      </c>
      <c r="H7" s="9" t="s">
        <v>27</v>
      </c>
      <c r="I7" s="3" t="s">
        <v>18</v>
      </c>
      <c r="J7" s="13" t="s">
        <v>28</v>
      </c>
      <c r="K7" s="14" t="s">
        <v>29</v>
      </c>
      <c r="L7" s="18">
        <f t="shared" si="3"/>
        <v>1.5312499999999951E-2</v>
      </c>
      <c r="M7">
        <f t="shared" si="4"/>
        <v>13</v>
      </c>
      <c r="O7">
        <v>5</v>
      </c>
      <c r="P7">
        <f>COUNTIF(M:M,"5")</f>
        <v>8</v>
      </c>
      <c r="Q7">
        <f t="shared" si="0"/>
        <v>5.541666666666667</v>
      </c>
      <c r="R7" s="19">
        <f t="shared" si="1"/>
        <v>3.2171585648148149E-2</v>
      </c>
      <c r="S7" s="18">
        <f t="shared" si="2"/>
        <v>2.104842489327273E-2</v>
      </c>
    </row>
    <row r="8" spans="1:19" x14ac:dyDescent="0.25">
      <c r="A8" s="11"/>
      <c r="B8" s="12"/>
      <c r="C8" s="9" t="s">
        <v>30</v>
      </c>
      <c r="D8" s="9" t="s">
        <v>31</v>
      </c>
      <c r="E8" s="9" t="s">
        <v>31</v>
      </c>
      <c r="F8" s="9" t="s">
        <v>15</v>
      </c>
      <c r="G8" s="9" t="s">
        <v>32</v>
      </c>
      <c r="H8" s="9" t="s">
        <v>17</v>
      </c>
      <c r="I8" s="3" t="s">
        <v>18</v>
      </c>
      <c r="J8" s="13" t="s">
        <v>33</v>
      </c>
      <c r="K8" s="14" t="s">
        <v>34</v>
      </c>
      <c r="L8" s="18">
        <f t="shared" si="3"/>
        <v>1.6631944444444435E-2</v>
      </c>
      <c r="M8">
        <f t="shared" si="4"/>
        <v>4</v>
      </c>
      <c r="O8">
        <v>6</v>
      </c>
      <c r="P8">
        <f>COUNTIF(M:M,"6")</f>
        <v>5</v>
      </c>
      <c r="Q8">
        <f t="shared" si="0"/>
        <v>5.541666666666667</v>
      </c>
      <c r="R8" s="19">
        <f t="shared" si="1"/>
        <v>2.4365740740740736E-2</v>
      </c>
      <c r="S8" s="18">
        <f t="shared" si="2"/>
        <v>2.104842489327273E-2</v>
      </c>
    </row>
    <row r="9" spans="1:19" x14ac:dyDescent="0.25">
      <c r="A9" s="11"/>
      <c r="B9" s="12"/>
      <c r="C9" s="9" t="s">
        <v>35</v>
      </c>
      <c r="D9" s="9" t="s">
        <v>36</v>
      </c>
      <c r="E9" s="9" t="s">
        <v>36</v>
      </c>
      <c r="F9" s="9" t="s">
        <v>15</v>
      </c>
      <c r="G9" s="9" t="s">
        <v>37</v>
      </c>
      <c r="H9" s="9" t="s">
        <v>17</v>
      </c>
      <c r="I9" s="3" t="s">
        <v>18</v>
      </c>
      <c r="J9" s="13" t="s">
        <v>38</v>
      </c>
      <c r="K9" s="14" t="s">
        <v>39</v>
      </c>
      <c r="L9" s="18">
        <f t="shared" si="3"/>
        <v>1.9108796296296304E-2</v>
      </c>
      <c r="M9">
        <f t="shared" si="4"/>
        <v>6</v>
      </c>
      <c r="O9">
        <v>7</v>
      </c>
      <c r="P9">
        <f>COUNTIF(M:M,"7")</f>
        <v>10</v>
      </c>
      <c r="Q9">
        <f t="shared" si="0"/>
        <v>5.541666666666667</v>
      </c>
      <c r="R9" s="19">
        <f t="shared" si="1"/>
        <v>2.3563657407407401E-2</v>
      </c>
      <c r="S9" s="18">
        <f t="shared" si="2"/>
        <v>2.104842489327273E-2</v>
      </c>
    </row>
    <row r="10" spans="1:19" x14ac:dyDescent="0.25">
      <c r="A10" s="11"/>
      <c r="B10" s="12"/>
      <c r="C10" s="9" t="s">
        <v>40</v>
      </c>
      <c r="D10" s="9" t="s">
        <v>41</v>
      </c>
      <c r="E10" s="9" t="s">
        <v>41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9</v>
      </c>
      <c r="Q10">
        <f t="shared" si="0"/>
        <v>5.541666666666667</v>
      </c>
      <c r="R10" s="19">
        <f t="shared" si="1"/>
        <v>2.2051183127572014E-2</v>
      </c>
      <c r="S10" s="18">
        <f t="shared" si="2"/>
        <v>2.104842489327273E-2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42</v>
      </c>
      <c r="H11" s="9" t="s">
        <v>17</v>
      </c>
      <c r="I11" s="3" t="s">
        <v>18</v>
      </c>
      <c r="J11" s="13" t="s">
        <v>43</v>
      </c>
      <c r="K11" s="14" t="s">
        <v>44</v>
      </c>
      <c r="L11" s="18">
        <f t="shared" si="3"/>
        <v>2.50231481481481E-2</v>
      </c>
      <c r="M11">
        <f t="shared" si="4"/>
        <v>9</v>
      </c>
      <c r="O11">
        <v>9</v>
      </c>
      <c r="P11">
        <f>COUNTIF(M:M,"9")</f>
        <v>10</v>
      </c>
      <c r="Q11">
        <f t="shared" si="0"/>
        <v>5.541666666666667</v>
      </c>
      <c r="R11" s="19">
        <f t="shared" si="1"/>
        <v>2.4248842592592589E-2</v>
      </c>
      <c r="S11" s="18">
        <f t="shared" si="2"/>
        <v>2.104842489327273E-2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45</v>
      </c>
      <c r="H12" s="9" t="s">
        <v>17</v>
      </c>
      <c r="I12" s="3" t="s">
        <v>18</v>
      </c>
      <c r="J12" s="13" t="s">
        <v>46</v>
      </c>
      <c r="K12" s="14" t="s">
        <v>47</v>
      </c>
      <c r="L12" s="18">
        <f t="shared" si="3"/>
        <v>2.3206018518518445E-2</v>
      </c>
      <c r="M12">
        <f t="shared" si="4"/>
        <v>13</v>
      </c>
      <c r="O12">
        <v>10</v>
      </c>
      <c r="P12">
        <f>COUNTIF(M:M,"10")</f>
        <v>17</v>
      </c>
      <c r="Q12">
        <f t="shared" si="0"/>
        <v>5.541666666666667</v>
      </c>
      <c r="R12" s="19">
        <f t="shared" si="1"/>
        <v>2.9377042483660121E-2</v>
      </c>
      <c r="S12" s="18">
        <f t="shared" si="2"/>
        <v>2.104842489327273E-2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48</v>
      </c>
      <c r="H13" s="9" t="s">
        <v>17</v>
      </c>
      <c r="I13" s="3" t="s">
        <v>18</v>
      </c>
      <c r="J13" s="13" t="s">
        <v>49</v>
      </c>
      <c r="K13" s="14" t="s">
        <v>50</v>
      </c>
      <c r="L13" s="18">
        <f t="shared" si="3"/>
        <v>2.8124999999999845E-2</v>
      </c>
      <c r="M13">
        <f t="shared" si="4"/>
        <v>17</v>
      </c>
      <c r="O13">
        <v>11</v>
      </c>
      <c r="P13">
        <f>COUNTIF(M:M,"11")</f>
        <v>7</v>
      </c>
      <c r="Q13">
        <f t="shared" si="0"/>
        <v>5.541666666666667</v>
      </c>
      <c r="R13" s="19">
        <f t="shared" si="1"/>
        <v>2.747850529100531E-2</v>
      </c>
      <c r="S13" s="18">
        <f t="shared" si="2"/>
        <v>2.104842489327273E-2</v>
      </c>
    </row>
    <row r="14" spans="1:19" x14ac:dyDescent="0.25">
      <c r="A14" s="11"/>
      <c r="B14" s="12"/>
      <c r="C14" s="9" t="s">
        <v>51</v>
      </c>
      <c r="D14" s="9" t="s">
        <v>52</v>
      </c>
      <c r="E14" s="9" t="s">
        <v>52</v>
      </c>
      <c r="F14" s="9" t="s">
        <v>15</v>
      </c>
      <c r="G14" s="9" t="s">
        <v>53</v>
      </c>
      <c r="H14" s="9" t="s">
        <v>27</v>
      </c>
      <c r="I14" s="3" t="s">
        <v>18</v>
      </c>
      <c r="J14" s="13" t="s">
        <v>54</v>
      </c>
      <c r="K14" s="14" t="s">
        <v>55</v>
      </c>
      <c r="L14" s="18">
        <f t="shared" si="3"/>
        <v>3.5543981481481468E-2</v>
      </c>
      <c r="M14">
        <f t="shared" si="4"/>
        <v>10</v>
      </c>
      <c r="O14">
        <v>12</v>
      </c>
      <c r="P14">
        <f>COUNTIF(M:M,"12")</f>
        <v>13</v>
      </c>
      <c r="Q14">
        <f t="shared" si="0"/>
        <v>5.541666666666667</v>
      </c>
      <c r="R14" s="19">
        <f t="shared" si="1"/>
        <v>2.7301460113960115E-2</v>
      </c>
      <c r="S14" s="18">
        <f t="shared" si="2"/>
        <v>2.104842489327273E-2</v>
      </c>
    </row>
    <row r="15" spans="1:19" x14ac:dyDescent="0.25">
      <c r="A15" s="3" t="s">
        <v>56</v>
      </c>
      <c r="B15" s="9" t="s">
        <v>57</v>
      </c>
      <c r="C15" s="10" t="s">
        <v>12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8</v>
      </c>
      <c r="Q15">
        <f t="shared" si="0"/>
        <v>5.541666666666667</v>
      </c>
      <c r="R15" s="19">
        <f t="shared" si="1"/>
        <v>2.1623263888888883E-2</v>
      </c>
      <c r="S15" s="18">
        <f t="shared" si="2"/>
        <v>2.104842489327273E-2</v>
      </c>
    </row>
    <row r="16" spans="1:19" x14ac:dyDescent="0.25">
      <c r="A16" s="11"/>
      <c r="B16" s="12"/>
      <c r="C16" s="9" t="s">
        <v>58</v>
      </c>
      <c r="D16" s="9" t="s">
        <v>59</v>
      </c>
      <c r="E16" s="9" t="s">
        <v>59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8</v>
      </c>
      <c r="Q16">
        <f t="shared" si="0"/>
        <v>5.541666666666667</v>
      </c>
      <c r="R16" s="19">
        <f t="shared" si="1"/>
        <v>2.5685763888888893E-2</v>
      </c>
      <c r="S16" s="18">
        <f t="shared" si="2"/>
        <v>2.104842489327273E-2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60</v>
      </c>
      <c r="H17" s="9" t="s">
        <v>17</v>
      </c>
      <c r="I17" s="3" t="s">
        <v>18</v>
      </c>
      <c r="J17" s="13" t="s">
        <v>61</v>
      </c>
      <c r="K17" s="14" t="s">
        <v>62</v>
      </c>
      <c r="L17" s="18">
        <f t="shared" si="3"/>
        <v>2.2824074074074052E-2</v>
      </c>
      <c r="M17">
        <f t="shared" si="4"/>
        <v>12</v>
      </c>
      <c r="O17">
        <v>15</v>
      </c>
      <c r="P17">
        <f>COUNTIF(M:M,"15")</f>
        <v>5</v>
      </c>
      <c r="Q17">
        <f t="shared" si="0"/>
        <v>5.541666666666667</v>
      </c>
      <c r="R17" s="19">
        <f t="shared" si="1"/>
        <v>2.2400462962962941E-2</v>
      </c>
      <c r="S17" s="18">
        <f t="shared" si="2"/>
        <v>2.104842489327273E-2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63</v>
      </c>
      <c r="H18" s="9" t="s">
        <v>17</v>
      </c>
      <c r="I18" s="3" t="s">
        <v>18</v>
      </c>
      <c r="J18" s="13" t="s">
        <v>64</v>
      </c>
      <c r="K18" s="14" t="s">
        <v>65</v>
      </c>
      <c r="L18" s="18">
        <f t="shared" si="3"/>
        <v>2.2395833333333393E-2</v>
      </c>
      <c r="M18">
        <f t="shared" si="4"/>
        <v>15</v>
      </c>
      <c r="O18">
        <v>16</v>
      </c>
      <c r="P18">
        <f>COUNTIF(M:M,"16")</f>
        <v>5</v>
      </c>
      <c r="Q18">
        <f t="shared" si="0"/>
        <v>5.541666666666667</v>
      </c>
      <c r="R18" s="19">
        <f t="shared" si="1"/>
        <v>1.944907407407408E-2</v>
      </c>
      <c r="S18" s="18">
        <f t="shared" si="2"/>
        <v>2.104842489327273E-2</v>
      </c>
    </row>
    <row r="19" spans="1:19" x14ac:dyDescent="0.25">
      <c r="A19" s="11"/>
      <c r="B19" s="12"/>
      <c r="C19" s="9" t="s">
        <v>66</v>
      </c>
      <c r="D19" s="9" t="s">
        <v>67</v>
      </c>
      <c r="E19" s="9" t="s">
        <v>67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3</v>
      </c>
      <c r="Q19">
        <f t="shared" si="0"/>
        <v>5.541666666666667</v>
      </c>
      <c r="R19" s="19">
        <f t="shared" si="1"/>
        <v>2.3271604938271555E-2</v>
      </c>
      <c r="S19" s="18">
        <f t="shared" si="2"/>
        <v>2.104842489327273E-2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68</v>
      </c>
      <c r="H20" s="9" t="s">
        <v>17</v>
      </c>
      <c r="I20" s="3" t="s">
        <v>18</v>
      </c>
      <c r="J20" s="13" t="s">
        <v>69</v>
      </c>
      <c r="K20" s="14" t="s">
        <v>70</v>
      </c>
      <c r="L20" s="18">
        <f t="shared" si="3"/>
        <v>2.7673611111111107E-2</v>
      </c>
      <c r="M20">
        <f t="shared" si="4"/>
        <v>7</v>
      </c>
      <c r="O20">
        <v>18</v>
      </c>
      <c r="P20">
        <f>COUNTIF(M:M,"18")</f>
        <v>3</v>
      </c>
      <c r="Q20">
        <f t="shared" si="0"/>
        <v>5.541666666666667</v>
      </c>
      <c r="R20" s="19">
        <f t="shared" si="1"/>
        <v>1.3954475308642059E-2</v>
      </c>
      <c r="S20" s="18">
        <f t="shared" si="2"/>
        <v>2.104842489327273E-2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71</v>
      </c>
      <c r="H21" s="9" t="s">
        <v>17</v>
      </c>
      <c r="I21" s="3" t="s">
        <v>18</v>
      </c>
      <c r="J21" s="13" t="s">
        <v>72</v>
      </c>
      <c r="K21" s="14" t="s">
        <v>73</v>
      </c>
      <c r="L21" s="18">
        <f t="shared" si="3"/>
        <v>2.9571759259259256E-2</v>
      </c>
      <c r="M21">
        <f t="shared" si="4"/>
        <v>12</v>
      </c>
      <c r="O21">
        <v>19</v>
      </c>
      <c r="P21">
        <f>COUNTIF(M:M,"19")</f>
        <v>2</v>
      </c>
      <c r="Q21">
        <f t="shared" si="0"/>
        <v>5.541666666666667</v>
      </c>
      <c r="R21" s="19">
        <f t="shared" si="1"/>
        <v>1.7719907407407476E-2</v>
      </c>
      <c r="S21" s="18">
        <f t="shared" si="2"/>
        <v>2.104842489327273E-2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74</v>
      </c>
      <c r="H22" s="9" t="s">
        <v>17</v>
      </c>
      <c r="I22" s="3" t="s">
        <v>18</v>
      </c>
      <c r="J22" s="13" t="s">
        <v>75</v>
      </c>
      <c r="K22" s="14" t="s">
        <v>76</v>
      </c>
      <c r="L22" s="18">
        <f t="shared" si="3"/>
        <v>2.8009259259259234E-2</v>
      </c>
      <c r="M22">
        <f t="shared" si="4"/>
        <v>15</v>
      </c>
      <c r="O22">
        <v>20</v>
      </c>
      <c r="P22">
        <f>COUNTIF(M:M,"20")</f>
        <v>0</v>
      </c>
      <c r="Q22">
        <f t="shared" si="0"/>
        <v>5.541666666666667</v>
      </c>
      <c r="R22" s="19">
        <v>0</v>
      </c>
      <c r="S22" s="18">
        <f t="shared" si="2"/>
        <v>2.104842489327273E-2</v>
      </c>
    </row>
    <row r="23" spans="1:19" x14ac:dyDescent="0.25">
      <c r="A23" s="11"/>
      <c r="B23" s="12"/>
      <c r="C23" s="9" t="s">
        <v>13</v>
      </c>
      <c r="D23" s="9" t="s">
        <v>14</v>
      </c>
      <c r="E23" s="9" t="s">
        <v>14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3</v>
      </c>
      <c r="Q23">
        <f t="shared" si="0"/>
        <v>5.541666666666667</v>
      </c>
      <c r="R23" s="19">
        <f t="shared" si="1"/>
        <v>1.4641203703703662E-2</v>
      </c>
      <c r="S23" s="18">
        <f t="shared" si="2"/>
        <v>2.104842489327273E-2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77</v>
      </c>
      <c r="H24" s="9" t="s">
        <v>17</v>
      </c>
      <c r="I24" s="3" t="s">
        <v>18</v>
      </c>
      <c r="J24" s="13" t="s">
        <v>78</v>
      </c>
      <c r="K24" s="14" t="s">
        <v>79</v>
      </c>
      <c r="L24" s="18">
        <f t="shared" si="3"/>
        <v>1.7627314814814832E-2</v>
      </c>
      <c r="M24">
        <f t="shared" si="4"/>
        <v>7</v>
      </c>
      <c r="O24">
        <v>22</v>
      </c>
      <c r="P24">
        <f>COUNTIF(M:M,"22")</f>
        <v>2</v>
      </c>
      <c r="Q24">
        <f t="shared" si="0"/>
        <v>5.541666666666667</v>
      </c>
      <c r="R24" s="19">
        <f t="shared" si="1"/>
        <v>1.2922453703703651E-2</v>
      </c>
      <c r="S24" s="18">
        <f t="shared" si="2"/>
        <v>2.104842489327273E-2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80</v>
      </c>
      <c r="H25" s="9" t="s">
        <v>27</v>
      </c>
      <c r="I25" s="3" t="s">
        <v>18</v>
      </c>
      <c r="J25" s="13" t="s">
        <v>81</v>
      </c>
      <c r="K25" s="14" t="s">
        <v>82</v>
      </c>
      <c r="L25" s="18">
        <f t="shared" si="3"/>
        <v>3.3506944444444464E-2</v>
      </c>
      <c r="M25">
        <f t="shared" si="4"/>
        <v>14</v>
      </c>
      <c r="O25">
        <v>23</v>
      </c>
      <c r="P25">
        <f>COUNTIF(M:M,"23")</f>
        <v>2</v>
      </c>
      <c r="Q25">
        <f t="shared" si="0"/>
        <v>5.541666666666667</v>
      </c>
      <c r="R25" s="19">
        <f t="shared" si="1"/>
        <v>1.9687500000000024E-2</v>
      </c>
      <c r="S25" s="18">
        <f t="shared" si="2"/>
        <v>2.104842489327273E-2</v>
      </c>
    </row>
    <row r="26" spans="1:19" x14ac:dyDescent="0.25">
      <c r="A26" s="11"/>
      <c r="B26" s="12"/>
      <c r="C26" s="9" t="s">
        <v>24</v>
      </c>
      <c r="D26" s="9" t="s">
        <v>25</v>
      </c>
      <c r="E26" s="9" t="s">
        <v>25</v>
      </c>
      <c r="F26" s="9" t="s">
        <v>15</v>
      </c>
      <c r="G26" s="9" t="s">
        <v>83</v>
      </c>
      <c r="H26" s="9" t="s">
        <v>27</v>
      </c>
      <c r="I26" s="3" t="s">
        <v>18</v>
      </c>
      <c r="J26" s="13" t="s">
        <v>84</v>
      </c>
      <c r="K26" s="14" t="s">
        <v>85</v>
      </c>
      <c r="L26" s="18">
        <f t="shared" si="3"/>
        <v>3.3541666666666636E-2</v>
      </c>
      <c r="M26">
        <f t="shared" si="4"/>
        <v>9</v>
      </c>
    </row>
    <row r="27" spans="1:19" x14ac:dyDescent="0.25">
      <c r="A27" s="11"/>
      <c r="B27" s="12"/>
      <c r="C27" s="9" t="s">
        <v>86</v>
      </c>
      <c r="D27" s="9" t="s">
        <v>87</v>
      </c>
      <c r="E27" s="9" t="s">
        <v>87</v>
      </c>
      <c r="F27" s="9" t="s">
        <v>15</v>
      </c>
      <c r="G27" s="9" t="s">
        <v>88</v>
      </c>
      <c r="H27" s="9" t="s">
        <v>17</v>
      </c>
      <c r="I27" s="3" t="s">
        <v>18</v>
      </c>
      <c r="J27" s="13" t="s">
        <v>89</v>
      </c>
      <c r="K27" s="14" t="s">
        <v>90</v>
      </c>
      <c r="L27" s="18">
        <f t="shared" si="3"/>
        <v>1.3784722222222212E-2</v>
      </c>
      <c r="M27">
        <f t="shared" si="4"/>
        <v>3</v>
      </c>
      <c r="O27" t="s">
        <v>2162</v>
      </c>
      <c r="P27">
        <f>SUM(P2:P25)</f>
        <v>133</v>
      </c>
    </row>
    <row r="28" spans="1:19" x14ac:dyDescent="0.25">
      <c r="A28" s="11"/>
      <c r="B28" s="12"/>
      <c r="C28" s="9" t="s">
        <v>30</v>
      </c>
      <c r="D28" s="9" t="s">
        <v>31</v>
      </c>
      <c r="E28" s="9" t="s">
        <v>31</v>
      </c>
      <c r="F28" s="9" t="s">
        <v>15</v>
      </c>
      <c r="G28" s="9" t="s">
        <v>91</v>
      </c>
      <c r="H28" s="9" t="s">
        <v>27</v>
      </c>
      <c r="I28" s="3" t="s">
        <v>18</v>
      </c>
      <c r="J28" s="13" t="s">
        <v>92</v>
      </c>
      <c r="K28" s="14" t="s">
        <v>93</v>
      </c>
      <c r="L28" s="18">
        <f t="shared" si="3"/>
        <v>2.5937500000000002E-2</v>
      </c>
      <c r="M28">
        <f t="shared" si="4"/>
        <v>7</v>
      </c>
    </row>
    <row r="29" spans="1:19" x14ac:dyDescent="0.25">
      <c r="A29" s="11"/>
      <c r="B29" s="12"/>
      <c r="C29" s="9" t="s">
        <v>94</v>
      </c>
      <c r="D29" s="9" t="s">
        <v>95</v>
      </c>
      <c r="E29" s="9" t="s">
        <v>95</v>
      </c>
      <c r="F29" s="9" t="s">
        <v>15</v>
      </c>
      <c r="G29" s="9" t="s">
        <v>96</v>
      </c>
      <c r="H29" s="9" t="s">
        <v>27</v>
      </c>
      <c r="I29" s="3" t="s">
        <v>18</v>
      </c>
      <c r="J29" s="13" t="s">
        <v>97</v>
      </c>
      <c r="K29" s="14" t="s">
        <v>98</v>
      </c>
      <c r="L29" s="18">
        <f t="shared" si="3"/>
        <v>1.7534722222222299E-2</v>
      </c>
      <c r="M29">
        <f t="shared" si="4"/>
        <v>21</v>
      </c>
    </row>
    <row r="30" spans="1:19" x14ac:dyDescent="0.25">
      <c r="A30" s="11"/>
      <c r="B30" s="12"/>
      <c r="C30" s="9" t="s">
        <v>51</v>
      </c>
      <c r="D30" s="9" t="s">
        <v>52</v>
      </c>
      <c r="E30" s="9" t="s">
        <v>52</v>
      </c>
      <c r="F30" s="9" t="s">
        <v>15</v>
      </c>
      <c r="G30" s="9" t="s">
        <v>99</v>
      </c>
      <c r="H30" s="9" t="s">
        <v>27</v>
      </c>
      <c r="I30" s="3" t="s">
        <v>18</v>
      </c>
      <c r="J30" s="13" t="s">
        <v>100</v>
      </c>
      <c r="K30" s="14" t="s">
        <v>101</v>
      </c>
      <c r="L30" s="18">
        <f t="shared" si="3"/>
        <v>1.8946759259259205E-2</v>
      </c>
      <c r="M30">
        <f t="shared" si="4"/>
        <v>7</v>
      </c>
    </row>
    <row r="31" spans="1:19" x14ac:dyDescent="0.25">
      <c r="A31" s="11"/>
      <c r="B31" s="12"/>
      <c r="C31" s="9" t="s">
        <v>102</v>
      </c>
      <c r="D31" s="9" t="s">
        <v>103</v>
      </c>
      <c r="E31" s="9" t="s">
        <v>103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104</v>
      </c>
      <c r="H32" s="9" t="s">
        <v>17</v>
      </c>
      <c r="I32" s="3" t="s">
        <v>18</v>
      </c>
      <c r="J32" s="13" t="s">
        <v>105</v>
      </c>
      <c r="K32" s="14" t="s">
        <v>106</v>
      </c>
      <c r="L32" s="18">
        <f t="shared" si="3"/>
        <v>2.2939814814814774E-2</v>
      </c>
      <c r="M32">
        <f t="shared" si="4"/>
        <v>7</v>
      </c>
    </row>
    <row r="33" spans="1:13" x14ac:dyDescent="0.25">
      <c r="A33" s="11"/>
      <c r="B33" s="12"/>
      <c r="C33" s="12"/>
      <c r="D33" s="12"/>
      <c r="E33" s="12"/>
      <c r="F33" s="12"/>
      <c r="G33" s="9" t="s">
        <v>107</v>
      </c>
      <c r="H33" s="9" t="s">
        <v>17</v>
      </c>
      <c r="I33" s="3" t="s">
        <v>18</v>
      </c>
      <c r="J33" s="13" t="s">
        <v>108</v>
      </c>
      <c r="K33" s="14" t="s">
        <v>109</v>
      </c>
      <c r="L33" s="18">
        <f t="shared" si="3"/>
        <v>2.0150462962962967E-2</v>
      </c>
      <c r="M33">
        <f t="shared" si="4"/>
        <v>8</v>
      </c>
    </row>
    <row r="34" spans="1:13" x14ac:dyDescent="0.25">
      <c r="A34" s="11"/>
      <c r="B34" s="12"/>
      <c r="C34" s="12"/>
      <c r="D34" s="12"/>
      <c r="E34" s="12"/>
      <c r="F34" s="12"/>
      <c r="G34" s="9" t="s">
        <v>110</v>
      </c>
      <c r="H34" s="9" t="s">
        <v>17</v>
      </c>
      <c r="I34" s="3" t="s">
        <v>18</v>
      </c>
      <c r="J34" s="13" t="s">
        <v>111</v>
      </c>
      <c r="K34" s="14" t="s">
        <v>112</v>
      </c>
      <c r="L34" s="18">
        <f t="shared" si="3"/>
        <v>2.2488425925925926E-2</v>
      </c>
      <c r="M34">
        <f t="shared" si="4"/>
        <v>10</v>
      </c>
    </row>
    <row r="35" spans="1:13" x14ac:dyDescent="0.25">
      <c r="A35" s="11"/>
      <c r="B35" s="12"/>
      <c r="C35" s="12"/>
      <c r="D35" s="12"/>
      <c r="E35" s="12"/>
      <c r="F35" s="12"/>
      <c r="G35" s="9" t="s">
        <v>113</v>
      </c>
      <c r="H35" s="9" t="s">
        <v>17</v>
      </c>
      <c r="I35" s="3" t="s">
        <v>18</v>
      </c>
      <c r="J35" s="13" t="s">
        <v>114</v>
      </c>
      <c r="K35" s="14" t="s">
        <v>115</v>
      </c>
      <c r="L35" s="18">
        <f t="shared" si="3"/>
        <v>3.1238425925925961E-2</v>
      </c>
      <c r="M35">
        <f t="shared" si="4"/>
        <v>13</v>
      </c>
    </row>
    <row r="36" spans="1:13" x14ac:dyDescent="0.25">
      <c r="A36" s="3" t="s">
        <v>116</v>
      </c>
      <c r="B36" s="9" t="s">
        <v>117</v>
      </c>
      <c r="C36" s="10" t="s">
        <v>12</v>
      </c>
      <c r="D36" s="5"/>
      <c r="E36" s="5"/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9" t="s">
        <v>118</v>
      </c>
      <c r="D37" s="9" t="s">
        <v>119</v>
      </c>
      <c r="E37" s="10" t="s">
        <v>12</v>
      </c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9" t="s">
        <v>119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120</v>
      </c>
      <c r="H39" s="9" t="s">
        <v>121</v>
      </c>
      <c r="I39" s="3" t="s">
        <v>18</v>
      </c>
      <c r="J39" s="13" t="s">
        <v>122</v>
      </c>
      <c r="K39" s="14" t="s">
        <v>123</v>
      </c>
      <c r="L39" s="18">
        <f t="shared" si="3"/>
        <v>1.959490740740738E-2</v>
      </c>
      <c r="M39">
        <f t="shared" si="4"/>
        <v>8</v>
      </c>
    </row>
    <row r="40" spans="1:13" x14ac:dyDescent="0.25">
      <c r="A40" s="11"/>
      <c r="B40" s="12"/>
      <c r="C40" s="12"/>
      <c r="D40" s="12"/>
      <c r="E40" s="12"/>
      <c r="F40" s="12"/>
      <c r="G40" s="9" t="s">
        <v>124</v>
      </c>
      <c r="H40" s="9" t="s">
        <v>121</v>
      </c>
      <c r="I40" s="3" t="s">
        <v>18</v>
      </c>
      <c r="J40" s="13" t="s">
        <v>125</v>
      </c>
      <c r="K40" s="14" t="s">
        <v>126</v>
      </c>
      <c r="L40" s="18">
        <f t="shared" si="3"/>
        <v>1.4270833333333399E-2</v>
      </c>
      <c r="M40">
        <f t="shared" si="4"/>
        <v>9</v>
      </c>
    </row>
    <row r="41" spans="1:13" x14ac:dyDescent="0.25">
      <c r="A41" s="11"/>
      <c r="B41" s="12"/>
      <c r="C41" s="12"/>
      <c r="D41" s="12"/>
      <c r="E41" s="12"/>
      <c r="F41" s="12"/>
      <c r="G41" s="9" t="s">
        <v>127</v>
      </c>
      <c r="H41" s="9" t="s">
        <v>121</v>
      </c>
      <c r="I41" s="3" t="s">
        <v>18</v>
      </c>
      <c r="J41" s="13" t="s">
        <v>128</v>
      </c>
      <c r="K41" s="14" t="s">
        <v>129</v>
      </c>
      <c r="L41" s="18">
        <f t="shared" si="3"/>
        <v>3.126157407407415E-2</v>
      </c>
      <c r="M41">
        <f t="shared" si="4"/>
        <v>12</v>
      </c>
    </row>
    <row r="42" spans="1:13" x14ac:dyDescent="0.25">
      <c r="A42" s="11"/>
      <c r="B42" s="12"/>
      <c r="C42" s="12"/>
      <c r="D42" s="12"/>
      <c r="E42" s="12"/>
      <c r="F42" s="12"/>
      <c r="G42" s="9" t="s">
        <v>130</v>
      </c>
      <c r="H42" s="9" t="s">
        <v>121</v>
      </c>
      <c r="I42" s="3" t="s">
        <v>18</v>
      </c>
      <c r="J42" s="13" t="s">
        <v>131</v>
      </c>
      <c r="K42" s="14" t="s">
        <v>132</v>
      </c>
      <c r="L42" s="18">
        <f t="shared" si="3"/>
        <v>2.5451388888888871E-2</v>
      </c>
      <c r="M42">
        <f t="shared" si="4"/>
        <v>12</v>
      </c>
    </row>
    <row r="43" spans="1:13" x14ac:dyDescent="0.25">
      <c r="A43" s="11"/>
      <c r="B43" s="12"/>
      <c r="C43" s="12"/>
      <c r="D43" s="12"/>
      <c r="E43" s="12"/>
      <c r="F43" s="12"/>
      <c r="G43" s="9" t="s">
        <v>133</v>
      </c>
      <c r="H43" s="9" t="s">
        <v>121</v>
      </c>
      <c r="I43" s="3" t="s">
        <v>18</v>
      </c>
      <c r="J43" s="13" t="s">
        <v>134</v>
      </c>
      <c r="K43" s="14" t="s">
        <v>135</v>
      </c>
      <c r="L43" s="18">
        <f t="shared" si="3"/>
        <v>1.4583333333333393E-2</v>
      </c>
      <c r="M43">
        <f t="shared" si="4"/>
        <v>18</v>
      </c>
    </row>
    <row r="44" spans="1:13" x14ac:dyDescent="0.25">
      <c r="A44" s="11"/>
      <c r="B44" s="12"/>
      <c r="C44" s="12"/>
      <c r="D44" s="12"/>
      <c r="E44" s="12"/>
      <c r="F44" s="12"/>
      <c r="G44" s="9" t="s">
        <v>136</v>
      </c>
      <c r="H44" s="9" t="s">
        <v>121</v>
      </c>
      <c r="I44" s="3" t="s">
        <v>18</v>
      </c>
      <c r="J44" s="13" t="s">
        <v>137</v>
      </c>
      <c r="K44" s="14" t="s">
        <v>138</v>
      </c>
      <c r="L44" s="18">
        <f t="shared" si="3"/>
        <v>1.547453703703694E-2</v>
      </c>
      <c r="M44">
        <f t="shared" si="4"/>
        <v>22</v>
      </c>
    </row>
    <row r="45" spans="1:13" x14ac:dyDescent="0.25">
      <c r="A45" s="11"/>
      <c r="B45" s="12"/>
      <c r="C45" s="12"/>
      <c r="D45" s="12"/>
      <c r="E45" s="9" t="s">
        <v>139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140</v>
      </c>
      <c r="H46" s="9" t="s">
        <v>141</v>
      </c>
      <c r="I46" s="3" t="s">
        <v>18</v>
      </c>
      <c r="J46" s="13" t="s">
        <v>142</v>
      </c>
      <c r="K46" s="14" t="s">
        <v>143</v>
      </c>
      <c r="L46" s="18">
        <f t="shared" si="3"/>
        <v>1.7604166666666643E-2</v>
      </c>
      <c r="M46">
        <f t="shared" si="4"/>
        <v>10</v>
      </c>
    </row>
    <row r="47" spans="1:13" x14ac:dyDescent="0.25">
      <c r="A47" s="11"/>
      <c r="B47" s="12"/>
      <c r="C47" s="12"/>
      <c r="D47" s="12"/>
      <c r="E47" s="12"/>
      <c r="F47" s="12"/>
      <c r="G47" s="9" t="s">
        <v>144</v>
      </c>
      <c r="H47" s="9" t="s">
        <v>141</v>
      </c>
      <c r="I47" s="3" t="s">
        <v>18</v>
      </c>
      <c r="J47" s="13" t="s">
        <v>145</v>
      </c>
      <c r="K47" s="17" t="s">
        <v>2153</v>
      </c>
      <c r="L47" s="18">
        <f t="shared" si="3"/>
        <v>1.4837962962963025E-2</v>
      </c>
      <c r="M47">
        <f t="shared" si="4"/>
        <v>23</v>
      </c>
    </row>
    <row r="48" spans="1:13" x14ac:dyDescent="0.25">
      <c r="A48" s="11"/>
      <c r="B48" s="12"/>
      <c r="C48" s="9" t="s">
        <v>146</v>
      </c>
      <c r="D48" s="9" t="s">
        <v>147</v>
      </c>
      <c r="E48" s="9" t="s">
        <v>147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148</v>
      </c>
      <c r="H49" s="9" t="s">
        <v>121</v>
      </c>
      <c r="I49" s="3" t="s">
        <v>18</v>
      </c>
      <c r="J49" s="13" t="s">
        <v>149</v>
      </c>
      <c r="K49" s="14" t="s">
        <v>150</v>
      </c>
      <c r="L49" s="18">
        <f t="shared" si="3"/>
        <v>1.7442129629629655E-2</v>
      </c>
      <c r="M49">
        <f t="shared" si="4"/>
        <v>4</v>
      </c>
    </row>
    <row r="50" spans="1:13" x14ac:dyDescent="0.25">
      <c r="A50" s="11"/>
      <c r="B50" s="12"/>
      <c r="C50" s="12"/>
      <c r="D50" s="12"/>
      <c r="E50" s="12"/>
      <c r="F50" s="12"/>
      <c r="G50" s="9" t="s">
        <v>151</v>
      </c>
      <c r="H50" s="9" t="s">
        <v>121</v>
      </c>
      <c r="I50" s="3" t="s">
        <v>18</v>
      </c>
      <c r="J50" s="13" t="s">
        <v>152</v>
      </c>
      <c r="K50" s="14" t="s">
        <v>153</v>
      </c>
      <c r="L50" s="18">
        <f t="shared" si="3"/>
        <v>1.8715277777777761E-2</v>
      </c>
      <c r="M50">
        <f t="shared" si="4"/>
        <v>8</v>
      </c>
    </row>
    <row r="51" spans="1:13" x14ac:dyDescent="0.25">
      <c r="A51" s="11"/>
      <c r="B51" s="12"/>
      <c r="C51" s="12"/>
      <c r="D51" s="12"/>
      <c r="E51" s="12"/>
      <c r="F51" s="12"/>
      <c r="G51" s="9" t="s">
        <v>154</v>
      </c>
      <c r="H51" s="9" t="s">
        <v>121</v>
      </c>
      <c r="I51" s="3" t="s">
        <v>18</v>
      </c>
      <c r="J51" s="13" t="s">
        <v>155</v>
      </c>
      <c r="K51" s="14" t="s">
        <v>156</v>
      </c>
      <c r="L51" s="18">
        <f t="shared" si="3"/>
        <v>2.6319444444444506E-2</v>
      </c>
      <c r="M51">
        <f t="shared" si="4"/>
        <v>11</v>
      </c>
    </row>
    <row r="52" spans="1:13" x14ac:dyDescent="0.25">
      <c r="A52" s="11"/>
      <c r="B52" s="12"/>
      <c r="C52" s="12"/>
      <c r="D52" s="12"/>
      <c r="E52" s="12"/>
      <c r="F52" s="12"/>
      <c r="G52" s="9" t="s">
        <v>157</v>
      </c>
      <c r="H52" s="9" t="s">
        <v>121</v>
      </c>
      <c r="I52" s="3" t="s">
        <v>18</v>
      </c>
      <c r="J52" s="13" t="s">
        <v>158</v>
      </c>
      <c r="K52" s="14" t="s">
        <v>159</v>
      </c>
      <c r="L52" s="18">
        <f t="shared" si="3"/>
        <v>2.5520833333333437E-2</v>
      </c>
      <c r="M52">
        <f t="shared" si="4"/>
        <v>14</v>
      </c>
    </row>
    <row r="53" spans="1:13" x14ac:dyDescent="0.25">
      <c r="A53" s="11"/>
      <c r="B53" s="12"/>
      <c r="C53" s="9" t="s">
        <v>160</v>
      </c>
      <c r="D53" s="9" t="s">
        <v>161</v>
      </c>
      <c r="E53" s="9" t="s">
        <v>162</v>
      </c>
      <c r="F53" s="9" t="s">
        <v>15</v>
      </c>
      <c r="G53" s="9" t="s">
        <v>163</v>
      </c>
      <c r="H53" s="9" t="s">
        <v>141</v>
      </c>
      <c r="I53" s="3" t="s">
        <v>18</v>
      </c>
      <c r="J53" s="13" t="s">
        <v>164</v>
      </c>
      <c r="K53" s="14" t="s">
        <v>165</v>
      </c>
      <c r="L53" s="18">
        <f t="shared" si="3"/>
        <v>1.8935185185185166E-2</v>
      </c>
      <c r="M53">
        <f t="shared" si="4"/>
        <v>10</v>
      </c>
    </row>
    <row r="54" spans="1:13" x14ac:dyDescent="0.25">
      <c r="A54" s="11"/>
      <c r="B54" s="12"/>
      <c r="C54" s="9" t="s">
        <v>166</v>
      </c>
      <c r="D54" s="9" t="s">
        <v>167</v>
      </c>
      <c r="E54" s="9" t="s">
        <v>168</v>
      </c>
      <c r="F54" s="9" t="s">
        <v>15</v>
      </c>
      <c r="G54" s="9" t="s">
        <v>169</v>
      </c>
      <c r="H54" s="9" t="s">
        <v>141</v>
      </c>
      <c r="I54" s="3" t="s">
        <v>18</v>
      </c>
      <c r="J54" s="13" t="s">
        <v>170</v>
      </c>
      <c r="K54" s="14" t="s">
        <v>171</v>
      </c>
      <c r="L54" s="18">
        <f t="shared" si="3"/>
        <v>2.5324074074073999E-2</v>
      </c>
      <c r="M54">
        <f t="shared" si="4"/>
        <v>16</v>
      </c>
    </row>
    <row r="55" spans="1:13" x14ac:dyDescent="0.25">
      <c r="A55" s="11"/>
      <c r="B55" s="12"/>
      <c r="C55" s="9" t="s">
        <v>86</v>
      </c>
      <c r="D55" s="9" t="s">
        <v>87</v>
      </c>
      <c r="E55" s="9" t="s">
        <v>172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173</v>
      </c>
      <c r="H56" s="9" t="s">
        <v>121</v>
      </c>
      <c r="I56" s="3" t="s">
        <v>18</v>
      </c>
      <c r="J56" s="13" t="s">
        <v>174</v>
      </c>
      <c r="K56" s="14" t="s">
        <v>175</v>
      </c>
      <c r="L56" s="18">
        <f t="shared" si="3"/>
        <v>2.5601851851851876E-2</v>
      </c>
      <c r="M56">
        <f t="shared" si="4"/>
        <v>10</v>
      </c>
    </row>
    <row r="57" spans="1:13" x14ac:dyDescent="0.25">
      <c r="A57" s="11"/>
      <c r="B57" s="12"/>
      <c r="C57" s="12"/>
      <c r="D57" s="12"/>
      <c r="E57" s="12"/>
      <c r="F57" s="12"/>
      <c r="G57" s="9" t="s">
        <v>176</v>
      </c>
      <c r="H57" s="9" t="s">
        <v>121</v>
      </c>
      <c r="I57" s="3" t="s">
        <v>18</v>
      </c>
      <c r="J57" s="13" t="s">
        <v>177</v>
      </c>
      <c r="K57" s="14" t="s">
        <v>178</v>
      </c>
      <c r="L57" s="18">
        <f t="shared" si="3"/>
        <v>2.5312500000000071E-2</v>
      </c>
      <c r="M57">
        <f t="shared" si="4"/>
        <v>17</v>
      </c>
    </row>
    <row r="58" spans="1:13" x14ac:dyDescent="0.25">
      <c r="A58" s="11"/>
      <c r="B58" s="12"/>
      <c r="C58" s="12"/>
      <c r="D58" s="12"/>
      <c r="E58" s="12"/>
      <c r="F58" s="12"/>
      <c r="G58" s="9" t="s">
        <v>179</v>
      </c>
      <c r="H58" s="9" t="s">
        <v>121</v>
      </c>
      <c r="I58" s="3" t="s">
        <v>18</v>
      </c>
      <c r="J58" s="13" t="s">
        <v>180</v>
      </c>
      <c r="K58" s="14" t="s">
        <v>181</v>
      </c>
      <c r="L58" s="18">
        <f t="shared" si="3"/>
        <v>1.2673611111110983E-2</v>
      </c>
      <c r="M58">
        <f t="shared" si="4"/>
        <v>21</v>
      </c>
    </row>
    <row r="59" spans="1:13" x14ac:dyDescent="0.25">
      <c r="A59" s="11"/>
      <c r="B59" s="12"/>
      <c r="C59" s="9" t="s">
        <v>182</v>
      </c>
      <c r="D59" s="9" t="s">
        <v>183</v>
      </c>
      <c r="E59" s="9" t="s">
        <v>183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184</v>
      </c>
      <c r="H60" s="9" t="s">
        <v>121</v>
      </c>
      <c r="I60" s="3" t="s">
        <v>18</v>
      </c>
      <c r="J60" s="13" t="s">
        <v>185</v>
      </c>
      <c r="K60" s="14" t="s">
        <v>186</v>
      </c>
      <c r="L60" s="18">
        <f t="shared" si="3"/>
        <v>2.8020833333333328E-2</v>
      </c>
      <c r="M60">
        <f t="shared" si="4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187</v>
      </c>
      <c r="H61" s="9" t="s">
        <v>121</v>
      </c>
      <c r="I61" s="3" t="s">
        <v>18</v>
      </c>
      <c r="J61" s="13" t="s">
        <v>188</v>
      </c>
      <c r="K61" s="14" t="s">
        <v>189</v>
      </c>
      <c r="L61" s="18">
        <f t="shared" si="3"/>
        <v>1.9953703703703529E-2</v>
      </c>
      <c r="M61">
        <f t="shared" si="4"/>
        <v>16</v>
      </c>
    </row>
    <row r="62" spans="1:13" x14ac:dyDescent="0.25">
      <c r="A62" s="11"/>
      <c r="B62" s="12"/>
      <c r="C62" s="9" t="s">
        <v>190</v>
      </c>
      <c r="D62" s="9" t="s">
        <v>191</v>
      </c>
      <c r="E62" s="9" t="s">
        <v>191</v>
      </c>
      <c r="F62" s="9" t="s">
        <v>15</v>
      </c>
      <c r="G62" s="9" t="s">
        <v>192</v>
      </c>
      <c r="H62" s="9" t="s">
        <v>121</v>
      </c>
      <c r="I62" s="3" t="s">
        <v>18</v>
      </c>
      <c r="J62" s="13" t="s">
        <v>193</v>
      </c>
      <c r="K62" s="14" t="s">
        <v>194</v>
      </c>
      <c r="L62" s="18">
        <f t="shared" si="3"/>
        <v>1.9039351851851821E-2</v>
      </c>
      <c r="M62">
        <f t="shared" si="4"/>
        <v>4</v>
      </c>
    </row>
    <row r="63" spans="1:13" x14ac:dyDescent="0.25">
      <c r="A63" s="11"/>
      <c r="B63" s="12"/>
      <c r="C63" s="9" t="s">
        <v>195</v>
      </c>
      <c r="D63" s="9" t="s">
        <v>196</v>
      </c>
      <c r="E63" s="9" t="s">
        <v>196</v>
      </c>
      <c r="F63" s="9" t="s">
        <v>15</v>
      </c>
      <c r="G63" s="9" t="s">
        <v>197</v>
      </c>
      <c r="H63" s="9" t="s">
        <v>121</v>
      </c>
      <c r="I63" s="3" t="s">
        <v>18</v>
      </c>
      <c r="J63" s="13" t="s">
        <v>198</v>
      </c>
      <c r="K63" s="14" t="s">
        <v>199</v>
      </c>
      <c r="L63" s="18">
        <f t="shared" si="3"/>
        <v>2.2835648148148091E-2</v>
      </c>
      <c r="M63">
        <f t="shared" si="4"/>
        <v>15</v>
      </c>
    </row>
    <row r="64" spans="1:13" x14ac:dyDescent="0.25">
      <c r="A64" s="11"/>
      <c r="B64" s="12"/>
      <c r="C64" s="9" t="s">
        <v>40</v>
      </c>
      <c r="D64" s="9" t="s">
        <v>41</v>
      </c>
      <c r="E64" s="9" t="s">
        <v>200</v>
      </c>
      <c r="F64" s="9" t="s">
        <v>15</v>
      </c>
      <c r="G64" s="9" t="s">
        <v>201</v>
      </c>
      <c r="H64" s="9" t="s">
        <v>202</v>
      </c>
      <c r="I64" s="3" t="s">
        <v>18</v>
      </c>
      <c r="J64" s="13" t="s">
        <v>203</v>
      </c>
      <c r="K64" s="14" t="s">
        <v>204</v>
      </c>
      <c r="L64" s="18">
        <f t="shared" si="3"/>
        <v>1.1608796296296298E-2</v>
      </c>
      <c r="M64">
        <f t="shared" si="4"/>
        <v>6</v>
      </c>
    </row>
    <row r="65" spans="1:13" x14ac:dyDescent="0.25">
      <c r="A65" s="11"/>
      <c r="B65" s="12"/>
      <c r="C65" s="9" t="s">
        <v>205</v>
      </c>
      <c r="D65" s="9" t="s">
        <v>206</v>
      </c>
      <c r="E65" s="9" t="s">
        <v>206</v>
      </c>
      <c r="F65" s="9" t="s">
        <v>15</v>
      </c>
      <c r="G65" s="9" t="s">
        <v>207</v>
      </c>
      <c r="H65" s="9" t="s">
        <v>121</v>
      </c>
      <c r="I65" s="3" t="s">
        <v>18</v>
      </c>
      <c r="J65" s="13" t="s">
        <v>208</v>
      </c>
      <c r="K65" s="14" t="s">
        <v>209</v>
      </c>
      <c r="L65" s="18">
        <f t="shared" si="3"/>
        <v>2.2881944444444469E-2</v>
      </c>
      <c r="M65">
        <f t="shared" si="4"/>
        <v>14</v>
      </c>
    </row>
    <row r="66" spans="1:13" x14ac:dyDescent="0.25">
      <c r="A66" s="11"/>
      <c r="B66" s="12"/>
      <c r="C66" s="9" t="s">
        <v>210</v>
      </c>
      <c r="D66" s="9" t="s">
        <v>211</v>
      </c>
      <c r="E66" s="9" t="s">
        <v>211</v>
      </c>
      <c r="F66" s="9" t="s">
        <v>15</v>
      </c>
      <c r="G66" s="9" t="s">
        <v>212</v>
      </c>
      <c r="H66" s="9" t="s">
        <v>121</v>
      </c>
      <c r="I66" s="3" t="s">
        <v>18</v>
      </c>
      <c r="J66" s="13" t="s">
        <v>213</v>
      </c>
      <c r="K66" s="14" t="s">
        <v>214</v>
      </c>
      <c r="L66" s="18">
        <f t="shared" si="3"/>
        <v>1.9444444444444486E-2</v>
      </c>
      <c r="M66">
        <f t="shared" si="4"/>
        <v>19</v>
      </c>
    </row>
    <row r="67" spans="1:13" x14ac:dyDescent="0.25">
      <c r="A67" s="11"/>
      <c r="B67" s="12"/>
      <c r="C67" s="9" t="s">
        <v>215</v>
      </c>
      <c r="D67" s="9" t="s">
        <v>216</v>
      </c>
      <c r="E67" s="9" t="s">
        <v>216</v>
      </c>
      <c r="F67" s="9" t="s">
        <v>15</v>
      </c>
      <c r="G67" s="9" t="s">
        <v>217</v>
      </c>
      <c r="H67" s="9" t="s">
        <v>121</v>
      </c>
      <c r="I67" s="3" t="s">
        <v>18</v>
      </c>
      <c r="J67" s="13" t="s">
        <v>218</v>
      </c>
      <c r="K67" s="14" t="s">
        <v>219</v>
      </c>
      <c r="L67" s="18">
        <f t="shared" ref="L67:L130" si="5">K67-J67</f>
        <v>4.0555555555555511E-2</v>
      </c>
      <c r="M67">
        <f t="shared" ref="M67:M130" si="6">HOUR(J67)</f>
        <v>9</v>
      </c>
    </row>
    <row r="68" spans="1:13" x14ac:dyDescent="0.25">
      <c r="A68" s="3" t="s">
        <v>220</v>
      </c>
      <c r="B68" s="9" t="s">
        <v>221</v>
      </c>
      <c r="C68" s="10" t="s">
        <v>12</v>
      </c>
      <c r="D68" s="5"/>
      <c r="E68" s="5"/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9" t="s">
        <v>222</v>
      </c>
      <c r="D69" s="9" t="s">
        <v>223</v>
      </c>
      <c r="E69" s="9" t="s">
        <v>223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224</v>
      </c>
      <c r="H70" s="9" t="s">
        <v>121</v>
      </c>
      <c r="I70" s="3" t="s">
        <v>18</v>
      </c>
      <c r="J70" s="13" t="s">
        <v>225</v>
      </c>
      <c r="K70" s="14" t="s">
        <v>226</v>
      </c>
      <c r="L70" s="18">
        <f t="shared" si="5"/>
        <v>1.3321759259259269E-2</v>
      </c>
      <c r="M70">
        <f t="shared" si="6"/>
        <v>4</v>
      </c>
    </row>
    <row r="71" spans="1:13" x14ac:dyDescent="0.25">
      <c r="A71" s="11"/>
      <c r="B71" s="12"/>
      <c r="C71" s="12"/>
      <c r="D71" s="12"/>
      <c r="E71" s="12"/>
      <c r="F71" s="12"/>
      <c r="G71" s="9" t="s">
        <v>227</v>
      </c>
      <c r="H71" s="9" t="s">
        <v>121</v>
      </c>
      <c r="I71" s="3" t="s">
        <v>18</v>
      </c>
      <c r="J71" s="13" t="s">
        <v>228</v>
      </c>
      <c r="K71" s="14" t="s">
        <v>229</v>
      </c>
      <c r="L71" s="18">
        <f t="shared" si="5"/>
        <v>4.2233796296296255E-2</v>
      </c>
      <c r="M71">
        <f t="shared" si="6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230</v>
      </c>
      <c r="H72" s="9" t="s">
        <v>121</v>
      </c>
      <c r="I72" s="3" t="s">
        <v>18</v>
      </c>
      <c r="J72" s="13" t="s">
        <v>231</v>
      </c>
      <c r="K72" s="14" t="s">
        <v>232</v>
      </c>
      <c r="L72" s="18">
        <f t="shared" si="5"/>
        <v>2.7569444444444424E-2</v>
      </c>
      <c r="M72">
        <f t="shared" si="6"/>
        <v>5</v>
      </c>
    </row>
    <row r="73" spans="1:13" x14ac:dyDescent="0.25">
      <c r="A73" s="11"/>
      <c r="B73" s="12"/>
      <c r="C73" s="12"/>
      <c r="D73" s="12"/>
      <c r="E73" s="12"/>
      <c r="F73" s="12"/>
      <c r="G73" s="9" t="s">
        <v>233</v>
      </c>
      <c r="H73" s="9" t="s">
        <v>121</v>
      </c>
      <c r="I73" s="3" t="s">
        <v>18</v>
      </c>
      <c r="J73" s="13" t="s">
        <v>234</v>
      </c>
      <c r="K73" s="14" t="s">
        <v>235</v>
      </c>
      <c r="L73" s="18">
        <f t="shared" si="5"/>
        <v>2.5266203703703694E-2</v>
      </c>
      <c r="M73">
        <f t="shared" si="6"/>
        <v>8</v>
      </c>
    </row>
    <row r="74" spans="1:13" x14ac:dyDescent="0.25">
      <c r="A74" s="11"/>
      <c r="B74" s="12"/>
      <c r="C74" s="12"/>
      <c r="D74" s="12"/>
      <c r="E74" s="12"/>
      <c r="F74" s="12"/>
      <c r="G74" s="9" t="s">
        <v>236</v>
      </c>
      <c r="H74" s="9" t="s">
        <v>121</v>
      </c>
      <c r="I74" s="3" t="s">
        <v>18</v>
      </c>
      <c r="J74" s="13" t="s">
        <v>237</v>
      </c>
      <c r="K74" s="14" t="s">
        <v>238</v>
      </c>
      <c r="L74" s="18">
        <f t="shared" si="5"/>
        <v>3.3541666666666747E-2</v>
      </c>
      <c r="M74">
        <f t="shared" si="6"/>
        <v>10</v>
      </c>
    </row>
    <row r="75" spans="1:13" x14ac:dyDescent="0.25">
      <c r="A75" s="11"/>
      <c r="B75" s="12"/>
      <c r="C75" s="12"/>
      <c r="D75" s="12"/>
      <c r="E75" s="12"/>
      <c r="F75" s="12"/>
      <c r="G75" s="9" t="s">
        <v>239</v>
      </c>
      <c r="H75" s="9" t="s">
        <v>121</v>
      </c>
      <c r="I75" s="3" t="s">
        <v>18</v>
      </c>
      <c r="J75" s="13" t="s">
        <v>240</v>
      </c>
      <c r="K75" s="14" t="s">
        <v>241</v>
      </c>
      <c r="L75" s="18">
        <f t="shared" si="5"/>
        <v>3.1840277777777759E-2</v>
      </c>
      <c r="M75">
        <f t="shared" si="6"/>
        <v>12</v>
      </c>
    </row>
    <row r="76" spans="1:13" x14ac:dyDescent="0.25">
      <c r="A76" s="11"/>
      <c r="B76" s="12"/>
      <c r="C76" s="12"/>
      <c r="D76" s="12"/>
      <c r="E76" s="12"/>
      <c r="F76" s="12"/>
      <c r="G76" s="9" t="s">
        <v>242</v>
      </c>
      <c r="H76" s="9" t="s">
        <v>121</v>
      </c>
      <c r="I76" s="3" t="s">
        <v>18</v>
      </c>
      <c r="J76" s="13" t="s">
        <v>243</v>
      </c>
      <c r="K76" s="14" t="s">
        <v>244</v>
      </c>
      <c r="L76" s="18">
        <f t="shared" si="5"/>
        <v>1.3912037037037139E-2</v>
      </c>
      <c r="M76">
        <f t="shared" si="6"/>
        <v>18</v>
      </c>
    </row>
    <row r="77" spans="1:13" x14ac:dyDescent="0.25">
      <c r="A77" s="11"/>
      <c r="B77" s="12"/>
      <c r="C77" s="9" t="s">
        <v>118</v>
      </c>
      <c r="D77" s="9" t="s">
        <v>119</v>
      </c>
      <c r="E77" s="9" t="s">
        <v>119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245</v>
      </c>
      <c r="H78" s="9" t="s">
        <v>121</v>
      </c>
      <c r="I78" s="3" t="s">
        <v>18</v>
      </c>
      <c r="J78" s="13" t="s">
        <v>246</v>
      </c>
      <c r="K78" s="14" t="s">
        <v>247</v>
      </c>
      <c r="L78" s="18">
        <f t="shared" si="5"/>
        <v>1.6435185185185164E-2</v>
      </c>
      <c r="M78">
        <f t="shared" si="6"/>
        <v>7</v>
      </c>
    </row>
    <row r="79" spans="1:13" x14ac:dyDescent="0.25">
      <c r="A79" s="11"/>
      <c r="B79" s="12"/>
      <c r="C79" s="12"/>
      <c r="D79" s="12"/>
      <c r="E79" s="12"/>
      <c r="F79" s="12"/>
      <c r="G79" s="9" t="s">
        <v>248</v>
      </c>
      <c r="H79" s="9" t="s">
        <v>121</v>
      </c>
      <c r="I79" s="3" t="s">
        <v>18</v>
      </c>
      <c r="J79" s="13" t="s">
        <v>249</v>
      </c>
      <c r="K79" s="14" t="s">
        <v>250</v>
      </c>
      <c r="L79" s="18">
        <f t="shared" si="5"/>
        <v>1.7766203703703687E-2</v>
      </c>
      <c r="M79">
        <f t="shared" si="6"/>
        <v>9</v>
      </c>
    </row>
    <row r="80" spans="1:13" x14ac:dyDescent="0.25">
      <c r="A80" s="11"/>
      <c r="B80" s="12"/>
      <c r="C80" s="12"/>
      <c r="D80" s="12"/>
      <c r="E80" s="12"/>
      <c r="F80" s="12"/>
      <c r="G80" s="9" t="s">
        <v>251</v>
      </c>
      <c r="H80" s="9" t="s">
        <v>121</v>
      </c>
      <c r="I80" s="3" t="s">
        <v>18</v>
      </c>
      <c r="J80" s="13" t="s">
        <v>252</v>
      </c>
      <c r="K80" s="14" t="s">
        <v>253</v>
      </c>
      <c r="L80" s="18">
        <f t="shared" si="5"/>
        <v>2.0740740740740726E-2</v>
      </c>
      <c r="M80">
        <f t="shared" si="6"/>
        <v>12</v>
      </c>
    </row>
    <row r="81" spans="1:13" x14ac:dyDescent="0.25">
      <c r="A81" s="11"/>
      <c r="B81" s="12"/>
      <c r="C81" s="12"/>
      <c r="D81" s="12"/>
      <c r="E81" s="12"/>
      <c r="F81" s="12"/>
      <c r="G81" s="9" t="s">
        <v>254</v>
      </c>
      <c r="H81" s="9" t="s">
        <v>121</v>
      </c>
      <c r="I81" s="3" t="s">
        <v>18</v>
      </c>
      <c r="J81" s="13" t="s">
        <v>255</v>
      </c>
      <c r="K81" s="14" t="s">
        <v>256</v>
      </c>
      <c r="L81" s="18">
        <f t="shared" si="5"/>
        <v>2.3715277777777821E-2</v>
      </c>
      <c r="M81">
        <f t="shared" si="6"/>
        <v>12</v>
      </c>
    </row>
    <row r="82" spans="1:13" x14ac:dyDescent="0.25">
      <c r="A82" s="11"/>
      <c r="B82" s="12"/>
      <c r="C82" s="12"/>
      <c r="D82" s="12"/>
      <c r="E82" s="12"/>
      <c r="F82" s="12"/>
      <c r="G82" s="9" t="s">
        <v>257</v>
      </c>
      <c r="H82" s="9" t="s">
        <v>121</v>
      </c>
      <c r="I82" s="3" t="s">
        <v>18</v>
      </c>
      <c r="J82" s="13" t="s">
        <v>258</v>
      </c>
      <c r="K82" s="14" t="s">
        <v>259</v>
      </c>
      <c r="L82" s="18">
        <f t="shared" si="5"/>
        <v>1.7083333333333339E-2</v>
      </c>
      <c r="M82">
        <f t="shared" si="6"/>
        <v>16</v>
      </c>
    </row>
    <row r="83" spans="1:13" x14ac:dyDescent="0.25">
      <c r="A83" s="11"/>
      <c r="B83" s="12"/>
      <c r="C83" s="12"/>
      <c r="D83" s="12"/>
      <c r="E83" s="12"/>
      <c r="F83" s="12"/>
      <c r="G83" s="9" t="s">
        <v>260</v>
      </c>
      <c r="H83" s="9" t="s">
        <v>121</v>
      </c>
      <c r="I83" s="3" t="s">
        <v>18</v>
      </c>
      <c r="J83" s="13" t="s">
        <v>261</v>
      </c>
      <c r="K83" s="14" t="s">
        <v>262</v>
      </c>
      <c r="L83" s="18">
        <f t="shared" si="5"/>
        <v>1.3368055555555647E-2</v>
      </c>
      <c r="M83">
        <f t="shared" si="6"/>
        <v>18</v>
      </c>
    </row>
    <row r="84" spans="1:13" x14ac:dyDescent="0.25">
      <c r="A84" s="11"/>
      <c r="B84" s="12"/>
      <c r="C84" s="9" t="s">
        <v>146</v>
      </c>
      <c r="D84" s="9" t="s">
        <v>147</v>
      </c>
      <c r="E84" s="9" t="s">
        <v>147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263</v>
      </c>
      <c r="H85" s="9" t="s">
        <v>121</v>
      </c>
      <c r="I85" s="3" t="s">
        <v>18</v>
      </c>
      <c r="J85" s="13" t="s">
        <v>264</v>
      </c>
      <c r="K85" s="14" t="s">
        <v>265</v>
      </c>
      <c r="L85" s="18">
        <f t="shared" si="5"/>
        <v>1.5289351851851873E-2</v>
      </c>
      <c r="M85">
        <f t="shared" si="6"/>
        <v>4</v>
      </c>
    </row>
    <row r="86" spans="1:13" x14ac:dyDescent="0.25">
      <c r="A86" s="11"/>
      <c r="B86" s="12"/>
      <c r="C86" s="12"/>
      <c r="D86" s="12"/>
      <c r="E86" s="12"/>
      <c r="F86" s="12"/>
      <c r="G86" s="9" t="s">
        <v>266</v>
      </c>
      <c r="H86" s="9" t="s">
        <v>121</v>
      </c>
      <c r="I86" s="3" t="s">
        <v>18</v>
      </c>
      <c r="J86" s="13" t="s">
        <v>267</v>
      </c>
      <c r="K86" s="14" t="s">
        <v>268</v>
      </c>
      <c r="L86" s="18">
        <f t="shared" si="5"/>
        <v>2.0300925925925972E-2</v>
      </c>
      <c r="M86">
        <f t="shared" si="6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269</v>
      </c>
      <c r="H87" s="9" t="s">
        <v>121</v>
      </c>
      <c r="I87" s="3" t="s">
        <v>18</v>
      </c>
      <c r="J87" s="13" t="s">
        <v>270</v>
      </c>
      <c r="K87" s="14" t="s">
        <v>271</v>
      </c>
      <c r="L87" s="18">
        <f t="shared" si="5"/>
        <v>2.5150462962962944E-2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272</v>
      </c>
      <c r="H88" s="9" t="s">
        <v>121</v>
      </c>
      <c r="I88" s="3" t="s">
        <v>18</v>
      </c>
      <c r="J88" s="13" t="s">
        <v>273</v>
      </c>
      <c r="K88" s="14" t="s">
        <v>274</v>
      </c>
      <c r="L88" s="18">
        <f t="shared" si="5"/>
        <v>2.9375000000000012E-2</v>
      </c>
      <c r="M88">
        <f t="shared" si="6"/>
        <v>4</v>
      </c>
    </row>
    <row r="89" spans="1:13" x14ac:dyDescent="0.25">
      <c r="A89" s="11"/>
      <c r="B89" s="12"/>
      <c r="C89" s="12"/>
      <c r="D89" s="12"/>
      <c r="E89" s="12"/>
      <c r="F89" s="12"/>
      <c r="G89" s="9" t="s">
        <v>275</v>
      </c>
      <c r="H89" s="9" t="s">
        <v>121</v>
      </c>
      <c r="I89" s="3" t="s">
        <v>18</v>
      </c>
      <c r="J89" s="13" t="s">
        <v>276</v>
      </c>
      <c r="K89" s="14" t="s">
        <v>277</v>
      </c>
      <c r="L89" s="18">
        <f t="shared" si="5"/>
        <v>2.2893518518518507E-2</v>
      </c>
      <c r="M89">
        <f t="shared" si="6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278</v>
      </c>
      <c r="H90" s="9" t="s">
        <v>121</v>
      </c>
      <c r="I90" s="3" t="s">
        <v>18</v>
      </c>
      <c r="J90" s="13" t="s">
        <v>279</v>
      </c>
      <c r="K90" s="14" t="s">
        <v>280</v>
      </c>
      <c r="L90" s="18">
        <f t="shared" si="5"/>
        <v>2.5983796296296324E-2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281</v>
      </c>
      <c r="H91" s="9" t="s">
        <v>121</v>
      </c>
      <c r="I91" s="3" t="s">
        <v>18</v>
      </c>
      <c r="J91" s="13" t="s">
        <v>282</v>
      </c>
      <c r="K91" s="14" t="s">
        <v>283</v>
      </c>
      <c r="L91" s="18">
        <f t="shared" si="5"/>
        <v>2.3738425925925899E-2</v>
      </c>
      <c r="M91">
        <f t="shared" si="6"/>
        <v>8</v>
      </c>
    </row>
    <row r="92" spans="1:13" x14ac:dyDescent="0.25">
      <c r="A92" s="11"/>
      <c r="B92" s="12"/>
      <c r="C92" s="12"/>
      <c r="D92" s="12"/>
      <c r="E92" s="12"/>
      <c r="F92" s="12"/>
      <c r="G92" s="9" t="s">
        <v>284</v>
      </c>
      <c r="H92" s="9" t="s">
        <v>121</v>
      </c>
      <c r="I92" s="3" t="s">
        <v>18</v>
      </c>
      <c r="J92" s="13" t="s">
        <v>285</v>
      </c>
      <c r="K92" s="14" t="s">
        <v>286</v>
      </c>
      <c r="L92" s="18">
        <f t="shared" si="5"/>
        <v>2.2141203703703705E-2</v>
      </c>
      <c r="M92">
        <f t="shared" si="6"/>
        <v>8</v>
      </c>
    </row>
    <row r="93" spans="1:13" x14ac:dyDescent="0.25">
      <c r="A93" s="11"/>
      <c r="B93" s="12"/>
      <c r="C93" s="12"/>
      <c r="D93" s="12"/>
      <c r="E93" s="12"/>
      <c r="F93" s="12"/>
      <c r="G93" s="9" t="s">
        <v>287</v>
      </c>
      <c r="H93" s="9" t="s">
        <v>121</v>
      </c>
      <c r="I93" s="3" t="s">
        <v>18</v>
      </c>
      <c r="J93" s="13" t="s">
        <v>288</v>
      </c>
      <c r="K93" s="14" t="s">
        <v>289</v>
      </c>
      <c r="L93" s="18">
        <f t="shared" si="5"/>
        <v>2.1249999999999991E-2</v>
      </c>
      <c r="M93">
        <f t="shared" si="6"/>
        <v>10</v>
      </c>
    </row>
    <row r="94" spans="1:13" x14ac:dyDescent="0.25">
      <c r="A94" s="11"/>
      <c r="B94" s="12"/>
      <c r="C94" s="9" t="s">
        <v>160</v>
      </c>
      <c r="D94" s="9" t="s">
        <v>161</v>
      </c>
      <c r="E94" s="10" t="s">
        <v>12</v>
      </c>
      <c r="F94" s="5"/>
      <c r="G94" s="5"/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9" t="s">
        <v>290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291</v>
      </c>
      <c r="H96" s="9" t="s">
        <v>121</v>
      </c>
      <c r="I96" s="3" t="s">
        <v>18</v>
      </c>
      <c r="J96" s="13" t="s">
        <v>292</v>
      </c>
      <c r="K96" s="14" t="s">
        <v>293</v>
      </c>
      <c r="L96" s="18">
        <f t="shared" si="5"/>
        <v>1.7407407407407427E-2</v>
      </c>
      <c r="M96">
        <f t="shared" si="6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294</v>
      </c>
      <c r="H97" s="9" t="s">
        <v>121</v>
      </c>
      <c r="I97" s="3" t="s">
        <v>18</v>
      </c>
      <c r="J97" s="13" t="s">
        <v>295</v>
      </c>
      <c r="K97" s="14" t="s">
        <v>296</v>
      </c>
      <c r="L97" s="18">
        <f t="shared" si="5"/>
        <v>1.9074074074074132E-2</v>
      </c>
      <c r="M97">
        <f t="shared" si="6"/>
        <v>10</v>
      </c>
    </row>
    <row r="98" spans="1:13" x14ac:dyDescent="0.25">
      <c r="A98" s="11"/>
      <c r="B98" s="12"/>
      <c r="C98" s="12"/>
      <c r="D98" s="12"/>
      <c r="E98" s="12"/>
      <c r="F98" s="12"/>
      <c r="G98" s="9" t="s">
        <v>297</v>
      </c>
      <c r="H98" s="9" t="s">
        <v>121</v>
      </c>
      <c r="I98" s="3" t="s">
        <v>18</v>
      </c>
      <c r="J98" s="13" t="s">
        <v>298</v>
      </c>
      <c r="K98" s="14" t="s">
        <v>299</v>
      </c>
      <c r="L98" s="18">
        <f t="shared" si="5"/>
        <v>3.3483796296296275E-2</v>
      </c>
      <c r="M98">
        <f t="shared" si="6"/>
        <v>10</v>
      </c>
    </row>
    <row r="99" spans="1:13" x14ac:dyDescent="0.25">
      <c r="A99" s="11"/>
      <c r="B99" s="12"/>
      <c r="C99" s="12"/>
      <c r="D99" s="12"/>
      <c r="E99" s="12"/>
      <c r="F99" s="12"/>
      <c r="G99" s="9" t="s">
        <v>300</v>
      </c>
      <c r="H99" s="9" t="s">
        <v>121</v>
      </c>
      <c r="I99" s="3" t="s">
        <v>18</v>
      </c>
      <c r="J99" s="13" t="s">
        <v>301</v>
      </c>
      <c r="K99" s="14" t="s">
        <v>302</v>
      </c>
      <c r="L99" s="18">
        <f t="shared" si="5"/>
        <v>2.4374999999999925E-2</v>
      </c>
      <c r="M99">
        <f t="shared" si="6"/>
        <v>14</v>
      </c>
    </row>
    <row r="100" spans="1:13" x14ac:dyDescent="0.25">
      <c r="A100" s="11"/>
      <c r="B100" s="12"/>
      <c r="C100" s="12"/>
      <c r="D100" s="12"/>
      <c r="E100" s="9" t="s">
        <v>303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304</v>
      </c>
      <c r="H101" s="9" t="s">
        <v>121</v>
      </c>
      <c r="I101" s="3" t="s">
        <v>18</v>
      </c>
      <c r="J101" s="13" t="s">
        <v>305</v>
      </c>
      <c r="K101" s="14" t="s">
        <v>306</v>
      </c>
      <c r="L101" s="18">
        <f t="shared" si="5"/>
        <v>2.0324074074074105E-2</v>
      </c>
      <c r="M101">
        <f t="shared" si="6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307</v>
      </c>
      <c r="H102" s="9" t="s">
        <v>121</v>
      </c>
      <c r="I102" s="3" t="s">
        <v>18</v>
      </c>
      <c r="J102" s="13" t="s">
        <v>308</v>
      </c>
      <c r="K102" s="14" t="s">
        <v>309</v>
      </c>
      <c r="L102" s="18">
        <f t="shared" si="5"/>
        <v>2.1157407407407403E-2</v>
      </c>
      <c r="M102">
        <f t="shared" si="6"/>
        <v>10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310</v>
      </c>
      <c r="H103" s="9" t="s">
        <v>121</v>
      </c>
      <c r="I103" s="3" t="s">
        <v>18</v>
      </c>
      <c r="J103" s="13" t="s">
        <v>311</v>
      </c>
      <c r="K103" s="14" t="s">
        <v>312</v>
      </c>
      <c r="L103" s="18">
        <f t="shared" si="5"/>
        <v>2.6828703703703716E-2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313</v>
      </c>
      <c r="H104" s="9" t="s">
        <v>121</v>
      </c>
      <c r="I104" s="3" t="s">
        <v>18</v>
      </c>
      <c r="J104" s="13" t="s">
        <v>314</v>
      </c>
      <c r="K104" s="14" t="s">
        <v>315</v>
      </c>
      <c r="L104" s="18">
        <f t="shared" si="5"/>
        <v>4.4756944444444502E-2</v>
      </c>
      <c r="M104">
        <f t="shared" si="6"/>
        <v>11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316</v>
      </c>
      <c r="H105" s="9" t="s">
        <v>121</v>
      </c>
      <c r="I105" s="3" t="s">
        <v>18</v>
      </c>
      <c r="J105" s="13" t="s">
        <v>317</v>
      </c>
      <c r="K105" s="14" t="s">
        <v>318</v>
      </c>
      <c r="L105" s="18">
        <f t="shared" si="5"/>
        <v>2.4444444444444491E-2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319</v>
      </c>
      <c r="H106" s="9" t="s">
        <v>121</v>
      </c>
      <c r="I106" s="3" t="s">
        <v>18</v>
      </c>
      <c r="J106" s="13" t="s">
        <v>320</v>
      </c>
      <c r="K106" s="14" t="s">
        <v>321</v>
      </c>
      <c r="L106" s="18">
        <f t="shared" si="5"/>
        <v>2.8969907407407458E-2</v>
      </c>
      <c r="M106">
        <f t="shared" si="6"/>
        <v>12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322</v>
      </c>
      <c r="H107" s="9" t="s">
        <v>121</v>
      </c>
      <c r="I107" s="3" t="s">
        <v>18</v>
      </c>
      <c r="J107" s="13" t="s">
        <v>323</v>
      </c>
      <c r="K107" s="14" t="s">
        <v>324</v>
      </c>
      <c r="L107" s="18">
        <f t="shared" si="5"/>
        <v>3.1064814814814823E-2</v>
      </c>
      <c r="M107">
        <f t="shared" si="6"/>
        <v>12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325</v>
      </c>
      <c r="H108" s="9" t="s">
        <v>121</v>
      </c>
      <c r="I108" s="3" t="s">
        <v>18</v>
      </c>
      <c r="J108" s="13" t="s">
        <v>326</v>
      </c>
      <c r="K108" s="14" t="s">
        <v>327</v>
      </c>
      <c r="L108" s="18">
        <f t="shared" si="5"/>
        <v>1.5798611111111138E-2</v>
      </c>
      <c r="M108">
        <f t="shared" si="6"/>
        <v>13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328</v>
      </c>
      <c r="H109" s="9" t="s">
        <v>121</v>
      </c>
      <c r="I109" s="3" t="s">
        <v>18</v>
      </c>
      <c r="J109" s="13" t="s">
        <v>329</v>
      </c>
      <c r="K109" s="14" t="s">
        <v>330</v>
      </c>
      <c r="L109" s="18">
        <f t="shared" si="5"/>
        <v>2.3587962962962949E-2</v>
      </c>
      <c r="M109">
        <f t="shared" si="6"/>
        <v>13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331</v>
      </c>
      <c r="H110" s="9" t="s">
        <v>121</v>
      </c>
      <c r="I110" s="3" t="s">
        <v>18</v>
      </c>
      <c r="J110" s="13" t="s">
        <v>332</v>
      </c>
      <c r="K110" s="14" t="s">
        <v>333</v>
      </c>
      <c r="L110" s="18">
        <f t="shared" si="5"/>
        <v>2.9398148148148118E-2</v>
      </c>
      <c r="M110">
        <f t="shared" si="6"/>
        <v>14</v>
      </c>
    </row>
    <row r="111" spans="1:13" x14ac:dyDescent="0.25">
      <c r="A111" s="11"/>
      <c r="B111" s="12"/>
      <c r="C111" s="9" t="s">
        <v>166</v>
      </c>
      <c r="D111" s="9" t="s">
        <v>167</v>
      </c>
      <c r="E111" s="9" t="s">
        <v>167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334</v>
      </c>
      <c r="H112" s="9" t="s">
        <v>121</v>
      </c>
      <c r="I112" s="3" t="s">
        <v>18</v>
      </c>
      <c r="J112" s="13" t="s">
        <v>335</v>
      </c>
      <c r="K112" s="14" t="s">
        <v>336</v>
      </c>
      <c r="L112" s="18">
        <f t="shared" si="5"/>
        <v>3.0706018518518535E-2</v>
      </c>
      <c r="M112">
        <f t="shared" si="6"/>
        <v>5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337</v>
      </c>
      <c r="H113" s="9" t="s">
        <v>121</v>
      </c>
      <c r="I113" s="3" t="s">
        <v>18</v>
      </c>
      <c r="J113" s="13" t="s">
        <v>338</v>
      </c>
      <c r="K113" s="14" t="s">
        <v>339</v>
      </c>
      <c r="L113" s="18">
        <f t="shared" si="5"/>
        <v>2.1851851851851845E-2</v>
      </c>
      <c r="M113">
        <f t="shared" si="6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340</v>
      </c>
      <c r="H114" s="9" t="s">
        <v>121</v>
      </c>
      <c r="I114" s="3" t="s">
        <v>18</v>
      </c>
      <c r="J114" s="13" t="s">
        <v>341</v>
      </c>
      <c r="K114" s="14" t="s">
        <v>342</v>
      </c>
      <c r="L114" s="18">
        <f t="shared" si="5"/>
        <v>2.5567129629629648E-2</v>
      </c>
      <c r="M114">
        <f t="shared" si="6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343</v>
      </c>
      <c r="H115" s="9" t="s">
        <v>121</v>
      </c>
      <c r="I115" s="3" t="s">
        <v>18</v>
      </c>
      <c r="J115" s="13" t="s">
        <v>344</v>
      </c>
      <c r="K115" s="14" t="s">
        <v>345</v>
      </c>
      <c r="L115" s="18">
        <f t="shared" si="5"/>
        <v>1.7858796296296275E-2</v>
      </c>
      <c r="M115">
        <f t="shared" si="6"/>
        <v>9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346</v>
      </c>
      <c r="H116" s="9" t="s">
        <v>121</v>
      </c>
      <c r="I116" s="3" t="s">
        <v>18</v>
      </c>
      <c r="J116" s="13" t="s">
        <v>347</v>
      </c>
      <c r="K116" s="14" t="s">
        <v>348</v>
      </c>
      <c r="L116" s="18">
        <f t="shared" si="5"/>
        <v>2.7523148148148158E-2</v>
      </c>
      <c r="M116">
        <f t="shared" si="6"/>
        <v>10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349</v>
      </c>
      <c r="H117" s="9" t="s">
        <v>121</v>
      </c>
      <c r="I117" s="3" t="s">
        <v>18</v>
      </c>
      <c r="J117" s="13" t="s">
        <v>350</v>
      </c>
      <c r="K117" s="14" t="s">
        <v>351</v>
      </c>
      <c r="L117" s="18">
        <f t="shared" si="5"/>
        <v>2.8252314814814827E-2</v>
      </c>
      <c r="M117">
        <f t="shared" si="6"/>
        <v>11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352</v>
      </c>
      <c r="H118" s="9" t="s">
        <v>121</v>
      </c>
      <c r="I118" s="3" t="s">
        <v>18</v>
      </c>
      <c r="J118" s="13" t="s">
        <v>353</v>
      </c>
      <c r="K118" s="14" t="s">
        <v>354</v>
      </c>
      <c r="L118" s="18">
        <f t="shared" si="5"/>
        <v>2.8865740740740775E-2</v>
      </c>
      <c r="M118">
        <f t="shared" si="6"/>
        <v>13</v>
      </c>
    </row>
    <row r="119" spans="1:13" x14ac:dyDescent="0.25">
      <c r="A119" s="11"/>
      <c r="B119" s="12"/>
      <c r="C119" s="9" t="s">
        <v>86</v>
      </c>
      <c r="D119" s="9" t="s">
        <v>87</v>
      </c>
      <c r="E119" s="10" t="s">
        <v>12</v>
      </c>
      <c r="F119" s="5"/>
      <c r="G119" s="5"/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9" t="s">
        <v>87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355</v>
      </c>
      <c r="H121" s="9" t="s">
        <v>121</v>
      </c>
      <c r="I121" s="3" t="s">
        <v>18</v>
      </c>
      <c r="J121" s="13" t="s">
        <v>356</v>
      </c>
      <c r="K121" s="14" t="s">
        <v>357</v>
      </c>
      <c r="L121" s="18">
        <f t="shared" si="5"/>
        <v>1.1099537037037061E-2</v>
      </c>
      <c r="M121">
        <f t="shared" si="6"/>
        <v>2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358</v>
      </c>
      <c r="H122" s="9" t="s">
        <v>121</v>
      </c>
      <c r="I122" s="3" t="s">
        <v>18</v>
      </c>
      <c r="J122" s="13" t="s">
        <v>359</v>
      </c>
      <c r="K122" s="14" t="s">
        <v>360</v>
      </c>
      <c r="L122" s="18">
        <f t="shared" si="5"/>
        <v>2.9837962962962955E-2</v>
      </c>
      <c r="M122">
        <f t="shared" si="6"/>
        <v>5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361</v>
      </c>
      <c r="H123" s="9" t="s">
        <v>121</v>
      </c>
      <c r="I123" s="3" t="s">
        <v>18</v>
      </c>
      <c r="J123" s="13" t="s">
        <v>362</v>
      </c>
      <c r="K123" s="14" t="s">
        <v>363</v>
      </c>
      <c r="L123" s="18">
        <f t="shared" si="5"/>
        <v>2.4456018518518557E-2</v>
      </c>
      <c r="M123">
        <f t="shared" si="6"/>
        <v>5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364</v>
      </c>
      <c r="H124" s="9" t="s">
        <v>121</v>
      </c>
      <c r="I124" s="3" t="s">
        <v>18</v>
      </c>
      <c r="J124" s="13" t="s">
        <v>365</v>
      </c>
      <c r="K124" s="14" t="s">
        <v>366</v>
      </c>
      <c r="L124" s="18">
        <f t="shared" si="5"/>
        <v>1.0370370370370363E-2</v>
      </c>
      <c r="M124">
        <f t="shared" si="6"/>
        <v>22</v>
      </c>
    </row>
    <row r="125" spans="1:13" x14ac:dyDescent="0.25">
      <c r="A125" s="11"/>
      <c r="B125" s="12"/>
      <c r="C125" s="12"/>
      <c r="D125" s="12"/>
      <c r="E125" s="9" t="s">
        <v>172</v>
      </c>
      <c r="F125" s="9" t="s">
        <v>15</v>
      </c>
      <c r="G125" s="9" t="s">
        <v>367</v>
      </c>
      <c r="H125" s="9" t="s">
        <v>121</v>
      </c>
      <c r="I125" s="3" t="s">
        <v>18</v>
      </c>
      <c r="J125" s="13" t="s">
        <v>368</v>
      </c>
      <c r="K125" s="14" t="s">
        <v>369</v>
      </c>
      <c r="L125" s="18">
        <f t="shared" si="5"/>
        <v>3.4490740740740766E-2</v>
      </c>
      <c r="M125">
        <f t="shared" si="6"/>
        <v>7</v>
      </c>
    </row>
    <row r="126" spans="1:13" x14ac:dyDescent="0.25">
      <c r="A126" s="11"/>
      <c r="B126" s="12"/>
      <c r="C126" s="9" t="s">
        <v>370</v>
      </c>
      <c r="D126" s="9" t="s">
        <v>371</v>
      </c>
      <c r="E126" s="9" t="s">
        <v>371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372</v>
      </c>
      <c r="H127" s="9" t="s">
        <v>121</v>
      </c>
      <c r="I127" s="3" t="s">
        <v>18</v>
      </c>
      <c r="J127" s="13" t="s">
        <v>373</v>
      </c>
      <c r="K127" s="14" t="s">
        <v>374</v>
      </c>
      <c r="L127" s="18">
        <f t="shared" si="5"/>
        <v>1.9421296296296298E-2</v>
      </c>
      <c r="M127">
        <f t="shared" si="6"/>
        <v>14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375</v>
      </c>
      <c r="H128" s="9" t="s">
        <v>121</v>
      </c>
      <c r="I128" s="3" t="s">
        <v>18</v>
      </c>
      <c r="J128" s="13" t="s">
        <v>376</v>
      </c>
      <c r="K128" s="14" t="s">
        <v>377</v>
      </c>
      <c r="L128" s="18">
        <f t="shared" si="5"/>
        <v>2.4537037037037024E-2</v>
      </c>
      <c r="M128">
        <f t="shared" si="6"/>
        <v>23</v>
      </c>
    </row>
    <row r="129" spans="1:13" x14ac:dyDescent="0.25">
      <c r="A129" s="11"/>
      <c r="B129" s="12"/>
      <c r="C129" s="9" t="s">
        <v>182</v>
      </c>
      <c r="D129" s="9" t="s">
        <v>183</v>
      </c>
      <c r="E129" s="9" t="s">
        <v>183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378</v>
      </c>
      <c r="H130" s="9" t="s">
        <v>121</v>
      </c>
      <c r="I130" s="3" t="s">
        <v>18</v>
      </c>
      <c r="J130" s="13" t="s">
        <v>379</v>
      </c>
      <c r="K130" s="14" t="s">
        <v>380</v>
      </c>
      <c r="L130" s="18">
        <f t="shared" si="5"/>
        <v>2.4097222222222214E-2</v>
      </c>
      <c r="M130">
        <f t="shared" si="6"/>
        <v>15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381</v>
      </c>
      <c r="H131" s="9" t="s">
        <v>121</v>
      </c>
      <c r="I131" s="3" t="s">
        <v>18</v>
      </c>
      <c r="J131" s="13" t="s">
        <v>382</v>
      </c>
      <c r="K131" s="14" t="s">
        <v>383</v>
      </c>
      <c r="L131" s="18">
        <f t="shared" ref="L131:L194" si="7">K131-J131</f>
        <v>1.5995370370370465E-2</v>
      </c>
      <c r="M131">
        <f t="shared" ref="M131:M194" si="8">HOUR(J131)</f>
        <v>19</v>
      </c>
    </row>
    <row r="132" spans="1:13" x14ac:dyDescent="0.25">
      <c r="A132" s="11"/>
      <c r="B132" s="12"/>
      <c r="C132" s="9" t="s">
        <v>195</v>
      </c>
      <c r="D132" s="9" t="s">
        <v>196</v>
      </c>
      <c r="E132" s="9" t="s">
        <v>196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384</v>
      </c>
      <c r="H133" s="9" t="s">
        <v>121</v>
      </c>
      <c r="I133" s="3" t="s">
        <v>18</v>
      </c>
      <c r="J133" s="13" t="s">
        <v>385</v>
      </c>
      <c r="K133" s="14" t="s">
        <v>386</v>
      </c>
      <c r="L133" s="18">
        <f t="shared" si="7"/>
        <v>3.8495370370370374E-2</v>
      </c>
      <c r="M133">
        <f t="shared" si="8"/>
        <v>5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387</v>
      </c>
      <c r="H134" s="9" t="s">
        <v>121</v>
      </c>
      <c r="I134" s="3" t="s">
        <v>18</v>
      </c>
      <c r="J134" s="13" t="s">
        <v>388</v>
      </c>
      <c r="K134" s="14" t="s">
        <v>389</v>
      </c>
      <c r="L134" s="18">
        <f t="shared" si="7"/>
        <v>3.9039351851851839E-2</v>
      </c>
      <c r="M134">
        <f t="shared" si="8"/>
        <v>5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390</v>
      </c>
      <c r="H135" s="9" t="s">
        <v>121</v>
      </c>
      <c r="I135" s="3" t="s">
        <v>18</v>
      </c>
      <c r="J135" s="13" t="s">
        <v>391</v>
      </c>
      <c r="K135" s="14" t="s">
        <v>392</v>
      </c>
      <c r="L135" s="18">
        <f t="shared" si="7"/>
        <v>2.0127314814814834E-2</v>
      </c>
      <c r="M135">
        <f t="shared" si="8"/>
        <v>9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393</v>
      </c>
      <c r="H136" s="9" t="s">
        <v>121</v>
      </c>
      <c r="I136" s="3" t="s">
        <v>18</v>
      </c>
      <c r="J136" s="13" t="s">
        <v>394</v>
      </c>
      <c r="K136" s="14" t="s">
        <v>395</v>
      </c>
      <c r="L136" s="18">
        <f t="shared" si="7"/>
        <v>3.999999999999998E-2</v>
      </c>
      <c r="M136">
        <f t="shared" si="8"/>
        <v>10</v>
      </c>
    </row>
    <row r="137" spans="1:13" x14ac:dyDescent="0.25">
      <c r="A137" s="11"/>
      <c r="B137" s="12"/>
      <c r="C137" s="9" t="s">
        <v>40</v>
      </c>
      <c r="D137" s="9" t="s">
        <v>41</v>
      </c>
      <c r="E137" s="9" t="s">
        <v>200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396</v>
      </c>
      <c r="H138" s="9" t="s">
        <v>202</v>
      </c>
      <c r="I138" s="3" t="s">
        <v>18</v>
      </c>
      <c r="J138" s="13" t="s">
        <v>397</v>
      </c>
      <c r="K138" s="14" t="s">
        <v>398</v>
      </c>
      <c r="L138" s="18">
        <f t="shared" si="7"/>
        <v>4.372685185185185E-2</v>
      </c>
      <c r="M138">
        <f t="shared" si="8"/>
        <v>5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399</v>
      </c>
      <c r="H139" s="9" t="s">
        <v>202</v>
      </c>
      <c r="I139" s="3" t="s">
        <v>18</v>
      </c>
      <c r="J139" s="13" t="s">
        <v>400</v>
      </c>
      <c r="K139" s="14" t="s">
        <v>401</v>
      </c>
      <c r="L139" s="18">
        <f t="shared" si="7"/>
        <v>3.2060185185185164E-2</v>
      </c>
      <c r="M139">
        <f t="shared" si="8"/>
        <v>10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402</v>
      </c>
      <c r="H140" s="9" t="s">
        <v>202</v>
      </c>
      <c r="I140" s="3" t="s">
        <v>18</v>
      </c>
      <c r="J140" s="13" t="s">
        <v>403</v>
      </c>
      <c r="K140" s="14" t="s">
        <v>404</v>
      </c>
      <c r="L140" s="18">
        <f t="shared" si="7"/>
        <v>4.6782407407407356E-2</v>
      </c>
      <c r="M140">
        <f t="shared" si="8"/>
        <v>10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405</v>
      </c>
      <c r="H141" s="9" t="s">
        <v>202</v>
      </c>
      <c r="I141" s="3" t="s">
        <v>18</v>
      </c>
      <c r="J141" s="13" t="s">
        <v>406</v>
      </c>
      <c r="K141" s="14" t="s">
        <v>407</v>
      </c>
      <c r="L141" s="18">
        <f t="shared" si="7"/>
        <v>2.6793981481481377E-2</v>
      </c>
      <c r="M141">
        <f t="shared" si="8"/>
        <v>12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408</v>
      </c>
      <c r="H142" s="9" t="s">
        <v>202</v>
      </c>
      <c r="I142" s="3" t="s">
        <v>18</v>
      </c>
      <c r="J142" s="13" t="s">
        <v>409</v>
      </c>
      <c r="K142" s="14" t="s">
        <v>410</v>
      </c>
      <c r="L142" s="18">
        <f t="shared" si="7"/>
        <v>1.7280092592592666E-2</v>
      </c>
      <c r="M142">
        <f t="shared" si="8"/>
        <v>16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411</v>
      </c>
      <c r="H143" s="9" t="s">
        <v>202</v>
      </c>
      <c r="I143" s="3" t="s">
        <v>18</v>
      </c>
      <c r="J143" s="13" t="s">
        <v>412</v>
      </c>
      <c r="K143" s="14" t="s">
        <v>413</v>
      </c>
      <c r="L143" s="18">
        <f t="shared" si="7"/>
        <v>1.7604166666666865E-2</v>
      </c>
      <c r="M143">
        <f t="shared" si="8"/>
        <v>16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414</v>
      </c>
      <c r="H144" s="9" t="s">
        <v>202</v>
      </c>
      <c r="I144" s="3" t="s">
        <v>18</v>
      </c>
      <c r="J144" s="13" t="s">
        <v>415</v>
      </c>
      <c r="K144" s="14" t="s">
        <v>416</v>
      </c>
      <c r="L144" s="18">
        <f t="shared" si="7"/>
        <v>1.3715277777777701E-2</v>
      </c>
      <c r="M144">
        <f t="shared" si="8"/>
        <v>21</v>
      </c>
    </row>
    <row r="145" spans="1:13" x14ac:dyDescent="0.25">
      <c r="A145" s="11"/>
      <c r="B145" s="12"/>
      <c r="C145" s="9" t="s">
        <v>205</v>
      </c>
      <c r="D145" s="9" t="s">
        <v>206</v>
      </c>
      <c r="E145" s="9" t="s">
        <v>206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417</v>
      </c>
      <c r="H146" s="9" t="s">
        <v>121</v>
      </c>
      <c r="I146" s="3" t="s">
        <v>18</v>
      </c>
      <c r="J146" s="13" t="s">
        <v>418</v>
      </c>
      <c r="K146" s="14" t="s">
        <v>419</v>
      </c>
      <c r="L146" s="18">
        <f t="shared" si="7"/>
        <v>2.5879629629629641E-2</v>
      </c>
      <c r="M146">
        <f t="shared" si="8"/>
        <v>8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420</v>
      </c>
      <c r="H147" s="9" t="s">
        <v>121</v>
      </c>
      <c r="I147" s="3" t="s">
        <v>18</v>
      </c>
      <c r="J147" s="13" t="s">
        <v>421</v>
      </c>
      <c r="K147" s="14" t="s">
        <v>422</v>
      </c>
      <c r="L147" s="18">
        <f t="shared" si="7"/>
        <v>1.5439814814814823E-2</v>
      </c>
      <c r="M147">
        <f t="shared" si="8"/>
        <v>11</v>
      </c>
    </row>
    <row r="148" spans="1:13" x14ac:dyDescent="0.25">
      <c r="A148" s="11"/>
      <c r="B148" s="12"/>
      <c r="C148" s="9" t="s">
        <v>423</v>
      </c>
      <c r="D148" s="9" t="s">
        <v>424</v>
      </c>
      <c r="E148" s="9" t="s">
        <v>424</v>
      </c>
      <c r="F148" s="9" t="s">
        <v>15</v>
      </c>
      <c r="G148" s="9" t="s">
        <v>425</v>
      </c>
      <c r="H148" s="9" t="s">
        <v>121</v>
      </c>
      <c r="I148" s="3" t="s">
        <v>18</v>
      </c>
      <c r="J148" s="13" t="s">
        <v>426</v>
      </c>
      <c r="K148" s="14" t="s">
        <v>427</v>
      </c>
      <c r="L148" s="18">
        <f t="shared" si="7"/>
        <v>5.1921296296296215E-2</v>
      </c>
      <c r="M148">
        <f t="shared" si="8"/>
        <v>10</v>
      </c>
    </row>
    <row r="149" spans="1:13" x14ac:dyDescent="0.25">
      <c r="A149" s="11"/>
      <c r="B149" s="12"/>
      <c r="C149" s="9" t="s">
        <v>215</v>
      </c>
      <c r="D149" s="9" t="s">
        <v>216</v>
      </c>
      <c r="E149" s="9" t="s">
        <v>216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428</v>
      </c>
      <c r="H150" s="9" t="s">
        <v>121</v>
      </c>
      <c r="I150" s="3" t="s">
        <v>18</v>
      </c>
      <c r="J150" s="13" t="s">
        <v>429</v>
      </c>
      <c r="K150" s="14" t="s">
        <v>430</v>
      </c>
      <c r="L150" s="18">
        <f t="shared" si="7"/>
        <v>1.5046296296296301E-2</v>
      </c>
      <c r="M150">
        <f t="shared" si="8"/>
        <v>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431</v>
      </c>
      <c r="H151" s="9" t="s">
        <v>121</v>
      </c>
      <c r="I151" s="3" t="s">
        <v>18</v>
      </c>
      <c r="J151" s="13" t="s">
        <v>432</v>
      </c>
      <c r="K151" s="14" t="s">
        <v>433</v>
      </c>
      <c r="L151" s="18">
        <f t="shared" si="7"/>
        <v>2.3541666666666655E-2</v>
      </c>
      <c r="M151">
        <f t="shared" si="8"/>
        <v>5</v>
      </c>
    </row>
    <row r="152" spans="1:13" x14ac:dyDescent="0.25">
      <c r="A152" s="3" t="s">
        <v>434</v>
      </c>
      <c r="B152" s="9" t="s">
        <v>435</v>
      </c>
      <c r="C152" s="9" t="s">
        <v>436</v>
      </c>
      <c r="D152" s="9" t="s">
        <v>437</v>
      </c>
      <c r="E152" s="9" t="s">
        <v>437</v>
      </c>
      <c r="F152" s="9" t="s">
        <v>438</v>
      </c>
      <c r="G152" s="9" t="s">
        <v>439</v>
      </c>
      <c r="H152" s="9" t="s">
        <v>121</v>
      </c>
      <c r="I152" s="3" t="s">
        <v>18</v>
      </c>
      <c r="J152" s="13" t="s">
        <v>440</v>
      </c>
      <c r="K152" s="14" t="s">
        <v>441</v>
      </c>
      <c r="L152" s="18">
        <f t="shared" si="7"/>
        <v>2.1249999999999991E-2</v>
      </c>
      <c r="M152">
        <f t="shared" si="8"/>
        <v>13</v>
      </c>
    </row>
    <row r="153" spans="1:13" x14ac:dyDescent="0.25">
      <c r="A153" s="3" t="s">
        <v>442</v>
      </c>
      <c r="B153" s="9" t="s">
        <v>443</v>
      </c>
      <c r="C153" s="10" t="s">
        <v>12</v>
      </c>
      <c r="D153" s="5"/>
      <c r="E153" s="5"/>
      <c r="F153" s="5"/>
      <c r="G153" s="5"/>
      <c r="H153" s="5"/>
      <c r="I153" s="6"/>
      <c r="J153" s="7"/>
      <c r="K153" s="8"/>
    </row>
    <row r="154" spans="1:13" x14ac:dyDescent="0.25">
      <c r="A154" s="11"/>
      <c r="B154" s="12"/>
      <c r="C154" s="9" t="s">
        <v>444</v>
      </c>
      <c r="D154" s="9" t="s">
        <v>445</v>
      </c>
      <c r="E154" s="9" t="s">
        <v>446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447</v>
      </c>
      <c r="H155" s="9" t="s">
        <v>121</v>
      </c>
      <c r="I155" s="3" t="s">
        <v>18</v>
      </c>
      <c r="J155" s="13" t="s">
        <v>448</v>
      </c>
      <c r="K155" s="14" t="s">
        <v>449</v>
      </c>
      <c r="L155" s="18">
        <f t="shared" si="7"/>
        <v>3.0196759259259243E-2</v>
      </c>
      <c r="M155">
        <f t="shared" si="8"/>
        <v>11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450</v>
      </c>
      <c r="H156" s="9" t="s">
        <v>121</v>
      </c>
      <c r="I156" s="3" t="s">
        <v>18</v>
      </c>
      <c r="J156" s="13" t="s">
        <v>451</v>
      </c>
      <c r="K156" s="14" t="s">
        <v>452</v>
      </c>
      <c r="L156" s="18">
        <f t="shared" si="7"/>
        <v>2.792824074074074E-2</v>
      </c>
      <c r="M156">
        <f t="shared" si="8"/>
        <v>14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453</v>
      </c>
      <c r="H157" s="9" t="s">
        <v>121</v>
      </c>
      <c r="I157" s="3" t="s">
        <v>18</v>
      </c>
      <c r="J157" s="13" t="s">
        <v>454</v>
      </c>
      <c r="K157" s="14" t="s">
        <v>455</v>
      </c>
      <c r="L157" s="18">
        <f t="shared" si="7"/>
        <v>1.6377314814814747E-2</v>
      </c>
      <c r="M157">
        <f t="shared" si="8"/>
        <v>17</v>
      </c>
    </row>
    <row r="158" spans="1:13" x14ac:dyDescent="0.25">
      <c r="A158" s="11"/>
      <c r="B158" s="12"/>
      <c r="C158" s="9" t="s">
        <v>456</v>
      </c>
      <c r="D158" s="9" t="s">
        <v>457</v>
      </c>
      <c r="E158" s="9" t="s">
        <v>458</v>
      </c>
      <c r="F158" s="9" t="s">
        <v>15</v>
      </c>
      <c r="G158" s="9" t="s">
        <v>459</v>
      </c>
      <c r="H158" s="9" t="s">
        <v>121</v>
      </c>
      <c r="I158" s="3" t="s">
        <v>18</v>
      </c>
      <c r="J158" s="13" t="s">
        <v>460</v>
      </c>
      <c r="K158" s="14" t="s">
        <v>461</v>
      </c>
      <c r="L158" s="18">
        <f t="shared" si="7"/>
        <v>3.7870370370370332E-2</v>
      </c>
      <c r="M158">
        <f t="shared" si="8"/>
        <v>12</v>
      </c>
    </row>
    <row r="159" spans="1:13" x14ac:dyDescent="0.25">
      <c r="A159" s="11"/>
      <c r="B159" s="12"/>
      <c r="C159" s="9" t="s">
        <v>462</v>
      </c>
      <c r="D159" s="9" t="s">
        <v>463</v>
      </c>
      <c r="E159" s="9" t="s">
        <v>463</v>
      </c>
      <c r="F159" s="9" t="s">
        <v>15</v>
      </c>
      <c r="G159" s="9" t="s">
        <v>464</v>
      </c>
      <c r="H159" s="9" t="s">
        <v>121</v>
      </c>
      <c r="I159" s="3" t="s">
        <v>18</v>
      </c>
      <c r="J159" s="13" t="s">
        <v>465</v>
      </c>
      <c r="K159" s="14" t="s">
        <v>466</v>
      </c>
      <c r="L159" s="18">
        <f t="shared" si="7"/>
        <v>3.0567129629629652E-2</v>
      </c>
      <c r="M159">
        <f t="shared" si="8"/>
        <v>4</v>
      </c>
    </row>
    <row r="160" spans="1:13" x14ac:dyDescent="0.25">
      <c r="A160" s="11"/>
      <c r="B160" s="12"/>
      <c r="C160" s="9" t="s">
        <v>467</v>
      </c>
      <c r="D160" s="9" t="s">
        <v>468</v>
      </c>
      <c r="E160" s="9" t="s">
        <v>469</v>
      </c>
      <c r="F160" s="9" t="s">
        <v>15</v>
      </c>
      <c r="G160" s="9" t="s">
        <v>470</v>
      </c>
      <c r="H160" s="9" t="s">
        <v>121</v>
      </c>
      <c r="I160" s="3" t="s">
        <v>18</v>
      </c>
      <c r="J160" s="13" t="s">
        <v>471</v>
      </c>
      <c r="K160" s="14" t="s">
        <v>472</v>
      </c>
      <c r="L160" s="18">
        <f t="shared" si="7"/>
        <v>1.8923611111111127E-2</v>
      </c>
      <c r="M160">
        <f t="shared" si="8"/>
        <v>7</v>
      </c>
    </row>
    <row r="161" spans="1:13" x14ac:dyDescent="0.25">
      <c r="A161" s="11"/>
      <c r="B161" s="12"/>
      <c r="C161" s="9" t="s">
        <v>473</v>
      </c>
      <c r="D161" s="9" t="s">
        <v>474</v>
      </c>
      <c r="E161" s="9" t="s">
        <v>475</v>
      </c>
      <c r="F161" s="9" t="s">
        <v>15</v>
      </c>
      <c r="G161" s="9" t="s">
        <v>476</v>
      </c>
      <c r="H161" s="9" t="s">
        <v>121</v>
      </c>
      <c r="I161" s="3" t="s">
        <v>18</v>
      </c>
      <c r="J161" s="13" t="s">
        <v>477</v>
      </c>
      <c r="K161" s="14" t="s">
        <v>478</v>
      </c>
      <c r="L161" s="18">
        <f t="shared" si="7"/>
        <v>2.5092592592592611E-2</v>
      </c>
      <c r="M161">
        <f t="shared" si="8"/>
        <v>4</v>
      </c>
    </row>
    <row r="162" spans="1:13" x14ac:dyDescent="0.25">
      <c r="A162" s="11"/>
      <c r="B162" s="12"/>
      <c r="C162" s="9" t="s">
        <v>479</v>
      </c>
      <c r="D162" s="9" t="s">
        <v>480</v>
      </c>
      <c r="E162" s="9" t="s">
        <v>481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482</v>
      </c>
      <c r="H163" s="9" t="s">
        <v>121</v>
      </c>
      <c r="I163" s="3" t="s">
        <v>18</v>
      </c>
      <c r="J163" s="13" t="s">
        <v>483</v>
      </c>
      <c r="K163" s="14" t="s">
        <v>484</v>
      </c>
      <c r="L163" s="18">
        <f t="shared" si="7"/>
        <v>2.7106481481481481E-2</v>
      </c>
      <c r="M163">
        <f t="shared" si="8"/>
        <v>11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485</v>
      </c>
      <c r="H164" s="9" t="s">
        <v>121</v>
      </c>
      <c r="I164" s="3" t="s">
        <v>18</v>
      </c>
      <c r="J164" s="13" t="s">
        <v>486</v>
      </c>
      <c r="K164" s="14" t="s">
        <v>487</v>
      </c>
      <c r="L164" s="18">
        <f t="shared" si="7"/>
        <v>1.4664351851851776E-2</v>
      </c>
      <c r="M164">
        <f t="shared" si="8"/>
        <v>15</v>
      </c>
    </row>
    <row r="165" spans="1:13" x14ac:dyDescent="0.25">
      <c r="A165" s="11"/>
      <c r="B165" s="12"/>
      <c r="C165" s="9" t="s">
        <v>488</v>
      </c>
      <c r="D165" s="9" t="s">
        <v>489</v>
      </c>
      <c r="E165" s="9" t="s">
        <v>490</v>
      </c>
      <c r="F165" s="9" t="s">
        <v>15</v>
      </c>
      <c r="G165" s="9" t="s">
        <v>491</v>
      </c>
      <c r="H165" s="9" t="s">
        <v>121</v>
      </c>
      <c r="I165" s="3" t="s">
        <v>18</v>
      </c>
      <c r="J165" s="13" t="s">
        <v>492</v>
      </c>
      <c r="K165" s="14" t="s">
        <v>493</v>
      </c>
      <c r="L165" s="18">
        <f t="shared" si="7"/>
        <v>2.0277777777777783E-2</v>
      </c>
      <c r="M165">
        <f t="shared" si="8"/>
        <v>11</v>
      </c>
    </row>
    <row r="166" spans="1:13" x14ac:dyDescent="0.25">
      <c r="A166" s="11"/>
      <c r="B166" s="12"/>
      <c r="C166" s="9" t="s">
        <v>494</v>
      </c>
      <c r="D166" s="9" t="s">
        <v>495</v>
      </c>
      <c r="E166" s="10" t="s">
        <v>12</v>
      </c>
      <c r="F166" s="5"/>
      <c r="G166" s="5"/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9" t="s">
        <v>496</v>
      </c>
      <c r="F167" s="9" t="s">
        <v>15</v>
      </c>
      <c r="G167" s="9" t="s">
        <v>497</v>
      </c>
      <c r="H167" s="9" t="s">
        <v>121</v>
      </c>
      <c r="I167" s="3" t="s">
        <v>18</v>
      </c>
      <c r="J167" s="13" t="s">
        <v>498</v>
      </c>
      <c r="K167" s="14" t="s">
        <v>499</v>
      </c>
      <c r="L167" s="18">
        <f t="shared" si="7"/>
        <v>2.2453703703703698E-2</v>
      </c>
      <c r="M167">
        <f t="shared" si="8"/>
        <v>14</v>
      </c>
    </row>
    <row r="168" spans="1:13" x14ac:dyDescent="0.25">
      <c r="A168" s="11"/>
      <c r="B168" s="12"/>
      <c r="C168" s="12"/>
      <c r="D168" s="12"/>
      <c r="E168" s="9" t="s">
        <v>500</v>
      </c>
      <c r="F168" s="9" t="s">
        <v>15</v>
      </c>
      <c r="G168" s="10" t="s">
        <v>12</v>
      </c>
      <c r="H168" s="5"/>
      <c r="I168" s="6"/>
      <c r="J168" s="7"/>
      <c r="K168" s="8"/>
    </row>
    <row r="169" spans="1:13" x14ac:dyDescent="0.25">
      <c r="A169" s="11"/>
      <c r="B169" s="12"/>
      <c r="C169" s="12"/>
      <c r="D169" s="12"/>
      <c r="E169" s="12"/>
      <c r="F169" s="12"/>
      <c r="G169" s="9" t="s">
        <v>501</v>
      </c>
      <c r="H169" s="9" t="s">
        <v>121</v>
      </c>
      <c r="I169" s="3" t="s">
        <v>18</v>
      </c>
      <c r="J169" s="13" t="s">
        <v>502</v>
      </c>
      <c r="K169" s="14" t="s">
        <v>503</v>
      </c>
      <c r="L169" s="18">
        <f t="shared" si="7"/>
        <v>3.081018518518519E-2</v>
      </c>
      <c r="M169">
        <f t="shared" si="8"/>
        <v>7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504</v>
      </c>
      <c r="H170" s="9" t="s">
        <v>121</v>
      </c>
      <c r="I170" s="3" t="s">
        <v>18</v>
      </c>
      <c r="J170" s="13" t="s">
        <v>505</v>
      </c>
      <c r="K170" s="14" t="s">
        <v>506</v>
      </c>
      <c r="L170" s="18">
        <f t="shared" si="7"/>
        <v>1.3726851851851851E-2</v>
      </c>
      <c r="M170">
        <f t="shared" si="8"/>
        <v>13</v>
      </c>
    </row>
    <row r="171" spans="1:13" x14ac:dyDescent="0.25">
      <c r="A171" s="3" t="s">
        <v>507</v>
      </c>
      <c r="B171" s="3" t="s">
        <v>508</v>
      </c>
      <c r="C171" s="3" t="s">
        <v>494</v>
      </c>
      <c r="D171" s="3" t="s">
        <v>495</v>
      </c>
      <c r="E171" s="3" t="s">
        <v>500</v>
      </c>
      <c r="F171" s="3" t="s">
        <v>15</v>
      </c>
      <c r="G171" s="3" t="s">
        <v>509</v>
      </c>
      <c r="H171" s="3" t="s">
        <v>17</v>
      </c>
      <c r="I171" s="3" t="s">
        <v>18</v>
      </c>
      <c r="J171" s="15" t="s">
        <v>510</v>
      </c>
      <c r="K171" s="16" t="s">
        <v>511</v>
      </c>
      <c r="L171" s="18">
        <f t="shared" si="7"/>
        <v>2.5613425925925859E-2</v>
      </c>
      <c r="M171">
        <f t="shared" si="8"/>
        <v>10</v>
      </c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91"/>
  <sheetViews>
    <sheetView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8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2157</v>
      </c>
      <c r="M1" t="s">
        <v>2154</v>
      </c>
      <c r="O1" t="s">
        <v>2155</v>
      </c>
      <c r="P1" t="s">
        <v>2156</v>
      </c>
      <c r="Q1" t="s">
        <v>2159</v>
      </c>
      <c r="R1" t="s">
        <v>2158</v>
      </c>
      <c r="S1" t="s">
        <v>2160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6.208333333333333</v>
      </c>
      <c r="R2" s="19">
        <v>0</v>
      </c>
      <c r="S2" s="18">
        <f>AVERAGEIF($R$2:$R$25, "&lt;&gt; 0")</f>
        <v>2.1723959413668999E-2</v>
      </c>
    </row>
    <row r="3" spans="1:19" x14ac:dyDescent="0.25">
      <c r="A3" s="3" t="s">
        <v>56</v>
      </c>
      <c r="B3" s="9" t="s">
        <v>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6.208333333333333</v>
      </c>
      <c r="R3" s="19">
        <f t="shared" ref="R3:R25" si="1">AVERAGEIF(M:M,O3,L:L)</f>
        <v>1.7507716049382723E-2</v>
      </c>
      <c r="S3" s="18">
        <f t="shared" ref="S3:S25" si="2">AVERAGEIF($R$2:$R$25, "&lt;&gt; 0")</f>
        <v>2.1723959413668999E-2</v>
      </c>
    </row>
    <row r="4" spans="1:19" x14ac:dyDescent="0.25">
      <c r="A4" s="11"/>
      <c r="B4" s="12"/>
      <c r="C4" s="9" t="s">
        <v>512</v>
      </c>
      <c r="D4" s="9" t="s">
        <v>513</v>
      </c>
      <c r="E4" s="9" t="s">
        <v>513</v>
      </c>
      <c r="F4" s="9" t="s">
        <v>15</v>
      </c>
      <c r="G4" s="9" t="s">
        <v>514</v>
      </c>
      <c r="H4" s="9" t="s">
        <v>17</v>
      </c>
      <c r="I4" s="3" t="s">
        <v>515</v>
      </c>
      <c r="J4" s="13" t="s">
        <v>516</v>
      </c>
      <c r="K4" s="14" t="s">
        <v>517</v>
      </c>
      <c r="L4" s="18">
        <f t="shared" ref="L3:L66" si="3">K4-J4</f>
        <v>1.8009259259259225E-2</v>
      </c>
      <c r="M4">
        <f t="shared" ref="M3:M66" si="4">HOUR(J4)</f>
        <v>6</v>
      </c>
      <c r="O4">
        <v>2</v>
      </c>
      <c r="P4">
        <f>COUNTIF(M:M,"2")</f>
        <v>1</v>
      </c>
      <c r="Q4">
        <f t="shared" si="0"/>
        <v>6.208333333333333</v>
      </c>
      <c r="R4" s="19">
        <f t="shared" si="1"/>
        <v>1.6296296296296309E-2</v>
      </c>
      <c r="S4" s="18">
        <f t="shared" si="2"/>
        <v>2.1723959413668999E-2</v>
      </c>
    </row>
    <row r="5" spans="1:19" x14ac:dyDescent="0.25">
      <c r="A5" s="11"/>
      <c r="B5" s="12"/>
      <c r="C5" s="9" t="s">
        <v>58</v>
      </c>
      <c r="D5" s="9" t="s">
        <v>59</v>
      </c>
      <c r="E5" s="9" t="s">
        <v>59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2</v>
      </c>
      <c r="Q5">
        <f t="shared" si="0"/>
        <v>6.208333333333333</v>
      </c>
      <c r="R5" s="19">
        <f t="shared" si="1"/>
        <v>1.775462962962962E-2</v>
      </c>
      <c r="S5" s="18">
        <f t="shared" si="2"/>
        <v>2.1723959413668999E-2</v>
      </c>
    </row>
    <row r="6" spans="1:19" x14ac:dyDescent="0.25">
      <c r="A6" s="11"/>
      <c r="B6" s="12"/>
      <c r="C6" s="12"/>
      <c r="D6" s="12"/>
      <c r="E6" s="12"/>
      <c r="F6" s="12"/>
      <c r="G6" s="9" t="s">
        <v>518</v>
      </c>
      <c r="H6" s="9" t="s">
        <v>17</v>
      </c>
      <c r="I6" s="3" t="s">
        <v>515</v>
      </c>
      <c r="J6" s="13" t="s">
        <v>519</v>
      </c>
      <c r="K6" s="14" t="s">
        <v>520</v>
      </c>
      <c r="L6" s="18">
        <f t="shared" si="3"/>
        <v>1.635416666666667E-2</v>
      </c>
      <c r="M6">
        <f t="shared" si="4"/>
        <v>9</v>
      </c>
      <c r="O6">
        <v>4</v>
      </c>
      <c r="P6">
        <f>COUNTIF(M:M,"4")</f>
        <v>3</v>
      </c>
      <c r="Q6">
        <f t="shared" si="0"/>
        <v>6.208333333333333</v>
      </c>
      <c r="R6" s="19">
        <f t="shared" si="1"/>
        <v>1.5748456790123443E-2</v>
      </c>
      <c r="S6" s="18">
        <f t="shared" si="2"/>
        <v>2.1723959413668999E-2</v>
      </c>
    </row>
    <row r="7" spans="1:19" x14ac:dyDescent="0.25">
      <c r="A7" s="11"/>
      <c r="B7" s="12"/>
      <c r="C7" s="12"/>
      <c r="D7" s="12"/>
      <c r="E7" s="12"/>
      <c r="F7" s="12"/>
      <c r="G7" s="9" t="s">
        <v>521</v>
      </c>
      <c r="H7" s="9" t="s">
        <v>17</v>
      </c>
      <c r="I7" s="3" t="s">
        <v>515</v>
      </c>
      <c r="J7" s="13" t="s">
        <v>522</v>
      </c>
      <c r="K7" s="14" t="s">
        <v>523</v>
      </c>
      <c r="L7" s="18">
        <f t="shared" si="3"/>
        <v>2.0324074074074217E-2</v>
      </c>
      <c r="M7">
        <f t="shared" si="4"/>
        <v>14</v>
      </c>
      <c r="O7">
        <v>5</v>
      </c>
      <c r="P7">
        <f>COUNTIF(M:M,"5")</f>
        <v>7</v>
      </c>
      <c r="Q7">
        <f t="shared" si="0"/>
        <v>6.208333333333333</v>
      </c>
      <c r="R7" s="19">
        <f t="shared" si="1"/>
        <v>1.4998346560846563E-2</v>
      </c>
      <c r="S7" s="18">
        <f t="shared" si="2"/>
        <v>2.1723959413668999E-2</v>
      </c>
    </row>
    <row r="8" spans="1:19" x14ac:dyDescent="0.25">
      <c r="A8" s="11"/>
      <c r="B8" s="12"/>
      <c r="C8" s="9" t="s">
        <v>66</v>
      </c>
      <c r="D8" s="9" t="s">
        <v>67</v>
      </c>
      <c r="E8" s="9" t="s">
        <v>67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9</v>
      </c>
      <c r="Q8">
        <f t="shared" si="0"/>
        <v>6.208333333333333</v>
      </c>
      <c r="R8" s="19">
        <f t="shared" si="1"/>
        <v>1.7602880658436206E-2</v>
      </c>
      <c r="S8" s="18">
        <f t="shared" si="2"/>
        <v>2.1723959413668999E-2</v>
      </c>
    </row>
    <row r="9" spans="1:19" x14ac:dyDescent="0.25">
      <c r="A9" s="11"/>
      <c r="B9" s="12"/>
      <c r="C9" s="12"/>
      <c r="D9" s="12"/>
      <c r="E9" s="12"/>
      <c r="F9" s="12"/>
      <c r="G9" s="9" t="s">
        <v>524</v>
      </c>
      <c r="H9" s="9" t="s">
        <v>17</v>
      </c>
      <c r="I9" s="3" t="s">
        <v>515</v>
      </c>
      <c r="J9" s="13" t="s">
        <v>525</v>
      </c>
      <c r="K9" s="14" t="s">
        <v>526</v>
      </c>
      <c r="L9" s="18">
        <f t="shared" si="3"/>
        <v>2.1898148148148167E-2</v>
      </c>
      <c r="M9">
        <f t="shared" si="4"/>
        <v>6</v>
      </c>
      <c r="O9">
        <v>7</v>
      </c>
      <c r="P9">
        <f>COUNTIF(M:M,"7")</f>
        <v>5</v>
      </c>
      <c r="Q9">
        <f t="shared" si="0"/>
        <v>6.208333333333333</v>
      </c>
      <c r="R9" s="19">
        <f t="shared" si="1"/>
        <v>2.0951388888888887E-2</v>
      </c>
      <c r="S9" s="18">
        <f t="shared" si="2"/>
        <v>2.1723959413668999E-2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527</v>
      </c>
      <c r="H10" s="9" t="s">
        <v>17</v>
      </c>
      <c r="I10" s="3" t="s">
        <v>515</v>
      </c>
      <c r="J10" s="13" t="s">
        <v>528</v>
      </c>
      <c r="K10" s="14" t="s">
        <v>529</v>
      </c>
      <c r="L10" s="18">
        <f t="shared" si="3"/>
        <v>1.9629629629629608E-2</v>
      </c>
      <c r="M10">
        <f t="shared" si="4"/>
        <v>8</v>
      </c>
      <c r="O10">
        <v>8</v>
      </c>
      <c r="P10">
        <f>COUNTIF(M:M,"8")</f>
        <v>11</v>
      </c>
      <c r="Q10">
        <f t="shared" si="0"/>
        <v>6.208333333333333</v>
      </c>
      <c r="R10" s="19">
        <f t="shared" si="1"/>
        <v>1.7657828282828282E-2</v>
      </c>
      <c r="S10" s="18">
        <f t="shared" si="2"/>
        <v>2.1723959413668999E-2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530</v>
      </c>
      <c r="H11" s="9" t="s">
        <v>17</v>
      </c>
      <c r="I11" s="3" t="s">
        <v>515</v>
      </c>
      <c r="J11" s="13" t="s">
        <v>531</v>
      </c>
      <c r="K11" s="14" t="s">
        <v>532</v>
      </c>
      <c r="L11" s="18">
        <f t="shared" si="3"/>
        <v>2.9502314814814856E-2</v>
      </c>
      <c r="M11">
        <f t="shared" si="4"/>
        <v>11</v>
      </c>
      <c r="O11">
        <v>9</v>
      </c>
      <c r="P11">
        <f>COUNTIF(M:M,"9")</f>
        <v>9</v>
      </c>
      <c r="Q11">
        <f t="shared" si="0"/>
        <v>6.208333333333333</v>
      </c>
      <c r="R11" s="19">
        <f t="shared" si="1"/>
        <v>1.8253600823045262E-2</v>
      </c>
      <c r="S11" s="18">
        <f t="shared" si="2"/>
        <v>2.1723959413668999E-2</v>
      </c>
    </row>
    <row r="12" spans="1:19" x14ac:dyDescent="0.25">
      <c r="A12" s="11"/>
      <c r="B12" s="12"/>
      <c r="C12" s="9" t="s">
        <v>13</v>
      </c>
      <c r="D12" s="9" t="s">
        <v>14</v>
      </c>
      <c r="E12" s="9" t="s">
        <v>14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12</v>
      </c>
      <c r="Q12">
        <f t="shared" si="0"/>
        <v>6.208333333333333</v>
      </c>
      <c r="R12" s="19">
        <f t="shared" si="1"/>
        <v>2.3995949074074072E-2</v>
      </c>
      <c r="S12" s="18">
        <f t="shared" si="2"/>
        <v>2.1723959413668999E-2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533</v>
      </c>
      <c r="H13" s="9" t="s">
        <v>17</v>
      </c>
      <c r="I13" s="3" t="s">
        <v>515</v>
      </c>
      <c r="J13" s="13" t="s">
        <v>534</v>
      </c>
      <c r="K13" s="14" t="s">
        <v>535</v>
      </c>
      <c r="L13" s="18">
        <f t="shared" si="3"/>
        <v>2.3900462962962943E-2</v>
      </c>
      <c r="M13">
        <f t="shared" si="4"/>
        <v>9</v>
      </c>
      <c r="O13">
        <v>11</v>
      </c>
      <c r="P13">
        <f>COUNTIF(M:M,"11")</f>
        <v>13</v>
      </c>
      <c r="Q13">
        <f t="shared" si="0"/>
        <v>6.208333333333333</v>
      </c>
      <c r="R13" s="19">
        <f t="shared" si="1"/>
        <v>2.8590633903133884E-2</v>
      </c>
      <c r="S13" s="18">
        <f t="shared" si="2"/>
        <v>2.1723959413668999E-2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536</v>
      </c>
      <c r="H14" s="9" t="s">
        <v>27</v>
      </c>
      <c r="I14" s="3" t="s">
        <v>515</v>
      </c>
      <c r="J14" s="13" t="s">
        <v>537</v>
      </c>
      <c r="K14" s="14" t="s">
        <v>538</v>
      </c>
      <c r="L14" s="18">
        <f t="shared" si="3"/>
        <v>3.6331018518518443E-2</v>
      </c>
      <c r="M14">
        <f t="shared" si="4"/>
        <v>11</v>
      </c>
      <c r="O14">
        <v>12</v>
      </c>
      <c r="P14">
        <f>COUNTIF(M:M,"12")</f>
        <v>15</v>
      </c>
      <c r="Q14">
        <f t="shared" si="0"/>
        <v>6.208333333333333</v>
      </c>
      <c r="R14" s="19">
        <f t="shared" si="1"/>
        <v>2.8989197530864191E-2</v>
      </c>
      <c r="S14" s="18">
        <f t="shared" si="2"/>
        <v>2.1723959413668999E-2</v>
      </c>
    </row>
    <row r="15" spans="1:19" x14ac:dyDescent="0.25">
      <c r="A15" s="11"/>
      <c r="B15" s="12"/>
      <c r="C15" s="9" t="s">
        <v>24</v>
      </c>
      <c r="D15" s="9" t="s">
        <v>25</v>
      </c>
      <c r="E15" s="9" t="s">
        <v>25</v>
      </c>
      <c r="F15" s="9" t="s">
        <v>15</v>
      </c>
      <c r="G15" s="9" t="s">
        <v>539</v>
      </c>
      <c r="H15" s="9" t="s">
        <v>17</v>
      </c>
      <c r="I15" s="3" t="s">
        <v>515</v>
      </c>
      <c r="J15" s="13" t="s">
        <v>540</v>
      </c>
      <c r="K15" s="14" t="s">
        <v>541</v>
      </c>
      <c r="L15" s="18">
        <f t="shared" si="3"/>
        <v>1.6469907407407391E-2</v>
      </c>
      <c r="M15">
        <f t="shared" si="4"/>
        <v>6</v>
      </c>
      <c r="O15">
        <v>13</v>
      </c>
      <c r="P15">
        <f>COUNTIF(M:M,"13")</f>
        <v>10</v>
      </c>
      <c r="Q15">
        <f t="shared" si="0"/>
        <v>6.208333333333333</v>
      </c>
      <c r="R15" s="19">
        <f t="shared" si="1"/>
        <v>3.2393518518518516E-2</v>
      </c>
      <c r="S15" s="18">
        <f t="shared" si="2"/>
        <v>2.1723959413668999E-2</v>
      </c>
    </row>
    <row r="16" spans="1:19" x14ac:dyDescent="0.25">
      <c r="A16" s="11"/>
      <c r="B16" s="12"/>
      <c r="C16" s="9" t="s">
        <v>86</v>
      </c>
      <c r="D16" s="9" t="s">
        <v>87</v>
      </c>
      <c r="E16" s="9" t="s">
        <v>87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9</v>
      </c>
      <c r="Q16">
        <f t="shared" si="0"/>
        <v>6.208333333333333</v>
      </c>
      <c r="R16" s="19">
        <f t="shared" si="1"/>
        <v>2.4135802469135825E-2</v>
      </c>
      <c r="S16" s="18">
        <f t="shared" si="2"/>
        <v>2.1723959413668999E-2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542</v>
      </c>
      <c r="H17" s="9" t="s">
        <v>17</v>
      </c>
      <c r="I17" s="3" t="s">
        <v>515</v>
      </c>
      <c r="J17" s="13" t="s">
        <v>543</v>
      </c>
      <c r="K17" s="14" t="s">
        <v>544</v>
      </c>
      <c r="L17" s="18">
        <f t="shared" si="3"/>
        <v>1.5196759259259229E-2</v>
      </c>
      <c r="M17">
        <f t="shared" si="4"/>
        <v>5</v>
      </c>
      <c r="O17">
        <v>15</v>
      </c>
      <c r="P17">
        <f>COUNTIF(M:M,"15")</f>
        <v>9</v>
      </c>
      <c r="Q17">
        <f t="shared" si="0"/>
        <v>6.208333333333333</v>
      </c>
      <c r="R17" s="19">
        <f t="shared" si="1"/>
        <v>2.1355452674897097E-2</v>
      </c>
      <c r="S17" s="18">
        <f t="shared" si="2"/>
        <v>2.1723959413668999E-2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545</v>
      </c>
      <c r="H18" s="9" t="s">
        <v>17</v>
      </c>
      <c r="I18" s="3" t="s">
        <v>515</v>
      </c>
      <c r="J18" s="13" t="s">
        <v>546</v>
      </c>
      <c r="K18" s="14" t="s">
        <v>547</v>
      </c>
      <c r="L18" s="18">
        <f t="shared" si="3"/>
        <v>1.8425925925925901E-2</v>
      </c>
      <c r="M18">
        <f t="shared" si="4"/>
        <v>9</v>
      </c>
      <c r="O18">
        <v>16</v>
      </c>
      <c r="P18">
        <f>COUNTIF(M:M,"16")</f>
        <v>10</v>
      </c>
      <c r="Q18">
        <f t="shared" si="0"/>
        <v>6.208333333333333</v>
      </c>
      <c r="R18" s="19">
        <f t="shared" si="1"/>
        <v>2.2278935185185211E-2</v>
      </c>
      <c r="S18" s="18">
        <f t="shared" si="2"/>
        <v>2.1723959413668999E-2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548</v>
      </c>
      <c r="H19" s="9" t="s">
        <v>17</v>
      </c>
      <c r="I19" s="3" t="s">
        <v>515</v>
      </c>
      <c r="J19" s="13" t="s">
        <v>549</v>
      </c>
      <c r="K19" s="14" t="s">
        <v>550</v>
      </c>
      <c r="L19" s="18">
        <f t="shared" si="3"/>
        <v>3.3067129629629655E-2</v>
      </c>
      <c r="M19">
        <f t="shared" si="4"/>
        <v>12</v>
      </c>
      <c r="O19">
        <v>17</v>
      </c>
      <c r="P19">
        <f>COUNTIF(M:M,"17")</f>
        <v>6</v>
      </c>
      <c r="Q19">
        <f t="shared" si="0"/>
        <v>6.208333333333333</v>
      </c>
      <c r="R19" s="19">
        <f t="shared" si="1"/>
        <v>2.1440972222222205E-2</v>
      </c>
      <c r="S19" s="18">
        <f t="shared" si="2"/>
        <v>2.1723959413668999E-2</v>
      </c>
    </row>
    <row r="20" spans="1:19" x14ac:dyDescent="0.25">
      <c r="A20" s="11"/>
      <c r="B20" s="12"/>
      <c r="C20" s="9" t="s">
        <v>551</v>
      </c>
      <c r="D20" s="9" t="s">
        <v>552</v>
      </c>
      <c r="E20" s="9" t="s">
        <v>552</v>
      </c>
      <c r="F20" s="9" t="s">
        <v>15</v>
      </c>
      <c r="G20" s="9" t="s">
        <v>553</v>
      </c>
      <c r="H20" s="9" t="s">
        <v>27</v>
      </c>
      <c r="I20" s="3" t="s">
        <v>515</v>
      </c>
      <c r="J20" s="13" t="s">
        <v>554</v>
      </c>
      <c r="K20" s="14" t="s">
        <v>555</v>
      </c>
      <c r="L20" s="18">
        <f t="shared" si="3"/>
        <v>1.4814814814814836E-2</v>
      </c>
      <c r="M20">
        <f t="shared" si="4"/>
        <v>7</v>
      </c>
      <c r="O20">
        <v>18</v>
      </c>
      <c r="P20">
        <f>COUNTIF(M:M,"18")</f>
        <v>3</v>
      </c>
      <c r="Q20">
        <f t="shared" si="0"/>
        <v>6.208333333333333</v>
      </c>
      <c r="R20" s="19">
        <f t="shared" si="1"/>
        <v>1.8047839506172763E-2</v>
      </c>
      <c r="S20" s="18">
        <f t="shared" si="2"/>
        <v>2.1723959413668999E-2</v>
      </c>
    </row>
    <row r="21" spans="1:19" x14ac:dyDescent="0.25">
      <c r="A21" s="11"/>
      <c r="B21" s="12"/>
      <c r="C21" s="9" t="s">
        <v>35</v>
      </c>
      <c r="D21" s="9" t="s">
        <v>36</v>
      </c>
      <c r="E21" s="9" t="s">
        <v>36</v>
      </c>
      <c r="F21" s="9" t="s">
        <v>15</v>
      </c>
      <c r="G21" s="9" t="s">
        <v>556</v>
      </c>
      <c r="H21" s="9" t="s">
        <v>17</v>
      </c>
      <c r="I21" s="3" t="s">
        <v>515</v>
      </c>
      <c r="J21" s="13" t="s">
        <v>557</v>
      </c>
      <c r="K21" s="14" t="s">
        <v>558</v>
      </c>
      <c r="L21" s="18">
        <f t="shared" si="3"/>
        <v>2.0185185185185195E-2</v>
      </c>
      <c r="M21">
        <f t="shared" si="4"/>
        <v>7</v>
      </c>
      <c r="O21">
        <v>19</v>
      </c>
      <c r="P21">
        <f>COUNTIF(M:M,"19")</f>
        <v>4</v>
      </c>
      <c r="Q21">
        <f t="shared" si="0"/>
        <v>6.208333333333333</v>
      </c>
      <c r="R21" s="19">
        <f t="shared" si="1"/>
        <v>1.8206018518518469E-2</v>
      </c>
      <c r="S21" s="18">
        <f t="shared" si="2"/>
        <v>2.1723959413668999E-2</v>
      </c>
    </row>
    <row r="22" spans="1:19" x14ac:dyDescent="0.25">
      <c r="A22" s="11"/>
      <c r="B22" s="12"/>
      <c r="C22" s="9" t="s">
        <v>94</v>
      </c>
      <c r="D22" s="9" t="s">
        <v>95</v>
      </c>
      <c r="E22" s="9" t="s">
        <v>95</v>
      </c>
      <c r="F22" s="9" t="s">
        <v>15</v>
      </c>
      <c r="G22" s="9" t="s">
        <v>559</v>
      </c>
      <c r="H22" s="9" t="s">
        <v>27</v>
      </c>
      <c r="I22" s="3" t="s">
        <v>515</v>
      </c>
      <c r="J22" s="13" t="s">
        <v>560</v>
      </c>
      <c r="K22" s="14" t="s">
        <v>561</v>
      </c>
      <c r="L22" s="18">
        <f t="shared" si="3"/>
        <v>1.8738425925925895E-2</v>
      </c>
      <c r="M22">
        <f t="shared" si="4"/>
        <v>15</v>
      </c>
      <c r="O22">
        <v>20</v>
      </c>
      <c r="P22">
        <f>COUNTIF(M:M,"20")</f>
        <v>0</v>
      </c>
      <c r="Q22">
        <f t="shared" si="0"/>
        <v>6.208333333333333</v>
      </c>
      <c r="R22" s="19">
        <v>0</v>
      </c>
      <c r="S22" s="18">
        <f t="shared" si="2"/>
        <v>2.1723959413668999E-2</v>
      </c>
    </row>
    <row r="23" spans="1:19" x14ac:dyDescent="0.25">
      <c r="A23" s="11"/>
      <c r="B23" s="12"/>
      <c r="C23" s="9" t="s">
        <v>51</v>
      </c>
      <c r="D23" s="9" t="s">
        <v>52</v>
      </c>
      <c r="E23" s="9" t="s">
        <v>52</v>
      </c>
      <c r="F23" s="9" t="s">
        <v>15</v>
      </c>
      <c r="G23" s="9" t="s">
        <v>562</v>
      </c>
      <c r="H23" s="9" t="s">
        <v>27</v>
      </c>
      <c r="I23" s="3" t="s">
        <v>515</v>
      </c>
      <c r="J23" s="13" t="s">
        <v>563</v>
      </c>
      <c r="K23" s="14" t="s">
        <v>564</v>
      </c>
      <c r="L23" s="18">
        <f t="shared" si="3"/>
        <v>3.7372685185185162E-2</v>
      </c>
      <c r="M23">
        <f t="shared" si="4"/>
        <v>11</v>
      </c>
      <c r="O23">
        <v>21</v>
      </c>
      <c r="P23">
        <f>COUNTIF(M:M,"21")</f>
        <v>4</v>
      </c>
      <c r="Q23">
        <f t="shared" si="0"/>
        <v>6.208333333333333</v>
      </c>
      <c r="R23" s="19">
        <f t="shared" si="1"/>
        <v>1.7948495370370382E-2</v>
      </c>
      <c r="S23" s="18">
        <f t="shared" si="2"/>
        <v>2.1723959413668999E-2</v>
      </c>
    </row>
    <row r="24" spans="1:19" x14ac:dyDescent="0.25">
      <c r="A24" s="3" t="s">
        <v>116</v>
      </c>
      <c r="B24" s="9" t="s">
        <v>117</v>
      </c>
      <c r="C24" s="10" t="s">
        <v>12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6.208333333333333</v>
      </c>
      <c r="R24" s="19">
        <f t="shared" si="1"/>
        <v>4.2210648148148178E-2</v>
      </c>
      <c r="S24" s="18">
        <f t="shared" si="2"/>
        <v>2.1723959413668999E-2</v>
      </c>
    </row>
    <row r="25" spans="1:19" x14ac:dyDescent="0.25">
      <c r="A25" s="11"/>
      <c r="B25" s="12"/>
      <c r="C25" s="9" t="s">
        <v>118</v>
      </c>
      <c r="D25" s="9" t="s">
        <v>119</v>
      </c>
      <c r="E25" s="10" t="s">
        <v>12</v>
      </c>
      <c r="F25" s="5"/>
      <c r="G25" s="5"/>
      <c r="H25" s="5"/>
      <c r="I25" s="6"/>
      <c r="J25" s="7"/>
      <c r="K25" s="8"/>
      <c r="O25">
        <v>23</v>
      </c>
      <c r="P25">
        <f>COUNTIF(M:M,"23")</f>
        <v>2</v>
      </c>
      <c r="Q25">
        <f t="shared" si="0"/>
        <v>6.208333333333333</v>
      </c>
      <c r="R25" s="19">
        <f t="shared" si="1"/>
        <v>2.1562499999999984E-2</v>
      </c>
      <c r="S25" s="18">
        <f t="shared" si="2"/>
        <v>2.1723959413668999E-2</v>
      </c>
    </row>
    <row r="26" spans="1:19" x14ac:dyDescent="0.25">
      <c r="A26" s="11"/>
      <c r="B26" s="12"/>
      <c r="C26" s="12"/>
      <c r="D26" s="12"/>
      <c r="E26" s="9" t="s">
        <v>119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565</v>
      </c>
      <c r="H27" s="9" t="s">
        <v>121</v>
      </c>
      <c r="I27" s="3" t="s">
        <v>515</v>
      </c>
      <c r="J27" s="13" t="s">
        <v>566</v>
      </c>
      <c r="K27" s="14" t="s">
        <v>567</v>
      </c>
      <c r="L27" s="18">
        <f t="shared" si="3"/>
        <v>2.869212962962963E-2</v>
      </c>
      <c r="M27">
        <f t="shared" si="4"/>
        <v>1</v>
      </c>
      <c r="O27" t="s">
        <v>2163</v>
      </c>
      <c r="P27">
        <f>SUM(P2:P25)</f>
        <v>149</v>
      </c>
    </row>
    <row r="28" spans="1:19" x14ac:dyDescent="0.25">
      <c r="A28" s="11"/>
      <c r="B28" s="12"/>
      <c r="C28" s="12"/>
      <c r="D28" s="12"/>
      <c r="E28" s="12"/>
      <c r="F28" s="12"/>
      <c r="G28" s="9" t="s">
        <v>568</v>
      </c>
      <c r="H28" s="9" t="s">
        <v>121</v>
      </c>
      <c r="I28" s="3" t="s">
        <v>515</v>
      </c>
      <c r="J28" s="13" t="s">
        <v>569</v>
      </c>
      <c r="K28" s="14" t="s">
        <v>570</v>
      </c>
      <c r="L28" s="18">
        <f t="shared" si="3"/>
        <v>2.4155092592592575E-2</v>
      </c>
      <c r="M28">
        <f t="shared" si="4"/>
        <v>7</v>
      </c>
    </row>
    <row r="29" spans="1:19" x14ac:dyDescent="0.25">
      <c r="A29" s="11"/>
      <c r="B29" s="12"/>
      <c r="C29" s="12"/>
      <c r="D29" s="12"/>
      <c r="E29" s="12"/>
      <c r="F29" s="12"/>
      <c r="G29" s="9" t="s">
        <v>571</v>
      </c>
      <c r="H29" s="9" t="s">
        <v>121</v>
      </c>
      <c r="I29" s="3" t="s">
        <v>515</v>
      </c>
      <c r="J29" s="13" t="s">
        <v>572</v>
      </c>
      <c r="K29" s="14" t="s">
        <v>573</v>
      </c>
      <c r="L29" s="18">
        <f t="shared" si="3"/>
        <v>1.4363425925925988E-2</v>
      </c>
      <c r="M29">
        <f t="shared" si="4"/>
        <v>8</v>
      </c>
    </row>
    <row r="30" spans="1:19" x14ac:dyDescent="0.25">
      <c r="A30" s="11"/>
      <c r="B30" s="12"/>
      <c r="C30" s="12"/>
      <c r="D30" s="12"/>
      <c r="E30" s="12"/>
      <c r="F30" s="12"/>
      <c r="G30" s="9" t="s">
        <v>574</v>
      </c>
      <c r="H30" s="9" t="s">
        <v>121</v>
      </c>
      <c r="I30" s="3" t="s">
        <v>515</v>
      </c>
      <c r="J30" s="13" t="s">
        <v>575</v>
      </c>
      <c r="K30" s="14" t="s">
        <v>576</v>
      </c>
      <c r="L30" s="18">
        <f t="shared" si="3"/>
        <v>2.170138888888884E-2</v>
      </c>
      <c r="M30">
        <f t="shared" si="4"/>
        <v>11</v>
      </c>
    </row>
    <row r="31" spans="1:19" x14ac:dyDescent="0.25">
      <c r="A31" s="11"/>
      <c r="B31" s="12"/>
      <c r="C31" s="12"/>
      <c r="D31" s="12"/>
      <c r="E31" s="12"/>
      <c r="F31" s="12"/>
      <c r="G31" s="9" t="s">
        <v>577</v>
      </c>
      <c r="H31" s="9" t="s">
        <v>121</v>
      </c>
      <c r="I31" s="3" t="s">
        <v>515</v>
      </c>
      <c r="J31" s="13" t="s">
        <v>578</v>
      </c>
      <c r="K31" s="14" t="s">
        <v>579</v>
      </c>
      <c r="L31" s="18">
        <f t="shared" si="3"/>
        <v>2.1689814814814801E-2</v>
      </c>
      <c r="M31">
        <f t="shared" si="4"/>
        <v>12</v>
      </c>
    </row>
    <row r="32" spans="1:19" x14ac:dyDescent="0.25">
      <c r="A32" s="11"/>
      <c r="B32" s="12"/>
      <c r="C32" s="12"/>
      <c r="D32" s="12"/>
      <c r="E32" s="12"/>
      <c r="F32" s="12"/>
      <c r="G32" s="9" t="s">
        <v>580</v>
      </c>
      <c r="H32" s="9" t="s">
        <v>121</v>
      </c>
      <c r="I32" s="3" t="s">
        <v>515</v>
      </c>
      <c r="J32" s="13" t="s">
        <v>581</v>
      </c>
      <c r="K32" s="14" t="s">
        <v>582</v>
      </c>
      <c r="L32" s="18">
        <f t="shared" si="3"/>
        <v>3.1446759259259216E-2</v>
      </c>
      <c r="M32">
        <f t="shared" si="4"/>
        <v>12</v>
      </c>
    </row>
    <row r="33" spans="1:13" x14ac:dyDescent="0.25">
      <c r="A33" s="11"/>
      <c r="B33" s="12"/>
      <c r="C33" s="12"/>
      <c r="D33" s="12"/>
      <c r="E33" s="12"/>
      <c r="F33" s="12"/>
      <c r="G33" s="9" t="s">
        <v>583</v>
      </c>
      <c r="H33" s="9" t="s">
        <v>121</v>
      </c>
      <c r="I33" s="3" t="s">
        <v>515</v>
      </c>
      <c r="J33" s="13" t="s">
        <v>584</v>
      </c>
      <c r="K33" s="14" t="s">
        <v>585</v>
      </c>
      <c r="L33" s="18">
        <f t="shared" si="3"/>
        <v>1.937499999999992E-2</v>
      </c>
      <c r="M33">
        <f t="shared" si="4"/>
        <v>15</v>
      </c>
    </row>
    <row r="34" spans="1:13" x14ac:dyDescent="0.25">
      <c r="A34" s="11"/>
      <c r="B34" s="12"/>
      <c r="C34" s="12"/>
      <c r="D34" s="12"/>
      <c r="E34" s="12"/>
      <c r="F34" s="12"/>
      <c r="G34" s="9" t="s">
        <v>586</v>
      </c>
      <c r="H34" s="9" t="s">
        <v>121</v>
      </c>
      <c r="I34" s="3" t="s">
        <v>515</v>
      </c>
      <c r="J34" s="13" t="s">
        <v>587</v>
      </c>
      <c r="K34" s="14" t="s">
        <v>588</v>
      </c>
      <c r="L34" s="18">
        <f t="shared" si="3"/>
        <v>1.5092592592592546E-2</v>
      </c>
      <c r="M34">
        <f t="shared" si="4"/>
        <v>15</v>
      </c>
    </row>
    <row r="35" spans="1:13" x14ac:dyDescent="0.25">
      <c r="A35" s="11"/>
      <c r="B35" s="12"/>
      <c r="C35" s="12"/>
      <c r="D35" s="12"/>
      <c r="E35" s="12"/>
      <c r="F35" s="12"/>
      <c r="G35" s="9" t="s">
        <v>589</v>
      </c>
      <c r="H35" s="9" t="s">
        <v>121</v>
      </c>
      <c r="I35" s="3" t="s">
        <v>515</v>
      </c>
      <c r="J35" s="13" t="s">
        <v>590</v>
      </c>
      <c r="K35" s="14" t="s">
        <v>591</v>
      </c>
      <c r="L35" s="18">
        <f t="shared" si="3"/>
        <v>1.3101851851851976E-2</v>
      </c>
      <c r="M35">
        <f t="shared" si="4"/>
        <v>16</v>
      </c>
    </row>
    <row r="36" spans="1:13" x14ac:dyDescent="0.25">
      <c r="A36" s="11"/>
      <c r="B36" s="12"/>
      <c r="C36" s="12"/>
      <c r="D36" s="12"/>
      <c r="E36" s="12"/>
      <c r="F36" s="12"/>
      <c r="G36" s="9" t="s">
        <v>592</v>
      </c>
      <c r="H36" s="9" t="s">
        <v>121</v>
      </c>
      <c r="I36" s="3" t="s">
        <v>515</v>
      </c>
      <c r="J36" s="13" t="s">
        <v>593</v>
      </c>
      <c r="K36" s="14" t="s">
        <v>594</v>
      </c>
      <c r="L36" s="18">
        <f t="shared" si="3"/>
        <v>2.0428240740740677E-2</v>
      </c>
      <c r="M36">
        <f t="shared" si="4"/>
        <v>16</v>
      </c>
    </row>
    <row r="37" spans="1:13" x14ac:dyDescent="0.25">
      <c r="A37" s="11"/>
      <c r="B37" s="12"/>
      <c r="C37" s="12"/>
      <c r="D37" s="12"/>
      <c r="E37" s="12"/>
      <c r="F37" s="12"/>
      <c r="G37" s="9" t="s">
        <v>595</v>
      </c>
      <c r="H37" s="9" t="s">
        <v>121</v>
      </c>
      <c r="I37" s="3" t="s">
        <v>515</v>
      </c>
      <c r="J37" s="13" t="s">
        <v>596</v>
      </c>
      <c r="K37" s="14" t="s">
        <v>597</v>
      </c>
      <c r="L37" s="18">
        <f t="shared" si="3"/>
        <v>1.2118055555555451E-2</v>
      </c>
      <c r="M37">
        <f t="shared" si="4"/>
        <v>19</v>
      </c>
    </row>
    <row r="38" spans="1:13" x14ac:dyDescent="0.25">
      <c r="A38" s="11"/>
      <c r="B38" s="12"/>
      <c r="C38" s="12"/>
      <c r="D38" s="12"/>
      <c r="E38" s="12"/>
      <c r="F38" s="12"/>
      <c r="G38" s="9" t="s">
        <v>598</v>
      </c>
      <c r="H38" s="9" t="s">
        <v>121</v>
      </c>
      <c r="I38" s="3" t="s">
        <v>515</v>
      </c>
      <c r="J38" s="13" t="s">
        <v>599</v>
      </c>
      <c r="K38" s="14" t="s">
        <v>600</v>
      </c>
      <c r="L38" s="18">
        <f t="shared" si="3"/>
        <v>6.6724537037037068E-2</v>
      </c>
      <c r="M38">
        <f t="shared" si="4"/>
        <v>22</v>
      </c>
    </row>
    <row r="39" spans="1:13" x14ac:dyDescent="0.25">
      <c r="A39" s="11"/>
      <c r="B39" s="12"/>
      <c r="C39" s="12"/>
      <c r="D39" s="12"/>
      <c r="E39" s="9" t="s">
        <v>139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601</v>
      </c>
      <c r="H40" s="9" t="s">
        <v>141</v>
      </c>
      <c r="I40" s="3" t="s">
        <v>515</v>
      </c>
      <c r="J40" s="13" t="s">
        <v>602</v>
      </c>
      <c r="K40" s="14" t="s">
        <v>603</v>
      </c>
      <c r="L40" s="18">
        <f t="shared" si="3"/>
        <v>1.9166666666666665E-2</v>
      </c>
      <c r="M40">
        <f t="shared" si="4"/>
        <v>5</v>
      </c>
    </row>
    <row r="41" spans="1:13" x14ac:dyDescent="0.25">
      <c r="A41" s="11"/>
      <c r="B41" s="12"/>
      <c r="C41" s="12"/>
      <c r="D41" s="12"/>
      <c r="E41" s="12"/>
      <c r="F41" s="12"/>
      <c r="G41" s="9" t="s">
        <v>604</v>
      </c>
      <c r="H41" s="9" t="s">
        <v>141</v>
      </c>
      <c r="I41" s="3" t="s">
        <v>515</v>
      </c>
      <c r="J41" s="13" t="s">
        <v>605</v>
      </c>
      <c r="K41" s="14" t="s">
        <v>606</v>
      </c>
      <c r="L41" s="18">
        <f t="shared" si="3"/>
        <v>1.7928240740740731E-2</v>
      </c>
      <c r="M41">
        <f t="shared" si="4"/>
        <v>8</v>
      </c>
    </row>
    <row r="42" spans="1:13" x14ac:dyDescent="0.25">
      <c r="A42" s="11"/>
      <c r="B42" s="12"/>
      <c r="C42" s="12"/>
      <c r="D42" s="12"/>
      <c r="E42" s="12"/>
      <c r="F42" s="12"/>
      <c r="G42" s="9" t="s">
        <v>607</v>
      </c>
      <c r="H42" s="9" t="s">
        <v>141</v>
      </c>
      <c r="I42" s="3" t="s">
        <v>515</v>
      </c>
      <c r="J42" s="13" t="s">
        <v>608</v>
      </c>
      <c r="K42" s="14" t="s">
        <v>609</v>
      </c>
      <c r="L42" s="18">
        <f t="shared" si="3"/>
        <v>2.263888888888882E-2</v>
      </c>
      <c r="M42">
        <f t="shared" si="4"/>
        <v>11</v>
      </c>
    </row>
    <row r="43" spans="1:13" x14ac:dyDescent="0.25">
      <c r="A43" s="11"/>
      <c r="B43" s="12"/>
      <c r="C43" s="12"/>
      <c r="D43" s="12"/>
      <c r="E43" s="12"/>
      <c r="F43" s="12"/>
      <c r="G43" s="9" t="s">
        <v>610</v>
      </c>
      <c r="H43" s="9" t="s">
        <v>141</v>
      </c>
      <c r="I43" s="3" t="s">
        <v>515</v>
      </c>
      <c r="J43" s="13" t="s">
        <v>611</v>
      </c>
      <c r="K43" s="14" t="s">
        <v>612</v>
      </c>
      <c r="L43" s="18">
        <f t="shared" si="3"/>
        <v>1.8217592592592591E-2</v>
      </c>
      <c r="M43">
        <f t="shared" si="4"/>
        <v>15</v>
      </c>
    </row>
    <row r="44" spans="1:13" x14ac:dyDescent="0.25">
      <c r="A44" s="11"/>
      <c r="B44" s="12"/>
      <c r="C44" s="12"/>
      <c r="D44" s="12"/>
      <c r="E44" s="12"/>
      <c r="F44" s="12"/>
      <c r="G44" s="9" t="s">
        <v>613</v>
      </c>
      <c r="H44" s="9" t="s">
        <v>141</v>
      </c>
      <c r="I44" s="3" t="s">
        <v>515</v>
      </c>
      <c r="J44" s="13" t="s">
        <v>614</v>
      </c>
      <c r="K44" s="14" t="s">
        <v>615</v>
      </c>
      <c r="L44" s="18">
        <f t="shared" si="3"/>
        <v>1.7696759259259287E-2</v>
      </c>
      <c r="M44">
        <f t="shared" si="4"/>
        <v>22</v>
      </c>
    </row>
    <row r="45" spans="1:13" x14ac:dyDescent="0.25">
      <c r="A45" s="11"/>
      <c r="B45" s="12"/>
      <c r="C45" s="9" t="s">
        <v>146</v>
      </c>
      <c r="D45" s="9" t="s">
        <v>147</v>
      </c>
      <c r="E45" s="9" t="s">
        <v>147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616</v>
      </c>
      <c r="H46" s="9" t="s">
        <v>121</v>
      </c>
      <c r="I46" s="3" t="s">
        <v>515</v>
      </c>
      <c r="J46" s="13" t="s">
        <v>617</v>
      </c>
      <c r="K46" s="14" t="s">
        <v>618</v>
      </c>
      <c r="L46" s="18">
        <f t="shared" si="3"/>
        <v>1.4270833333333288E-2</v>
      </c>
      <c r="M46">
        <f t="shared" si="4"/>
        <v>11</v>
      </c>
    </row>
    <row r="47" spans="1:13" x14ac:dyDescent="0.25">
      <c r="A47" s="11"/>
      <c r="B47" s="12"/>
      <c r="C47" s="12"/>
      <c r="D47" s="12"/>
      <c r="E47" s="12"/>
      <c r="F47" s="12"/>
      <c r="G47" s="9" t="s">
        <v>619</v>
      </c>
      <c r="H47" s="9" t="s">
        <v>121</v>
      </c>
      <c r="I47" s="3" t="s">
        <v>515</v>
      </c>
      <c r="J47" s="13" t="s">
        <v>620</v>
      </c>
      <c r="K47" s="14" t="s">
        <v>621</v>
      </c>
      <c r="L47" s="18">
        <f t="shared" si="3"/>
        <v>2.228009259259256E-2</v>
      </c>
      <c r="M47">
        <f t="shared" si="4"/>
        <v>14</v>
      </c>
    </row>
    <row r="48" spans="1:13" x14ac:dyDescent="0.25">
      <c r="A48" s="11"/>
      <c r="B48" s="12"/>
      <c r="C48" s="9" t="s">
        <v>166</v>
      </c>
      <c r="D48" s="9" t="s">
        <v>167</v>
      </c>
      <c r="E48" s="9" t="s">
        <v>168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622</v>
      </c>
      <c r="H49" s="9" t="s">
        <v>141</v>
      </c>
      <c r="I49" s="3" t="s">
        <v>515</v>
      </c>
      <c r="J49" s="13" t="s">
        <v>623</v>
      </c>
      <c r="K49" s="14" t="s">
        <v>624</v>
      </c>
      <c r="L49" s="18">
        <f t="shared" si="3"/>
        <v>2.7928240740740851E-2</v>
      </c>
      <c r="M49">
        <f t="shared" si="4"/>
        <v>13</v>
      </c>
    </row>
    <row r="50" spans="1:13" x14ac:dyDescent="0.25">
      <c r="A50" s="11"/>
      <c r="B50" s="12"/>
      <c r="C50" s="12"/>
      <c r="D50" s="12"/>
      <c r="E50" s="12"/>
      <c r="F50" s="12"/>
      <c r="G50" s="9" t="s">
        <v>625</v>
      </c>
      <c r="H50" s="9" t="s">
        <v>141</v>
      </c>
      <c r="I50" s="3" t="s">
        <v>515</v>
      </c>
      <c r="J50" s="13" t="s">
        <v>626</v>
      </c>
      <c r="K50" s="14" t="s">
        <v>627</v>
      </c>
      <c r="L50" s="18">
        <f t="shared" si="3"/>
        <v>2.6273148148148184E-2</v>
      </c>
      <c r="M50">
        <f t="shared" si="4"/>
        <v>14</v>
      </c>
    </row>
    <row r="51" spans="1:13" x14ac:dyDescent="0.25">
      <c r="A51" s="11"/>
      <c r="B51" s="12"/>
      <c r="C51" s="9" t="s">
        <v>86</v>
      </c>
      <c r="D51" s="9" t="s">
        <v>87</v>
      </c>
      <c r="E51" s="9" t="s">
        <v>172</v>
      </c>
      <c r="F51" s="9" t="s">
        <v>15</v>
      </c>
      <c r="G51" s="9" t="s">
        <v>628</v>
      </c>
      <c r="H51" s="9" t="s">
        <v>121</v>
      </c>
      <c r="I51" s="3" t="s">
        <v>515</v>
      </c>
      <c r="J51" s="13" t="s">
        <v>629</v>
      </c>
      <c r="K51" s="14" t="s">
        <v>630</v>
      </c>
      <c r="L51" s="18">
        <f t="shared" si="3"/>
        <v>2.0960648148148242E-2</v>
      </c>
      <c r="M51">
        <f t="shared" si="4"/>
        <v>21</v>
      </c>
    </row>
    <row r="52" spans="1:13" x14ac:dyDescent="0.25">
      <c r="A52" s="11"/>
      <c r="B52" s="12"/>
      <c r="C52" s="9" t="s">
        <v>182</v>
      </c>
      <c r="D52" s="9" t="s">
        <v>183</v>
      </c>
      <c r="E52" s="9" t="s">
        <v>183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631</v>
      </c>
      <c r="H53" s="9" t="s">
        <v>121</v>
      </c>
      <c r="I53" s="3" t="s">
        <v>515</v>
      </c>
      <c r="J53" s="13" t="s">
        <v>632</v>
      </c>
      <c r="K53" s="14" t="s">
        <v>633</v>
      </c>
      <c r="L53" s="18">
        <f t="shared" si="3"/>
        <v>2.5150462962962972E-2</v>
      </c>
      <c r="M53">
        <f t="shared" si="4"/>
        <v>12</v>
      </c>
    </row>
    <row r="54" spans="1:13" x14ac:dyDescent="0.25">
      <c r="A54" s="11"/>
      <c r="B54" s="12"/>
      <c r="C54" s="12"/>
      <c r="D54" s="12"/>
      <c r="E54" s="12"/>
      <c r="F54" s="12"/>
      <c r="G54" s="9" t="s">
        <v>634</v>
      </c>
      <c r="H54" s="9" t="s">
        <v>121</v>
      </c>
      <c r="I54" s="3" t="s">
        <v>515</v>
      </c>
      <c r="J54" s="13" t="s">
        <v>635</v>
      </c>
      <c r="K54" s="14" t="s">
        <v>636</v>
      </c>
      <c r="L54" s="18">
        <f t="shared" si="3"/>
        <v>1.5289351851851984E-2</v>
      </c>
      <c r="M54">
        <f t="shared" si="4"/>
        <v>16</v>
      </c>
    </row>
    <row r="55" spans="1:13" x14ac:dyDescent="0.25">
      <c r="A55" s="11"/>
      <c r="B55" s="12"/>
      <c r="C55" s="12"/>
      <c r="D55" s="12"/>
      <c r="E55" s="12"/>
      <c r="F55" s="12"/>
      <c r="G55" s="9" t="s">
        <v>637</v>
      </c>
      <c r="H55" s="9" t="s">
        <v>121</v>
      </c>
      <c r="I55" s="3" t="s">
        <v>515</v>
      </c>
      <c r="J55" s="13" t="s">
        <v>638</v>
      </c>
      <c r="K55" s="14" t="s">
        <v>639</v>
      </c>
      <c r="L55" s="18">
        <f t="shared" si="3"/>
        <v>1.8425925925925846E-2</v>
      </c>
      <c r="M55">
        <f t="shared" si="4"/>
        <v>19</v>
      </c>
    </row>
    <row r="56" spans="1:13" x14ac:dyDescent="0.25">
      <c r="A56" s="11"/>
      <c r="B56" s="12"/>
      <c r="C56" s="9" t="s">
        <v>195</v>
      </c>
      <c r="D56" s="9" t="s">
        <v>196</v>
      </c>
      <c r="E56" s="9" t="s">
        <v>196</v>
      </c>
      <c r="F56" s="9" t="s">
        <v>15</v>
      </c>
      <c r="G56" s="9" t="s">
        <v>640</v>
      </c>
      <c r="H56" s="9" t="s">
        <v>121</v>
      </c>
      <c r="I56" s="3" t="s">
        <v>515</v>
      </c>
      <c r="J56" s="13" t="s">
        <v>641</v>
      </c>
      <c r="K56" s="14" t="s">
        <v>642</v>
      </c>
      <c r="L56" s="18">
        <f t="shared" si="3"/>
        <v>1.4687500000000075E-2</v>
      </c>
      <c r="M56">
        <f t="shared" si="4"/>
        <v>14</v>
      </c>
    </row>
    <row r="57" spans="1:13" x14ac:dyDescent="0.25">
      <c r="A57" s="11"/>
      <c r="B57" s="12"/>
      <c r="C57" s="9" t="s">
        <v>40</v>
      </c>
      <c r="D57" s="9" t="s">
        <v>41</v>
      </c>
      <c r="E57" s="9" t="s">
        <v>200</v>
      </c>
      <c r="F57" s="9" t="s">
        <v>15</v>
      </c>
      <c r="G57" s="9" t="s">
        <v>643</v>
      </c>
      <c r="H57" s="9" t="s">
        <v>202</v>
      </c>
      <c r="I57" s="3" t="s">
        <v>515</v>
      </c>
      <c r="J57" s="13" t="s">
        <v>644</v>
      </c>
      <c r="K57" s="14" t="s">
        <v>645</v>
      </c>
      <c r="L57" s="18">
        <f t="shared" si="3"/>
        <v>1.2280092592592634E-2</v>
      </c>
      <c r="M57">
        <f t="shared" si="4"/>
        <v>5</v>
      </c>
    </row>
    <row r="58" spans="1:13" x14ac:dyDescent="0.25">
      <c r="A58" s="11"/>
      <c r="B58" s="12"/>
      <c r="C58" s="9" t="s">
        <v>210</v>
      </c>
      <c r="D58" s="9" t="s">
        <v>211</v>
      </c>
      <c r="E58" s="9" t="s">
        <v>211</v>
      </c>
      <c r="F58" s="9" t="s">
        <v>15</v>
      </c>
      <c r="G58" s="9" t="s">
        <v>646</v>
      </c>
      <c r="H58" s="9" t="s">
        <v>121</v>
      </c>
      <c r="I58" s="3" t="s">
        <v>515</v>
      </c>
      <c r="J58" s="13" t="s">
        <v>647</v>
      </c>
      <c r="K58" s="14" t="s">
        <v>648</v>
      </c>
      <c r="L58" s="18">
        <f t="shared" si="3"/>
        <v>2.02430555555555E-2</v>
      </c>
      <c r="M58">
        <f t="shared" si="4"/>
        <v>18</v>
      </c>
    </row>
    <row r="59" spans="1:13" x14ac:dyDescent="0.25">
      <c r="A59" s="3" t="s">
        <v>220</v>
      </c>
      <c r="B59" s="9" t="s">
        <v>221</v>
      </c>
      <c r="C59" s="10" t="s">
        <v>12</v>
      </c>
      <c r="D59" s="5"/>
      <c r="E59" s="5"/>
      <c r="F59" s="5"/>
      <c r="G59" s="5"/>
      <c r="H59" s="5"/>
      <c r="I59" s="6"/>
      <c r="J59" s="7"/>
      <c r="K59" s="8"/>
    </row>
    <row r="60" spans="1:13" x14ac:dyDescent="0.25">
      <c r="A60" s="11"/>
      <c r="B60" s="12"/>
      <c r="C60" s="9" t="s">
        <v>222</v>
      </c>
      <c r="D60" s="9" t="s">
        <v>223</v>
      </c>
      <c r="E60" s="9" t="s">
        <v>223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649</v>
      </c>
      <c r="H61" s="9" t="s">
        <v>121</v>
      </c>
      <c r="I61" s="3" t="s">
        <v>515</v>
      </c>
      <c r="J61" s="13" t="s">
        <v>650</v>
      </c>
      <c r="K61" s="14" t="s">
        <v>651</v>
      </c>
      <c r="L61" s="18">
        <f t="shared" si="3"/>
        <v>1.0324074074074041E-2</v>
      </c>
      <c r="M61">
        <f t="shared" si="4"/>
        <v>5</v>
      </c>
    </row>
    <row r="62" spans="1:13" x14ac:dyDescent="0.25">
      <c r="A62" s="11"/>
      <c r="B62" s="12"/>
      <c r="C62" s="12"/>
      <c r="D62" s="12"/>
      <c r="E62" s="12"/>
      <c r="F62" s="12"/>
      <c r="G62" s="9" t="s">
        <v>652</v>
      </c>
      <c r="H62" s="9" t="s">
        <v>121</v>
      </c>
      <c r="I62" s="3" t="s">
        <v>515</v>
      </c>
      <c r="J62" s="13" t="s">
        <v>653</v>
      </c>
      <c r="K62" s="14" t="s">
        <v>654</v>
      </c>
      <c r="L62" s="18">
        <f t="shared" si="3"/>
        <v>1.7280092592592611E-2</v>
      </c>
      <c r="M62">
        <f t="shared" si="4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655</v>
      </c>
      <c r="H63" s="9" t="s">
        <v>121</v>
      </c>
      <c r="I63" s="3" t="s">
        <v>515</v>
      </c>
      <c r="J63" s="13" t="s">
        <v>656</v>
      </c>
      <c r="K63" s="14" t="s">
        <v>657</v>
      </c>
      <c r="L63" s="18">
        <f t="shared" si="3"/>
        <v>1.4016203703703656E-2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658</v>
      </c>
      <c r="H64" s="9" t="s">
        <v>121</v>
      </c>
      <c r="I64" s="3" t="s">
        <v>515</v>
      </c>
      <c r="J64" s="13" t="s">
        <v>659</v>
      </c>
      <c r="K64" s="14" t="s">
        <v>660</v>
      </c>
      <c r="L64" s="18">
        <f t="shared" si="3"/>
        <v>1.5659722222222283E-2</v>
      </c>
      <c r="M64">
        <f t="shared" si="4"/>
        <v>8</v>
      </c>
    </row>
    <row r="65" spans="1:13" x14ac:dyDescent="0.25">
      <c r="A65" s="11"/>
      <c r="B65" s="12"/>
      <c r="C65" s="12"/>
      <c r="D65" s="12"/>
      <c r="E65" s="12"/>
      <c r="F65" s="12"/>
      <c r="G65" s="9" t="s">
        <v>661</v>
      </c>
      <c r="H65" s="9" t="s">
        <v>121</v>
      </c>
      <c r="I65" s="3" t="s">
        <v>515</v>
      </c>
      <c r="J65" s="13" t="s">
        <v>662</v>
      </c>
      <c r="K65" s="14" t="s">
        <v>663</v>
      </c>
      <c r="L65" s="18">
        <f t="shared" si="3"/>
        <v>3.2777777777777795E-2</v>
      </c>
      <c r="M65">
        <f t="shared" si="4"/>
        <v>12</v>
      </c>
    </row>
    <row r="66" spans="1:13" x14ac:dyDescent="0.25">
      <c r="A66" s="11"/>
      <c r="B66" s="12"/>
      <c r="C66" s="12"/>
      <c r="D66" s="12"/>
      <c r="E66" s="12"/>
      <c r="F66" s="12"/>
      <c r="G66" s="9" t="s">
        <v>664</v>
      </c>
      <c r="H66" s="9" t="s">
        <v>121</v>
      </c>
      <c r="I66" s="3" t="s">
        <v>515</v>
      </c>
      <c r="J66" s="13" t="s">
        <v>665</v>
      </c>
      <c r="K66" s="14" t="s">
        <v>666</v>
      </c>
      <c r="L66" s="18">
        <f t="shared" si="3"/>
        <v>3.8136574074074114E-2</v>
      </c>
      <c r="M66">
        <f t="shared" si="4"/>
        <v>12</v>
      </c>
    </row>
    <row r="67" spans="1:13" x14ac:dyDescent="0.25">
      <c r="A67" s="11"/>
      <c r="B67" s="12"/>
      <c r="C67" s="12"/>
      <c r="D67" s="12"/>
      <c r="E67" s="12"/>
      <c r="F67" s="12"/>
      <c r="G67" s="9" t="s">
        <v>667</v>
      </c>
      <c r="H67" s="9" t="s">
        <v>121</v>
      </c>
      <c r="I67" s="3" t="s">
        <v>515</v>
      </c>
      <c r="J67" s="13" t="s">
        <v>668</v>
      </c>
      <c r="K67" s="14" t="s">
        <v>669</v>
      </c>
      <c r="L67" s="18">
        <f t="shared" ref="L67:L130" si="5">K67-J67</f>
        <v>3.4641203703703716E-2</v>
      </c>
      <c r="M67">
        <f t="shared" ref="M67:M130" si="6">HOUR(J67)</f>
        <v>16</v>
      </c>
    </row>
    <row r="68" spans="1:13" x14ac:dyDescent="0.25">
      <c r="A68" s="11"/>
      <c r="B68" s="12"/>
      <c r="C68" s="9" t="s">
        <v>118</v>
      </c>
      <c r="D68" s="9" t="s">
        <v>119</v>
      </c>
      <c r="E68" s="9" t="s">
        <v>119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670</v>
      </c>
      <c r="H69" s="9" t="s">
        <v>121</v>
      </c>
      <c r="I69" s="3" t="s">
        <v>515</v>
      </c>
      <c r="J69" s="13" t="s">
        <v>671</v>
      </c>
      <c r="K69" s="14" t="s">
        <v>672</v>
      </c>
      <c r="L69" s="18">
        <f t="shared" si="5"/>
        <v>1.541666666666669E-2</v>
      </c>
      <c r="M69">
        <f t="shared" si="6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673</v>
      </c>
      <c r="H70" s="9" t="s">
        <v>121</v>
      </c>
      <c r="I70" s="3" t="s">
        <v>515</v>
      </c>
      <c r="J70" s="13" t="s">
        <v>674</v>
      </c>
      <c r="K70" s="14" t="s">
        <v>675</v>
      </c>
      <c r="L70" s="18">
        <f t="shared" si="5"/>
        <v>1.4432870370370388E-2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676</v>
      </c>
      <c r="H71" s="9" t="s">
        <v>121</v>
      </c>
      <c r="I71" s="3" t="s">
        <v>515</v>
      </c>
      <c r="J71" s="13" t="s">
        <v>677</v>
      </c>
      <c r="K71" s="14" t="s">
        <v>678</v>
      </c>
      <c r="L71" s="18">
        <f t="shared" si="5"/>
        <v>1.6481481481481486E-2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679</v>
      </c>
      <c r="H72" s="9" t="s">
        <v>121</v>
      </c>
      <c r="I72" s="3" t="s">
        <v>515</v>
      </c>
      <c r="J72" s="13" t="s">
        <v>680</v>
      </c>
      <c r="K72" s="14" t="s">
        <v>681</v>
      </c>
      <c r="L72" s="18">
        <f t="shared" si="5"/>
        <v>2.0127314814814889E-2</v>
      </c>
      <c r="M72">
        <f t="shared" si="6"/>
        <v>12</v>
      </c>
    </row>
    <row r="73" spans="1:13" x14ac:dyDescent="0.25">
      <c r="A73" s="11"/>
      <c r="B73" s="12"/>
      <c r="C73" s="12"/>
      <c r="D73" s="12"/>
      <c r="E73" s="12"/>
      <c r="F73" s="12"/>
      <c r="G73" s="9" t="s">
        <v>682</v>
      </c>
      <c r="H73" s="9" t="s">
        <v>121</v>
      </c>
      <c r="I73" s="3" t="s">
        <v>515</v>
      </c>
      <c r="J73" s="13" t="s">
        <v>683</v>
      </c>
      <c r="K73" s="14" t="s">
        <v>684</v>
      </c>
      <c r="L73" s="18">
        <f t="shared" si="5"/>
        <v>1.9143518518518476E-2</v>
      </c>
      <c r="M73">
        <f t="shared" si="6"/>
        <v>12</v>
      </c>
    </row>
    <row r="74" spans="1:13" x14ac:dyDescent="0.25">
      <c r="A74" s="11"/>
      <c r="B74" s="12"/>
      <c r="C74" s="12"/>
      <c r="D74" s="12"/>
      <c r="E74" s="12"/>
      <c r="F74" s="12"/>
      <c r="G74" s="9" t="s">
        <v>685</v>
      </c>
      <c r="H74" s="9" t="s">
        <v>121</v>
      </c>
      <c r="I74" s="3" t="s">
        <v>515</v>
      </c>
      <c r="J74" s="13" t="s">
        <v>686</v>
      </c>
      <c r="K74" s="14" t="s">
        <v>687</v>
      </c>
      <c r="L74" s="18">
        <f t="shared" si="5"/>
        <v>2.6782407407407449E-2</v>
      </c>
      <c r="M74">
        <f t="shared" si="6"/>
        <v>16</v>
      </c>
    </row>
    <row r="75" spans="1:13" x14ac:dyDescent="0.25">
      <c r="A75" s="11"/>
      <c r="B75" s="12"/>
      <c r="C75" s="12"/>
      <c r="D75" s="12"/>
      <c r="E75" s="12"/>
      <c r="F75" s="12"/>
      <c r="G75" s="9" t="s">
        <v>688</v>
      </c>
      <c r="H75" s="9" t="s">
        <v>121</v>
      </c>
      <c r="I75" s="3" t="s">
        <v>515</v>
      </c>
      <c r="J75" s="13" t="s">
        <v>689</v>
      </c>
      <c r="K75" s="14" t="s">
        <v>690</v>
      </c>
      <c r="L75" s="18">
        <f t="shared" si="5"/>
        <v>2.0810185185185071E-2</v>
      </c>
      <c r="M75">
        <f t="shared" si="6"/>
        <v>19</v>
      </c>
    </row>
    <row r="76" spans="1:13" x14ac:dyDescent="0.25">
      <c r="A76" s="11"/>
      <c r="B76" s="12"/>
      <c r="C76" s="9" t="s">
        <v>146</v>
      </c>
      <c r="D76" s="9" t="s">
        <v>147</v>
      </c>
      <c r="E76" s="9" t="s">
        <v>147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691</v>
      </c>
      <c r="H77" s="9" t="s">
        <v>121</v>
      </c>
      <c r="I77" s="3" t="s">
        <v>515</v>
      </c>
      <c r="J77" s="13" t="s">
        <v>692</v>
      </c>
      <c r="K77" s="14" t="s">
        <v>693</v>
      </c>
      <c r="L77" s="18">
        <f t="shared" si="5"/>
        <v>1.305555555555557E-2</v>
      </c>
      <c r="M77">
        <f t="shared" si="6"/>
        <v>4</v>
      </c>
    </row>
    <row r="78" spans="1:13" x14ac:dyDescent="0.25">
      <c r="A78" s="11"/>
      <c r="B78" s="12"/>
      <c r="C78" s="12"/>
      <c r="D78" s="12"/>
      <c r="E78" s="12"/>
      <c r="F78" s="12"/>
      <c r="G78" s="9" t="s">
        <v>694</v>
      </c>
      <c r="H78" s="9" t="s">
        <v>121</v>
      </c>
      <c r="I78" s="3" t="s">
        <v>515</v>
      </c>
      <c r="J78" s="13" t="s">
        <v>695</v>
      </c>
      <c r="K78" s="14" t="s">
        <v>696</v>
      </c>
      <c r="L78" s="18">
        <f t="shared" si="5"/>
        <v>1.7569444444444415E-2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697</v>
      </c>
      <c r="H79" s="9" t="s">
        <v>121</v>
      </c>
      <c r="I79" s="3" t="s">
        <v>515</v>
      </c>
      <c r="J79" s="13" t="s">
        <v>698</v>
      </c>
      <c r="K79" s="14" t="s">
        <v>699</v>
      </c>
      <c r="L79" s="18">
        <f t="shared" si="5"/>
        <v>1.1469907407407387E-2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700</v>
      </c>
      <c r="H80" s="9" t="s">
        <v>121</v>
      </c>
      <c r="I80" s="3" t="s">
        <v>515</v>
      </c>
      <c r="J80" s="13" t="s">
        <v>701</v>
      </c>
      <c r="K80" s="14" t="s">
        <v>702</v>
      </c>
      <c r="L80" s="18">
        <f t="shared" si="5"/>
        <v>1.799768518518513E-2</v>
      </c>
      <c r="M80">
        <f t="shared" si="6"/>
        <v>8</v>
      </c>
    </row>
    <row r="81" spans="1:13" x14ac:dyDescent="0.25">
      <c r="A81" s="11"/>
      <c r="B81" s="12"/>
      <c r="C81" s="12"/>
      <c r="D81" s="12"/>
      <c r="E81" s="12"/>
      <c r="F81" s="12"/>
      <c r="G81" s="9" t="s">
        <v>703</v>
      </c>
      <c r="H81" s="9" t="s">
        <v>121</v>
      </c>
      <c r="I81" s="3" t="s">
        <v>515</v>
      </c>
      <c r="J81" s="13" t="s">
        <v>704</v>
      </c>
      <c r="K81" s="14" t="s">
        <v>705</v>
      </c>
      <c r="L81" s="18">
        <f t="shared" si="5"/>
        <v>1.8206018518518552E-2</v>
      </c>
      <c r="M81">
        <f t="shared" si="6"/>
        <v>8</v>
      </c>
    </row>
    <row r="82" spans="1:13" x14ac:dyDescent="0.25">
      <c r="A82" s="11"/>
      <c r="B82" s="12"/>
      <c r="C82" s="12"/>
      <c r="D82" s="12"/>
      <c r="E82" s="12"/>
      <c r="F82" s="12"/>
      <c r="G82" s="9" t="s">
        <v>706</v>
      </c>
      <c r="H82" s="9" t="s">
        <v>121</v>
      </c>
      <c r="I82" s="3" t="s">
        <v>515</v>
      </c>
      <c r="J82" s="13" t="s">
        <v>707</v>
      </c>
      <c r="K82" s="14" t="s">
        <v>708</v>
      </c>
      <c r="L82" s="18">
        <f t="shared" si="5"/>
        <v>2.1145833333333364E-2</v>
      </c>
      <c r="M82">
        <f t="shared" si="6"/>
        <v>10</v>
      </c>
    </row>
    <row r="83" spans="1:13" x14ac:dyDescent="0.25">
      <c r="A83" s="11"/>
      <c r="B83" s="12"/>
      <c r="C83" s="12"/>
      <c r="D83" s="12"/>
      <c r="E83" s="12"/>
      <c r="F83" s="12"/>
      <c r="G83" s="9" t="s">
        <v>709</v>
      </c>
      <c r="H83" s="9" t="s">
        <v>121</v>
      </c>
      <c r="I83" s="3" t="s">
        <v>515</v>
      </c>
      <c r="J83" s="13" t="s">
        <v>710</v>
      </c>
      <c r="K83" s="14" t="s">
        <v>711</v>
      </c>
      <c r="L83" s="18">
        <f t="shared" si="5"/>
        <v>2.3043981481481512E-2</v>
      </c>
      <c r="M83">
        <f t="shared" si="6"/>
        <v>10</v>
      </c>
    </row>
    <row r="84" spans="1:13" x14ac:dyDescent="0.25">
      <c r="A84" s="11"/>
      <c r="B84" s="12"/>
      <c r="C84" s="12"/>
      <c r="D84" s="12"/>
      <c r="E84" s="12"/>
      <c r="F84" s="12"/>
      <c r="G84" s="9" t="s">
        <v>712</v>
      </c>
      <c r="H84" s="9" t="s">
        <v>121</v>
      </c>
      <c r="I84" s="3" t="s">
        <v>515</v>
      </c>
      <c r="J84" s="13" t="s">
        <v>713</v>
      </c>
      <c r="K84" s="14" t="s">
        <v>714</v>
      </c>
      <c r="L84" s="18">
        <f t="shared" si="5"/>
        <v>3.1192129629629695E-2</v>
      </c>
      <c r="M84">
        <f t="shared" si="6"/>
        <v>15</v>
      </c>
    </row>
    <row r="85" spans="1:13" x14ac:dyDescent="0.25">
      <c r="A85" s="11"/>
      <c r="B85" s="12"/>
      <c r="C85" s="9" t="s">
        <v>160</v>
      </c>
      <c r="D85" s="9" t="s">
        <v>161</v>
      </c>
      <c r="E85" s="10" t="s">
        <v>12</v>
      </c>
      <c r="F85" s="5"/>
      <c r="G85" s="5"/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9" t="s">
        <v>290</v>
      </c>
      <c r="F86" s="9" t="s">
        <v>15</v>
      </c>
      <c r="G86" s="9" t="s">
        <v>715</v>
      </c>
      <c r="H86" s="9" t="s">
        <v>121</v>
      </c>
      <c r="I86" s="3" t="s">
        <v>515</v>
      </c>
      <c r="J86" s="13" t="s">
        <v>716</v>
      </c>
      <c r="K86" s="14" t="s">
        <v>717</v>
      </c>
      <c r="L86" s="18">
        <f t="shared" si="5"/>
        <v>1.7256944444444422E-2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9" t="s">
        <v>303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718</v>
      </c>
      <c r="H88" s="9" t="s">
        <v>121</v>
      </c>
      <c r="I88" s="3" t="s">
        <v>515</v>
      </c>
      <c r="J88" s="13" t="s">
        <v>719</v>
      </c>
      <c r="K88" s="14" t="s">
        <v>720</v>
      </c>
      <c r="L88" s="18">
        <f t="shared" si="5"/>
        <v>1.6516203703703658E-2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721</v>
      </c>
      <c r="H89" s="9" t="s">
        <v>121</v>
      </c>
      <c r="I89" s="3" t="s">
        <v>515</v>
      </c>
      <c r="J89" s="13" t="s">
        <v>722</v>
      </c>
      <c r="K89" s="14" t="s">
        <v>723</v>
      </c>
      <c r="L89" s="18">
        <f t="shared" si="5"/>
        <v>1.8078703703703736E-2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724</v>
      </c>
      <c r="H90" s="9" t="s">
        <v>121</v>
      </c>
      <c r="I90" s="3" t="s">
        <v>515</v>
      </c>
      <c r="J90" s="13" t="s">
        <v>725</v>
      </c>
      <c r="K90" s="14" t="s">
        <v>726</v>
      </c>
      <c r="L90" s="18">
        <f t="shared" si="5"/>
        <v>2.8217592592592544E-2</v>
      </c>
      <c r="M90">
        <f t="shared" si="6"/>
        <v>11</v>
      </c>
    </row>
    <row r="91" spans="1:13" x14ac:dyDescent="0.25">
      <c r="A91" s="11"/>
      <c r="B91" s="12"/>
      <c r="C91" s="12"/>
      <c r="D91" s="12"/>
      <c r="E91" s="12"/>
      <c r="F91" s="12"/>
      <c r="G91" s="9" t="s">
        <v>727</v>
      </c>
      <c r="H91" s="9" t="s">
        <v>121</v>
      </c>
      <c r="I91" s="3" t="s">
        <v>515</v>
      </c>
      <c r="J91" s="13" t="s">
        <v>728</v>
      </c>
      <c r="K91" s="14" t="s">
        <v>729</v>
      </c>
      <c r="L91" s="18">
        <f t="shared" si="5"/>
        <v>2.5671296296296386E-2</v>
      </c>
      <c r="M91">
        <f t="shared" si="6"/>
        <v>12</v>
      </c>
    </row>
    <row r="92" spans="1:13" x14ac:dyDescent="0.25">
      <c r="A92" s="11"/>
      <c r="B92" s="12"/>
      <c r="C92" s="12"/>
      <c r="D92" s="12"/>
      <c r="E92" s="12"/>
      <c r="F92" s="12"/>
      <c r="G92" s="9" t="s">
        <v>730</v>
      </c>
      <c r="H92" s="9" t="s">
        <v>121</v>
      </c>
      <c r="I92" s="3" t="s">
        <v>515</v>
      </c>
      <c r="J92" s="13" t="s">
        <v>731</v>
      </c>
      <c r="K92" s="14" t="s">
        <v>732</v>
      </c>
      <c r="L92" s="18">
        <f t="shared" si="5"/>
        <v>2.7546296296296235E-2</v>
      </c>
      <c r="M92">
        <f t="shared" si="6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733</v>
      </c>
      <c r="H93" s="9" t="s">
        <v>121</v>
      </c>
      <c r="I93" s="3" t="s">
        <v>515</v>
      </c>
      <c r="J93" s="13" t="s">
        <v>734</v>
      </c>
      <c r="K93" s="14" t="s">
        <v>735</v>
      </c>
      <c r="L93" s="18">
        <f t="shared" si="5"/>
        <v>4.2511574074074132E-2</v>
      </c>
      <c r="M93">
        <f t="shared" si="6"/>
        <v>12</v>
      </c>
    </row>
    <row r="94" spans="1:13" x14ac:dyDescent="0.25">
      <c r="A94" s="11"/>
      <c r="B94" s="12"/>
      <c r="C94" s="12"/>
      <c r="D94" s="12"/>
      <c r="E94" s="12"/>
      <c r="F94" s="12"/>
      <c r="G94" s="9" t="s">
        <v>736</v>
      </c>
      <c r="H94" s="9" t="s">
        <v>121</v>
      </c>
      <c r="I94" s="3" t="s">
        <v>515</v>
      </c>
      <c r="J94" s="13" t="s">
        <v>737</v>
      </c>
      <c r="K94" s="14" t="s">
        <v>738</v>
      </c>
      <c r="L94" s="18">
        <f t="shared" si="5"/>
        <v>2.1111111111111081E-2</v>
      </c>
      <c r="M94">
        <f t="shared" si="6"/>
        <v>14</v>
      </c>
    </row>
    <row r="95" spans="1:13" x14ac:dyDescent="0.25">
      <c r="A95" s="11"/>
      <c r="B95" s="12"/>
      <c r="C95" s="12"/>
      <c r="D95" s="12"/>
      <c r="E95" s="12"/>
      <c r="F95" s="12"/>
      <c r="G95" s="9" t="s">
        <v>739</v>
      </c>
      <c r="H95" s="9" t="s">
        <v>121</v>
      </c>
      <c r="I95" s="3" t="s">
        <v>515</v>
      </c>
      <c r="J95" s="13" t="s">
        <v>740</v>
      </c>
      <c r="K95" s="14" t="s">
        <v>741</v>
      </c>
      <c r="L95" s="18">
        <f t="shared" si="5"/>
        <v>3.1759259259259265E-2</v>
      </c>
      <c r="M95">
        <f t="shared" si="6"/>
        <v>14</v>
      </c>
    </row>
    <row r="96" spans="1:13" x14ac:dyDescent="0.25">
      <c r="A96" s="11"/>
      <c r="B96" s="12"/>
      <c r="C96" s="9" t="s">
        <v>742</v>
      </c>
      <c r="D96" s="9" t="s">
        <v>743</v>
      </c>
      <c r="E96" s="9" t="s">
        <v>743</v>
      </c>
      <c r="F96" s="9" t="s">
        <v>15</v>
      </c>
      <c r="G96" s="9" t="s">
        <v>744</v>
      </c>
      <c r="H96" s="9" t="s">
        <v>121</v>
      </c>
      <c r="I96" s="3" t="s">
        <v>515</v>
      </c>
      <c r="J96" s="13" t="s">
        <v>745</v>
      </c>
      <c r="K96" s="14" t="s">
        <v>746</v>
      </c>
      <c r="L96" s="18">
        <f t="shared" si="5"/>
        <v>1.2962962962962982E-2</v>
      </c>
      <c r="M96">
        <f t="shared" si="6"/>
        <v>1</v>
      </c>
    </row>
    <row r="97" spans="1:13" x14ac:dyDescent="0.25">
      <c r="A97" s="11"/>
      <c r="B97" s="12"/>
      <c r="C97" s="9" t="s">
        <v>166</v>
      </c>
      <c r="D97" s="9" t="s">
        <v>167</v>
      </c>
      <c r="E97" s="9" t="s">
        <v>167</v>
      </c>
      <c r="F97" s="9" t="s">
        <v>15</v>
      </c>
      <c r="G97" s="9" t="s">
        <v>747</v>
      </c>
      <c r="H97" s="9" t="s">
        <v>121</v>
      </c>
      <c r="I97" s="3" t="s">
        <v>515</v>
      </c>
      <c r="J97" s="13" t="s">
        <v>748</v>
      </c>
      <c r="K97" s="14" t="s">
        <v>749</v>
      </c>
      <c r="L97" s="18">
        <f t="shared" si="5"/>
        <v>1.4884259259259291E-2</v>
      </c>
      <c r="M97">
        <f t="shared" si="6"/>
        <v>14</v>
      </c>
    </row>
    <row r="98" spans="1:13" x14ac:dyDescent="0.25">
      <c r="A98" s="11"/>
      <c r="B98" s="12"/>
      <c r="C98" s="9" t="s">
        <v>86</v>
      </c>
      <c r="D98" s="9" t="s">
        <v>87</v>
      </c>
      <c r="E98" s="10" t="s">
        <v>12</v>
      </c>
      <c r="F98" s="5"/>
      <c r="G98" s="5"/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9" t="s">
        <v>87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750</v>
      </c>
      <c r="H100" s="9" t="s">
        <v>121</v>
      </c>
      <c r="I100" s="3" t="s">
        <v>515</v>
      </c>
      <c r="J100" s="13" t="s">
        <v>751</v>
      </c>
      <c r="K100" s="14" t="s">
        <v>752</v>
      </c>
      <c r="L100" s="18">
        <f t="shared" si="5"/>
        <v>1.0868055555555561E-2</v>
      </c>
      <c r="M100">
        <f t="shared" si="6"/>
        <v>1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753</v>
      </c>
      <c r="H101" s="9" t="s">
        <v>121</v>
      </c>
      <c r="I101" s="3" t="s">
        <v>515</v>
      </c>
      <c r="J101" s="13" t="s">
        <v>754</v>
      </c>
      <c r="K101" s="14" t="s">
        <v>755</v>
      </c>
      <c r="L101" s="18">
        <f t="shared" si="5"/>
        <v>1.9363425925925881E-2</v>
      </c>
      <c r="M101">
        <f t="shared" si="6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756</v>
      </c>
      <c r="H102" s="9" t="s">
        <v>121</v>
      </c>
      <c r="I102" s="3" t="s">
        <v>515</v>
      </c>
      <c r="J102" s="13" t="s">
        <v>757</v>
      </c>
      <c r="K102" s="14" t="s">
        <v>758</v>
      </c>
      <c r="L102" s="18">
        <f t="shared" si="5"/>
        <v>1.8321759259259274E-2</v>
      </c>
      <c r="M102">
        <f t="shared" si="6"/>
        <v>23</v>
      </c>
    </row>
    <row r="103" spans="1:13" x14ac:dyDescent="0.25">
      <c r="A103" s="11"/>
      <c r="B103" s="12"/>
      <c r="C103" s="12"/>
      <c r="D103" s="12"/>
      <c r="E103" s="9" t="s">
        <v>172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759</v>
      </c>
      <c r="H104" s="9" t="s">
        <v>121</v>
      </c>
      <c r="I104" s="3" t="s">
        <v>515</v>
      </c>
      <c r="J104" s="13" t="s">
        <v>760</v>
      </c>
      <c r="K104" s="14" t="s">
        <v>761</v>
      </c>
      <c r="L104" s="18">
        <f t="shared" si="5"/>
        <v>2.5509259259259232E-2</v>
      </c>
      <c r="M104">
        <f t="shared" si="6"/>
        <v>10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762</v>
      </c>
      <c r="H105" s="9" t="s">
        <v>121</v>
      </c>
      <c r="I105" s="3" t="s">
        <v>515</v>
      </c>
      <c r="J105" s="13" t="s">
        <v>763</v>
      </c>
      <c r="K105" s="14" t="s">
        <v>764</v>
      </c>
      <c r="L105" s="18">
        <f t="shared" si="5"/>
        <v>2.2118055555555571E-2</v>
      </c>
      <c r="M105">
        <f t="shared" si="6"/>
        <v>17</v>
      </c>
    </row>
    <row r="106" spans="1:13" x14ac:dyDescent="0.25">
      <c r="A106" s="11"/>
      <c r="B106" s="12"/>
      <c r="C106" s="9" t="s">
        <v>551</v>
      </c>
      <c r="D106" s="9" t="s">
        <v>552</v>
      </c>
      <c r="E106" s="9" t="s">
        <v>552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765</v>
      </c>
      <c r="H107" s="9" t="s">
        <v>121</v>
      </c>
      <c r="I107" s="3" t="s">
        <v>515</v>
      </c>
      <c r="J107" s="13" t="s">
        <v>766</v>
      </c>
      <c r="K107" s="14" t="s">
        <v>767</v>
      </c>
      <c r="L107" s="18">
        <f t="shared" si="5"/>
        <v>1.8182870370370363E-2</v>
      </c>
      <c r="M107">
        <f t="shared" si="6"/>
        <v>6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768</v>
      </c>
      <c r="H108" s="9" t="s">
        <v>121</v>
      </c>
      <c r="I108" s="3" t="s">
        <v>515</v>
      </c>
      <c r="J108" s="13" t="s">
        <v>769</v>
      </c>
      <c r="K108" s="14" t="s">
        <v>770</v>
      </c>
      <c r="L108" s="18">
        <f t="shared" si="5"/>
        <v>1.4479166666666654E-2</v>
      </c>
      <c r="M108">
        <f t="shared" si="6"/>
        <v>7</v>
      </c>
    </row>
    <row r="109" spans="1:13" x14ac:dyDescent="0.25">
      <c r="A109" s="11"/>
      <c r="B109" s="12"/>
      <c r="C109" s="9" t="s">
        <v>370</v>
      </c>
      <c r="D109" s="9" t="s">
        <v>371</v>
      </c>
      <c r="E109" s="9" t="s">
        <v>371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771</v>
      </c>
      <c r="H110" s="9" t="s">
        <v>121</v>
      </c>
      <c r="I110" s="3" t="s">
        <v>515</v>
      </c>
      <c r="J110" s="13" t="s">
        <v>772</v>
      </c>
      <c r="K110" s="14" t="s">
        <v>773</v>
      </c>
      <c r="L110" s="18">
        <f t="shared" si="5"/>
        <v>2.1481481481481463E-2</v>
      </c>
      <c r="M110">
        <f t="shared" si="6"/>
        <v>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774</v>
      </c>
      <c r="H111" s="9" t="s">
        <v>121</v>
      </c>
      <c r="I111" s="3" t="s">
        <v>515</v>
      </c>
      <c r="J111" s="13" t="s">
        <v>775</v>
      </c>
      <c r="K111" s="14" t="s">
        <v>776</v>
      </c>
      <c r="L111" s="18">
        <f t="shared" si="5"/>
        <v>1.743055555555556E-2</v>
      </c>
      <c r="M111">
        <f t="shared" si="6"/>
        <v>6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777</v>
      </c>
      <c r="H112" s="9" t="s">
        <v>121</v>
      </c>
      <c r="I112" s="3" t="s">
        <v>515</v>
      </c>
      <c r="J112" s="13" t="s">
        <v>778</v>
      </c>
      <c r="K112" s="14" t="s">
        <v>779</v>
      </c>
      <c r="L112" s="18">
        <f t="shared" si="5"/>
        <v>2.4201388888888897E-2</v>
      </c>
      <c r="M112">
        <f t="shared" si="6"/>
        <v>8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780</v>
      </c>
      <c r="H113" s="9" t="s">
        <v>121</v>
      </c>
      <c r="I113" s="3" t="s">
        <v>515</v>
      </c>
      <c r="J113" s="13" t="s">
        <v>781</v>
      </c>
      <c r="K113" s="14" t="s">
        <v>782</v>
      </c>
      <c r="L113" s="18">
        <f t="shared" si="5"/>
        <v>2.6481481481481495E-2</v>
      </c>
      <c r="M113">
        <f t="shared" si="6"/>
        <v>10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783</v>
      </c>
      <c r="H114" s="9" t="s">
        <v>121</v>
      </c>
      <c r="I114" s="3" t="s">
        <v>515</v>
      </c>
      <c r="J114" s="13" t="s">
        <v>784</v>
      </c>
      <c r="K114" s="14" t="s">
        <v>785</v>
      </c>
      <c r="L114" s="18">
        <f t="shared" si="5"/>
        <v>4.7210648148148127E-2</v>
      </c>
      <c r="M114">
        <f t="shared" si="6"/>
        <v>13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786</v>
      </c>
      <c r="H115" s="9" t="s">
        <v>121</v>
      </c>
      <c r="I115" s="3" t="s">
        <v>515</v>
      </c>
      <c r="J115" s="13" t="s">
        <v>787</v>
      </c>
      <c r="K115" s="14" t="s">
        <v>788</v>
      </c>
      <c r="L115" s="18">
        <f t="shared" si="5"/>
        <v>3.0081018518518632E-2</v>
      </c>
      <c r="M115">
        <f t="shared" si="6"/>
        <v>17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789</v>
      </c>
      <c r="H116" s="9" t="s">
        <v>121</v>
      </c>
      <c r="I116" s="3" t="s">
        <v>515</v>
      </c>
      <c r="J116" s="13" t="s">
        <v>790</v>
      </c>
      <c r="K116" s="14" t="s">
        <v>791</v>
      </c>
      <c r="L116" s="18">
        <f t="shared" si="5"/>
        <v>1.6249999999999987E-2</v>
      </c>
      <c r="M116">
        <f t="shared" si="6"/>
        <v>21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792</v>
      </c>
      <c r="H117" s="9" t="s">
        <v>121</v>
      </c>
      <c r="I117" s="3" t="s">
        <v>515</v>
      </c>
      <c r="J117" s="13" t="s">
        <v>793</v>
      </c>
      <c r="K117" s="14" t="s">
        <v>794</v>
      </c>
      <c r="L117" s="18">
        <f t="shared" si="5"/>
        <v>2.4803240740740695E-2</v>
      </c>
      <c r="M117">
        <f t="shared" si="6"/>
        <v>23</v>
      </c>
    </row>
    <row r="118" spans="1:13" x14ac:dyDescent="0.25">
      <c r="A118" s="11"/>
      <c r="B118" s="12"/>
      <c r="C118" s="9" t="s">
        <v>195</v>
      </c>
      <c r="D118" s="9" t="s">
        <v>196</v>
      </c>
      <c r="E118" s="9" t="s">
        <v>196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795</v>
      </c>
      <c r="H119" s="9" t="s">
        <v>121</v>
      </c>
      <c r="I119" s="3" t="s">
        <v>515</v>
      </c>
      <c r="J119" s="13" t="s">
        <v>796</v>
      </c>
      <c r="K119" s="14" t="s">
        <v>797</v>
      </c>
      <c r="L119" s="18">
        <f t="shared" si="5"/>
        <v>1.4027777777777778E-2</v>
      </c>
      <c r="M119">
        <f t="shared" si="6"/>
        <v>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798</v>
      </c>
      <c r="H120" s="9" t="s">
        <v>121</v>
      </c>
      <c r="I120" s="3" t="s">
        <v>515</v>
      </c>
      <c r="J120" s="13" t="s">
        <v>799</v>
      </c>
      <c r="K120" s="14" t="s">
        <v>800</v>
      </c>
      <c r="L120" s="18">
        <f t="shared" si="5"/>
        <v>1.7083333333333339E-2</v>
      </c>
      <c r="M120">
        <f t="shared" si="6"/>
        <v>5</v>
      </c>
    </row>
    <row r="121" spans="1:13" x14ac:dyDescent="0.25">
      <c r="A121" s="11"/>
      <c r="B121" s="12"/>
      <c r="C121" s="9" t="s">
        <v>40</v>
      </c>
      <c r="D121" s="9" t="s">
        <v>41</v>
      </c>
      <c r="E121" s="9" t="s">
        <v>200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801</v>
      </c>
      <c r="H122" s="9" t="s">
        <v>202</v>
      </c>
      <c r="I122" s="3" t="s">
        <v>515</v>
      </c>
      <c r="J122" s="13" t="s">
        <v>802</v>
      </c>
      <c r="K122" s="14" t="s">
        <v>803</v>
      </c>
      <c r="L122" s="18">
        <f t="shared" si="5"/>
        <v>1.3657407407407424E-2</v>
      </c>
      <c r="M122">
        <f t="shared" si="6"/>
        <v>5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804</v>
      </c>
      <c r="H123" s="9" t="s">
        <v>202</v>
      </c>
      <c r="I123" s="3" t="s">
        <v>515</v>
      </c>
      <c r="J123" s="13" t="s">
        <v>805</v>
      </c>
      <c r="K123" s="14" t="s">
        <v>806</v>
      </c>
      <c r="L123" s="18">
        <f t="shared" si="5"/>
        <v>2.1284722222222274E-2</v>
      </c>
      <c r="M123">
        <f t="shared" si="6"/>
        <v>10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807</v>
      </c>
      <c r="H124" s="9" t="s">
        <v>202</v>
      </c>
      <c r="I124" s="3" t="s">
        <v>515</v>
      </c>
      <c r="J124" s="13" t="s">
        <v>808</v>
      </c>
      <c r="K124" s="14" t="s">
        <v>809</v>
      </c>
      <c r="L124" s="18">
        <f t="shared" si="5"/>
        <v>3.7291666666666612E-2</v>
      </c>
      <c r="M124">
        <f t="shared" si="6"/>
        <v>10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810</v>
      </c>
      <c r="H125" s="9" t="s">
        <v>202</v>
      </c>
      <c r="I125" s="3" t="s">
        <v>515</v>
      </c>
      <c r="J125" s="13" t="s">
        <v>811</v>
      </c>
      <c r="K125" s="14" t="s">
        <v>812</v>
      </c>
      <c r="L125" s="18">
        <f t="shared" si="5"/>
        <v>3.0266203703703753E-2</v>
      </c>
      <c r="M125">
        <f t="shared" si="6"/>
        <v>11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813</v>
      </c>
      <c r="H126" s="9" t="s">
        <v>202</v>
      </c>
      <c r="I126" s="3" t="s">
        <v>515</v>
      </c>
      <c r="J126" s="13" t="s">
        <v>814</v>
      </c>
      <c r="K126" s="14" t="s">
        <v>815</v>
      </c>
      <c r="L126" s="18">
        <f t="shared" si="5"/>
        <v>2.0925925925925903E-2</v>
      </c>
      <c r="M126">
        <f t="shared" si="6"/>
        <v>15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816</v>
      </c>
      <c r="H127" s="9" t="s">
        <v>202</v>
      </c>
      <c r="I127" s="3" t="s">
        <v>515</v>
      </c>
      <c r="J127" s="13" t="s">
        <v>817</v>
      </c>
      <c r="K127" s="14" t="s">
        <v>818</v>
      </c>
      <c r="L127" s="18">
        <f t="shared" si="5"/>
        <v>1.3645833333333357E-2</v>
      </c>
      <c r="M127">
        <f t="shared" si="6"/>
        <v>16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819</v>
      </c>
      <c r="H128" s="9" t="s">
        <v>202</v>
      </c>
      <c r="I128" s="3" t="s">
        <v>515</v>
      </c>
      <c r="J128" s="13" t="s">
        <v>820</v>
      </c>
      <c r="K128" s="14" t="s">
        <v>821</v>
      </c>
      <c r="L128" s="18">
        <f t="shared" si="5"/>
        <v>1.9398148148148109E-2</v>
      </c>
      <c r="M128">
        <f t="shared" si="6"/>
        <v>16</v>
      </c>
    </row>
    <row r="129" spans="1:13" x14ac:dyDescent="0.25">
      <c r="A129" s="11"/>
      <c r="B129" s="12"/>
      <c r="C129" s="9" t="s">
        <v>205</v>
      </c>
      <c r="D129" s="9" t="s">
        <v>206</v>
      </c>
      <c r="E129" s="9" t="s">
        <v>206</v>
      </c>
      <c r="F129" s="9" t="s">
        <v>15</v>
      </c>
      <c r="G129" s="9" t="s">
        <v>822</v>
      </c>
      <c r="H129" s="9" t="s">
        <v>121</v>
      </c>
      <c r="I129" s="3" t="s">
        <v>515</v>
      </c>
      <c r="J129" s="13" t="s">
        <v>823</v>
      </c>
      <c r="K129" s="14" t="s">
        <v>824</v>
      </c>
      <c r="L129" s="18">
        <f t="shared" si="5"/>
        <v>2.4988425925925983E-2</v>
      </c>
      <c r="M129">
        <f t="shared" si="6"/>
        <v>11</v>
      </c>
    </row>
    <row r="130" spans="1:13" x14ac:dyDescent="0.25">
      <c r="A130" s="11"/>
      <c r="B130" s="12"/>
      <c r="C130" s="9" t="s">
        <v>825</v>
      </c>
      <c r="D130" s="9" t="s">
        <v>826</v>
      </c>
      <c r="E130" s="9" t="s">
        <v>826</v>
      </c>
      <c r="F130" s="9" t="s">
        <v>15</v>
      </c>
      <c r="G130" s="9" t="s">
        <v>827</v>
      </c>
      <c r="H130" s="9" t="s">
        <v>121</v>
      </c>
      <c r="I130" s="3" t="s">
        <v>515</v>
      </c>
      <c r="J130" s="13" t="s">
        <v>828</v>
      </c>
      <c r="K130" s="14" t="s">
        <v>829</v>
      </c>
      <c r="L130" s="18">
        <f t="shared" si="5"/>
        <v>1.6724537037037024E-2</v>
      </c>
      <c r="M130">
        <f t="shared" si="6"/>
        <v>15</v>
      </c>
    </row>
    <row r="131" spans="1:13" x14ac:dyDescent="0.25">
      <c r="A131" s="11"/>
      <c r="B131" s="12"/>
      <c r="C131" s="9" t="s">
        <v>423</v>
      </c>
      <c r="D131" s="9" t="s">
        <v>424</v>
      </c>
      <c r="E131" s="9" t="s">
        <v>424</v>
      </c>
      <c r="F131" s="9" t="s">
        <v>15</v>
      </c>
      <c r="G131" s="9" t="s">
        <v>830</v>
      </c>
      <c r="H131" s="9" t="s">
        <v>121</v>
      </c>
      <c r="I131" s="3" t="s">
        <v>515</v>
      </c>
      <c r="J131" s="13" t="s">
        <v>831</v>
      </c>
      <c r="K131" s="14" t="s">
        <v>832</v>
      </c>
      <c r="L131" s="18">
        <f t="shared" ref="L131:L194" si="7">K131-J131</f>
        <v>1.9305555555555576E-2</v>
      </c>
      <c r="M131">
        <f t="shared" ref="M131:M194" si="8">HOUR(J131)</f>
        <v>10</v>
      </c>
    </row>
    <row r="132" spans="1:13" x14ac:dyDescent="0.25">
      <c r="A132" s="11"/>
      <c r="B132" s="12"/>
      <c r="C132" s="9" t="s">
        <v>215</v>
      </c>
      <c r="D132" s="9" t="s">
        <v>216</v>
      </c>
      <c r="E132" s="9" t="s">
        <v>216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833</v>
      </c>
      <c r="H133" s="9" t="s">
        <v>121</v>
      </c>
      <c r="I133" s="3" t="s">
        <v>515</v>
      </c>
      <c r="J133" s="13" t="s">
        <v>834</v>
      </c>
      <c r="K133" s="14" t="s">
        <v>835</v>
      </c>
      <c r="L133" s="18">
        <f t="shared" si="7"/>
        <v>1.6296296296296309E-2</v>
      </c>
      <c r="M133">
        <f t="shared" si="8"/>
        <v>2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836</v>
      </c>
      <c r="H134" s="9" t="s">
        <v>121</v>
      </c>
      <c r="I134" s="3" t="s">
        <v>515</v>
      </c>
      <c r="J134" s="13" t="s">
        <v>837</v>
      </c>
      <c r="K134" s="14" t="s">
        <v>838</v>
      </c>
      <c r="L134" s="18">
        <f t="shared" si="7"/>
        <v>1.706018518518515E-2</v>
      </c>
      <c r="M134">
        <f t="shared" si="8"/>
        <v>21</v>
      </c>
    </row>
    <row r="135" spans="1:13" x14ac:dyDescent="0.25">
      <c r="A135" s="3" t="s">
        <v>10</v>
      </c>
      <c r="B135" s="9" t="s">
        <v>11</v>
      </c>
      <c r="C135" s="10" t="s">
        <v>12</v>
      </c>
      <c r="D135" s="5"/>
      <c r="E135" s="5"/>
      <c r="F135" s="5"/>
      <c r="G135" s="5"/>
      <c r="H135" s="5"/>
      <c r="I135" s="6"/>
      <c r="J135" s="7"/>
      <c r="K135" s="8"/>
    </row>
    <row r="136" spans="1:13" x14ac:dyDescent="0.25">
      <c r="A136" s="11"/>
      <c r="B136" s="12"/>
      <c r="C136" s="9" t="s">
        <v>66</v>
      </c>
      <c r="D136" s="9" t="s">
        <v>67</v>
      </c>
      <c r="E136" s="9" t="s">
        <v>67</v>
      </c>
      <c r="F136" s="9" t="s">
        <v>15</v>
      </c>
      <c r="G136" s="9" t="s">
        <v>839</v>
      </c>
      <c r="H136" s="9" t="s">
        <v>17</v>
      </c>
      <c r="I136" s="3" t="s">
        <v>515</v>
      </c>
      <c r="J136" s="13" t="s">
        <v>840</v>
      </c>
      <c r="K136" s="14" t="s">
        <v>841</v>
      </c>
      <c r="L136" s="18">
        <f t="shared" si="7"/>
        <v>2.6851851851851793E-2</v>
      </c>
      <c r="M136">
        <f t="shared" si="8"/>
        <v>12</v>
      </c>
    </row>
    <row r="137" spans="1:13" x14ac:dyDescent="0.25">
      <c r="A137" s="11"/>
      <c r="B137" s="12"/>
      <c r="C137" s="9" t="s">
        <v>13</v>
      </c>
      <c r="D137" s="9" t="s">
        <v>14</v>
      </c>
      <c r="E137" s="9" t="s">
        <v>14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842</v>
      </c>
      <c r="H138" s="9" t="s">
        <v>27</v>
      </c>
      <c r="I138" s="3" t="s">
        <v>515</v>
      </c>
      <c r="J138" s="13" t="s">
        <v>843</v>
      </c>
      <c r="K138" s="14" t="s">
        <v>844</v>
      </c>
      <c r="L138" s="18">
        <f t="shared" si="7"/>
        <v>3.2210648148148224E-2</v>
      </c>
      <c r="M138">
        <f t="shared" si="8"/>
        <v>13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845</v>
      </c>
      <c r="H139" s="9" t="s">
        <v>27</v>
      </c>
      <c r="I139" s="3" t="s">
        <v>515</v>
      </c>
      <c r="J139" s="13" t="s">
        <v>846</v>
      </c>
      <c r="K139" s="14" t="s">
        <v>847</v>
      </c>
      <c r="L139" s="18">
        <f t="shared" si="7"/>
        <v>2.0648148148148082E-2</v>
      </c>
      <c r="M139">
        <f t="shared" si="8"/>
        <v>15</v>
      </c>
    </row>
    <row r="140" spans="1:13" x14ac:dyDescent="0.25">
      <c r="A140" s="11"/>
      <c r="B140" s="12"/>
      <c r="C140" s="9" t="s">
        <v>24</v>
      </c>
      <c r="D140" s="9" t="s">
        <v>25</v>
      </c>
      <c r="E140" s="9" t="s">
        <v>25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848</v>
      </c>
      <c r="H141" s="9" t="s">
        <v>27</v>
      </c>
      <c r="I141" s="3" t="s">
        <v>515</v>
      </c>
      <c r="J141" s="13" t="s">
        <v>849</v>
      </c>
      <c r="K141" s="14" t="s">
        <v>850</v>
      </c>
      <c r="L141" s="18">
        <f t="shared" si="7"/>
        <v>1.6331018518518536E-2</v>
      </c>
      <c r="M141">
        <f t="shared" si="8"/>
        <v>10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851</v>
      </c>
      <c r="H142" s="9" t="s">
        <v>17</v>
      </c>
      <c r="I142" s="3" t="s">
        <v>515</v>
      </c>
      <c r="J142" s="13" t="s">
        <v>852</v>
      </c>
      <c r="K142" s="14" t="s">
        <v>853</v>
      </c>
      <c r="L142" s="18">
        <f t="shared" si="7"/>
        <v>2.1157407407407458E-2</v>
      </c>
      <c r="M142">
        <f t="shared" si="8"/>
        <v>13</v>
      </c>
    </row>
    <row r="143" spans="1:13" x14ac:dyDescent="0.25">
      <c r="A143" s="11"/>
      <c r="B143" s="12"/>
      <c r="C143" s="9" t="s">
        <v>182</v>
      </c>
      <c r="D143" s="9" t="s">
        <v>183</v>
      </c>
      <c r="E143" s="9" t="s">
        <v>183</v>
      </c>
      <c r="F143" s="9" t="s">
        <v>15</v>
      </c>
      <c r="G143" s="9" t="s">
        <v>854</v>
      </c>
      <c r="H143" s="9" t="s">
        <v>17</v>
      </c>
      <c r="I143" s="3" t="s">
        <v>515</v>
      </c>
      <c r="J143" s="13" t="s">
        <v>855</v>
      </c>
      <c r="K143" s="14" t="s">
        <v>856</v>
      </c>
      <c r="L143" s="18">
        <f t="shared" si="7"/>
        <v>2.3298611111111089E-2</v>
      </c>
      <c r="M143">
        <f t="shared" si="8"/>
        <v>17</v>
      </c>
    </row>
    <row r="144" spans="1:13" x14ac:dyDescent="0.25">
      <c r="A144" s="11"/>
      <c r="B144" s="12"/>
      <c r="C144" s="9" t="s">
        <v>30</v>
      </c>
      <c r="D144" s="9" t="s">
        <v>31</v>
      </c>
      <c r="E144" s="9" t="s">
        <v>31</v>
      </c>
      <c r="F144" s="9" t="s">
        <v>15</v>
      </c>
      <c r="G144" s="9" t="s">
        <v>857</v>
      </c>
      <c r="H144" s="9" t="s">
        <v>27</v>
      </c>
      <c r="I144" s="3" t="s">
        <v>515</v>
      </c>
      <c r="J144" s="13" t="s">
        <v>858</v>
      </c>
      <c r="K144" s="14" t="s">
        <v>859</v>
      </c>
      <c r="L144" s="18">
        <f t="shared" si="7"/>
        <v>4.0185185185185102E-2</v>
      </c>
      <c r="M144">
        <f t="shared" si="8"/>
        <v>14</v>
      </c>
    </row>
    <row r="145" spans="1:13" x14ac:dyDescent="0.25">
      <c r="A145" s="11"/>
      <c r="B145" s="12"/>
      <c r="C145" s="9" t="s">
        <v>35</v>
      </c>
      <c r="D145" s="9" t="s">
        <v>36</v>
      </c>
      <c r="E145" s="9" t="s">
        <v>36</v>
      </c>
      <c r="F145" s="9" t="s">
        <v>15</v>
      </c>
      <c r="G145" s="9" t="s">
        <v>860</v>
      </c>
      <c r="H145" s="9" t="s">
        <v>17</v>
      </c>
      <c r="I145" s="3" t="s">
        <v>515</v>
      </c>
      <c r="J145" s="13" t="s">
        <v>861</v>
      </c>
      <c r="K145" s="14" t="s">
        <v>38</v>
      </c>
      <c r="L145" s="18">
        <f t="shared" si="7"/>
        <v>1.5023148148148147E-2</v>
      </c>
      <c r="M145">
        <f t="shared" si="8"/>
        <v>6</v>
      </c>
    </row>
    <row r="146" spans="1:13" x14ac:dyDescent="0.25">
      <c r="A146" s="11"/>
      <c r="B146" s="12"/>
      <c r="C146" s="9" t="s">
        <v>40</v>
      </c>
      <c r="D146" s="9" t="s">
        <v>41</v>
      </c>
      <c r="E146" s="9" t="s">
        <v>41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862</v>
      </c>
      <c r="H147" s="9" t="s">
        <v>17</v>
      </c>
      <c r="I147" s="3" t="s">
        <v>515</v>
      </c>
      <c r="J147" s="13" t="s">
        <v>863</v>
      </c>
      <c r="K147" s="14" t="s">
        <v>864</v>
      </c>
      <c r="L147" s="18">
        <f t="shared" si="7"/>
        <v>3.1122685185185184E-2</v>
      </c>
      <c r="M147">
        <f t="shared" si="8"/>
        <v>7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865</v>
      </c>
      <c r="H148" s="9" t="s">
        <v>17</v>
      </c>
      <c r="I148" s="3" t="s">
        <v>515</v>
      </c>
      <c r="J148" s="13" t="s">
        <v>866</v>
      </c>
      <c r="K148" s="14" t="s">
        <v>867</v>
      </c>
      <c r="L148" s="18">
        <f t="shared" si="7"/>
        <v>3.4999999999999976E-2</v>
      </c>
      <c r="M148">
        <f t="shared" si="8"/>
        <v>11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868</v>
      </c>
      <c r="H149" s="9" t="s">
        <v>17</v>
      </c>
      <c r="I149" s="3" t="s">
        <v>515</v>
      </c>
      <c r="J149" s="13" t="s">
        <v>869</v>
      </c>
      <c r="K149" s="14" t="s">
        <v>870</v>
      </c>
      <c r="L149" s="18">
        <f t="shared" si="7"/>
        <v>1.4490740740740748E-2</v>
      </c>
      <c r="M149">
        <f t="shared" si="8"/>
        <v>13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871</v>
      </c>
      <c r="H150" s="9" t="s">
        <v>17</v>
      </c>
      <c r="I150" s="3" t="s">
        <v>515</v>
      </c>
      <c r="J150" s="13" t="s">
        <v>872</v>
      </c>
      <c r="K150" s="14" t="s">
        <v>873</v>
      </c>
      <c r="L150" s="18">
        <f t="shared" si="7"/>
        <v>1.9976851851851829E-2</v>
      </c>
      <c r="M150">
        <f t="shared" si="8"/>
        <v>16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874</v>
      </c>
      <c r="H151" s="9" t="s">
        <v>17</v>
      </c>
      <c r="I151" s="3" t="s">
        <v>515</v>
      </c>
      <c r="J151" s="13" t="s">
        <v>875</v>
      </c>
      <c r="K151" s="14" t="s">
        <v>876</v>
      </c>
      <c r="L151" s="18">
        <f t="shared" si="7"/>
        <v>2.4699074074074012E-2</v>
      </c>
      <c r="M151">
        <f t="shared" si="8"/>
        <v>17</v>
      </c>
    </row>
    <row r="152" spans="1:13" x14ac:dyDescent="0.25">
      <c r="A152" s="11"/>
      <c r="B152" s="12"/>
      <c r="C152" s="9" t="s">
        <v>51</v>
      </c>
      <c r="D152" s="9" t="s">
        <v>52</v>
      </c>
      <c r="E152" s="9" t="s">
        <v>52</v>
      </c>
      <c r="F152" s="9" t="s">
        <v>15</v>
      </c>
      <c r="G152" s="9" t="s">
        <v>877</v>
      </c>
      <c r="H152" s="9" t="s">
        <v>27</v>
      </c>
      <c r="I152" s="3" t="s">
        <v>515</v>
      </c>
      <c r="J152" s="13" t="s">
        <v>878</v>
      </c>
      <c r="K152" s="14" t="s">
        <v>879</v>
      </c>
      <c r="L152" s="18">
        <f t="shared" si="7"/>
        <v>1.7523148148148149E-2</v>
      </c>
      <c r="M152">
        <f t="shared" si="8"/>
        <v>21</v>
      </c>
    </row>
    <row r="153" spans="1:13" x14ac:dyDescent="0.25">
      <c r="A153" s="3" t="s">
        <v>434</v>
      </c>
      <c r="B153" s="9" t="s">
        <v>435</v>
      </c>
      <c r="C153" s="10" t="s">
        <v>12</v>
      </c>
      <c r="D153" s="5"/>
      <c r="E153" s="5"/>
      <c r="F153" s="5"/>
      <c r="G153" s="5"/>
      <c r="H153" s="5"/>
      <c r="I153" s="6"/>
      <c r="J153" s="7"/>
      <c r="K153" s="8"/>
    </row>
    <row r="154" spans="1:13" x14ac:dyDescent="0.25">
      <c r="A154" s="11"/>
      <c r="B154" s="12"/>
      <c r="C154" s="9" t="s">
        <v>436</v>
      </c>
      <c r="D154" s="9" t="s">
        <v>437</v>
      </c>
      <c r="E154" s="9" t="s">
        <v>437</v>
      </c>
      <c r="F154" s="9" t="s">
        <v>438</v>
      </c>
      <c r="G154" s="9" t="s">
        <v>880</v>
      </c>
      <c r="H154" s="9" t="s">
        <v>121</v>
      </c>
      <c r="I154" s="3" t="s">
        <v>515</v>
      </c>
      <c r="J154" s="13" t="s">
        <v>881</v>
      </c>
      <c r="K154" s="14" t="s">
        <v>882</v>
      </c>
      <c r="L154" s="18">
        <f t="shared" si="7"/>
        <v>3.3935185185185124E-2</v>
      </c>
      <c r="M154">
        <f t="shared" si="8"/>
        <v>13</v>
      </c>
    </row>
    <row r="155" spans="1:13" x14ac:dyDescent="0.25">
      <c r="A155" s="11"/>
      <c r="B155" s="12"/>
      <c r="C155" s="9" t="s">
        <v>883</v>
      </c>
      <c r="D155" s="9" t="s">
        <v>884</v>
      </c>
      <c r="E155" s="9" t="s">
        <v>884</v>
      </c>
      <c r="F155" s="9" t="s">
        <v>438</v>
      </c>
      <c r="G155" s="9" t="s">
        <v>885</v>
      </c>
      <c r="H155" s="9" t="s">
        <v>121</v>
      </c>
      <c r="I155" s="3" t="s">
        <v>515</v>
      </c>
      <c r="J155" s="13" t="s">
        <v>886</v>
      </c>
      <c r="K155" s="14" t="s">
        <v>887</v>
      </c>
      <c r="L155" s="18">
        <f t="shared" si="7"/>
        <v>3.284722222222225E-2</v>
      </c>
      <c r="M155">
        <f t="shared" si="8"/>
        <v>11</v>
      </c>
    </row>
    <row r="156" spans="1:13" x14ac:dyDescent="0.25">
      <c r="A156" s="3" t="s">
        <v>442</v>
      </c>
      <c r="B156" s="9" t="s">
        <v>443</v>
      </c>
      <c r="C156" s="10" t="s">
        <v>12</v>
      </c>
      <c r="D156" s="5"/>
      <c r="E156" s="5"/>
      <c r="F156" s="5"/>
      <c r="G156" s="5"/>
      <c r="H156" s="5"/>
      <c r="I156" s="6"/>
      <c r="J156" s="7"/>
      <c r="K156" s="8"/>
    </row>
    <row r="157" spans="1:13" x14ac:dyDescent="0.25">
      <c r="A157" s="11"/>
      <c r="B157" s="12"/>
      <c r="C157" s="9" t="s">
        <v>444</v>
      </c>
      <c r="D157" s="9" t="s">
        <v>445</v>
      </c>
      <c r="E157" s="9" t="s">
        <v>446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888</v>
      </c>
      <c r="H158" s="9" t="s">
        <v>121</v>
      </c>
      <c r="I158" s="3" t="s">
        <v>515</v>
      </c>
      <c r="J158" s="13" t="s">
        <v>889</v>
      </c>
      <c r="K158" s="14" t="s">
        <v>890</v>
      </c>
      <c r="L158" s="18">
        <f t="shared" si="7"/>
        <v>1.5821759259259272E-2</v>
      </c>
      <c r="M158">
        <f t="shared" si="8"/>
        <v>8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891</v>
      </c>
      <c r="H159" s="9" t="s">
        <v>121</v>
      </c>
      <c r="I159" s="3" t="s">
        <v>515</v>
      </c>
      <c r="J159" s="13" t="s">
        <v>892</v>
      </c>
      <c r="K159" s="14" t="s">
        <v>893</v>
      </c>
      <c r="L159" s="18">
        <f t="shared" si="7"/>
        <v>2.1724537037037028E-2</v>
      </c>
      <c r="M159">
        <f t="shared" si="8"/>
        <v>8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894</v>
      </c>
      <c r="H160" s="9" t="s">
        <v>121</v>
      </c>
      <c r="I160" s="3" t="s">
        <v>515</v>
      </c>
      <c r="J160" s="13" t="s">
        <v>895</v>
      </c>
      <c r="K160" s="14" t="s">
        <v>896</v>
      </c>
      <c r="L160" s="18">
        <f t="shared" si="7"/>
        <v>2.278935185185188E-2</v>
      </c>
      <c r="M160">
        <f t="shared" si="8"/>
        <v>10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897</v>
      </c>
      <c r="H161" s="9" t="s">
        <v>121</v>
      </c>
      <c r="I161" s="3" t="s">
        <v>515</v>
      </c>
      <c r="J161" s="13" t="s">
        <v>898</v>
      </c>
      <c r="K161" s="14" t="s">
        <v>899</v>
      </c>
      <c r="L161" s="18">
        <f t="shared" si="7"/>
        <v>3.2870370370370272E-2</v>
      </c>
      <c r="M161">
        <f t="shared" si="8"/>
        <v>11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900</v>
      </c>
      <c r="H162" s="9" t="s">
        <v>121</v>
      </c>
      <c r="I162" s="3" t="s">
        <v>515</v>
      </c>
      <c r="J162" s="13" t="s">
        <v>901</v>
      </c>
      <c r="K162" s="14" t="s">
        <v>902</v>
      </c>
      <c r="L162" s="18">
        <f t="shared" si="7"/>
        <v>3.6261574074073932E-2</v>
      </c>
      <c r="M162">
        <f t="shared" si="8"/>
        <v>12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903</v>
      </c>
      <c r="H163" s="9" t="s">
        <v>121</v>
      </c>
      <c r="I163" s="3" t="s">
        <v>515</v>
      </c>
      <c r="J163" s="13" t="s">
        <v>904</v>
      </c>
      <c r="K163" s="14" t="s">
        <v>905</v>
      </c>
      <c r="L163" s="18">
        <f t="shared" si="7"/>
        <v>3.8611111111111041E-2</v>
      </c>
      <c r="M163">
        <f t="shared" si="8"/>
        <v>13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906</v>
      </c>
      <c r="H164" s="9" t="s">
        <v>121</v>
      </c>
      <c r="I164" s="3" t="s">
        <v>515</v>
      </c>
      <c r="J164" s="13" t="s">
        <v>907</v>
      </c>
      <c r="K164" s="14" t="s">
        <v>908</v>
      </c>
      <c r="L164" s="18">
        <f t="shared" si="7"/>
        <v>2.6967592592592515E-2</v>
      </c>
      <c r="M164">
        <f t="shared" si="8"/>
        <v>16</v>
      </c>
    </row>
    <row r="165" spans="1:13" x14ac:dyDescent="0.25">
      <c r="A165" s="11"/>
      <c r="B165" s="12"/>
      <c r="C165" s="9" t="s">
        <v>456</v>
      </c>
      <c r="D165" s="9" t="s">
        <v>457</v>
      </c>
      <c r="E165" s="10" t="s">
        <v>12</v>
      </c>
      <c r="F165" s="5"/>
      <c r="G165" s="5"/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9" t="s">
        <v>909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910</v>
      </c>
      <c r="H167" s="9" t="s">
        <v>121</v>
      </c>
      <c r="I167" s="3" t="s">
        <v>515</v>
      </c>
      <c r="J167" s="13" t="s">
        <v>911</v>
      </c>
      <c r="K167" s="14" t="s">
        <v>912</v>
      </c>
      <c r="L167" s="18">
        <f t="shared" si="7"/>
        <v>2.5671296296296331E-2</v>
      </c>
      <c r="M167">
        <f t="shared" si="8"/>
        <v>11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913</v>
      </c>
      <c r="H168" s="9" t="s">
        <v>121</v>
      </c>
      <c r="I168" s="3" t="s">
        <v>515</v>
      </c>
      <c r="J168" s="13" t="s">
        <v>914</v>
      </c>
      <c r="K168" s="14" t="s">
        <v>915</v>
      </c>
      <c r="L168" s="18">
        <f t="shared" si="7"/>
        <v>1.4189814814814738E-2</v>
      </c>
      <c r="M168">
        <f t="shared" si="8"/>
        <v>18</v>
      </c>
    </row>
    <row r="169" spans="1:13" x14ac:dyDescent="0.25">
      <c r="A169" s="11"/>
      <c r="B169" s="12"/>
      <c r="C169" s="12"/>
      <c r="D169" s="12"/>
      <c r="E169" s="9" t="s">
        <v>458</v>
      </c>
      <c r="F169" s="9" t="s">
        <v>15</v>
      </c>
      <c r="G169" s="10" t="s">
        <v>12</v>
      </c>
      <c r="H169" s="5"/>
      <c r="I169" s="6"/>
      <c r="J169" s="7"/>
      <c r="K169" s="8"/>
    </row>
    <row r="170" spans="1:13" x14ac:dyDescent="0.25">
      <c r="A170" s="11"/>
      <c r="B170" s="12"/>
      <c r="C170" s="12"/>
      <c r="D170" s="12"/>
      <c r="E170" s="12"/>
      <c r="F170" s="12"/>
      <c r="G170" s="9" t="s">
        <v>916</v>
      </c>
      <c r="H170" s="9" t="s">
        <v>121</v>
      </c>
      <c r="I170" s="3" t="s">
        <v>515</v>
      </c>
      <c r="J170" s="13" t="s">
        <v>917</v>
      </c>
      <c r="K170" s="14" t="s">
        <v>918</v>
      </c>
      <c r="L170" s="18">
        <f t="shared" si="7"/>
        <v>1.4687499999999964E-2</v>
      </c>
      <c r="M170">
        <f t="shared" si="8"/>
        <v>8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919</v>
      </c>
      <c r="H171" s="9" t="s">
        <v>121</v>
      </c>
      <c r="I171" s="3" t="s">
        <v>515</v>
      </c>
      <c r="J171" s="13" t="s">
        <v>920</v>
      </c>
      <c r="K171" s="14" t="s">
        <v>921</v>
      </c>
      <c r="L171" s="18">
        <f t="shared" si="7"/>
        <v>3.1006944444444406E-2</v>
      </c>
      <c r="M171">
        <f t="shared" si="8"/>
        <v>12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922</v>
      </c>
      <c r="H172" s="9" t="s">
        <v>121</v>
      </c>
      <c r="I172" s="3" t="s">
        <v>515</v>
      </c>
      <c r="J172" s="13" t="s">
        <v>923</v>
      </c>
      <c r="K172" s="14" t="s">
        <v>924</v>
      </c>
      <c r="L172" s="18">
        <f t="shared" si="7"/>
        <v>2.5717592592592653E-2</v>
      </c>
      <c r="M172">
        <f t="shared" si="8"/>
        <v>14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925</v>
      </c>
      <c r="H173" s="9" t="s">
        <v>121</v>
      </c>
      <c r="I173" s="3" t="s">
        <v>515</v>
      </c>
      <c r="J173" s="13" t="s">
        <v>926</v>
      </c>
      <c r="K173" s="14" t="s">
        <v>927</v>
      </c>
      <c r="L173" s="18">
        <f t="shared" si="7"/>
        <v>3.1284722222222228E-2</v>
      </c>
      <c r="M173">
        <f t="shared" si="8"/>
        <v>15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928</v>
      </c>
      <c r="H174" s="9" t="s">
        <v>121</v>
      </c>
      <c r="I174" s="3" t="s">
        <v>515</v>
      </c>
      <c r="J174" s="13" t="s">
        <v>929</v>
      </c>
      <c r="K174" s="14" t="s">
        <v>930</v>
      </c>
      <c r="L174" s="18">
        <f t="shared" si="7"/>
        <v>1.9710648148148047E-2</v>
      </c>
      <c r="M174">
        <f t="shared" si="8"/>
        <v>18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931</v>
      </c>
      <c r="H175" s="9" t="s">
        <v>121</v>
      </c>
      <c r="I175" s="3" t="s">
        <v>515</v>
      </c>
      <c r="J175" s="13" t="s">
        <v>932</v>
      </c>
      <c r="K175" s="14" t="s">
        <v>933</v>
      </c>
      <c r="L175" s="18">
        <f t="shared" si="7"/>
        <v>2.1469907407407507E-2</v>
      </c>
      <c r="M175">
        <f t="shared" si="8"/>
        <v>19</v>
      </c>
    </row>
    <row r="176" spans="1:13" x14ac:dyDescent="0.25">
      <c r="A176" s="11"/>
      <c r="B176" s="12"/>
      <c r="C176" s="9" t="s">
        <v>462</v>
      </c>
      <c r="D176" s="9" t="s">
        <v>463</v>
      </c>
      <c r="E176" s="9" t="s">
        <v>463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934</v>
      </c>
      <c r="H177" s="9" t="s">
        <v>121</v>
      </c>
      <c r="I177" s="3" t="s">
        <v>515</v>
      </c>
      <c r="J177" s="13" t="s">
        <v>935</v>
      </c>
      <c r="K177" s="14" t="s">
        <v>936</v>
      </c>
      <c r="L177" s="18">
        <f t="shared" si="7"/>
        <v>1.6620370370370341E-2</v>
      </c>
      <c r="M177">
        <f t="shared" si="8"/>
        <v>4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937</v>
      </c>
      <c r="H178" s="9" t="s">
        <v>121</v>
      </c>
      <c r="I178" s="3" t="s">
        <v>515</v>
      </c>
      <c r="J178" s="13" t="s">
        <v>938</v>
      </c>
      <c r="K178" s="14" t="s">
        <v>939</v>
      </c>
      <c r="L178" s="18">
        <f t="shared" si="7"/>
        <v>1.7233796296296289E-2</v>
      </c>
      <c r="M178">
        <f t="shared" si="8"/>
        <v>9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940</v>
      </c>
      <c r="H179" s="9" t="s">
        <v>121</v>
      </c>
      <c r="I179" s="3" t="s">
        <v>515</v>
      </c>
      <c r="J179" s="13" t="s">
        <v>941</v>
      </c>
      <c r="K179" s="14" t="s">
        <v>942</v>
      </c>
      <c r="L179" s="18">
        <f t="shared" si="7"/>
        <v>2.285879629629628E-2</v>
      </c>
      <c r="M179">
        <f t="shared" si="8"/>
        <v>9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943</v>
      </c>
      <c r="H180" s="9" t="s">
        <v>121</v>
      </c>
      <c r="I180" s="3" t="s">
        <v>515</v>
      </c>
      <c r="J180" s="13" t="s">
        <v>944</v>
      </c>
      <c r="K180" s="14" t="s">
        <v>945</v>
      </c>
      <c r="L180" s="18">
        <f t="shared" si="7"/>
        <v>4.7962962962962985E-2</v>
      </c>
      <c r="M180">
        <f t="shared" si="8"/>
        <v>13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946</v>
      </c>
      <c r="H181" s="9" t="s">
        <v>121</v>
      </c>
      <c r="I181" s="3" t="s">
        <v>515</v>
      </c>
      <c r="J181" s="13" t="s">
        <v>947</v>
      </c>
      <c r="K181" s="14" t="s">
        <v>948</v>
      </c>
      <c r="L181" s="18">
        <f t="shared" si="7"/>
        <v>4.4270833333333259E-2</v>
      </c>
      <c r="M181">
        <f t="shared" si="8"/>
        <v>13</v>
      </c>
    </row>
    <row r="182" spans="1:13" x14ac:dyDescent="0.25">
      <c r="A182" s="11"/>
      <c r="B182" s="12"/>
      <c r="C182" s="9" t="s">
        <v>479</v>
      </c>
      <c r="D182" s="9" t="s">
        <v>480</v>
      </c>
      <c r="E182" s="9" t="s">
        <v>481</v>
      </c>
      <c r="F182" s="9" t="s">
        <v>15</v>
      </c>
      <c r="G182" s="9" t="s">
        <v>949</v>
      </c>
      <c r="H182" s="9" t="s">
        <v>121</v>
      </c>
      <c r="I182" s="3" t="s">
        <v>515</v>
      </c>
      <c r="J182" s="13" t="s">
        <v>950</v>
      </c>
      <c r="K182" s="14" t="s">
        <v>951</v>
      </c>
      <c r="L182" s="18">
        <f t="shared" si="7"/>
        <v>3.2557870370370501E-2</v>
      </c>
      <c r="M182">
        <f t="shared" si="8"/>
        <v>16</v>
      </c>
    </row>
    <row r="183" spans="1:13" x14ac:dyDescent="0.25">
      <c r="A183" s="11"/>
      <c r="B183" s="12"/>
      <c r="C183" s="9" t="s">
        <v>494</v>
      </c>
      <c r="D183" s="9" t="s">
        <v>495</v>
      </c>
      <c r="E183" s="9" t="s">
        <v>496</v>
      </c>
      <c r="F183" s="9" t="s">
        <v>15</v>
      </c>
      <c r="G183" s="9" t="s">
        <v>952</v>
      </c>
      <c r="H183" s="9" t="s">
        <v>121</v>
      </c>
      <c r="I183" s="3" t="s">
        <v>515</v>
      </c>
      <c r="J183" s="13" t="s">
        <v>953</v>
      </c>
      <c r="K183" s="14" t="s">
        <v>954</v>
      </c>
      <c r="L183" s="18">
        <f t="shared" si="7"/>
        <v>1.2847222222222121E-2</v>
      </c>
      <c r="M183">
        <f t="shared" si="8"/>
        <v>17</v>
      </c>
    </row>
    <row r="184" spans="1:13" x14ac:dyDescent="0.25">
      <c r="A184" s="3" t="s">
        <v>507</v>
      </c>
      <c r="B184" s="9" t="s">
        <v>508</v>
      </c>
      <c r="C184" s="10" t="s">
        <v>12</v>
      </c>
      <c r="D184" s="5"/>
      <c r="E184" s="5"/>
      <c r="F184" s="5"/>
      <c r="G184" s="5"/>
      <c r="H184" s="5"/>
      <c r="I184" s="6"/>
      <c r="J184" s="7"/>
      <c r="K184" s="8"/>
    </row>
    <row r="185" spans="1:13" x14ac:dyDescent="0.25">
      <c r="A185" s="11"/>
      <c r="B185" s="12"/>
      <c r="C185" s="9" t="s">
        <v>479</v>
      </c>
      <c r="D185" s="9" t="s">
        <v>480</v>
      </c>
      <c r="E185" s="9" t="s">
        <v>481</v>
      </c>
      <c r="F185" s="9" t="s">
        <v>15</v>
      </c>
      <c r="G185" s="10" t="s">
        <v>12</v>
      </c>
      <c r="H185" s="5"/>
      <c r="I185" s="6"/>
      <c r="J185" s="7"/>
      <c r="K185" s="8"/>
    </row>
    <row r="186" spans="1:13" x14ac:dyDescent="0.25">
      <c r="A186" s="11"/>
      <c r="B186" s="12"/>
      <c r="C186" s="12"/>
      <c r="D186" s="12"/>
      <c r="E186" s="12"/>
      <c r="F186" s="12"/>
      <c r="G186" s="9" t="s">
        <v>955</v>
      </c>
      <c r="H186" s="9" t="s">
        <v>17</v>
      </c>
      <c r="I186" s="3" t="s">
        <v>515</v>
      </c>
      <c r="J186" s="13" t="s">
        <v>956</v>
      </c>
      <c r="K186" s="14" t="s">
        <v>957</v>
      </c>
      <c r="L186" s="18">
        <f t="shared" si="7"/>
        <v>2.3449074074074039E-2</v>
      </c>
      <c r="M186">
        <f t="shared" si="8"/>
        <v>12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958</v>
      </c>
      <c r="H187" s="9" t="s">
        <v>17</v>
      </c>
      <c r="I187" s="3" t="s">
        <v>515</v>
      </c>
      <c r="J187" s="13" t="s">
        <v>959</v>
      </c>
      <c r="K187" s="14" t="s">
        <v>960</v>
      </c>
      <c r="L187" s="18">
        <f t="shared" si="7"/>
        <v>1.6157407407407343E-2</v>
      </c>
      <c r="M187">
        <f t="shared" si="8"/>
        <v>13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961</v>
      </c>
      <c r="H188" s="9" t="s">
        <v>17</v>
      </c>
      <c r="I188" s="3" t="s">
        <v>515</v>
      </c>
      <c r="J188" s="13" t="s">
        <v>962</v>
      </c>
      <c r="K188" s="14" t="s">
        <v>963</v>
      </c>
      <c r="L188" s="18">
        <f t="shared" si="7"/>
        <v>1.5601851851851811E-2</v>
      </c>
      <c r="M188">
        <f t="shared" si="8"/>
        <v>17</v>
      </c>
    </row>
    <row r="189" spans="1:13" x14ac:dyDescent="0.25">
      <c r="A189" s="11"/>
      <c r="B189" s="12"/>
      <c r="C189" s="9" t="s">
        <v>494</v>
      </c>
      <c r="D189" s="9" t="s">
        <v>495</v>
      </c>
      <c r="E189" s="9" t="s">
        <v>500</v>
      </c>
      <c r="F189" s="9" t="s">
        <v>15</v>
      </c>
      <c r="G189" s="10" t="s">
        <v>12</v>
      </c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12"/>
      <c r="F190" s="12"/>
      <c r="G190" s="9" t="s">
        <v>964</v>
      </c>
      <c r="H190" s="9" t="s">
        <v>17</v>
      </c>
      <c r="I190" s="3" t="s">
        <v>515</v>
      </c>
      <c r="J190" s="13" t="s">
        <v>965</v>
      </c>
      <c r="K190" s="14" t="s">
        <v>966</v>
      </c>
      <c r="L190" s="18">
        <f t="shared" si="7"/>
        <v>2.4525462962962929E-2</v>
      </c>
      <c r="M190">
        <f t="shared" si="8"/>
        <v>6</v>
      </c>
    </row>
    <row r="191" spans="1:13" x14ac:dyDescent="0.25">
      <c r="A191" s="11"/>
      <c r="B191" s="11"/>
      <c r="C191" s="11"/>
      <c r="D191" s="11"/>
      <c r="E191" s="11"/>
      <c r="F191" s="11"/>
      <c r="G191" s="3" t="s">
        <v>967</v>
      </c>
      <c r="H191" s="3" t="s">
        <v>17</v>
      </c>
      <c r="I191" s="3" t="s">
        <v>515</v>
      </c>
      <c r="J191" s="15" t="s">
        <v>968</v>
      </c>
      <c r="K191" s="16" t="s">
        <v>969</v>
      </c>
      <c r="L191" s="18">
        <f t="shared" si="7"/>
        <v>3.8148148148148098E-2</v>
      </c>
      <c r="M191">
        <f t="shared" si="8"/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7"/>
  <sheetViews>
    <sheetView workbookViewId="0">
      <selection activeCell="I7" sqref="I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2157</v>
      </c>
      <c r="M1" t="s">
        <v>2154</v>
      </c>
      <c r="O1" t="s">
        <v>2155</v>
      </c>
      <c r="P1" t="s">
        <v>2156</v>
      </c>
      <c r="Q1" t="s">
        <v>2159</v>
      </c>
      <c r="R1" t="s">
        <v>2158</v>
      </c>
      <c r="S1" t="s">
        <v>2160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v>1</v>
      </c>
      <c r="Q2">
        <f>AVERAGE($P$2:$P$25)</f>
        <v>6</v>
      </c>
      <c r="R2" s="19">
        <v>1.3888888888888888E-2</v>
      </c>
      <c r="S2" s="18">
        <f>AVERAGEIF($R$2:$R$25, "&lt;&gt; 0")</f>
        <v>2.228212125665829E-2</v>
      </c>
    </row>
    <row r="3" spans="1:19" x14ac:dyDescent="0.25">
      <c r="A3" s="3" t="s">
        <v>56</v>
      </c>
      <c r="B3" s="9" t="s">
        <v>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6</v>
      </c>
      <c r="R3" s="19">
        <f t="shared" ref="R2:R25" si="1">AVERAGEIF(M:M,O3,L:L)</f>
        <v>1.5717592592592589E-2</v>
      </c>
      <c r="S3" s="18">
        <f t="shared" ref="S3:S25" si="2">AVERAGEIF($R$2:$R$25, "&lt;&gt; 0")</f>
        <v>2.228212125665829E-2</v>
      </c>
    </row>
    <row r="4" spans="1:19" x14ac:dyDescent="0.25">
      <c r="A4" s="11"/>
      <c r="B4" s="12"/>
      <c r="C4" s="9" t="s">
        <v>58</v>
      </c>
      <c r="D4" s="9" t="s">
        <v>59</v>
      </c>
      <c r="E4" s="9" t="s">
        <v>59</v>
      </c>
      <c r="F4" s="9" t="s">
        <v>15</v>
      </c>
      <c r="G4" s="9" t="s">
        <v>970</v>
      </c>
      <c r="H4" s="9" t="s">
        <v>27</v>
      </c>
      <c r="I4" s="3" t="s">
        <v>971</v>
      </c>
      <c r="J4" s="13" t="s">
        <v>972</v>
      </c>
      <c r="K4" s="14" t="s">
        <v>973</v>
      </c>
      <c r="L4" s="18">
        <f t="shared" ref="L3:L66" si="3">K4-J4</f>
        <v>1.6875000000000029E-2</v>
      </c>
      <c r="M4">
        <f t="shared" ref="M3:M66" si="4">HOUR(J4)</f>
        <v>7</v>
      </c>
      <c r="O4">
        <v>2</v>
      </c>
      <c r="P4">
        <f>COUNTIF(M:M,"2")</f>
        <v>5</v>
      </c>
      <c r="Q4">
        <f t="shared" si="0"/>
        <v>6</v>
      </c>
      <c r="R4" s="19">
        <f t="shared" si="1"/>
        <v>1.5106481481481479E-2</v>
      </c>
      <c r="S4" s="18">
        <f t="shared" si="2"/>
        <v>2.228212125665829E-2</v>
      </c>
    </row>
    <row r="5" spans="1:19" x14ac:dyDescent="0.25">
      <c r="A5" s="11"/>
      <c r="B5" s="12"/>
      <c r="C5" s="9" t="s">
        <v>66</v>
      </c>
      <c r="D5" s="9" t="s">
        <v>67</v>
      </c>
      <c r="E5" s="9" t="s">
        <v>67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1</v>
      </c>
      <c r="Q5">
        <f t="shared" si="0"/>
        <v>6</v>
      </c>
      <c r="R5" s="19">
        <f t="shared" si="1"/>
        <v>2.4201388888888897E-2</v>
      </c>
      <c r="S5" s="18">
        <f t="shared" si="2"/>
        <v>2.228212125665829E-2</v>
      </c>
    </row>
    <row r="6" spans="1:19" x14ac:dyDescent="0.25">
      <c r="A6" s="11"/>
      <c r="B6" s="12"/>
      <c r="C6" s="12"/>
      <c r="D6" s="12"/>
      <c r="E6" s="12"/>
      <c r="F6" s="12"/>
      <c r="G6" s="9" t="s">
        <v>974</v>
      </c>
      <c r="H6" s="9" t="s">
        <v>17</v>
      </c>
      <c r="I6" s="3" t="s">
        <v>971</v>
      </c>
      <c r="J6" s="13" t="s">
        <v>975</v>
      </c>
      <c r="K6" s="14" t="s">
        <v>976</v>
      </c>
      <c r="L6" s="18">
        <f t="shared" si="3"/>
        <v>1.5486111111111089E-2</v>
      </c>
      <c r="M6">
        <f t="shared" si="4"/>
        <v>7</v>
      </c>
      <c r="O6">
        <v>4</v>
      </c>
      <c r="P6">
        <f>COUNTIF(M:M,"4")</f>
        <v>9</v>
      </c>
      <c r="Q6">
        <f t="shared" si="0"/>
        <v>6</v>
      </c>
      <c r="R6" s="19">
        <f t="shared" si="1"/>
        <v>2.3774434156378602E-2</v>
      </c>
      <c r="S6" s="18">
        <f t="shared" si="2"/>
        <v>2.228212125665829E-2</v>
      </c>
    </row>
    <row r="7" spans="1:19" x14ac:dyDescent="0.25">
      <c r="A7" s="11"/>
      <c r="B7" s="12"/>
      <c r="C7" s="12"/>
      <c r="D7" s="12"/>
      <c r="E7" s="12"/>
      <c r="F7" s="12"/>
      <c r="G7" s="9" t="s">
        <v>977</v>
      </c>
      <c r="H7" s="9" t="s">
        <v>17</v>
      </c>
      <c r="I7" s="3" t="s">
        <v>971</v>
      </c>
      <c r="J7" s="13" t="s">
        <v>978</v>
      </c>
      <c r="K7" s="14" t="s">
        <v>979</v>
      </c>
      <c r="L7" s="18">
        <f t="shared" si="3"/>
        <v>2.0023148148148151E-2</v>
      </c>
      <c r="M7">
        <f t="shared" si="4"/>
        <v>10</v>
      </c>
      <c r="O7">
        <v>5</v>
      </c>
      <c r="P7">
        <f>COUNTIF(M:M,"5")</f>
        <v>9</v>
      </c>
      <c r="Q7">
        <f t="shared" si="0"/>
        <v>6</v>
      </c>
      <c r="R7" s="19">
        <f t="shared" si="1"/>
        <v>2.1642232510288063E-2</v>
      </c>
      <c r="S7" s="18">
        <f t="shared" si="2"/>
        <v>2.228212125665829E-2</v>
      </c>
    </row>
    <row r="8" spans="1:19" x14ac:dyDescent="0.25">
      <c r="A8" s="11"/>
      <c r="B8" s="12"/>
      <c r="C8" s="9" t="s">
        <v>13</v>
      </c>
      <c r="D8" s="9" t="s">
        <v>14</v>
      </c>
      <c r="E8" s="9" t="s">
        <v>14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9</v>
      </c>
      <c r="Q8">
        <f t="shared" si="0"/>
        <v>6</v>
      </c>
      <c r="R8" s="19">
        <f t="shared" si="1"/>
        <v>3.2847222222222222E-2</v>
      </c>
      <c r="S8" s="18">
        <f t="shared" si="2"/>
        <v>2.228212125665829E-2</v>
      </c>
    </row>
    <row r="9" spans="1:19" x14ac:dyDescent="0.25">
      <c r="A9" s="11"/>
      <c r="B9" s="12"/>
      <c r="C9" s="12"/>
      <c r="D9" s="12"/>
      <c r="E9" s="12"/>
      <c r="F9" s="12"/>
      <c r="G9" s="9" t="s">
        <v>980</v>
      </c>
      <c r="H9" s="9" t="s">
        <v>17</v>
      </c>
      <c r="I9" s="3" t="s">
        <v>971</v>
      </c>
      <c r="J9" s="13" t="s">
        <v>981</v>
      </c>
      <c r="K9" s="14" t="s">
        <v>982</v>
      </c>
      <c r="L9" s="18">
        <f t="shared" si="3"/>
        <v>1.9201388888888865E-2</v>
      </c>
      <c r="M9">
        <f t="shared" si="4"/>
        <v>5</v>
      </c>
      <c r="O9">
        <v>7</v>
      </c>
      <c r="P9">
        <f>COUNTIF(M:M,"7")</f>
        <v>12</v>
      </c>
      <c r="Q9">
        <f t="shared" si="0"/>
        <v>6</v>
      </c>
      <c r="R9" s="19">
        <f t="shared" si="1"/>
        <v>3.1904899691358006E-2</v>
      </c>
      <c r="S9" s="18">
        <f t="shared" si="2"/>
        <v>2.228212125665829E-2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983</v>
      </c>
      <c r="H10" s="9" t="s">
        <v>27</v>
      </c>
      <c r="I10" s="3" t="s">
        <v>971</v>
      </c>
      <c r="J10" s="13" t="s">
        <v>984</v>
      </c>
      <c r="K10" s="14" t="s">
        <v>985</v>
      </c>
      <c r="L10" s="18">
        <f t="shared" si="3"/>
        <v>2.9027777777777763E-2</v>
      </c>
      <c r="M10">
        <f t="shared" si="4"/>
        <v>8</v>
      </c>
      <c r="O10">
        <v>8</v>
      </c>
      <c r="P10">
        <f>COUNTIF(M:M,"8")</f>
        <v>8</v>
      </c>
      <c r="Q10">
        <f t="shared" si="0"/>
        <v>6</v>
      </c>
      <c r="R10" s="19">
        <f t="shared" si="1"/>
        <v>2.90017361111111E-2</v>
      </c>
      <c r="S10" s="18">
        <f t="shared" si="2"/>
        <v>2.228212125665829E-2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986</v>
      </c>
      <c r="H11" s="9" t="s">
        <v>27</v>
      </c>
      <c r="I11" s="3" t="s">
        <v>971</v>
      </c>
      <c r="J11" s="13" t="s">
        <v>987</v>
      </c>
      <c r="K11" s="14" t="s">
        <v>988</v>
      </c>
      <c r="L11" s="18">
        <f t="shared" si="3"/>
        <v>1.7314814814814894E-2</v>
      </c>
      <c r="M11">
        <f t="shared" si="4"/>
        <v>14</v>
      </c>
      <c r="O11">
        <v>9</v>
      </c>
      <c r="P11">
        <f>COUNTIF(M:M,"9")</f>
        <v>12</v>
      </c>
      <c r="Q11">
        <f t="shared" si="0"/>
        <v>6</v>
      </c>
      <c r="R11" s="19">
        <f t="shared" si="1"/>
        <v>2.0288387345679029E-2</v>
      </c>
      <c r="S11" s="18">
        <f t="shared" si="2"/>
        <v>2.228212125665829E-2</v>
      </c>
    </row>
    <row r="12" spans="1:19" x14ac:dyDescent="0.25">
      <c r="A12" s="11"/>
      <c r="B12" s="12"/>
      <c r="C12" s="9" t="s">
        <v>24</v>
      </c>
      <c r="D12" s="9" t="s">
        <v>25</v>
      </c>
      <c r="E12" s="9" t="s">
        <v>25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12</v>
      </c>
      <c r="Q12">
        <f t="shared" si="0"/>
        <v>6</v>
      </c>
      <c r="R12" s="19">
        <f t="shared" si="1"/>
        <v>2.4402970679012346E-2</v>
      </c>
      <c r="S12" s="18">
        <f t="shared" si="2"/>
        <v>2.228212125665829E-2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989</v>
      </c>
      <c r="H13" s="9" t="s">
        <v>17</v>
      </c>
      <c r="I13" s="3" t="s">
        <v>971</v>
      </c>
      <c r="J13" s="13" t="s">
        <v>990</v>
      </c>
      <c r="K13" s="14" t="s">
        <v>991</v>
      </c>
      <c r="L13" s="18">
        <f t="shared" si="3"/>
        <v>2.3055555555555607E-2</v>
      </c>
      <c r="M13">
        <f t="shared" si="4"/>
        <v>8</v>
      </c>
      <c r="O13">
        <v>11</v>
      </c>
      <c r="P13">
        <f>COUNTIF(M:M,"11")</f>
        <v>7</v>
      </c>
      <c r="Q13">
        <f t="shared" si="0"/>
        <v>6</v>
      </c>
      <c r="R13" s="19">
        <f t="shared" si="1"/>
        <v>2.7473544973544959E-2</v>
      </c>
      <c r="S13" s="18">
        <f t="shared" si="2"/>
        <v>2.228212125665829E-2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992</v>
      </c>
      <c r="H14" s="9" t="s">
        <v>17</v>
      </c>
      <c r="I14" s="3" t="s">
        <v>971</v>
      </c>
      <c r="J14" s="13" t="s">
        <v>993</v>
      </c>
      <c r="K14" s="14" t="s">
        <v>994</v>
      </c>
      <c r="L14" s="18">
        <f t="shared" si="3"/>
        <v>1.5659722222222339E-2</v>
      </c>
      <c r="M14">
        <f t="shared" si="4"/>
        <v>22</v>
      </c>
      <c r="O14">
        <v>12</v>
      </c>
      <c r="P14">
        <f>COUNTIF(M:M,"12")</f>
        <v>11</v>
      </c>
      <c r="Q14">
        <f t="shared" si="0"/>
        <v>6</v>
      </c>
      <c r="R14" s="19">
        <f t="shared" si="1"/>
        <v>2.6284722222222254E-2</v>
      </c>
      <c r="S14" s="18">
        <f t="shared" si="2"/>
        <v>2.228212125665829E-2</v>
      </c>
    </row>
    <row r="15" spans="1:19" x14ac:dyDescent="0.25">
      <c r="A15" s="11"/>
      <c r="B15" s="12"/>
      <c r="C15" s="9" t="s">
        <v>86</v>
      </c>
      <c r="D15" s="9" t="s">
        <v>87</v>
      </c>
      <c r="E15" s="9" t="s">
        <v>87</v>
      </c>
      <c r="F15" s="9" t="s">
        <v>15</v>
      </c>
      <c r="G15" s="9" t="s">
        <v>995</v>
      </c>
      <c r="H15" s="9" t="s">
        <v>17</v>
      </c>
      <c r="I15" s="3" t="s">
        <v>971</v>
      </c>
      <c r="J15" s="13" t="s">
        <v>996</v>
      </c>
      <c r="K15" s="14" t="s">
        <v>997</v>
      </c>
      <c r="L15" s="18">
        <f t="shared" si="3"/>
        <v>1.4247685185185183E-2</v>
      </c>
      <c r="M15">
        <f t="shared" si="4"/>
        <v>4</v>
      </c>
      <c r="O15">
        <v>13</v>
      </c>
      <c r="P15">
        <f>COUNTIF(M:M,"13")</f>
        <v>11</v>
      </c>
      <c r="Q15">
        <f t="shared" si="0"/>
        <v>6</v>
      </c>
      <c r="R15" s="19">
        <f t="shared" si="1"/>
        <v>2.2658880471380486E-2</v>
      </c>
      <c r="S15" s="18">
        <f t="shared" si="2"/>
        <v>2.228212125665829E-2</v>
      </c>
    </row>
    <row r="16" spans="1:19" x14ac:dyDescent="0.25">
      <c r="A16" s="11"/>
      <c r="B16" s="12"/>
      <c r="C16" s="9" t="s">
        <v>998</v>
      </c>
      <c r="D16" s="9" t="s">
        <v>999</v>
      </c>
      <c r="E16" s="9" t="s">
        <v>999</v>
      </c>
      <c r="F16" s="9" t="s">
        <v>15</v>
      </c>
      <c r="G16" s="9" t="s">
        <v>1000</v>
      </c>
      <c r="H16" s="9" t="s">
        <v>17</v>
      </c>
      <c r="I16" s="3" t="s">
        <v>971</v>
      </c>
      <c r="J16" s="13" t="s">
        <v>1001</v>
      </c>
      <c r="K16" s="14" t="s">
        <v>1002</v>
      </c>
      <c r="L16" s="18">
        <f t="shared" si="3"/>
        <v>1.5659722222222228E-2</v>
      </c>
      <c r="M16">
        <f t="shared" si="4"/>
        <v>6</v>
      </c>
      <c r="O16">
        <v>14</v>
      </c>
      <c r="P16">
        <f>COUNTIF(M:M,"14")</f>
        <v>5</v>
      </c>
      <c r="Q16">
        <f t="shared" si="0"/>
        <v>6</v>
      </c>
      <c r="R16" s="19">
        <f t="shared" si="1"/>
        <v>2.4990740740740768E-2</v>
      </c>
      <c r="S16" s="18">
        <f t="shared" si="2"/>
        <v>2.228212125665829E-2</v>
      </c>
    </row>
    <row r="17" spans="1:19" x14ac:dyDescent="0.25">
      <c r="A17" s="11"/>
      <c r="B17" s="12"/>
      <c r="C17" s="9" t="s">
        <v>30</v>
      </c>
      <c r="D17" s="9" t="s">
        <v>31</v>
      </c>
      <c r="E17" s="9" t="s">
        <v>31</v>
      </c>
      <c r="F17" s="9" t="s">
        <v>15</v>
      </c>
      <c r="G17" s="9" t="s">
        <v>1003</v>
      </c>
      <c r="H17" s="9" t="s">
        <v>27</v>
      </c>
      <c r="I17" s="3" t="s">
        <v>971</v>
      </c>
      <c r="J17" s="13" t="s">
        <v>1004</v>
      </c>
      <c r="K17" s="14" t="s">
        <v>1005</v>
      </c>
      <c r="L17" s="18">
        <f t="shared" si="3"/>
        <v>2.5960648148148191E-2</v>
      </c>
      <c r="M17">
        <f t="shared" si="4"/>
        <v>8</v>
      </c>
      <c r="O17">
        <v>15</v>
      </c>
      <c r="P17">
        <f>COUNTIF(M:M,"15")</f>
        <v>7</v>
      </c>
      <c r="Q17">
        <f t="shared" si="0"/>
        <v>6</v>
      </c>
      <c r="R17" s="19">
        <f t="shared" si="1"/>
        <v>2.840443121693121E-2</v>
      </c>
      <c r="S17" s="18">
        <f t="shared" si="2"/>
        <v>2.228212125665829E-2</v>
      </c>
    </row>
    <row r="18" spans="1:19" x14ac:dyDescent="0.25">
      <c r="A18" s="11"/>
      <c r="B18" s="12"/>
      <c r="C18" s="9" t="s">
        <v>94</v>
      </c>
      <c r="D18" s="9" t="s">
        <v>95</v>
      </c>
      <c r="E18" s="9" t="s">
        <v>95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4</v>
      </c>
      <c r="Q18">
        <f t="shared" si="0"/>
        <v>6</v>
      </c>
      <c r="R18" s="19">
        <f t="shared" si="1"/>
        <v>2.0541087962962917E-2</v>
      </c>
      <c r="S18" s="18">
        <f t="shared" si="2"/>
        <v>2.228212125665829E-2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1006</v>
      </c>
      <c r="H19" s="9" t="s">
        <v>17</v>
      </c>
      <c r="I19" s="3" t="s">
        <v>971</v>
      </c>
      <c r="J19" s="13" t="s">
        <v>1007</v>
      </c>
      <c r="K19" s="14" t="s">
        <v>1008</v>
      </c>
      <c r="L19" s="18">
        <f t="shared" si="3"/>
        <v>2.2442129629629659E-2</v>
      </c>
      <c r="M19">
        <f t="shared" si="4"/>
        <v>17</v>
      </c>
      <c r="O19">
        <v>17</v>
      </c>
      <c r="P19">
        <f>COUNTIF(M:M,"17")</f>
        <v>9</v>
      </c>
      <c r="Q19">
        <f t="shared" si="0"/>
        <v>6</v>
      </c>
      <c r="R19" s="19">
        <f t="shared" si="1"/>
        <v>2.3744855967078156E-2</v>
      </c>
      <c r="S19" s="18">
        <f t="shared" si="2"/>
        <v>2.228212125665829E-2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1009</v>
      </c>
      <c r="H20" s="9" t="s">
        <v>17</v>
      </c>
      <c r="I20" s="3" t="s">
        <v>971</v>
      </c>
      <c r="J20" s="13" t="s">
        <v>1010</v>
      </c>
      <c r="K20" s="14" t="s">
        <v>1011</v>
      </c>
      <c r="L20" s="18">
        <f t="shared" si="3"/>
        <v>2.6921296296296249E-2</v>
      </c>
      <c r="M20">
        <f t="shared" si="4"/>
        <v>17</v>
      </c>
      <c r="O20">
        <v>18</v>
      </c>
      <c r="P20">
        <f>COUNTIF(M:M,"18")</f>
        <v>2</v>
      </c>
      <c r="Q20">
        <f t="shared" si="0"/>
        <v>6</v>
      </c>
      <c r="R20" s="19">
        <f t="shared" si="1"/>
        <v>2.2054398148148191E-2</v>
      </c>
      <c r="S20" s="18">
        <f t="shared" si="2"/>
        <v>2.228212125665829E-2</v>
      </c>
    </row>
    <row r="21" spans="1:19" x14ac:dyDescent="0.25">
      <c r="A21" s="11"/>
      <c r="B21" s="12"/>
      <c r="C21" s="9" t="s">
        <v>102</v>
      </c>
      <c r="D21" s="9" t="s">
        <v>103</v>
      </c>
      <c r="E21" s="9" t="s">
        <v>103</v>
      </c>
      <c r="F21" s="9" t="s">
        <v>15</v>
      </c>
      <c r="G21" s="9" t="s">
        <v>1012</v>
      </c>
      <c r="H21" s="9" t="s">
        <v>17</v>
      </c>
      <c r="I21" s="3" t="s">
        <v>971</v>
      </c>
      <c r="J21" s="13" t="s">
        <v>1013</v>
      </c>
      <c r="K21" s="14" t="s">
        <v>1014</v>
      </c>
      <c r="L21" s="18">
        <f t="shared" si="3"/>
        <v>2.181712962962945E-2</v>
      </c>
      <c r="M21">
        <f t="shared" si="4"/>
        <v>16</v>
      </c>
      <c r="O21">
        <v>19</v>
      </c>
      <c r="P21">
        <f>COUNTIF(M:M,"19")</f>
        <v>1</v>
      </c>
      <c r="Q21">
        <f t="shared" si="0"/>
        <v>6</v>
      </c>
      <c r="R21" s="19">
        <f t="shared" si="1"/>
        <v>1.2905092592592426E-2</v>
      </c>
      <c r="S21" s="18">
        <f t="shared" si="2"/>
        <v>2.228212125665829E-2</v>
      </c>
    </row>
    <row r="22" spans="1:19" x14ac:dyDescent="0.25">
      <c r="A22" s="3" t="s">
        <v>116</v>
      </c>
      <c r="B22" s="9" t="s">
        <v>117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6</v>
      </c>
      <c r="R22" s="19">
        <f t="shared" si="1"/>
        <v>1.9369212962962956E-2</v>
      </c>
      <c r="S22" s="18">
        <f t="shared" si="2"/>
        <v>2.228212125665829E-2</v>
      </c>
    </row>
    <row r="23" spans="1:19" x14ac:dyDescent="0.25">
      <c r="A23" s="11"/>
      <c r="B23" s="12"/>
      <c r="C23" s="9" t="s">
        <v>118</v>
      </c>
      <c r="D23" s="9" t="s">
        <v>119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4</v>
      </c>
      <c r="Q23">
        <f t="shared" si="0"/>
        <v>6</v>
      </c>
      <c r="R23" s="19">
        <f t="shared" si="1"/>
        <v>1.3718171296296294E-2</v>
      </c>
      <c r="S23" s="18">
        <f t="shared" si="2"/>
        <v>2.228212125665829E-2</v>
      </c>
    </row>
    <row r="24" spans="1:19" x14ac:dyDescent="0.25">
      <c r="A24" s="11"/>
      <c r="B24" s="12"/>
      <c r="C24" s="12"/>
      <c r="D24" s="12"/>
      <c r="E24" s="9" t="s">
        <v>119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6</v>
      </c>
      <c r="R24" s="19">
        <f t="shared" si="1"/>
        <v>1.5659722222222339E-2</v>
      </c>
      <c r="S24" s="18">
        <f t="shared" si="2"/>
        <v>2.228212125665829E-2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1015</v>
      </c>
      <c r="H25" s="9" t="s">
        <v>121</v>
      </c>
      <c r="I25" s="3" t="s">
        <v>971</v>
      </c>
      <c r="J25" s="13" t="s">
        <v>1016</v>
      </c>
      <c r="K25" s="14" t="s">
        <v>1017</v>
      </c>
      <c r="L25" s="18">
        <f t="shared" si="3"/>
        <v>1.1828703703703702E-2</v>
      </c>
      <c r="M25">
        <f t="shared" si="4"/>
        <v>2</v>
      </c>
      <c r="O25">
        <v>23</v>
      </c>
      <c r="P25">
        <f>COUNTIF(M:M,"23")</f>
        <v>1</v>
      </c>
      <c r="Q25">
        <f t="shared" si="0"/>
        <v>6</v>
      </c>
      <c r="R25" s="19">
        <f t="shared" si="1"/>
        <v>2.4189814814814747E-2</v>
      </c>
      <c r="S25" s="18">
        <f t="shared" si="2"/>
        <v>2.228212125665829E-2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1018</v>
      </c>
      <c r="H26" s="9" t="s">
        <v>121</v>
      </c>
      <c r="I26" s="3" t="s">
        <v>971</v>
      </c>
      <c r="J26" s="13" t="s">
        <v>1019</v>
      </c>
      <c r="K26" s="14" t="s">
        <v>1020</v>
      </c>
      <c r="L26" s="18">
        <f t="shared" si="3"/>
        <v>2.0636574074074099E-2</v>
      </c>
      <c r="M26">
        <f t="shared" si="4"/>
        <v>8</v>
      </c>
    </row>
    <row r="27" spans="1:19" x14ac:dyDescent="0.25">
      <c r="A27" s="11"/>
      <c r="B27" s="12"/>
      <c r="C27" s="12"/>
      <c r="D27" s="12"/>
      <c r="E27" s="12"/>
      <c r="F27" s="12"/>
      <c r="G27" s="9" t="s">
        <v>1021</v>
      </c>
      <c r="H27" s="9" t="s">
        <v>121</v>
      </c>
      <c r="I27" s="3" t="s">
        <v>971</v>
      </c>
      <c r="J27" s="13" t="s">
        <v>1022</v>
      </c>
      <c r="K27" s="14" t="s">
        <v>1023</v>
      </c>
      <c r="L27" s="18">
        <f t="shared" si="3"/>
        <v>1.4074074074074128E-2</v>
      </c>
      <c r="M27">
        <f t="shared" si="4"/>
        <v>9</v>
      </c>
      <c r="O27" t="s">
        <v>2164</v>
      </c>
      <c r="P27">
        <f>SUM(P2:P25)</f>
        <v>144</v>
      </c>
    </row>
    <row r="28" spans="1:19" x14ac:dyDescent="0.25">
      <c r="A28" s="11"/>
      <c r="B28" s="12"/>
      <c r="C28" s="12"/>
      <c r="D28" s="12"/>
      <c r="E28" s="12"/>
      <c r="F28" s="12"/>
      <c r="G28" s="9" t="s">
        <v>1024</v>
      </c>
      <c r="H28" s="9" t="s">
        <v>121</v>
      </c>
      <c r="I28" s="3" t="s">
        <v>971</v>
      </c>
      <c r="J28" s="13" t="s">
        <v>1025</v>
      </c>
      <c r="K28" s="14" t="s">
        <v>1026</v>
      </c>
      <c r="L28" s="18">
        <f t="shared" si="3"/>
        <v>3.4467592592592577E-2</v>
      </c>
      <c r="M28">
        <f t="shared" si="4"/>
        <v>12</v>
      </c>
    </row>
    <row r="29" spans="1:19" x14ac:dyDescent="0.25">
      <c r="A29" s="11"/>
      <c r="B29" s="12"/>
      <c r="C29" s="12"/>
      <c r="D29" s="12"/>
      <c r="E29" s="12"/>
      <c r="F29" s="12"/>
      <c r="G29" s="9" t="s">
        <v>1027</v>
      </c>
      <c r="H29" s="9" t="s">
        <v>121</v>
      </c>
      <c r="I29" s="3" t="s">
        <v>971</v>
      </c>
      <c r="J29" s="13" t="s">
        <v>1028</v>
      </c>
      <c r="K29" s="14" t="s">
        <v>1029</v>
      </c>
      <c r="L29" s="18">
        <f t="shared" si="3"/>
        <v>1.2835648148148082E-2</v>
      </c>
      <c r="M29">
        <f t="shared" si="4"/>
        <v>21</v>
      </c>
    </row>
    <row r="30" spans="1:19" x14ac:dyDescent="0.25">
      <c r="A30" s="11"/>
      <c r="B30" s="12"/>
      <c r="C30" s="12"/>
      <c r="D30" s="12"/>
      <c r="E30" s="12"/>
      <c r="F30" s="12"/>
      <c r="G30" s="9" t="s">
        <v>1030</v>
      </c>
      <c r="H30" s="9" t="s">
        <v>121</v>
      </c>
      <c r="I30" s="3" t="s">
        <v>971</v>
      </c>
      <c r="J30" s="13" t="s">
        <v>1031</v>
      </c>
      <c r="K30" s="14" t="s">
        <v>1032</v>
      </c>
      <c r="L30" s="18">
        <f t="shared" si="3"/>
        <v>2.4664351851851785E-2</v>
      </c>
      <c r="M30">
        <f t="shared" si="4"/>
        <v>17</v>
      </c>
    </row>
    <row r="31" spans="1:19" x14ac:dyDescent="0.25">
      <c r="A31" s="11"/>
      <c r="B31" s="12"/>
      <c r="C31" s="12"/>
      <c r="D31" s="12"/>
      <c r="E31" s="9" t="s">
        <v>139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1033</v>
      </c>
      <c r="H32" s="9" t="s">
        <v>141</v>
      </c>
      <c r="I32" s="3" t="s">
        <v>971</v>
      </c>
      <c r="J32" s="13" t="s">
        <v>1034</v>
      </c>
      <c r="K32" s="14" t="s">
        <v>1035</v>
      </c>
      <c r="L32" s="18">
        <f t="shared" si="3"/>
        <v>1.5717592592592589E-2</v>
      </c>
      <c r="M32">
        <f t="shared" si="4"/>
        <v>1</v>
      </c>
    </row>
    <row r="33" spans="1:13" x14ac:dyDescent="0.25">
      <c r="A33" s="11"/>
      <c r="B33" s="12"/>
      <c r="C33" s="12"/>
      <c r="D33" s="12"/>
      <c r="E33" s="12"/>
      <c r="F33" s="12"/>
      <c r="G33" s="9" t="s">
        <v>1036</v>
      </c>
      <c r="H33" s="9" t="s">
        <v>141</v>
      </c>
      <c r="I33" s="3" t="s">
        <v>971</v>
      </c>
      <c r="J33" s="13" t="s">
        <v>1037</v>
      </c>
      <c r="K33" s="14" t="s">
        <v>1038</v>
      </c>
      <c r="L33" s="18">
        <f t="shared" si="3"/>
        <v>2.0937499999999942E-2</v>
      </c>
      <c r="M33">
        <f t="shared" si="4"/>
        <v>13</v>
      </c>
    </row>
    <row r="34" spans="1:13" x14ac:dyDescent="0.25">
      <c r="A34" s="11"/>
      <c r="B34" s="12"/>
      <c r="C34" s="9" t="s">
        <v>146</v>
      </c>
      <c r="D34" s="9" t="s">
        <v>147</v>
      </c>
      <c r="E34" s="9" t="s">
        <v>147</v>
      </c>
      <c r="F34" s="9" t="s">
        <v>15</v>
      </c>
      <c r="G34" s="9" t="s">
        <v>1039</v>
      </c>
      <c r="H34" s="9" t="s">
        <v>121</v>
      </c>
      <c r="I34" s="3" t="s">
        <v>971</v>
      </c>
      <c r="J34" s="13" t="s">
        <v>1040</v>
      </c>
      <c r="K34" s="14" t="s">
        <v>1041</v>
      </c>
      <c r="L34" s="18">
        <f t="shared" si="3"/>
        <v>1.4502314814814843E-2</v>
      </c>
      <c r="M34">
        <f t="shared" si="4"/>
        <v>9</v>
      </c>
    </row>
    <row r="35" spans="1:13" x14ac:dyDescent="0.25">
      <c r="A35" s="11"/>
      <c r="B35" s="12"/>
      <c r="C35" s="9" t="s">
        <v>742</v>
      </c>
      <c r="D35" s="9" t="s">
        <v>743</v>
      </c>
      <c r="E35" s="9" t="s">
        <v>743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1042</v>
      </c>
      <c r="H36" s="9" t="s">
        <v>121</v>
      </c>
      <c r="I36" s="3" t="s">
        <v>971</v>
      </c>
      <c r="J36" s="13" t="s">
        <v>1043</v>
      </c>
      <c r="K36" s="14" t="s">
        <v>1044</v>
      </c>
      <c r="L36" s="18">
        <f t="shared" si="3"/>
        <v>1.3460648148148152E-2</v>
      </c>
      <c r="M36">
        <f t="shared" si="4"/>
        <v>2</v>
      </c>
    </row>
    <row r="37" spans="1:13" x14ac:dyDescent="0.25">
      <c r="A37" s="11"/>
      <c r="B37" s="12"/>
      <c r="C37" s="12"/>
      <c r="D37" s="12"/>
      <c r="E37" s="12"/>
      <c r="F37" s="12"/>
      <c r="G37" s="9" t="s">
        <v>1045</v>
      </c>
      <c r="H37" s="9" t="s">
        <v>121</v>
      </c>
      <c r="I37" s="3" t="s">
        <v>971</v>
      </c>
      <c r="J37" s="13" t="s">
        <v>1046</v>
      </c>
      <c r="K37" s="14" t="s">
        <v>1047</v>
      </c>
      <c r="L37" s="18">
        <f t="shared" si="3"/>
        <v>1.3020833333333343E-2</v>
      </c>
      <c r="M37">
        <f t="shared" si="4"/>
        <v>5</v>
      </c>
    </row>
    <row r="38" spans="1:13" x14ac:dyDescent="0.25">
      <c r="A38" s="11"/>
      <c r="B38" s="12"/>
      <c r="C38" s="9" t="s">
        <v>166</v>
      </c>
      <c r="D38" s="9" t="s">
        <v>167</v>
      </c>
      <c r="E38" s="9" t="s">
        <v>168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1048</v>
      </c>
      <c r="H39" s="9" t="s">
        <v>141</v>
      </c>
      <c r="I39" s="3" t="s">
        <v>971</v>
      </c>
      <c r="J39" s="13" t="s">
        <v>1049</v>
      </c>
      <c r="K39" s="14" t="s">
        <v>1050</v>
      </c>
      <c r="L39" s="18">
        <f t="shared" si="3"/>
        <v>1.6851851851851785E-2</v>
      </c>
      <c r="M39">
        <f t="shared" si="4"/>
        <v>9</v>
      </c>
    </row>
    <row r="40" spans="1:13" x14ac:dyDescent="0.25">
      <c r="A40" s="11"/>
      <c r="B40" s="12"/>
      <c r="C40" s="12"/>
      <c r="D40" s="12"/>
      <c r="E40" s="12"/>
      <c r="F40" s="12"/>
      <c r="G40" s="9" t="s">
        <v>1051</v>
      </c>
      <c r="H40" s="9" t="s">
        <v>141</v>
      </c>
      <c r="I40" s="3" t="s">
        <v>971</v>
      </c>
      <c r="J40" s="13" t="s">
        <v>1052</v>
      </c>
      <c r="K40" s="14" t="s">
        <v>1053</v>
      </c>
      <c r="L40" s="18">
        <f t="shared" si="3"/>
        <v>3.1956018518518481E-2</v>
      </c>
      <c r="M40">
        <f t="shared" si="4"/>
        <v>17</v>
      </c>
    </row>
    <row r="41" spans="1:13" x14ac:dyDescent="0.25">
      <c r="A41" s="11"/>
      <c r="B41" s="12"/>
      <c r="C41" s="9" t="s">
        <v>86</v>
      </c>
      <c r="D41" s="9" t="s">
        <v>87</v>
      </c>
      <c r="E41" s="10" t="s">
        <v>12</v>
      </c>
      <c r="F41" s="5"/>
      <c r="G41" s="5"/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9" t="s">
        <v>87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1054</v>
      </c>
      <c r="H43" s="9" t="s">
        <v>121</v>
      </c>
      <c r="I43" s="3" t="s">
        <v>971</v>
      </c>
      <c r="J43" s="13" t="s">
        <v>1055</v>
      </c>
      <c r="K43" s="14" t="s">
        <v>1056</v>
      </c>
      <c r="L43" s="18">
        <f t="shared" si="3"/>
        <v>2.9131944444444446E-2</v>
      </c>
      <c r="M43">
        <f t="shared" si="4"/>
        <v>6</v>
      </c>
    </row>
    <row r="44" spans="1:13" x14ac:dyDescent="0.25">
      <c r="A44" s="11"/>
      <c r="B44" s="12"/>
      <c r="C44" s="12"/>
      <c r="D44" s="12"/>
      <c r="E44" s="12"/>
      <c r="F44" s="12"/>
      <c r="G44" s="9" t="s">
        <v>1057</v>
      </c>
      <c r="H44" s="9" t="s">
        <v>121</v>
      </c>
      <c r="I44" s="3" t="s">
        <v>971</v>
      </c>
      <c r="J44" s="13" t="s">
        <v>1058</v>
      </c>
      <c r="K44" s="14" t="s">
        <v>1059</v>
      </c>
      <c r="L44" s="18">
        <f t="shared" si="3"/>
        <v>1.3657407407407396E-2</v>
      </c>
      <c r="M44">
        <f t="shared" si="4"/>
        <v>7</v>
      </c>
    </row>
    <row r="45" spans="1:13" x14ac:dyDescent="0.25">
      <c r="A45" s="11"/>
      <c r="B45" s="12"/>
      <c r="C45" s="12"/>
      <c r="D45" s="12"/>
      <c r="E45" s="12"/>
      <c r="F45" s="12"/>
      <c r="G45" s="9" t="s">
        <v>1060</v>
      </c>
      <c r="H45" s="9" t="s">
        <v>121</v>
      </c>
      <c r="I45" s="3" t="s">
        <v>971</v>
      </c>
      <c r="J45" s="13" t="s">
        <v>1061</v>
      </c>
      <c r="K45" s="14" t="s">
        <v>1062</v>
      </c>
      <c r="L45" s="18">
        <f t="shared" si="3"/>
        <v>1.2673611111111094E-2</v>
      </c>
      <c r="M45">
        <f t="shared" si="4"/>
        <v>21</v>
      </c>
    </row>
    <row r="46" spans="1:13" x14ac:dyDescent="0.25">
      <c r="A46" s="11"/>
      <c r="B46" s="12"/>
      <c r="C46" s="12"/>
      <c r="D46" s="12"/>
      <c r="E46" s="9" t="s">
        <v>172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1063</v>
      </c>
      <c r="H47" s="9" t="s">
        <v>121</v>
      </c>
      <c r="I47" s="3" t="s">
        <v>971</v>
      </c>
      <c r="J47" s="13" t="s">
        <v>1064</v>
      </c>
      <c r="K47" s="14" t="s">
        <v>1065</v>
      </c>
      <c r="L47" s="18">
        <f t="shared" si="3"/>
        <v>1.3946759259259256E-2</v>
      </c>
      <c r="M47">
        <f t="shared" si="4"/>
        <v>21</v>
      </c>
    </row>
    <row r="48" spans="1:13" x14ac:dyDescent="0.25">
      <c r="A48" s="11"/>
      <c r="B48" s="12"/>
      <c r="C48" s="12"/>
      <c r="D48" s="12"/>
      <c r="E48" s="12"/>
      <c r="F48" s="12"/>
      <c r="G48" s="9" t="s">
        <v>1066</v>
      </c>
      <c r="H48" s="9" t="s">
        <v>121</v>
      </c>
      <c r="I48" s="3" t="s">
        <v>971</v>
      </c>
      <c r="J48" s="13" t="s">
        <v>1067</v>
      </c>
      <c r="K48" s="14" t="s">
        <v>1068</v>
      </c>
      <c r="L48" s="18">
        <f t="shared" si="3"/>
        <v>1.996527777777779E-2</v>
      </c>
      <c r="M48">
        <f t="shared" si="4"/>
        <v>17</v>
      </c>
    </row>
    <row r="49" spans="1:13" x14ac:dyDescent="0.25">
      <c r="A49" s="11"/>
      <c r="B49" s="12"/>
      <c r="C49" s="9" t="s">
        <v>182</v>
      </c>
      <c r="D49" s="9" t="s">
        <v>183</v>
      </c>
      <c r="E49" s="9" t="s">
        <v>183</v>
      </c>
      <c r="F49" s="9" t="s">
        <v>15</v>
      </c>
      <c r="G49" s="9" t="s">
        <v>1069</v>
      </c>
      <c r="H49" s="9" t="s">
        <v>121</v>
      </c>
      <c r="I49" s="3" t="s">
        <v>971</v>
      </c>
      <c r="J49" s="13" t="s">
        <v>1070</v>
      </c>
      <c r="K49" s="14" t="s">
        <v>1071</v>
      </c>
      <c r="L49" s="18">
        <f t="shared" si="3"/>
        <v>2.5787037037036997E-2</v>
      </c>
      <c r="M49">
        <f t="shared" si="4"/>
        <v>16</v>
      </c>
    </row>
    <row r="50" spans="1:13" x14ac:dyDescent="0.25">
      <c r="A50" s="11"/>
      <c r="B50" s="12"/>
      <c r="C50" s="9" t="s">
        <v>195</v>
      </c>
      <c r="D50" s="9" t="s">
        <v>196</v>
      </c>
      <c r="E50" s="9" t="s">
        <v>196</v>
      </c>
      <c r="F50" s="9" t="s">
        <v>15</v>
      </c>
      <c r="G50" s="9" t="s">
        <v>1072</v>
      </c>
      <c r="H50" s="9" t="s">
        <v>121</v>
      </c>
      <c r="I50" s="3" t="s">
        <v>971</v>
      </c>
      <c r="J50" s="13" t="s">
        <v>1073</v>
      </c>
      <c r="K50" s="14" t="s">
        <v>1074</v>
      </c>
      <c r="L50" s="18">
        <f t="shared" si="3"/>
        <v>2.17129629629631E-2</v>
      </c>
      <c r="M50">
        <f t="shared" si="4"/>
        <v>13</v>
      </c>
    </row>
    <row r="51" spans="1:13" x14ac:dyDescent="0.25">
      <c r="A51" s="11"/>
      <c r="B51" s="12"/>
      <c r="C51" s="9" t="s">
        <v>40</v>
      </c>
      <c r="D51" s="9" t="s">
        <v>41</v>
      </c>
      <c r="E51" s="9" t="s">
        <v>200</v>
      </c>
      <c r="F51" s="9" t="s">
        <v>15</v>
      </c>
      <c r="G51" s="9" t="s">
        <v>1075</v>
      </c>
      <c r="H51" s="9" t="s">
        <v>202</v>
      </c>
      <c r="I51" s="3" t="s">
        <v>971</v>
      </c>
      <c r="J51" s="13" t="s">
        <v>1076</v>
      </c>
      <c r="K51" s="14" t="s">
        <v>1077</v>
      </c>
      <c r="L51" s="18">
        <f t="shared" si="3"/>
        <v>1.5648148148148189E-2</v>
      </c>
      <c r="M51">
        <f t="shared" si="4"/>
        <v>11</v>
      </c>
    </row>
    <row r="52" spans="1:13" x14ac:dyDescent="0.25">
      <c r="A52" s="11"/>
      <c r="B52" s="12"/>
      <c r="C52" s="9" t="s">
        <v>210</v>
      </c>
      <c r="D52" s="9" t="s">
        <v>211</v>
      </c>
      <c r="E52" s="9" t="s">
        <v>211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1078</v>
      </c>
      <c r="H53" s="9" t="s">
        <v>121</v>
      </c>
      <c r="I53" s="3" t="s">
        <v>971</v>
      </c>
      <c r="J53" s="13" t="s">
        <v>1079</v>
      </c>
      <c r="K53" s="14" t="s">
        <v>1080</v>
      </c>
      <c r="L53" s="18">
        <f t="shared" si="3"/>
        <v>2.4479166666666718E-2</v>
      </c>
      <c r="M53">
        <f t="shared" si="4"/>
        <v>14</v>
      </c>
    </row>
    <row r="54" spans="1:13" x14ac:dyDescent="0.25">
      <c r="A54" s="11"/>
      <c r="B54" s="12"/>
      <c r="C54" s="12"/>
      <c r="D54" s="12"/>
      <c r="E54" s="12"/>
      <c r="F54" s="12"/>
      <c r="G54" s="9" t="s">
        <v>1081</v>
      </c>
      <c r="H54" s="9" t="s">
        <v>121</v>
      </c>
      <c r="I54" s="3" t="s">
        <v>971</v>
      </c>
      <c r="J54" s="13" t="s">
        <v>1082</v>
      </c>
      <c r="K54" s="14" t="s">
        <v>1083</v>
      </c>
      <c r="L54" s="18">
        <f t="shared" si="3"/>
        <v>3.2060185185185275E-2</v>
      </c>
      <c r="M54">
        <f t="shared" si="4"/>
        <v>17</v>
      </c>
    </row>
    <row r="55" spans="1:13" x14ac:dyDescent="0.25">
      <c r="A55" s="11"/>
      <c r="B55" s="12"/>
      <c r="C55" s="9" t="s">
        <v>215</v>
      </c>
      <c r="D55" s="9" t="s">
        <v>216</v>
      </c>
      <c r="E55" s="9" t="s">
        <v>216</v>
      </c>
      <c r="F55" s="9" t="s">
        <v>15</v>
      </c>
      <c r="G55" s="9" t="s">
        <v>1084</v>
      </c>
      <c r="H55" s="9" t="s">
        <v>121</v>
      </c>
      <c r="I55" s="3" t="s">
        <v>971</v>
      </c>
      <c r="J55" s="13" t="s">
        <v>1085</v>
      </c>
      <c r="K55" s="17" t="s">
        <v>1086</v>
      </c>
      <c r="L55" s="18">
        <f t="shared" si="3"/>
        <v>1.4328703703703705E-2</v>
      </c>
    </row>
    <row r="56" spans="1:13" x14ac:dyDescent="0.25">
      <c r="A56" s="3" t="s">
        <v>220</v>
      </c>
      <c r="B56" s="9" t="s">
        <v>221</v>
      </c>
      <c r="C56" s="10" t="s">
        <v>12</v>
      </c>
      <c r="D56" s="5"/>
      <c r="E56" s="5"/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9" t="s">
        <v>222</v>
      </c>
      <c r="D57" s="9" t="s">
        <v>223</v>
      </c>
      <c r="E57" s="9" t="s">
        <v>223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1087</v>
      </c>
      <c r="H58" s="9" t="s">
        <v>121</v>
      </c>
      <c r="I58" s="3" t="s">
        <v>971</v>
      </c>
      <c r="J58" s="13" t="s">
        <v>1088</v>
      </c>
      <c r="K58" s="14" t="s">
        <v>1089</v>
      </c>
      <c r="L58" s="18">
        <f t="shared" si="3"/>
        <v>1.6701388888888918E-2</v>
      </c>
      <c r="M58">
        <f t="shared" si="4"/>
        <v>4</v>
      </c>
    </row>
    <row r="59" spans="1:13" x14ac:dyDescent="0.25">
      <c r="A59" s="11"/>
      <c r="B59" s="12"/>
      <c r="C59" s="12"/>
      <c r="D59" s="12"/>
      <c r="E59" s="12"/>
      <c r="F59" s="12"/>
      <c r="G59" s="9" t="s">
        <v>1090</v>
      </c>
      <c r="H59" s="9" t="s">
        <v>121</v>
      </c>
      <c r="I59" s="3" t="s">
        <v>971</v>
      </c>
      <c r="J59" s="13" t="s">
        <v>1091</v>
      </c>
      <c r="K59" s="14" t="s">
        <v>1092</v>
      </c>
      <c r="L59" s="18">
        <f t="shared" si="3"/>
        <v>4.3611111111111128E-2</v>
      </c>
      <c r="M59">
        <f t="shared" si="4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1093</v>
      </c>
      <c r="H60" s="9" t="s">
        <v>121</v>
      </c>
      <c r="I60" s="3" t="s">
        <v>971</v>
      </c>
      <c r="J60" s="13" t="s">
        <v>1094</v>
      </c>
      <c r="K60" s="14" t="s">
        <v>1095</v>
      </c>
      <c r="L60" s="18">
        <f t="shared" si="3"/>
        <v>3.8148148148148153E-2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1096</v>
      </c>
      <c r="H61" s="9" t="s">
        <v>121</v>
      </c>
      <c r="I61" s="3" t="s">
        <v>971</v>
      </c>
      <c r="J61" s="13" t="s">
        <v>1097</v>
      </c>
      <c r="K61" s="14" t="s">
        <v>1098</v>
      </c>
      <c r="L61" s="18">
        <f t="shared" si="3"/>
        <v>5.8287037037037082E-2</v>
      </c>
      <c r="M61">
        <f t="shared" si="4"/>
        <v>7</v>
      </c>
    </row>
    <row r="62" spans="1:13" x14ac:dyDescent="0.25">
      <c r="A62" s="11"/>
      <c r="B62" s="12"/>
      <c r="C62" s="12"/>
      <c r="D62" s="12"/>
      <c r="E62" s="12"/>
      <c r="F62" s="12"/>
      <c r="G62" s="9" t="s">
        <v>1099</v>
      </c>
      <c r="H62" s="9" t="s">
        <v>121</v>
      </c>
      <c r="I62" s="3" t="s">
        <v>971</v>
      </c>
      <c r="J62" s="13" t="s">
        <v>1100</v>
      </c>
      <c r="K62" s="14" t="s">
        <v>1101</v>
      </c>
      <c r="L62" s="18">
        <f t="shared" si="3"/>
        <v>3.4444444444444389E-2</v>
      </c>
      <c r="M62">
        <f t="shared" si="4"/>
        <v>8</v>
      </c>
    </row>
    <row r="63" spans="1:13" x14ac:dyDescent="0.25">
      <c r="A63" s="11"/>
      <c r="B63" s="12"/>
      <c r="C63" s="12"/>
      <c r="D63" s="12"/>
      <c r="E63" s="12"/>
      <c r="F63" s="12"/>
      <c r="G63" s="9" t="s">
        <v>1102</v>
      </c>
      <c r="H63" s="9" t="s">
        <v>121</v>
      </c>
      <c r="I63" s="3" t="s">
        <v>971</v>
      </c>
      <c r="J63" s="13" t="s">
        <v>1103</v>
      </c>
      <c r="K63" s="14" t="s">
        <v>1104</v>
      </c>
      <c r="L63" s="18">
        <f t="shared" si="3"/>
        <v>2.5057870370370328E-2</v>
      </c>
      <c r="M63">
        <f t="shared" si="4"/>
        <v>12</v>
      </c>
    </row>
    <row r="64" spans="1:13" x14ac:dyDescent="0.25">
      <c r="A64" s="11"/>
      <c r="B64" s="12"/>
      <c r="C64" s="12"/>
      <c r="D64" s="12"/>
      <c r="E64" s="12"/>
      <c r="F64" s="12"/>
      <c r="G64" s="9" t="s">
        <v>1105</v>
      </c>
      <c r="H64" s="9" t="s">
        <v>121</v>
      </c>
      <c r="I64" s="3" t="s">
        <v>971</v>
      </c>
      <c r="J64" s="13" t="s">
        <v>1106</v>
      </c>
      <c r="K64" s="14" t="s">
        <v>1107</v>
      </c>
      <c r="L64" s="18">
        <f t="shared" si="3"/>
        <v>3.3634259259259225E-2</v>
      </c>
      <c r="M64">
        <f t="shared" si="4"/>
        <v>15</v>
      </c>
    </row>
    <row r="65" spans="1:13" x14ac:dyDescent="0.25">
      <c r="A65" s="11"/>
      <c r="B65" s="12"/>
      <c r="C65" s="12"/>
      <c r="D65" s="12"/>
      <c r="E65" s="12"/>
      <c r="F65" s="12"/>
      <c r="G65" s="9" t="s">
        <v>1108</v>
      </c>
      <c r="H65" s="9" t="s">
        <v>121</v>
      </c>
      <c r="I65" s="3" t="s">
        <v>971</v>
      </c>
      <c r="J65" s="13" t="s">
        <v>1109</v>
      </c>
      <c r="K65" s="14" t="s">
        <v>1110</v>
      </c>
      <c r="L65" s="18">
        <f t="shared" si="3"/>
        <v>2.0555555555555549E-2</v>
      </c>
      <c r="M65">
        <f t="shared" si="4"/>
        <v>16</v>
      </c>
    </row>
    <row r="66" spans="1:13" x14ac:dyDescent="0.25">
      <c r="A66" s="11"/>
      <c r="B66" s="12"/>
      <c r="C66" s="12"/>
      <c r="D66" s="12"/>
      <c r="E66" s="12"/>
      <c r="F66" s="12"/>
      <c r="G66" s="9" t="s">
        <v>1111</v>
      </c>
      <c r="H66" s="9" t="s">
        <v>121</v>
      </c>
      <c r="I66" s="3" t="s">
        <v>971</v>
      </c>
      <c r="J66" s="13" t="s">
        <v>1112</v>
      </c>
      <c r="K66" s="14" t="s">
        <v>1113</v>
      </c>
      <c r="L66" s="18">
        <f t="shared" si="3"/>
        <v>1.6400462962962825E-2</v>
      </c>
      <c r="M66">
        <f t="shared" si="4"/>
        <v>17</v>
      </c>
    </row>
    <row r="67" spans="1:13" x14ac:dyDescent="0.25">
      <c r="A67" s="11"/>
      <c r="B67" s="12"/>
      <c r="C67" s="9" t="s">
        <v>118</v>
      </c>
      <c r="D67" s="9" t="s">
        <v>119</v>
      </c>
      <c r="E67" s="9" t="s">
        <v>119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1114</v>
      </c>
      <c r="H68" s="9" t="s">
        <v>121</v>
      </c>
      <c r="I68" s="3" t="s">
        <v>971</v>
      </c>
      <c r="J68" s="13" t="s">
        <v>1115</v>
      </c>
      <c r="K68" s="14" t="s">
        <v>1116</v>
      </c>
      <c r="L68" s="18">
        <f t="shared" ref="L67:L130" si="5">K68-J68</f>
        <v>1.627314814814812E-2</v>
      </c>
      <c r="M68">
        <f t="shared" ref="M67:M130" si="6">HOUR(J68)</f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1117</v>
      </c>
      <c r="H69" s="9" t="s">
        <v>121</v>
      </c>
      <c r="I69" s="3" t="s">
        <v>971</v>
      </c>
      <c r="J69" s="13" t="s">
        <v>1118</v>
      </c>
      <c r="K69" s="14" t="s">
        <v>1119</v>
      </c>
      <c r="L69" s="18">
        <f t="shared" si="5"/>
        <v>1.9641203703703702E-2</v>
      </c>
      <c r="M69">
        <f t="shared" si="6"/>
        <v>9</v>
      </c>
    </row>
    <row r="70" spans="1:13" x14ac:dyDescent="0.25">
      <c r="A70" s="11"/>
      <c r="B70" s="12"/>
      <c r="C70" s="12"/>
      <c r="D70" s="12"/>
      <c r="E70" s="12"/>
      <c r="F70" s="12"/>
      <c r="G70" s="9" t="s">
        <v>1120</v>
      </c>
      <c r="H70" s="9" t="s">
        <v>121</v>
      </c>
      <c r="I70" s="3" t="s">
        <v>971</v>
      </c>
      <c r="J70" s="13" t="s">
        <v>1121</v>
      </c>
      <c r="K70" s="14" t="s">
        <v>1122</v>
      </c>
      <c r="L70" s="18">
        <f t="shared" si="5"/>
        <v>1.6597222222222263E-2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1123</v>
      </c>
      <c r="H71" s="9" t="s">
        <v>121</v>
      </c>
      <c r="I71" s="3" t="s">
        <v>971</v>
      </c>
      <c r="J71" s="13" t="s">
        <v>1124</v>
      </c>
      <c r="K71" s="14" t="s">
        <v>1125</v>
      </c>
      <c r="L71" s="18">
        <f t="shared" si="5"/>
        <v>1.40393518518519E-2</v>
      </c>
      <c r="M71">
        <f t="shared" si="6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1126</v>
      </c>
      <c r="H72" s="9" t="s">
        <v>121</v>
      </c>
      <c r="I72" s="3" t="s">
        <v>971</v>
      </c>
      <c r="J72" s="13" t="s">
        <v>1127</v>
      </c>
      <c r="K72" s="14" t="s">
        <v>1128</v>
      </c>
      <c r="L72" s="18">
        <f t="shared" si="5"/>
        <v>2.7685185185185257E-2</v>
      </c>
      <c r="M72">
        <f t="shared" si="6"/>
        <v>12</v>
      </c>
    </row>
    <row r="73" spans="1:13" x14ac:dyDescent="0.25">
      <c r="A73" s="11"/>
      <c r="B73" s="12"/>
      <c r="C73" s="12"/>
      <c r="D73" s="12"/>
      <c r="E73" s="12"/>
      <c r="F73" s="12"/>
      <c r="G73" s="9" t="s">
        <v>1129</v>
      </c>
      <c r="H73" s="9" t="s">
        <v>121</v>
      </c>
      <c r="I73" s="3" t="s">
        <v>971</v>
      </c>
      <c r="J73" s="13" t="s">
        <v>1130</v>
      </c>
      <c r="K73" s="14" t="s">
        <v>1131</v>
      </c>
      <c r="L73" s="18">
        <f t="shared" si="5"/>
        <v>2.3807870370370354E-2</v>
      </c>
      <c r="M73">
        <f t="shared" si="6"/>
        <v>12</v>
      </c>
    </row>
    <row r="74" spans="1:13" x14ac:dyDescent="0.25">
      <c r="A74" s="11"/>
      <c r="B74" s="12"/>
      <c r="C74" s="12"/>
      <c r="D74" s="12"/>
      <c r="E74" s="12"/>
      <c r="F74" s="12"/>
      <c r="G74" s="9" t="s">
        <v>1132</v>
      </c>
      <c r="H74" s="9" t="s">
        <v>121</v>
      </c>
      <c r="I74" s="3" t="s">
        <v>971</v>
      </c>
      <c r="J74" s="13" t="s">
        <v>1133</v>
      </c>
      <c r="K74" s="14" t="s">
        <v>129</v>
      </c>
      <c r="L74" s="18">
        <f t="shared" si="5"/>
        <v>1.621527777777787E-2</v>
      </c>
      <c r="M74">
        <f t="shared" si="6"/>
        <v>12</v>
      </c>
    </row>
    <row r="75" spans="1:13" x14ac:dyDescent="0.25">
      <c r="A75" s="11"/>
      <c r="B75" s="12"/>
      <c r="C75" s="12"/>
      <c r="D75" s="12"/>
      <c r="E75" s="12"/>
      <c r="F75" s="12"/>
      <c r="G75" s="9" t="s">
        <v>1134</v>
      </c>
      <c r="H75" s="9" t="s">
        <v>121</v>
      </c>
      <c r="I75" s="3" t="s">
        <v>971</v>
      </c>
      <c r="J75" s="13" t="s">
        <v>1135</v>
      </c>
      <c r="K75" s="14" t="s">
        <v>1136</v>
      </c>
      <c r="L75" s="18">
        <f t="shared" si="5"/>
        <v>1.4166666666666772E-2</v>
      </c>
      <c r="M75">
        <f t="shared" si="6"/>
        <v>13</v>
      </c>
    </row>
    <row r="76" spans="1:13" x14ac:dyDescent="0.25">
      <c r="A76" s="11"/>
      <c r="B76" s="12"/>
      <c r="C76" s="12"/>
      <c r="D76" s="12"/>
      <c r="E76" s="12"/>
      <c r="F76" s="12"/>
      <c r="G76" s="9" t="s">
        <v>1137</v>
      </c>
      <c r="H76" s="9" t="s">
        <v>121</v>
      </c>
      <c r="I76" s="3" t="s">
        <v>971</v>
      </c>
      <c r="J76" s="13" t="s">
        <v>1138</v>
      </c>
      <c r="K76" s="14" t="s">
        <v>1139</v>
      </c>
      <c r="L76" s="18">
        <f t="shared" si="5"/>
        <v>2.7384259259259247E-2</v>
      </c>
      <c r="M76">
        <f t="shared" si="6"/>
        <v>15</v>
      </c>
    </row>
    <row r="77" spans="1:13" x14ac:dyDescent="0.25">
      <c r="A77" s="11"/>
      <c r="B77" s="12"/>
      <c r="C77" s="9" t="s">
        <v>146</v>
      </c>
      <c r="D77" s="9" t="s">
        <v>147</v>
      </c>
      <c r="E77" s="9" t="s">
        <v>147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1140</v>
      </c>
      <c r="H78" s="9" t="s">
        <v>121</v>
      </c>
      <c r="I78" s="3" t="s">
        <v>971</v>
      </c>
      <c r="J78" s="13" t="s">
        <v>1141</v>
      </c>
      <c r="K78" s="14" t="s">
        <v>1142</v>
      </c>
      <c r="L78" s="18">
        <f t="shared" si="5"/>
        <v>1.6365740740740736E-2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1143</v>
      </c>
      <c r="H79" s="9" t="s">
        <v>121</v>
      </c>
      <c r="I79" s="3" t="s">
        <v>971</v>
      </c>
      <c r="J79" s="13" t="s">
        <v>1144</v>
      </c>
      <c r="K79" s="14" t="s">
        <v>1145</v>
      </c>
      <c r="L79" s="18">
        <f t="shared" si="5"/>
        <v>1.9270833333333348E-2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1146</v>
      </c>
      <c r="H80" s="9" t="s">
        <v>121</v>
      </c>
      <c r="I80" s="3" t="s">
        <v>971</v>
      </c>
      <c r="J80" s="13" t="s">
        <v>1147</v>
      </c>
      <c r="K80" s="14" t="s">
        <v>1148</v>
      </c>
      <c r="L80" s="18">
        <f t="shared" si="5"/>
        <v>1.6701388888888835E-2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1149</v>
      </c>
      <c r="H81" s="9" t="s">
        <v>121</v>
      </c>
      <c r="I81" s="3" t="s">
        <v>971</v>
      </c>
      <c r="J81" s="13" t="s">
        <v>1150</v>
      </c>
      <c r="K81" s="14" t="s">
        <v>1151</v>
      </c>
      <c r="L81" s="18">
        <f t="shared" si="5"/>
        <v>4.3020833333333286E-2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1152</v>
      </c>
      <c r="H82" s="9" t="s">
        <v>121</v>
      </c>
      <c r="I82" s="3" t="s">
        <v>971</v>
      </c>
      <c r="J82" s="13" t="s">
        <v>1153</v>
      </c>
      <c r="K82" s="14" t="s">
        <v>1154</v>
      </c>
      <c r="L82" s="18">
        <f t="shared" si="5"/>
        <v>4.1122685185185137E-2</v>
      </c>
      <c r="M82">
        <f t="shared" si="6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1155</v>
      </c>
      <c r="H83" s="9" t="s">
        <v>121</v>
      </c>
      <c r="I83" s="3" t="s">
        <v>971</v>
      </c>
      <c r="J83" s="13" t="s">
        <v>1156</v>
      </c>
      <c r="K83" s="14" t="s">
        <v>1157</v>
      </c>
      <c r="L83" s="18">
        <f t="shared" si="5"/>
        <v>3.8645833333333379E-2</v>
      </c>
      <c r="M83">
        <f t="shared" si="6"/>
        <v>14</v>
      </c>
    </row>
    <row r="84" spans="1:13" x14ac:dyDescent="0.25">
      <c r="A84" s="11"/>
      <c r="B84" s="12"/>
      <c r="C84" s="9" t="s">
        <v>160</v>
      </c>
      <c r="D84" s="9" t="s">
        <v>161</v>
      </c>
      <c r="E84" s="10" t="s">
        <v>12</v>
      </c>
      <c r="F84" s="5"/>
      <c r="G84" s="5"/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9" t="s">
        <v>290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1158</v>
      </c>
      <c r="H86" s="9" t="s">
        <v>121</v>
      </c>
      <c r="I86" s="3" t="s">
        <v>971</v>
      </c>
      <c r="J86" s="13" t="s">
        <v>1159</v>
      </c>
      <c r="K86" s="14" t="s">
        <v>1160</v>
      </c>
      <c r="L86" s="18">
        <f t="shared" si="5"/>
        <v>2.3599537037036988E-2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1161</v>
      </c>
      <c r="H87" s="9" t="s">
        <v>121</v>
      </c>
      <c r="I87" s="3" t="s">
        <v>971</v>
      </c>
      <c r="J87" s="13" t="s">
        <v>1162</v>
      </c>
      <c r="K87" s="14" t="s">
        <v>1163</v>
      </c>
      <c r="L87" s="18">
        <f t="shared" si="5"/>
        <v>2.9004629629629575E-2</v>
      </c>
      <c r="M87">
        <f t="shared" si="6"/>
        <v>13</v>
      </c>
    </row>
    <row r="88" spans="1:13" x14ac:dyDescent="0.25">
      <c r="A88" s="11"/>
      <c r="B88" s="12"/>
      <c r="C88" s="12"/>
      <c r="D88" s="12"/>
      <c r="E88" s="9" t="s">
        <v>303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1164</v>
      </c>
      <c r="H89" s="9" t="s">
        <v>121</v>
      </c>
      <c r="I89" s="3" t="s">
        <v>971</v>
      </c>
      <c r="J89" s="13" t="s">
        <v>1165</v>
      </c>
      <c r="K89" s="14" t="s">
        <v>1166</v>
      </c>
      <c r="L89" s="18">
        <f t="shared" si="5"/>
        <v>3.3460648148148142E-2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1167</v>
      </c>
      <c r="H90" s="9" t="s">
        <v>121</v>
      </c>
      <c r="I90" s="3" t="s">
        <v>971</v>
      </c>
      <c r="J90" s="13" t="s">
        <v>1168</v>
      </c>
      <c r="K90" s="14" t="s">
        <v>1169</v>
      </c>
      <c r="L90" s="18">
        <f t="shared" si="5"/>
        <v>2.81481481481482E-2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12"/>
      <c r="F91" s="12"/>
      <c r="G91" s="9" t="s">
        <v>1170</v>
      </c>
      <c r="H91" s="9" t="s">
        <v>121</v>
      </c>
      <c r="I91" s="3" t="s">
        <v>971</v>
      </c>
      <c r="J91" s="13" t="s">
        <v>1171</v>
      </c>
      <c r="K91" s="14" t="s">
        <v>1172</v>
      </c>
      <c r="L91" s="18">
        <f t="shared" si="5"/>
        <v>3.1412037037036988E-2</v>
      </c>
      <c r="M91">
        <f t="shared" si="6"/>
        <v>11</v>
      </c>
    </row>
    <row r="92" spans="1:13" x14ac:dyDescent="0.25">
      <c r="A92" s="11"/>
      <c r="B92" s="12"/>
      <c r="C92" s="12"/>
      <c r="D92" s="12"/>
      <c r="E92" s="12"/>
      <c r="F92" s="12"/>
      <c r="G92" s="9" t="s">
        <v>1173</v>
      </c>
      <c r="H92" s="9" t="s">
        <v>121</v>
      </c>
      <c r="I92" s="3" t="s">
        <v>971</v>
      </c>
      <c r="J92" s="13" t="s">
        <v>1174</v>
      </c>
      <c r="K92" s="14" t="s">
        <v>1175</v>
      </c>
      <c r="L92" s="18">
        <f t="shared" si="5"/>
        <v>2.1643518518518479E-2</v>
      </c>
      <c r="M92">
        <f t="shared" si="6"/>
        <v>11</v>
      </c>
    </row>
    <row r="93" spans="1:13" x14ac:dyDescent="0.25">
      <c r="A93" s="11"/>
      <c r="B93" s="12"/>
      <c r="C93" s="12"/>
      <c r="D93" s="12"/>
      <c r="E93" s="12"/>
      <c r="F93" s="12"/>
      <c r="G93" s="9" t="s">
        <v>1176</v>
      </c>
      <c r="H93" s="9" t="s">
        <v>121</v>
      </c>
      <c r="I93" s="3" t="s">
        <v>971</v>
      </c>
      <c r="J93" s="13" t="s">
        <v>1177</v>
      </c>
      <c r="K93" s="14" t="s">
        <v>1178</v>
      </c>
      <c r="L93" s="18">
        <f t="shared" si="5"/>
        <v>3.1840277777777815E-2</v>
      </c>
      <c r="M93">
        <f t="shared" si="6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1179</v>
      </c>
      <c r="H94" s="9" t="s">
        <v>121</v>
      </c>
      <c r="I94" s="3" t="s">
        <v>971</v>
      </c>
      <c r="J94" s="13" t="s">
        <v>1180</v>
      </c>
      <c r="K94" s="14" t="s">
        <v>1181</v>
      </c>
      <c r="L94" s="18">
        <f t="shared" si="5"/>
        <v>3.0613425925925974E-2</v>
      </c>
      <c r="M94">
        <f t="shared" si="6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1182</v>
      </c>
      <c r="H95" s="9" t="s">
        <v>121</v>
      </c>
      <c r="I95" s="3" t="s">
        <v>971</v>
      </c>
      <c r="J95" s="13" t="s">
        <v>1183</v>
      </c>
      <c r="K95" s="14" t="s">
        <v>1184</v>
      </c>
      <c r="L95" s="18">
        <f t="shared" si="5"/>
        <v>2.7280092592592564E-2</v>
      </c>
      <c r="M95">
        <f t="shared" si="6"/>
        <v>13</v>
      </c>
    </row>
    <row r="96" spans="1:13" x14ac:dyDescent="0.25">
      <c r="A96" s="11"/>
      <c r="B96" s="12"/>
      <c r="C96" s="12"/>
      <c r="D96" s="12"/>
      <c r="E96" s="12"/>
      <c r="F96" s="12"/>
      <c r="G96" s="9" t="s">
        <v>1185</v>
      </c>
      <c r="H96" s="9" t="s">
        <v>121</v>
      </c>
      <c r="I96" s="3" t="s">
        <v>971</v>
      </c>
      <c r="J96" s="13" t="s">
        <v>1186</v>
      </c>
      <c r="K96" s="14" t="s">
        <v>1187</v>
      </c>
      <c r="L96" s="18">
        <f t="shared" si="5"/>
        <v>2.2256944444444482E-2</v>
      </c>
      <c r="M96">
        <f t="shared" si="6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1188</v>
      </c>
      <c r="H97" s="9" t="s">
        <v>121</v>
      </c>
      <c r="I97" s="3" t="s">
        <v>971</v>
      </c>
      <c r="J97" s="13" t="s">
        <v>1189</v>
      </c>
      <c r="K97" s="14" t="s">
        <v>1190</v>
      </c>
      <c r="L97" s="18">
        <f t="shared" si="5"/>
        <v>3.5243055555555625E-2</v>
      </c>
      <c r="M97">
        <f t="shared" si="6"/>
        <v>13</v>
      </c>
    </row>
    <row r="98" spans="1:13" x14ac:dyDescent="0.25">
      <c r="A98" s="11"/>
      <c r="B98" s="12"/>
      <c r="C98" s="12"/>
      <c r="D98" s="12"/>
      <c r="E98" s="12"/>
      <c r="F98" s="12"/>
      <c r="G98" s="9" t="s">
        <v>1191</v>
      </c>
      <c r="H98" s="9" t="s">
        <v>121</v>
      </c>
      <c r="I98" s="3" t="s">
        <v>971</v>
      </c>
      <c r="J98" s="13" t="s">
        <v>1192</v>
      </c>
      <c r="K98" s="14" t="s">
        <v>1193</v>
      </c>
      <c r="L98" s="18">
        <f t="shared" si="5"/>
        <v>3.2523148148148162E-2</v>
      </c>
      <c r="M98">
        <f t="shared" si="6"/>
        <v>15</v>
      </c>
    </row>
    <row r="99" spans="1:13" x14ac:dyDescent="0.25">
      <c r="A99" s="11"/>
      <c r="B99" s="12"/>
      <c r="C99" s="9" t="s">
        <v>166</v>
      </c>
      <c r="D99" s="9" t="s">
        <v>167</v>
      </c>
      <c r="E99" s="9" t="s">
        <v>167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1194</v>
      </c>
      <c r="H100" s="9" t="s">
        <v>121</v>
      </c>
      <c r="I100" s="3" t="s">
        <v>971</v>
      </c>
      <c r="J100" s="13" t="s">
        <v>1195</v>
      </c>
      <c r="K100" s="14" t="s">
        <v>1196</v>
      </c>
      <c r="L100" s="18">
        <f t="shared" si="5"/>
        <v>1.7187500000000022E-2</v>
      </c>
      <c r="M100">
        <f t="shared" si="6"/>
        <v>5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1197</v>
      </c>
      <c r="H101" s="9" t="s">
        <v>121</v>
      </c>
      <c r="I101" s="3" t="s">
        <v>971</v>
      </c>
      <c r="J101" s="13" t="s">
        <v>1198</v>
      </c>
      <c r="K101" s="14" t="s">
        <v>1199</v>
      </c>
      <c r="L101" s="18">
        <f t="shared" si="5"/>
        <v>3.7453703703703711E-2</v>
      </c>
      <c r="M101">
        <f t="shared" si="6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1200</v>
      </c>
      <c r="H102" s="9" t="s">
        <v>121</v>
      </c>
      <c r="I102" s="3" t="s">
        <v>971</v>
      </c>
      <c r="J102" s="13" t="s">
        <v>1201</v>
      </c>
      <c r="K102" s="14" t="s">
        <v>1202</v>
      </c>
      <c r="L102" s="18">
        <f t="shared" si="5"/>
        <v>3.9930555555555525E-2</v>
      </c>
      <c r="M102">
        <f t="shared" si="6"/>
        <v>7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1203</v>
      </c>
      <c r="H103" s="9" t="s">
        <v>121</v>
      </c>
      <c r="I103" s="3" t="s">
        <v>971</v>
      </c>
      <c r="J103" s="13" t="s">
        <v>1204</v>
      </c>
      <c r="K103" s="14" t="s">
        <v>1205</v>
      </c>
      <c r="L103" s="18">
        <f t="shared" si="5"/>
        <v>3.7337962962962934E-2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1206</v>
      </c>
      <c r="H104" s="9" t="s">
        <v>121</v>
      </c>
      <c r="I104" s="3" t="s">
        <v>971</v>
      </c>
      <c r="J104" s="13" t="s">
        <v>1207</v>
      </c>
      <c r="K104" s="14" t="s">
        <v>1208</v>
      </c>
      <c r="L104" s="18">
        <f t="shared" si="5"/>
        <v>1.4004629629629672E-2</v>
      </c>
      <c r="M104">
        <f t="shared" si="6"/>
        <v>16</v>
      </c>
    </row>
    <row r="105" spans="1:13" x14ac:dyDescent="0.25">
      <c r="A105" s="11"/>
      <c r="B105" s="12"/>
      <c r="C105" s="9" t="s">
        <v>86</v>
      </c>
      <c r="D105" s="9" t="s">
        <v>87</v>
      </c>
      <c r="E105" s="9" t="s">
        <v>87</v>
      </c>
      <c r="F105" s="9" t="s">
        <v>15</v>
      </c>
      <c r="G105" s="9" t="s">
        <v>1209</v>
      </c>
      <c r="H105" s="9" t="s">
        <v>121</v>
      </c>
      <c r="I105" s="3" t="s">
        <v>971</v>
      </c>
      <c r="J105" s="13" t="s">
        <v>1210</v>
      </c>
      <c r="K105" s="14" t="s">
        <v>1211</v>
      </c>
      <c r="L105" s="18">
        <f t="shared" si="5"/>
        <v>1.9618055555555541E-2</v>
      </c>
      <c r="M105">
        <f t="shared" si="6"/>
        <v>2</v>
      </c>
    </row>
    <row r="106" spans="1:13" x14ac:dyDescent="0.25">
      <c r="A106" s="11"/>
      <c r="B106" s="12"/>
      <c r="C106" s="9" t="s">
        <v>551</v>
      </c>
      <c r="D106" s="9" t="s">
        <v>552</v>
      </c>
      <c r="E106" s="9" t="s">
        <v>552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1212</v>
      </c>
      <c r="H107" s="9" t="s">
        <v>121</v>
      </c>
      <c r="I107" s="3" t="s">
        <v>971</v>
      </c>
      <c r="J107" s="13" t="s">
        <v>1213</v>
      </c>
      <c r="K107" s="14" t="s">
        <v>1214</v>
      </c>
      <c r="L107" s="18">
        <f t="shared" si="5"/>
        <v>1.5138888888888882E-2</v>
      </c>
      <c r="M107">
        <f t="shared" si="6"/>
        <v>2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1215</v>
      </c>
      <c r="H108" s="9" t="s">
        <v>121</v>
      </c>
      <c r="I108" s="3" t="s">
        <v>971</v>
      </c>
      <c r="J108" s="13" t="s">
        <v>1216</v>
      </c>
      <c r="K108" s="14" t="s">
        <v>1217</v>
      </c>
      <c r="L108" s="18">
        <f t="shared" si="5"/>
        <v>2.7442129629629608E-2</v>
      </c>
      <c r="M108">
        <f t="shared" si="6"/>
        <v>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1218</v>
      </c>
      <c r="H109" s="9" t="s">
        <v>121</v>
      </c>
      <c r="I109" s="3" t="s">
        <v>971</v>
      </c>
      <c r="J109" s="13" t="s">
        <v>1219</v>
      </c>
      <c r="K109" s="14" t="s">
        <v>1220</v>
      </c>
      <c r="L109" s="18">
        <f t="shared" si="5"/>
        <v>4.4513888888888908E-2</v>
      </c>
      <c r="M109">
        <f t="shared" si="6"/>
        <v>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1221</v>
      </c>
      <c r="H110" s="9" t="s">
        <v>121</v>
      </c>
      <c r="I110" s="3" t="s">
        <v>971</v>
      </c>
      <c r="J110" s="13" t="s">
        <v>1222</v>
      </c>
      <c r="K110" s="14" t="s">
        <v>1223</v>
      </c>
      <c r="L110" s="18">
        <f t="shared" si="5"/>
        <v>4.9537037037037046E-2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1224</v>
      </c>
      <c r="H111" s="9" t="s">
        <v>121</v>
      </c>
      <c r="I111" s="3" t="s">
        <v>971</v>
      </c>
      <c r="J111" s="13" t="s">
        <v>1225</v>
      </c>
      <c r="K111" s="14" t="s">
        <v>1226</v>
      </c>
      <c r="L111" s="18">
        <f t="shared" si="5"/>
        <v>4.3900462962962905E-2</v>
      </c>
      <c r="M111">
        <f t="shared" si="6"/>
        <v>6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1227</v>
      </c>
      <c r="H112" s="9" t="s">
        <v>121</v>
      </c>
      <c r="I112" s="3" t="s">
        <v>971</v>
      </c>
      <c r="J112" s="13" t="s">
        <v>1228</v>
      </c>
      <c r="K112" s="14" t="s">
        <v>1229</v>
      </c>
      <c r="L112" s="18">
        <f t="shared" si="5"/>
        <v>3.312499999999996E-2</v>
      </c>
      <c r="M112">
        <f t="shared" si="6"/>
        <v>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1230</v>
      </c>
      <c r="H113" s="9" t="s">
        <v>121</v>
      </c>
      <c r="I113" s="3" t="s">
        <v>971</v>
      </c>
      <c r="J113" s="13" t="s">
        <v>1231</v>
      </c>
      <c r="K113" s="14" t="s">
        <v>1232</v>
      </c>
      <c r="L113" s="18">
        <f t="shared" si="5"/>
        <v>2.170138888888884E-2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1233</v>
      </c>
      <c r="H114" s="9" t="s">
        <v>121</v>
      </c>
      <c r="I114" s="3" t="s">
        <v>971</v>
      </c>
      <c r="J114" s="13" t="s">
        <v>1234</v>
      </c>
      <c r="K114" s="14" t="s">
        <v>1235</v>
      </c>
      <c r="L114" s="18">
        <f t="shared" si="5"/>
        <v>2.5798611111111203E-2</v>
      </c>
      <c r="M114">
        <f t="shared" si="6"/>
        <v>9</v>
      </c>
    </row>
    <row r="115" spans="1:13" x14ac:dyDescent="0.25">
      <c r="A115" s="11"/>
      <c r="B115" s="12"/>
      <c r="C115" s="9" t="s">
        <v>370</v>
      </c>
      <c r="D115" s="9" t="s">
        <v>371</v>
      </c>
      <c r="E115" s="9" t="s">
        <v>371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1236</v>
      </c>
      <c r="H116" s="9" t="s">
        <v>121</v>
      </c>
      <c r="I116" s="3" t="s">
        <v>971</v>
      </c>
      <c r="J116" s="13" t="s">
        <v>1237</v>
      </c>
      <c r="K116" s="14" t="s">
        <v>1238</v>
      </c>
      <c r="L116" s="18">
        <f t="shared" si="5"/>
        <v>2.4201388888888897E-2</v>
      </c>
      <c r="M116">
        <f t="shared" si="6"/>
        <v>3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1239</v>
      </c>
      <c r="H117" s="9" t="s">
        <v>121</v>
      </c>
      <c r="I117" s="3" t="s">
        <v>971</v>
      </c>
      <c r="J117" s="13" t="s">
        <v>1240</v>
      </c>
      <c r="K117" s="14" t="s">
        <v>1241</v>
      </c>
      <c r="L117" s="18">
        <f t="shared" si="5"/>
        <v>3.4201388888888851E-2</v>
      </c>
      <c r="M117">
        <f t="shared" si="6"/>
        <v>5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1242</v>
      </c>
      <c r="H118" s="9" t="s">
        <v>121</v>
      </c>
      <c r="I118" s="3" t="s">
        <v>971</v>
      </c>
      <c r="J118" s="13" t="s">
        <v>1243</v>
      </c>
      <c r="K118" s="14" t="s">
        <v>1244</v>
      </c>
      <c r="L118" s="18">
        <f t="shared" si="5"/>
        <v>2.4467592592592569E-2</v>
      </c>
      <c r="M118">
        <f t="shared" si="6"/>
        <v>8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1245</v>
      </c>
      <c r="H119" s="9" t="s">
        <v>121</v>
      </c>
      <c r="I119" s="3" t="s">
        <v>971</v>
      </c>
      <c r="J119" s="13" t="s">
        <v>1246</v>
      </c>
      <c r="K119" s="14" t="s">
        <v>1247</v>
      </c>
      <c r="L119" s="18">
        <f t="shared" si="5"/>
        <v>1.1377314814814854E-2</v>
      </c>
      <c r="M119">
        <f t="shared" si="6"/>
        <v>18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1248</v>
      </c>
      <c r="H120" s="9" t="s">
        <v>121</v>
      </c>
      <c r="I120" s="3" t="s">
        <v>971</v>
      </c>
      <c r="J120" s="13" t="s">
        <v>1249</v>
      </c>
      <c r="K120" s="14" t="s">
        <v>1250</v>
      </c>
      <c r="L120" s="18">
        <f t="shared" si="5"/>
        <v>1.4282407407407383E-2</v>
      </c>
      <c r="M120">
        <f t="shared" si="6"/>
        <v>20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1251</v>
      </c>
      <c r="H121" s="9" t="s">
        <v>121</v>
      </c>
      <c r="I121" s="3" t="s">
        <v>971</v>
      </c>
      <c r="J121" s="13" t="s">
        <v>1252</v>
      </c>
      <c r="K121" s="14" t="s">
        <v>1253</v>
      </c>
      <c r="L121" s="18">
        <f t="shared" si="5"/>
        <v>2.5196759259259349E-2</v>
      </c>
      <c r="M121">
        <f t="shared" si="6"/>
        <v>12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1254</v>
      </c>
      <c r="H122" s="9" t="s">
        <v>121</v>
      </c>
      <c r="I122" s="3" t="s">
        <v>971</v>
      </c>
      <c r="J122" s="13" t="s">
        <v>1255</v>
      </c>
      <c r="K122" s="14" t="s">
        <v>1256</v>
      </c>
      <c r="L122" s="18">
        <f t="shared" si="5"/>
        <v>2.2974537037037002E-2</v>
      </c>
      <c r="M122">
        <f t="shared" si="6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1257</v>
      </c>
      <c r="H123" s="9" t="s">
        <v>121</v>
      </c>
      <c r="I123" s="3" t="s">
        <v>971</v>
      </c>
      <c r="J123" s="13" t="s">
        <v>1258</v>
      </c>
      <c r="K123" s="17" t="s">
        <v>2161</v>
      </c>
      <c r="L123" s="18">
        <f t="shared" si="5"/>
        <v>2.4189814814814747E-2</v>
      </c>
      <c r="M123">
        <f t="shared" si="6"/>
        <v>23</v>
      </c>
    </row>
    <row r="124" spans="1:13" x14ac:dyDescent="0.25">
      <c r="A124" s="11"/>
      <c r="B124" s="12"/>
      <c r="C124" s="9" t="s">
        <v>182</v>
      </c>
      <c r="D124" s="9" t="s">
        <v>183</v>
      </c>
      <c r="E124" s="9" t="s">
        <v>183</v>
      </c>
      <c r="F124" s="9" t="s">
        <v>15</v>
      </c>
      <c r="G124" s="9" t="s">
        <v>1259</v>
      </c>
      <c r="H124" s="9" t="s">
        <v>121</v>
      </c>
      <c r="I124" s="3" t="s">
        <v>971</v>
      </c>
      <c r="J124" s="13" t="s">
        <v>1260</v>
      </c>
      <c r="K124" s="14" t="s">
        <v>1261</v>
      </c>
      <c r="L124" s="18">
        <f t="shared" si="5"/>
        <v>3.2731481481481528E-2</v>
      </c>
      <c r="M124">
        <f t="shared" si="6"/>
        <v>18</v>
      </c>
    </row>
    <row r="125" spans="1:13" x14ac:dyDescent="0.25">
      <c r="A125" s="11"/>
      <c r="B125" s="12"/>
      <c r="C125" s="9" t="s">
        <v>195</v>
      </c>
      <c r="D125" s="9" t="s">
        <v>196</v>
      </c>
      <c r="E125" s="9" t="s">
        <v>196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1262</v>
      </c>
      <c r="H126" s="9" t="s">
        <v>121</v>
      </c>
      <c r="I126" s="3" t="s">
        <v>971</v>
      </c>
      <c r="J126" s="13" t="s">
        <v>1263</v>
      </c>
      <c r="K126" s="14" t="s">
        <v>1264</v>
      </c>
      <c r="L126" s="18">
        <f t="shared" si="5"/>
        <v>4.9143518518518503E-2</v>
      </c>
      <c r="M126">
        <f t="shared" si="6"/>
        <v>7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1265</v>
      </c>
      <c r="H127" s="9" t="s">
        <v>121</v>
      </c>
      <c r="I127" s="3" t="s">
        <v>971</v>
      </c>
      <c r="J127" s="13" t="s">
        <v>1266</v>
      </c>
      <c r="K127" s="14" t="s">
        <v>1267</v>
      </c>
      <c r="L127" s="18">
        <f t="shared" si="5"/>
        <v>3.1053240740740728E-2</v>
      </c>
      <c r="M127">
        <f t="shared" si="6"/>
        <v>11</v>
      </c>
    </row>
    <row r="128" spans="1:13" x14ac:dyDescent="0.25">
      <c r="A128" s="11"/>
      <c r="B128" s="12"/>
      <c r="C128" s="9" t="s">
        <v>40</v>
      </c>
      <c r="D128" s="9" t="s">
        <v>41</v>
      </c>
      <c r="E128" s="9" t="s">
        <v>200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1268</v>
      </c>
      <c r="H129" s="9" t="s">
        <v>202</v>
      </c>
      <c r="I129" s="3" t="s">
        <v>971</v>
      </c>
      <c r="J129" s="13" t="s">
        <v>1269</v>
      </c>
      <c r="K129" s="14" t="s">
        <v>1270</v>
      </c>
      <c r="L129" s="18">
        <f t="shared" si="5"/>
        <v>2.1064814814814814E-2</v>
      </c>
      <c r="M129">
        <f t="shared" si="6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1271</v>
      </c>
      <c r="H130" s="9" t="s">
        <v>202</v>
      </c>
      <c r="I130" s="3" t="s">
        <v>971</v>
      </c>
      <c r="J130" s="13" t="s">
        <v>1272</v>
      </c>
      <c r="K130" s="14" t="s">
        <v>1273</v>
      </c>
      <c r="L130" s="18">
        <f t="shared" si="5"/>
        <v>2.1423611111111157E-2</v>
      </c>
      <c r="M130">
        <f t="shared" si="6"/>
        <v>5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1274</v>
      </c>
      <c r="H131" s="9" t="s">
        <v>202</v>
      </c>
      <c r="I131" s="3" t="s">
        <v>971</v>
      </c>
      <c r="J131" s="13" t="s">
        <v>1275</v>
      </c>
      <c r="K131" s="14" t="s">
        <v>1276</v>
      </c>
      <c r="L131" s="18">
        <f t="shared" ref="L131:L194" si="7">K131-J131</f>
        <v>2.8969907407407403E-2</v>
      </c>
      <c r="M131">
        <f t="shared" ref="M131:M194" si="8">HOUR(J131)</f>
        <v>5</v>
      </c>
    </row>
    <row r="132" spans="1:13" x14ac:dyDescent="0.25">
      <c r="A132" s="11"/>
      <c r="B132" s="12"/>
      <c r="C132" s="9" t="s">
        <v>423</v>
      </c>
      <c r="D132" s="9" t="s">
        <v>424</v>
      </c>
      <c r="E132" s="9" t="s">
        <v>424</v>
      </c>
      <c r="F132" s="9" t="s">
        <v>15</v>
      </c>
      <c r="G132" s="9" t="s">
        <v>1277</v>
      </c>
      <c r="H132" s="9" t="s">
        <v>121</v>
      </c>
      <c r="I132" s="3" t="s">
        <v>971</v>
      </c>
      <c r="J132" s="13" t="s">
        <v>1278</v>
      </c>
      <c r="K132" s="14" t="s">
        <v>1279</v>
      </c>
      <c r="L132" s="18">
        <f t="shared" si="7"/>
        <v>3.7499999999999978E-2</v>
      </c>
      <c r="M132">
        <f t="shared" si="8"/>
        <v>10</v>
      </c>
    </row>
    <row r="133" spans="1:13" x14ac:dyDescent="0.25">
      <c r="A133" s="11"/>
      <c r="B133" s="12"/>
      <c r="C133" s="9" t="s">
        <v>215</v>
      </c>
      <c r="D133" s="9" t="s">
        <v>216</v>
      </c>
      <c r="E133" s="9" t="s">
        <v>216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1280</v>
      </c>
      <c r="H134" s="9" t="s">
        <v>121</v>
      </c>
      <c r="I134" s="3" t="s">
        <v>971</v>
      </c>
      <c r="J134" s="13" t="s">
        <v>1281</v>
      </c>
      <c r="K134" s="14" t="s">
        <v>1282</v>
      </c>
      <c r="L134" s="18">
        <f t="shared" si="7"/>
        <v>1.5486111111111117E-2</v>
      </c>
      <c r="M134">
        <f t="shared" si="8"/>
        <v>2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1283</v>
      </c>
      <c r="H135" s="9" t="s">
        <v>121</v>
      </c>
      <c r="I135" s="3" t="s">
        <v>971</v>
      </c>
      <c r="J135" s="13" t="s">
        <v>1284</v>
      </c>
      <c r="K135" s="14" t="s">
        <v>1285</v>
      </c>
      <c r="L135" s="18">
        <f t="shared" si="7"/>
        <v>3.7546296296296272E-2</v>
      </c>
      <c r="M135">
        <f t="shared" si="8"/>
        <v>4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1286</v>
      </c>
      <c r="H136" s="9" t="s">
        <v>121</v>
      </c>
      <c r="I136" s="3" t="s">
        <v>971</v>
      </c>
      <c r="J136" s="13" t="s">
        <v>1287</v>
      </c>
      <c r="K136" s="14" t="s">
        <v>1288</v>
      </c>
      <c r="L136" s="18">
        <f t="shared" si="7"/>
        <v>3.5983796296296278E-2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1289</v>
      </c>
      <c r="H137" s="9" t="s">
        <v>121</v>
      </c>
      <c r="I137" s="3" t="s">
        <v>971</v>
      </c>
      <c r="J137" s="13" t="s">
        <v>1290</v>
      </c>
      <c r="K137" s="14" t="s">
        <v>1291</v>
      </c>
      <c r="L137" s="18">
        <f t="shared" si="7"/>
        <v>1.5416666666666745E-2</v>
      </c>
      <c r="M137">
        <f t="shared" si="8"/>
        <v>21</v>
      </c>
    </row>
    <row r="138" spans="1:13" x14ac:dyDescent="0.25">
      <c r="A138" s="11"/>
      <c r="B138" s="12"/>
      <c r="C138" s="9" t="s">
        <v>1292</v>
      </c>
      <c r="D138" s="9" t="s">
        <v>1293</v>
      </c>
      <c r="E138" s="9" t="s">
        <v>1293</v>
      </c>
      <c r="F138" s="9" t="s">
        <v>15</v>
      </c>
      <c r="G138" s="9" t="s">
        <v>1294</v>
      </c>
      <c r="H138" s="9" t="s">
        <v>121</v>
      </c>
      <c r="I138" s="3" t="s">
        <v>971</v>
      </c>
      <c r="J138" s="13" t="s">
        <v>1295</v>
      </c>
      <c r="K138" s="14" t="s">
        <v>1296</v>
      </c>
      <c r="L138" s="18">
        <f t="shared" si="7"/>
        <v>3.2557870370370279E-2</v>
      </c>
      <c r="M138">
        <f t="shared" si="8"/>
        <v>8</v>
      </c>
    </row>
    <row r="139" spans="1:13" x14ac:dyDescent="0.25">
      <c r="A139" s="3" t="s">
        <v>10</v>
      </c>
      <c r="B139" s="9" t="s">
        <v>11</v>
      </c>
      <c r="C139" s="10" t="s">
        <v>12</v>
      </c>
      <c r="D139" s="5"/>
      <c r="E139" s="5"/>
      <c r="F139" s="5"/>
      <c r="G139" s="5"/>
      <c r="H139" s="5"/>
      <c r="I139" s="6"/>
      <c r="J139" s="7"/>
      <c r="K139" s="8"/>
    </row>
    <row r="140" spans="1:13" x14ac:dyDescent="0.25">
      <c r="A140" s="11"/>
      <c r="B140" s="12"/>
      <c r="C140" s="9" t="s">
        <v>13</v>
      </c>
      <c r="D140" s="9" t="s">
        <v>14</v>
      </c>
      <c r="E140" s="9" t="s">
        <v>14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1297</v>
      </c>
      <c r="H141" s="9" t="s">
        <v>17</v>
      </c>
      <c r="I141" s="3" t="s">
        <v>971</v>
      </c>
      <c r="J141" s="13" t="s">
        <v>895</v>
      </c>
      <c r="K141" s="14" t="s">
        <v>1298</v>
      </c>
      <c r="L141" s="18">
        <f t="shared" si="7"/>
        <v>1.6122685185185226E-2</v>
      </c>
      <c r="M141">
        <f t="shared" si="8"/>
        <v>10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1299</v>
      </c>
      <c r="H142" s="9" t="s">
        <v>27</v>
      </c>
      <c r="I142" s="3" t="s">
        <v>971</v>
      </c>
      <c r="J142" s="13" t="s">
        <v>1300</v>
      </c>
      <c r="K142" s="14" t="s">
        <v>1301</v>
      </c>
      <c r="L142" s="18">
        <f t="shared" si="7"/>
        <v>2.7881944444444473E-2</v>
      </c>
      <c r="M142">
        <f t="shared" si="8"/>
        <v>12</v>
      </c>
    </row>
    <row r="143" spans="1:13" x14ac:dyDescent="0.25">
      <c r="A143" s="11"/>
      <c r="B143" s="12"/>
      <c r="C143" s="9" t="s">
        <v>1302</v>
      </c>
      <c r="D143" s="9" t="s">
        <v>1303</v>
      </c>
      <c r="E143" s="9" t="s">
        <v>1303</v>
      </c>
      <c r="F143" s="9" t="s">
        <v>15</v>
      </c>
      <c r="G143" s="9" t="s">
        <v>1304</v>
      </c>
      <c r="H143" s="9" t="s">
        <v>27</v>
      </c>
      <c r="I143" s="3" t="s">
        <v>971</v>
      </c>
      <c r="J143" s="13" t="s">
        <v>1305</v>
      </c>
      <c r="K143" s="14" t="s">
        <v>1306</v>
      </c>
      <c r="L143" s="18">
        <f t="shared" si="7"/>
        <v>1.3136574074074092E-2</v>
      </c>
      <c r="M143">
        <f t="shared" si="8"/>
        <v>13</v>
      </c>
    </row>
    <row r="144" spans="1:13" x14ac:dyDescent="0.25">
      <c r="A144" s="11"/>
      <c r="B144" s="12"/>
      <c r="C144" s="9" t="s">
        <v>35</v>
      </c>
      <c r="D144" s="9" t="s">
        <v>36</v>
      </c>
      <c r="E144" s="9" t="s">
        <v>36</v>
      </c>
      <c r="F144" s="9" t="s">
        <v>15</v>
      </c>
      <c r="G144" s="9" t="s">
        <v>1307</v>
      </c>
      <c r="H144" s="9" t="s">
        <v>17</v>
      </c>
      <c r="I144" s="3" t="s">
        <v>971</v>
      </c>
      <c r="J144" s="13" t="s">
        <v>1308</v>
      </c>
      <c r="K144" s="14" t="s">
        <v>1309</v>
      </c>
      <c r="L144" s="18">
        <f t="shared" si="7"/>
        <v>3.0636574074074052E-2</v>
      </c>
      <c r="M144">
        <f t="shared" si="8"/>
        <v>12</v>
      </c>
    </row>
    <row r="145" spans="1:13" x14ac:dyDescent="0.25">
      <c r="A145" s="11"/>
      <c r="B145" s="12"/>
      <c r="C145" s="9" t="s">
        <v>40</v>
      </c>
      <c r="D145" s="9" t="s">
        <v>41</v>
      </c>
      <c r="E145" s="9" t="s">
        <v>41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1310</v>
      </c>
      <c r="H146" s="9" t="s">
        <v>27</v>
      </c>
      <c r="I146" s="3" t="s">
        <v>971</v>
      </c>
      <c r="J146" s="13" t="s">
        <v>1311</v>
      </c>
      <c r="K146" s="14" t="s">
        <v>1312</v>
      </c>
      <c r="L146" s="18">
        <f t="shared" si="7"/>
        <v>2.2164351851851893E-2</v>
      </c>
      <c r="M146">
        <f t="shared" si="8"/>
        <v>9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1313</v>
      </c>
      <c r="H147" s="9" t="s">
        <v>17</v>
      </c>
      <c r="I147" s="3" t="s">
        <v>971</v>
      </c>
      <c r="J147" s="13" t="s">
        <v>1314</v>
      </c>
      <c r="K147" s="14" t="s">
        <v>1315</v>
      </c>
      <c r="L147" s="18">
        <f t="shared" si="7"/>
        <v>1.7048611111111223E-2</v>
      </c>
      <c r="M147">
        <f t="shared" si="8"/>
        <v>12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1316</v>
      </c>
      <c r="H148" s="9" t="s">
        <v>27</v>
      </c>
      <c r="I148" s="3" t="s">
        <v>971</v>
      </c>
      <c r="J148" s="13" t="s">
        <v>1317</v>
      </c>
      <c r="K148" s="14" t="s">
        <v>1318</v>
      </c>
      <c r="L148" s="18">
        <f t="shared" si="7"/>
        <v>1.2905092592592426E-2</v>
      </c>
      <c r="M148">
        <f t="shared" si="8"/>
        <v>19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1319</v>
      </c>
      <c r="H149" s="9" t="s">
        <v>27</v>
      </c>
      <c r="I149" s="3" t="s">
        <v>971</v>
      </c>
      <c r="J149" s="13" t="s">
        <v>1320</v>
      </c>
      <c r="K149" s="14" t="s">
        <v>1321</v>
      </c>
      <c r="L149" s="18">
        <f t="shared" si="7"/>
        <v>1.8032407407407414E-2</v>
      </c>
      <c r="M149">
        <f t="shared" si="8"/>
        <v>13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1322</v>
      </c>
      <c r="H150" s="9" t="s">
        <v>27</v>
      </c>
      <c r="I150" s="3" t="s">
        <v>971</v>
      </c>
      <c r="J150" s="13" t="s">
        <v>1323</v>
      </c>
      <c r="K150" s="14" t="s">
        <v>1324</v>
      </c>
      <c r="L150" s="18">
        <f t="shared" si="7"/>
        <v>1.5219907407407418E-2</v>
      </c>
      <c r="M150">
        <f t="shared" si="8"/>
        <v>15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1325</v>
      </c>
      <c r="H151" s="9" t="s">
        <v>27</v>
      </c>
      <c r="I151" s="3" t="s">
        <v>971</v>
      </c>
      <c r="J151" s="13" t="s">
        <v>1326</v>
      </c>
      <c r="K151" s="14" t="s">
        <v>1327</v>
      </c>
      <c r="L151" s="18">
        <f t="shared" si="7"/>
        <v>2.1550925925925779E-2</v>
      </c>
      <c r="M151">
        <f t="shared" si="8"/>
        <v>17</v>
      </c>
    </row>
    <row r="152" spans="1:13" x14ac:dyDescent="0.25">
      <c r="A152" s="11"/>
      <c r="B152" s="12"/>
      <c r="C152" s="9" t="s">
        <v>1328</v>
      </c>
      <c r="D152" s="9" t="s">
        <v>1329</v>
      </c>
      <c r="E152" s="9" t="s">
        <v>1329</v>
      </c>
      <c r="F152" s="9" t="s">
        <v>15</v>
      </c>
      <c r="G152" s="9" t="s">
        <v>1330</v>
      </c>
      <c r="H152" s="9" t="s">
        <v>17</v>
      </c>
      <c r="I152" s="3" t="s">
        <v>971</v>
      </c>
      <c r="J152" s="13" t="s">
        <v>1331</v>
      </c>
      <c r="K152" s="14" t="s">
        <v>1332</v>
      </c>
      <c r="L152" s="18">
        <f t="shared" si="7"/>
        <v>1.7361111111111049E-2</v>
      </c>
      <c r="M152">
        <f t="shared" si="8"/>
        <v>7</v>
      </c>
    </row>
    <row r="153" spans="1:13" x14ac:dyDescent="0.25">
      <c r="A153" s="11"/>
      <c r="B153" s="12"/>
      <c r="C153" s="9" t="s">
        <v>51</v>
      </c>
      <c r="D153" s="9" t="s">
        <v>52</v>
      </c>
      <c r="E153" s="9" t="s">
        <v>52</v>
      </c>
      <c r="F153" s="9" t="s">
        <v>15</v>
      </c>
      <c r="G153" s="9" t="s">
        <v>1333</v>
      </c>
      <c r="H153" s="9" t="s">
        <v>27</v>
      </c>
      <c r="I153" s="3" t="s">
        <v>971</v>
      </c>
      <c r="J153" s="13" t="s">
        <v>1334</v>
      </c>
      <c r="K153" s="14" t="s">
        <v>1335</v>
      </c>
      <c r="L153" s="18">
        <f t="shared" si="7"/>
        <v>1.4884259259259291E-2</v>
      </c>
      <c r="M153">
        <f t="shared" si="8"/>
        <v>10</v>
      </c>
    </row>
    <row r="154" spans="1:13" x14ac:dyDescent="0.25">
      <c r="A154" s="3" t="s">
        <v>434</v>
      </c>
      <c r="B154" s="9" t="s">
        <v>435</v>
      </c>
      <c r="C154" s="9" t="s">
        <v>883</v>
      </c>
      <c r="D154" s="9" t="s">
        <v>884</v>
      </c>
      <c r="E154" s="9" t="s">
        <v>884</v>
      </c>
      <c r="F154" s="9" t="s">
        <v>438</v>
      </c>
      <c r="G154" s="9" t="s">
        <v>1336</v>
      </c>
      <c r="H154" s="9" t="s">
        <v>121</v>
      </c>
      <c r="I154" s="3" t="s">
        <v>971</v>
      </c>
      <c r="J154" s="13" t="s">
        <v>1337</v>
      </c>
      <c r="K154" s="14" t="s">
        <v>1338</v>
      </c>
      <c r="L154" s="18">
        <f t="shared" si="7"/>
        <v>1.8043981481481453E-2</v>
      </c>
      <c r="M154">
        <f t="shared" si="8"/>
        <v>10</v>
      </c>
    </row>
    <row r="155" spans="1:13" x14ac:dyDescent="0.25">
      <c r="A155" s="3" t="s">
        <v>442</v>
      </c>
      <c r="B155" s="9" t="s">
        <v>443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444</v>
      </c>
      <c r="D156" s="9" t="s">
        <v>445</v>
      </c>
      <c r="E156" s="9" t="s">
        <v>446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1339</v>
      </c>
      <c r="H157" s="9" t="s">
        <v>121</v>
      </c>
      <c r="I157" s="3" t="s">
        <v>971</v>
      </c>
      <c r="J157" s="13" t="s">
        <v>1340</v>
      </c>
      <c r="K157" s="14" t="s">
        <v>1341</v>
      </c>
      <c r="L157" s="18">
        <f t="shared" si="7"/>
        <v>4.1863425925925901E-2</v>
      </c>
      <c r="M157">
        <f t="shared" si="8"/>
        <v>8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1342</v>
      </c>
      <c r="H158" s="9" t="s">
        <v>121</v>
      </c>
      <c r="I158" s="3" t="s">
        <v>971</v>
      </c>
      <c r="J158" s="13" t="s">
        <v>1343</v>
      </c>
      <c r="K158" s="14" t="s">
        <v>1344</v>
      </c>
      <c r="L158" s="18">
        <f t="shared" si="7"/>
        <v>3.145833333333331E-2</v>
      </c>
      <c r="M158">
        <f t="shared" si="8"/>
        <v>10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1345</v>
      </c>
      <c r="H159" s="9" t="s">
        <v>121</v>
      </c>
      <c r="I159" s="3" t="s">
        <v>971</v>
      </c>
      <c r="J159" s="13" t="s">
        <v>1346</v>
      </c>
      <c r="K159" s="14" t="s">
        <v>1347</v>
      </c>
      <c r="L159" s="18">
        <f t="shared" si="7"/>
        <v>3.6643518518518436E-2</v>
      </c>
      <c r="M159">
        <f t="shared" si="8"/>
        <v>11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1348</v>
      </c>
      <c r="H160" s="9" t="s">
        <v>121</v>
      </c>
      <c r="I160" s="3" t="s">
        <v>971</v>
      </c>
      <c r="J160" s="13" t="s">
        <v>1349</v>
      </c>
      <c r="K160" s="14" t="s">
        <v>1350</v>
      </c>
      <c r="L160" s="18">
        <f t="shared" si="7"/>
        <v>2.1539351851851851E-2</v>
      </c>
      <c r="M160">
        <f t="shared" si="8"/>
        <v>14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1351</v>
      </c>
      <c r="H161" s="9" t="s">
        <v>121</v>
      </c>
      <c r="I161" s="3" t="s">
        <v>971</v>
      </c>
      <c r="J161" s="13" t="s">
        <v>1352</v>
      </c>
      <c r="K161" s="14" t="s">
        <v>1353</v>
      </c>
      <c r="L161" s="18">
        <f t="shared" si="7"/>
        <v>2.3252314814814823E-2</v>
      </c>
      <c r="M161">
        <f t="shared" si="8"/>
        <v>15</v>
      </c>
    </row>
    <row r="162" spans="1:13" x14ac:dyDescent="0.25">
      <c r="A162" s="11"/>
      <c r="B162" s="12"/>
      <c r="C162" s="9" t="s">
        <v>456</v>
      </c>
      <c r="D162" s="9" t="s">
        <v>457</v>
      </c>
      <c r="E162" s="10" t="s">
        <v>12</v>
      </c>
      <c r="F162" s="5"/>
      <c r="G162" s="5"/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9" t="s">
        <v>909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1354</v>
      </c>
      <c r="H164" s="9" t="s">
        <v>121</v>
      </c>
      <c r="I164" s="3" t="s">
        <v>971</v>
      </c>
      <c r="J164" s="13" t="s">
        <v>1355</v>
      </c>
      <c r="K164" s="14" t="s">
        <v>1356</v>
      </c>
      <c r="L164" s="18">
        <f t="shared" si="7"/>
        <v>2.445601851851853E-2</v>
      </c>
      <c r="M164">
        <f t="shared" si="8"/>
        <v>20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1357</v>
      </c>
      <c r="H165" s="9" t="s">
        <v>121</v>
      </c>
      <c r="I165" s="3" t="s">
        <v>971</v>
      </c>
      <c r="J165" s="13" t="s">
        <v>1358</v>
      </c>
      <c r="K165" s="14" t="s">
        <v>1359</v>
      </c>
      <c r="L165" s="18">
        <f t="shared" si="7"/>
        <v>2.3287037037037051E-2</v>
      </c>
      <c r="M165">
        <f t="shared" si="8"/>
        <v>13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1360</v>
      </c>
      <c r="H166" s="9" t="s">
        <v>121</v>
      </c>
      <c r="I166" s="3" t="s">
        <v>971</v>
      </c>
      <c r="J166" s="13" t="s">
        <v>1361</v>
      </c>
      <c r="K166" s="14" t="s">
        <v>1362</v>
      </c>
      <c r="L166" s="18">
        <f t="shared" si="7"/>
        <v>1.7743055555555554E-2</v>
      </c>
      <c r="M166">
        <f t="shared" si="8"/>
        <v>17</v>
      </c>
    </row>
    <row r="167" spans="1:13" x14ac:dyDescent="0.25">
      <c r="A167" s="11"/>
      <c r="B167" s="12"/>
      <c r="C167" s="12"/>
      <c r="D167" s="12"/>
      <c r="E167" s="9" t="s">
        <v>458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1363</v>
      </c>
      <c r="H168" s="9" t="s">
        <v>121</v>
      </c>
      <c r="I168" s="3" t="s">
        <v>971</v>
      </c>
      <c r="J168" s="13" t="s">
        <v>1364</v>
      </c>
      <c r="K168" s="14" t="s">
        <v>1365</v>
      </c>
      <c r="L168" s="18">
        <f t="shared" si="7"/>
        <v>2.4722222222222257E-2</v>
      </c>
      <c r="M168">
        <f t="shared" si="8"/>
        <v>9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1366</v>
      </c>
      <c r="H169" s="9" t="s">
        <v>121</v>
      </c>
      <c r="I169" s="3" t="s">
        <v>971</v>
      </c>
      <c r="J169" s="13" t="s">
        <v>1367</v>
      </c>
      <c r="K169" s="14" t="s">
        <v>1368</v>
      </c>
      <c r="L169" s="18">
        <f t="shared" si="7"/>
        <v>2.4074074074074081E-2</v>
      </c>
      <c r="M169">
        <f t="shared" si="8"/>
        <v>11</v>
      </c>
    </row>
    <row r="170" spans="1:13" x14ac:dyDescent="0.25">
      <c r="A170" s="11"/>
      <c r="B170" s="12"/>
      <c r="C170" s="9" t="s">
        <v>462</v>
      </c>
      <c r="D170" s="9" t="s">
        <v>463</v>
      </c>
      <c r="E170" s="9" t="s">
        <v>463</v>
      </c>
      <c r="F170" s="9" t="s">
        <v>15</v>
      </c>
      <c r="G170" s="9" t="s">
        <v>1369</v>
      </c>
      <c r="H170" s="9" t="s">
        <v>121</v>
      </c>
      <c r="I170" s="3" t="s">
        <v>971</v>
      </c>
      <c r="J170" s="13" t="s">
        <v>1370</v>
      </c>
      <c r="K170" s="14" t="s">
        <v>1371</v>
      </c>
      <c r="L170" s="18">
        <f t="shared" si="7"/>
        <v>1.8611111111111106E-2</v>
      </c>
      <c r="M170">
        <f t="shared" si="8"/>
        <v>4</v>
      </c>
    </row>
    <row r="171" spans="1:13" x14ac:dyDescent="0.25">
      <c r="A171" s="11"/>
      <c r="B171" s="12"/>
      <c r="C171" s="9" t="s">
        <v>479</v>
      </c>
      <c r="D171" s="9" t="s">
        <v>480</v>
      </c>
      <c r="E171" s="9" t="s">
        <v>481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1372</v>
      </c>
      <c r="H172" s="9" t="s">
        <v>121</v>
      </c>
      <c r="I172" s="3" t="s">
        <v>971</v>
      </c>
      <c r="J172" s="13" t="s">
        <v>1373</v>
      </c>
      <c r="K172" s="14" t="s">
        <v>1374</v>
      </c>
      <c r="L172" s="18">
        <f t="shared" si="7"/>
        <v>1.7916666666666636E-2</v>
      </c>
      <c r="M172">
        <f t="shared" si="8"/>
        <v>9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1375</v>
      </c>
      <c r="H173" s="9" t="s">
        <v>121</v>
      </c>
      <c r="I173" s="3" t="s">
        <v>971</v>
      </c>
      <c r="J173" s="13" t="s">
        <v>1376</v>
      </c>
      <c r="K173" s="14" t="s">
        <v>1377</v>
      </c>
      <c r="L173" s="18">
        <f t="shared" si="7"/>
        <v>1.6030092592592637E-2</v>
      </c>
      <c r="M173">
        <f t="shared" si="8"/>
        <v>9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1378</v>
      </c>
      <c r="H174" s="9" t="s">
        <v>121</v>
      </c>
      <c r="I174" s="3" t="s">
        <v>971</v>
      </c>
      <c r="J174" s="13" t="s">
        <v>1379</v>
      </c>
      <c r="K174" s="14" t="s">
        <v>1380</v>
      </c>
      <c r="L174" s="18">
        <f t="shared" si="7"/>
        <v>3.052083333333333E-2</v>
      </c>
      <c r="M174">
        <f t="shared" si="8"/>
        <v>12</v>
      </c>
    </row>
    <row r="175" spans="1:13" x14ac:dyDescent="0.25">
      <c r="A175" s="11"/>
      <c r="B175" s="12"/>
      <c r="C175" s="9" t="s">
        <v>1381</v>
      </c>
      <c r="D175" s="9" t="s">
        <v>1382</v>
      </c>
      <c r="E175" s="9" t="s">
        <v>1383</v>
      </c>
      <c r="F175" s="9" t="s">
        <v>15</v>
      </c>
      <c r="G175" s="9" t="s">
        <v>1384</v>
      </c>
      <c r="H175" s="9" t="s">
        <v>121</v>
      </c>
      <c r="I175" s="3" t="s">
        <v>971</v>
      </c>
      <c r="J175" s="13" t="s">
        <v>1385</v>
      </c>
      <c r="K175" s="14" t="s">
        <v>1386</v>
      </c>
      <c r="L175" s="18">
        <f t="shared" si="7"/>
        <v>2.0173611111111101E-2</v>
      </c>
      <c r="M175">
        <f t="shared" si="8"/>
        <v>4</v>
      </c>
    </row>
    <row r="176" spans="1:13" x14ac:dyDescent="0.25">
      <c r="A176" s="11"/>
      <c r="B176" s="12"/>
      <c r="C176" s="9" t="s">
        <v>488</v>
      </c>
      <c r="D176" s="9" t="s">
        <v>489</v>
      </c>
      <c r="E176" s="9" t="s">
        <v>490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1387</v>
      </c>
      <c r="H177" s="9" t="s">
        <v>121</v>
      </c>
      <c r="I177" s="3" t="s">
        <v>971</v>
      </c>
      <c r="J177" s="13" t="s">
        <v>1388</v>
      </c>
      <c r="K177" s="14" t="s">
        <v>1389</v>
      </c>
      <c r="L177" s="18">
        <f t="shared" si="7"/>
        <v>3.8645833333333324E-2</v>
      </c>
      <c r="M177">
        <f t="shared" si="8"/>
        <v>10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1390</v>
      </c>
      <c r="H178" s="9" t="s">
        <v>121</v>
      </c>
      <c r="I178" s="3" t="s">
        <v>971</v>
      </c>
      <c r="J178" s="13" t="s">
        <v>1391</v>
      </c>
      <c r="K178" s="14" t="s">
        <v>1392</v>
      </c>
      <c r="L178" s="18">
        <f t="shared" si="7"/>
        <v>2.9953703703703649E-2</v>
      </c>
      <c r="M178">
        <f t="shared" si="8"/>
        <v>15</v>
      </c>
    </row>
    <row r="179" spans="1:13" x14ac:dyDescent="0.25">
      <c r="A179" s="11"/>
      <c r="B179" s="12"/>
      <c r="C179" s="9" t="s">
        <v>494</v>
      </c>
      <c r="D179" s="9" t="s">
        <v>495</v>
      </c>
      <c r="E179" s="9" t="s">
        <v>496</v>
      </c>
      <c r="F179" s="9" t="s">
        <v>15</v>
      </c>
      <c r="G179" s="9" t="s">
        <v>1393</v>
      </c>
      <c r="H179" s="9" t="s">
        <v>121</v>
      </c>
      <c r="I179" s="3" t="s">
        <v>971</v>
      </c>
      <c r="J179" s="13" t="s">
        <v>1394</v>
      </c>
      <c r="K179" s="14" t="s">
        <v>1395</v>
      </c>
      <c r="L179" s="18">
        <f t="shared" si="7"/>
        <v>2.4189814814814747E-2</v>
      </c>
      <c r="M179">
        <f t="shared" si="8"/>
        <v>13</v>
      </c>
    </row>
    <row r="180" spans="1:13" x14ac:dyDescent="0.25">
      <c r="A180" s="3" t="s">
        <v>507</v>
      </c>
      <c r="B180" s="9" t="s">
        <v>508</v>
      </c>
      <c r="C180" s="10" t="s">
        <v>12</v>
      </c>
      <c r="D180" s="5"/>
      <c r="E180" s="5"/>
      <c r="F180" s="5"/>
      <c r="G180" s="5"/>
      <c r="H180" s="5"/>
      <c r="I180" s="6"/>
      <c r="J180" s="7"/>
      <c r="K180" s="8"/>
    </row>
    <row r="181" spans="1:13" x14ac:dyDescent="0.25">
      <c r="A181" s="11"/>
      <c r="B181" s="12"/>
      <c r="C181" s="9" t="s">
        <v>467</v>
      </c>
      <c r="D181" s="9" t="s">
        <v>468</v>
      </c>
      <c r="E181" s="9" t="s">
        <v>469</v>
      </c>
      <c r="F181" s="9" t="s">
        <v>15</v>
      </c>
      <c r="G181" s="9" t="s">
        <v>1396</v>
      </c>
      <c r="H181" s="9" t="s">
        <v>17</v>
      </c>
      <c r="I181" s="3" t="s">
        <v>971</v>
      </c>
      <c r="J181" s="13" t="s">
        <v>1397</v>
      </c>
      <c r="K181" s="14" t="s">
        <v>1398</v>
      </c>
      <c r="L181" s="18">
        <f t="shared" si="7"/>
        <v>1.6747685185185185E-2</v>
      </c>
      <c r="M181">
        <f t="shared" si="8"/>
        <v>5</v>
      </c>
    </row>
    <row r="182" spans="1:13" x14ac:dyDescent="0.25">
      <c r="A182" s="11"/>
      <c r="B182" s="12"/>
      <c r="C182" s="9" t="s">
        <v>479</v>
      </c>
      <c r="D182" s="9" t="s">
        <v>480</v>
      </c>
      <c r="E182" s="9" t="s">
        <v>1399</v>
      </c>
      <c r="F182" s="9" t="s">
        <v>15</v>
      </c>
      <c r="G182" s="9" t="s">
        <v>1400</v>
      </c>
      <c r="H182" s="9" t="s">
        <v>17</v>
      </c>
      <c r="I182" s="3" t="s">
        <v>971</v>
      </c>
      <c r="J182" s="13" t="s">
        <v>1401</v>
      </c>
      <c r="K182" s="14" t="s">
        <v>1402</v>
      </c>
      <c r="L182" s="18">
        <f t="shared" si="7"/>
        <v>2.3171296296296329E-2</v>
      </c>
      <c r="M182">
        <f t="shared" si="8"/>
        <v>6</v>
      </c>
    </row>
    <row r="183" spans="1:13" x14ac:dyDescent="0.25">
      <c r="A183" s="11"/>
      <c r="B183" s="12"/>
      <c r="C183" s="9" t="s">
        <v>494</v>
      </c>
      <c r="D183" s="9" t="s">
        <v>495</v>
      </c>
      <c r="E183" s="10" t="s">
        <v>12</v>
      </c>
      <c r="F183" s="5"/>
      <c r="G183" s="5"/>
      <c r="H183" s="5"/>
      <c r="I183" s="6"/>
      <c r="J183" s="7"/>
      <c r="K183" s="8"/>
    </row>
    <row r="184" spans="1:13" x14ac:dyDescent="0.25">
      <c r="A184" s="11"/>
      <c r="B184" s="12"/>
      <c r="C184" s="12"/>
      <c r="D184" s="12"/>
      <c r="E184" s="9" t="s">
        <v>496</v>
      </c>
      <c r="F184" s="9" t="s">
        <v>15</v>
      </c>
      <c r="G184" s="9" t="s">
        <v>1403</v>
      </c>
      <c r="H184" s="9" t="s">
        <v>17</v>
      </c>
      <c r="I184" s="3" t="s">
        <v>971</v>
      </c>
      <c r="J184" s="13" t="s">
        <v>1404</v>
      </c>
      <c r="K184" s="14" t="s">
        <v>1405</v>
      </c>
      <c r="L184" s="18">
        <f t="shared" si="7"/>
        <v>3.6863425925925952E-2</v>
      </c>
      <c r="M184">
        <f t="shared" si="8"/>
        <v>15</v>
      </c>
    </row>
    <row r="185" spans="1:13" x14ac:dyDescent="0.25">
      <c r="A185" s="11"/>
      <c r="B185" s="12"/>
      <c r="C185" s="12"/>
      <c r="D185" s="12"/>
      <c r="E185" s="9" t="s">
        <v>500</v>
      </c>
      <c r="F185" s="9" t="s">
        <v>15</v>
      </c>
      <c r="G185" s="10" t="s">
        <v>12</v>
      </c>
      <c r="H185" s="5"/>
      <c r="I185" s="6"/>
      <c r="J185" s="7"/>
      <c r="K185" s="8"/>
    </row>
    <row r="186" spans="1:13" x14ac:dyDescent="0.25">
      <c r="A186" s="11"/>
      <c r="B186" s="12"/>
      <c r="C186" s="12"/>
      <c r="D186" s="12"/>
      <c r="E186" s="12"/>
      <c r="F186" s="12"/>
      <c r="G186" s="9" t="s">
        <v>1406</v>
      </c>
      <c r="H186" s="9" t="s">
        <v>17</v>
      </c>
      <c r="I186" s="3" t="s">
        <v>971</v>
      </c>
      <c r="J186" s="13" t="s">
        <v>1407</v>
      </c>
      <c r="K186" s="14" t="s">
        <v>1408</v>
      </c>
      <c r="L186" s="18">
        <f t="shared" si="7"/>
        <v>2.2962962962962935E-2</v>
      </c>
      <c r="M186">
        <f t="shared" si="8"/>
        <v>5</v>
      </c>
    </row>
    <row r="187" spans="1:13" x14ac:dyDescent="0.25">
      <c r="A187" s="11"/>
      <c r="B187" s="11"/>
      <c r="C187" s="11"/>
      <c r="D187" s="11"/>
      <c r="E187" s="11"/>
      <c r="F187" s="11"/>
      <c r="G187" s="3" t="s">
        <v>1409</v>
      </c>
      <c r="H187" s="3" t="s">
        <v>17</v>
      </c>
      <c r="I187" s="3" t="s">
        <v>971</v>
      </c>
      <c r="J187" s="15" t="s">
        <v>1410</v>
      </c>
      <c r="K187" s="16" t="s">
        <v>1411</v>
      </c>
      <c r="L187" s="18">
        <f t="shared" si="7"/>
        <v>1.3032407407407409E-2</v>
      </c>
      <c r="M187">
        <f t="shared" si="8"/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66"/>
  <sheetViews>
    <sheetView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2157</v>
      </c>
      <c r="M1" t="s">
        <v>2154</v>
      </c>
      <c r="O1" t="s">
        <v>2155</v>
      </c>
      <c r="P1" t="s">
        <v>2156</v>
      </c>
      <c r="Q1" t="s">
        <v>2159</v>
      </c>
      <c r="R1" t="s">
        <v>2158</v>
      </c>
      <c r="S1" t="s">
        <v>2160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5.208333333333333</v>
      </c>
      <c r="R2" s="19">
        <f>AVERAGEIF(M:M,O2,L:L)</f>
        <v>2.6574074074074069E-2</v>
      </c>
      <c r="S2" s="18">
        <f>AVERAGEIF($R$2:$R$25, "&lt;&gt; 0")</f>
        <v>2.8905358163095193E-2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5.208333333333333</v>
      </c>
      <c r="R3" s="19">
        <f t="shared" ref="R3:R25" si="1">AVERAGEIF(M:M,O3,L:L)</f>
        <v>1.336805555555555E-2</v>
      </c>
      <c r="S3" s="18">
        <f t="shared" ref="S3:S25" si="2">AVERAGEIF($R$2:$R$25, "&lt;&gt; 0")</f>
        <v>2.8905358163095193E-2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4</v>
      </c>
      <c r="Q4">
        <f t="shared" si="0"/>
        <v>5.208333333333333</v>
      </c>
      <c r="R4" s="19">
        <f t="shared" si="1"/>
        <v>1.6365740740740743E-2</v>
      </c>
      <c r="S4" s="18">
        <f t="shared" si="2"/>
        <v>2.8905358163095193E-2</v>
      </c>
    </row>
    <row r="5" spans="1:19" x14ac:dyDescent="0.25">
      <c r="A5" s="11"/>
      <c r="B5" s="12"/>
      <c r="C5" s="12"/>
      <c r="D5" s="12"/>
      <c r="E5" s="12"/>
      <c r="F5" s="12"/>
      <c r="G5" s="9" t="s">
        <v>1412</v>
      </c>
      <c r="H5" s="9" t="s">
        <v>27</v>
      </c>
      <c r="I5" s="3" t="s">
        <v>1413</v>
      </c>
      <c r="J5" s="13" t="s">
        <v>1414</v>
      </c>
      <c r="K5" s="14" t="s">
        <v>1415</v>
      </c>
      <c r="L5" s="18">
        <f t="shared" ref="L3:L66" si="3">K5-J5</f>
        <v>2.4178240740740764E-2</v>
      </c>
      <c r="M5">
        <f t="shared" ref="M3:M66" si="4">HOUR(J5)</f>
        <v>8</v>
      </c>
      <c r="O5">
        <v>3</v>
      </c>
      <c r="P5">
        <f>COUNTIF(M:M,"3")</f>
        <v>0</v>
      </c>
      <c r="Q5">
        <f t="shared" si="0"/>
        <v>5.208333333333333</v>
      </c>
      <c r="R5" s="19">
        <v>0</v>
      </c>
      <c r="S5" s="18">
        <f t="shared" si="2"/>
        <v>2.8905358163095193E-2</v>
      </c>
    </row>
    <row r="6" spans="1:19" x14ac:dyDescent="0.25">
      <c r="A6" s="11"/>
      <c r="B6" s="12"/>
      <c r="C6" s="12"/>
      <c r="D6" s="12"/>
      <c r="E6" s="12"/>
      <c r="F6" s="12"/>
      <c r="G6" s="9" t="s">
        <v>1416</v>
      </c>
      <c r="H6" s="9" t="s">
        <v>27</v>
      </c>
      <c r="I6" s="3" t="s">
        <v>1413</v>
      </c>
      <c r="J6" s="13" t="s">
        <v>1417</v>
      </c>
      <c r="K6" s="14" t="s">
        <v>1418</v>
      </c>
      <c r="L6" s="18">
        <f t="shared" si="3"/>
        <v>3.0358796296296287E-2</v>
      </c>
      <c r="M6">
        <f t="shared" si="4"/>
        <v>11</v>
      </c>
      <c r="O6">
        <v>4</v>
      </c>
      <c r="P6">
        <f>COUNTIF(M:M,"4")</f>
        <v>8</v>
      </c>
      <c r="Q6">
        <f t="shared" si="0"/>
        <v>5.208333333333333</v>
      </c>
      <c r="R6" s="19">
        <f t="shared" si="1"/>
        <v>1.6882233796296296E-2</v>
      </c>
      <c r="S6" s="18">
        <f t="shared" si="2"/>
        <v>2.8905358163095193E-2</v>
      </c>
    </row>
    <row r="7" spans="1:19" x14ac:dyDescent="0.25">
      <c r="A7" s="11"/>
      <c r="B7" s="12"/>
      <c r="C7" s="12"/>
      <c r="D7" s="12"/>
      <c r="E7" s="12"/>
      <c r="F7" s="12"/>
      <c r="G7" s="9" t="s">
        <v>1419</v>
      </c>
      <c r="H7" s="9" t="s">
        <v>27</v>
      </c>
      <c r="I7" s="3" t="s">
        <v>1413</v>
      </c>
      <c r="J7" s="13" t="s">
        <v>1420</v>
      </c>
      <c r="K7" s="14" t="s">
        <v>1421</v>
      </c>
      <c r="L7" s="18">
        <f t="shared" si="3"/>
        <v>2.8379629629629588E-2</v>
      </c>
      <c r="M7">
        <f t="shared" si="4"/>
        <v>13</v>
      </c>
      <c r="O7">
        <v>5</v>
      </c>
      <c r="P7">
        <f>COUNTIF(M:M,"5")</f>
        <v>11</v>
      </c>
      <c r="Q7">
        <f t="shared" si="0"/>
        <v>5.208333333333333</v>
      </c>
      <c r="R7" s="19">
        <f t="shared" si="1"/>
        <v>2.1213173400673396E-2</v>
      </c>
      <c r="S7" s="18">
        <f t="shared" si="2"/>
        <v>2.8905358163095193E-2</v>
      </c>
    </row>
    <row r="8" spans="1:19" x14ac:dyDescent="0.25">
      <c r="A8" s="11"/>
      <c r="B8" s="12"/>
      <c r="C8" s="12"/>
      <c r="D8" s="12"/>
      <c r="E8" s="12"/>
      <c r="F8" s="12"/>
      <c r="G8" s="9" t="s">
        <v>1422</v>
      </c>
      <c r="H8" s="9" t="s">
        <v>17</v>
      </c>
      <c r="I8" s="3" t="s">
        <v>1413</v>
      </c>
      <c r="J8" s="13" t="s">
        <v>1423</v>
      </c>
      <c r="K8" s="14" t="s">
        <v>1424</v>
      </c>
      <c r="L8" s="18">
        <f t="shared" si="3"/>
        <v>2.2152777777777799E-2</v>
      </c>
      <c r="M8">
        <f t="shared" si="4"/>
        <v>15</v>
      </c>
      <c r="O8">
        <v>6</v>
      </c>
      <c r="P8">
        <f>COUNTIF(M:M,"6")</f>
        <v>9</v>
      </c>
      <c r="Q8">
        <f t="shared" si="0"/>
        <v>5.208333333333333</v>
      </c>
      <c r="R8" s="19">
        <f t="shared" si="1"/>
        <v>1.8486368312757202E-2</v>
      </c>
      <c r="S8" s="18">
        <f t="shared" si="2"/>
        <v>2.8905358163095193E-2</v>
      </c>
    </row>
    <row r="9" spans="1:19" x14ac:dyDescent="0.25">
      <c r="A9" s="11"/>
      <c r="B9" s="12"/>
      <c r="C9" s="9" t="s">
        <v>40</v>
      </c>
      <c r="D9" s="9" t="s">
        <v>41</v>
      </c>
      <c r="E9" s="9" t="s">
        <v>41</v>
      </c>
      <c r="F9" s="9" t="s">
        <v>15</v>
      </c>
      <c r="G9" s="9" t="s">
        <v>1425</v>
      </c>
      <c r="H9" s="9" t="s">
        <v>27</v>
      </c>
      <c r="I9" s="3" t="s">
        <v>1413</v>
      </c>
      <c r="J9" s="13" t="s">
        <v>1426</v>
      </c>
      <c r="K9" s="14" t="s">
        <v>1427</v>
      </c>
      <c r="L9" s="18">
        <f t="shared" si="3"/>
        <v>0.11333333333333329</v>
      </c>
      <c r="M9">
        <f t="shared" si="4"/>
        <v>11</v>
      </c>
      <c r="O9">
        <v>7</v>
      </c>
      <c r="P9">
        <f>COUNTIF(M:M,"7")</f>
        <v>11</v>
      </c>
      <c r="Q9">
        <f t="shared" si="0"/>
        <v>5.208333333333333</v>
      </c>
      <c r="R9" s="19">
        <f t="shared" si="1"/>
        <v>1.5637626262626266E-2</v>
      </c>
      <c r="S9" s="18">
        <f t="shared" si="2"/>
        <v>2.8905358163095193E-2</v>
      </c>
    </row>
    <row r="10" spans="1:19" x14ac:dyDescent="0.25">
      <c r="A10" s="3" t="s">
        <v>56</v>
      </c>
      <c r="B10" s="9" t="s">
        <v>57</v>
      </c>
      <c r="C10" s="10" t="s">
        <v>12</v>
      </c>
      <c r="D10" s="5"/>
      <c r="E10" s="5"/>
      <c r="F10" s="5"/>
      <c r="G10" s="5"/>
      <c r="H10" s="5"/>
      <c r="I10" s="6"/>
      <c r="J10" s="7"/>
      <c r="K10" s="8"/>
      <c r="O10">
        <v>8</v>
      </c>
      <c r="P10">
        <f>COUNTIF(M:M,"8")</f>
        <v>10</v>
      </c>
      <c r="Q10">
        <f t="shared" si="0"/>
        <v>5.208333333333333</v>
      </c>
      <c r="R10" s="19">
        <f t="shared" si="1"/>
        <v>2.6869212962962945E-2</v>
      </c>
      <c r="S10" s="18">
        <f t="shared" si="2"/>
        <v>2.8905358163095193E-2</v>
      </c>
    </row>
    <row r="11" spans="1:19" x14ac:dyDescent="0.25">
      <c r="A11" s="11"/>
      <c r="B11" s="12"/>
      <c r="C11" s="9" t="s">
        <v>512</v>
      </c>
      <c r="D11" s="9" t="s">
        <v>513</v>
      </c>
      <c r="E11" s="9" t="s">
        <v>513</v>
      </c>
      <c r="F11" s="9" t="s">
        <v>15</v>
      </c>
      <c r="G11" s="9" t="s">
        <v>1428</v>
      </c>
      <c r="H11" s="9" t="s">
        <v>17</v>
      </c>
      <c r="I11" s="3" t="s">
        <v>1413</v>
      </c>
      <c r="J11" s="13" t="s">
        <v>1429</v>
      </c>
      <c r="K11" s="14" t="s">
        <v>1430</v>
      </c>
      <c r="L11" s="18">
        <f t="shared" si="3"/>
        <v>1.9988425925925868E-2</v>
      </c>
      <c r="M11">
        <f t="shared" si="4"/>
        <v>6</v>
      </c>
      <c r="O11">
        <v>9</v>
      </c>
      <c r="P11">
        <f>COUNTIF(M:M,"9")</f>
        <v>15</v>
      </c>
      <c r="Q11">
        <f t="shared" si="0"/>
        <v>5.208333333333333</v>
      </c>
      <c r="R11" s="19">
        <f t="shared" si="1"/>
        <v>6.0328703703703718E-2</v>
      </c>
      <c r="S11" s="18">
        <f t="shared" si="2"/>
        <v>2.8905358163095193E-2</v>
      </c>
    </row>
    <row r="12" spans="1:19" x14ac:dyDescent="0.25">
      <c r="A12" s="11"/>
      <c r="B12" s="12"/>
      <c r="C12" s="9" t="s">
        <v>13</v>
      </c>
      <c r="D12" s="9" t="s">
        <v>14</v>
      </c>
      <c r="E12" s="9" t="s">
        <v>14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7</v>
      </c>
      <c r="Q12">
        <f t="shared" si="0"/>
        <v>5.208333333333333</v>
      </c>
      <c r="R12" s="19">
        <f t="shared" si="1"/>
        <v>6.0345568783068772E-2</v>
      </c>
      <c r="S12" s="18">
        <f t="shared" si="2"/>
        <v>2.8905358163095193E-2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1431</v>
      </c>
      <c r="H13" s="9" t="s">
        <v>27</v>
      </c>
      <c r="I13" s="3" t="s">
        <v>1413</v>
      </c>
      <c r="J13" s="13" t="s">
        <v>1432</v>
      </c>
      <c r="K13" s="14" t="s">
        <v>1433</v>
      </c>
      <c r="L13" s="18">
        <f t="shared" si="3"/>
        <v>2.4976851851851861E-2</v>
      </c>
      <c r="M13">
        <f t="shared" si="4"/>
        <v>5</v>
      </c>
      <c r="O13">
        <v>11</v>
      </c>
      <c r="P13">
        <f>COUNTIF(M:M,"11")</f>
        <v>10</v>
      </c>
      <c r="Q13">
        <f t="shared" si="0"/>
        <v>5.208333333333333</v>
      </c>
      <c r="R13" s="19">
        <f t="shared" si="1"/>
        <v>7.0577546296296284E-2</v>
      </c>
      <c r="S13" s="18">
        <f t="shared" si="2"/>
        <v>2.8905358163095193E-2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1434</v>
      </c>
      <c r="H14" s="9" t="s">
        <v>27</v>
      </c>
      <c r="I14" s="3" t="s">
        <v>1413</v>
      </c>
      <c r="J14" s="13" t="s">
        <v>1435</v>
      </c>
      <c r="K14" s="14" t="s">
        <v>1436</v>
      </c>
      <c r="L14" s="18">
        <f t="shared" si="3"/>
        <v>2.5173611111111049E-2</v>
      </c>
      <c r="M14">
        <f t="shared" si="4"/>
        <v>10</v>
      </c>
      <c r="O14">
        <v>12</v>
      </c>
      <c r="P14">
        <f>COUNTIF(M:M,"12")</f>
        <v>5</v>
      </c>
      <c r="Q14">
        <f t="shared" si="0"/>
        <v>5.208333333333333</v>
      </c>
      <c r="R14" s="19">
        <f t="shared" si="1"/>
        <v>3.3303240740740758E-2</v>
      </c>
      <c r="S14" s="18">
        <f t="shared" si="2"/>
        <v>2.8905358163095193E-2</v>
      </c>
    </row>
    <row r="15" spans="1:19" x14ac:dyDescent="0.25">
      <c r="A15" s="11"/>
      <c r="B15" s="12"/>
      <c r="C15" s="9" t="s">
        <v>24</v>
      </c>
      <c r="D15" s="9" t="s">
        <v>25</v>
      </c>
      <c r="E15" s="9" t="s">
        <v>25</v>
      </c>
      <c r="F15" s="9" t="s">
        <v>15</v>
      </c>
      <c r="G15" s="9" t="s">
        <v>1437</v>
      </c>
      <c r="H15" s="9" t="s">
        <v>17</v>
      </c>
      <c r="I15" s="3" t="s">
        <v>1413</v>
      </c>
      <c r="J15" s="13" t="s">
        <v>1438</v>
      </c>
      <c r="K15" s="14" t="s">
        <v>1439</v>
      </c>
      <c r="L15" s="18">
        <f t="shared" si="3"/>
        <v>1.6412037037037031E-2</v>
      </c>
      <c r="M15">
        <f t="shared" si="4"/>
        <v>2</v>
      </c>
      <c r="O15">
        <v>13</v>
      </c>
      <c r="P15">
        <f>COUNTIF(M:M,"13")</f>
        <v>7</v>
      </c>
      <c r="Q15">
        <f t="shared" si="0"/>
        <v>5.208333333333333</v>
      </c>
      <c r="R15" s="19">
        <f t="shared" si="1"/>
        <v>5.1871693121693103E-2</v>
      </c>
      <c r="S15" s="18">
        <f t="shared" si="2"/>
        <v>2.8905358163095193E-2</v>
      </c>
    </row>
    <row r="16" spans="1:19" x14ac:dyDescent="0.25">
      <c r="A16" s="11"/>
      <c r="B16" s="12"/>
      <c r="C16" s="9" t="s">
        <v>86</v>
      </c>
      <c r="D16" s="9" t="s">
        <v>87</v>
      </c>
      <c r="E16" s="9" t="s">
        <v>87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2</v>
      </c>
      <c r="Q16">
        <f t="shared" si="0"/>
        <v>5.208333333333333</v>
      </c>
      <c r="R16" s="19">
        <f t="shared" si="1"/>
        <v>6.409722222222225E-2</v>
      </c>
      <c r="S16" s="18">
        <f t="shared" si="2"/>
        <v>2.8905358163095193E-2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1440</v>
      </c>
      <c r="H17" s="9" t="s">
        <v>17</v>
      </c>
      <c r="I17" s="3" t="s">
        <v>1413</v>
      </c>
      <c r="J17" s="13" t="s">
        <v>1441</v>
      </c>
      <c r="K17" s="14" t="s">
        <v>1442</v>
      </c>
      <c r="L17" s="18">
        <f t="shared" si="3"/>
        <v>1.6400462962962992E-2</v>
      </c>
      <c r="M17">
        <f t="shared" si="4"/>
        <v>4</v>
      </c>
      <c r="O17">
        <v>15</v>
      </c>
      <c r="P17">
        <f>COUNTIF(M:M,"15")</f>
        <v>3</v>
      </c>
      <c r="Q17">
        <f t="shared" si="0"/>
        <v>5.208333333333333</v>
      </c>
      <c r="R17" s="19">
        <f t="shared" si="1"/>
        <v>2.235725308641982E-2</v>
      </c>
      <c r="S17" s="18">
        <f t="shared" si="2"/>
        <v>2.8905358163095193E-2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1443</v>
      </c>
      <c r="H18" s="9" t="s">
        <v>17</v>
      </c>
      <c r="I18" s="3" t="s">
        <v>1413</v>
      </c>
      <c r="J18" s="13" t="s">
        <v>1444</v>
      </c>
      <c r="K18" s="14" t="s">
        <v>1445</v>
      </c>
      <c r="L18" s="18">
        <f t="shared" si="3"/>
        <v>1.3900462962962989E-2</v>
      </c>
      <c r="M18">
        <f t="shared" si="4"/>
        <v>7</v>
      </c>
      <c r="O18">
        <v>16</v>
      </c>
      <c r="P18">
        <f>COUNTIF(M:M,"16")</f>
        <v>1</v>
      </c>
      <c r="Q18">
        <f t="shared" si="0"/>
        <v>5.208333333333333</v>
      </c>
      <c r="R18" s="19">
        <f t="shared" si="1"/>
        <v>2.2800925925926085E-2</v>
      </c>
      <c r="S18" s="18">
        <f t="shared" si="2"/>
        <v>2.8905358163095193E-2</v>
      </c>
    </row>
    <row r="19" spans="1:19" x14ac:dyDescent="0.25">
      <c r="A19" s="11"/>
      <c r="B19" s="12"/>
      <c r="C19" s="9" t="s">
        <v>998</v>
      </c>
      <c r="D19" s="9" t="s">
        <v>999</v>
      </c>
      <c r="E19" s="9" t="s">
        <v>999</v>
      </c>
      <c r="F19" s="9" t="s">
        <v>15</v>
      </c>
      <c r="G19" s="9" t="s">
        <v>1446</v>
      </c>
      <c r="H19" s="9" t="s">
        <v>17</v>
      </c>
      <c r="I19" s="3" t="s">
        <v>1413</v>
      </c>
      <c r="J19" s="13" t="s">
        <v>1447</v>
      </c>
      <c r="K19" s="14" t="s">
        <v>1448</v>
      </c>
      <c r="L19" s="18">
        <f t="shared" si="3"/>
        <v>1.2928240740740726E-2</v>
      </c>
      <c r="M19">
        <f t="shared" si="4"/>
        <v>7</v>
      </c>
      <c r="O19">
        <v>17</v>
      </c>
      <c r="P19">
        <f>COUNTIF(M:M,"17")</f>
        <v>5</v>
      </c>
      <c r="Q19">
        <f t="shared" si="0"/>
        <v>5.208333333333333</v>
      </c>
      <c r="R19" s="19">
        <f t="shared" si="1"/>
        <v>2.5453703703703656E-2</v>
      </c>
      <c r="S19" s="18">
        <f t="shared" si="2"/>
        <v>2.8905358163095193E-2</v>
      </c>
    </row>
    <row r="20" spans="1:19" x14ac:dyDescent="0.25">
      <c r="A20" s="3" t="s">
        <v>116</v>
      </c>
      <c r="B20" s="9" t="s">
        <v>117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5.208333333333333</v>
      </c>
      <c r="R20" s="19">
        <f t="shared" si="1"/>
        <v>1.8352623456790156E-2</v>
      </c>
      <c r="S20" s="18">
        <f t="shared" si="2"/>
        <v>2.8905358163095193E-2</v>
      </c>
    </row>
    <row r="21" spans="1:19" x14ac:dyDescent="0.25">
      <c r="A21" s="11"/>
      <c r="B21" s="12"/>
      <c r="C21" s="9" t="s">
        <v>118</v>
      </c>
      <c r="D21" s="9" t="s">
        <v>119</v>
      </c>
      <c r="E21" s="10" t="s">
        <v>12</v>
      </c>
      <c r="F21" s="5"/>
      <c r="G21" s="5"/>
      <c r="H21" s="5"/>
      <c r="I21" s="6"/>
      <c r="J21" s="7"/>
      <c r="K21" s="8"/>
      <c r="O21">
        <v>19</v>
      </c>
      <c r="P21">
        <f>COUNTIF(M:M,"19")</f>
        <v>2</v>
      </c>
      <c r="Q21">
        <f t="shared" si="0"/>
        <v>5.208333333333333</v>
      </c>
      <c r="R21" s="19">
        <f t="shared" si="1"/>
        <v>1.533564814814814E-2</v>
      </c>
      <c r="S21" s="18">
        <f t="shared" si="2"/>
        <v>2.8905358163095193E-2</v>
      </c>
    </row>
    <row r="22" spans="1:19" x14ac:dyDescent="0.25">
      <c r="A22" s="11"/>
      <c r="B22" s="12"/>
      <c r="C22" s="12"/>
      <c r="D22" s="12"/>
      <c r="E22" s="9" t="s">
        <v>119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5.208333333333333</v>
      </c>
      <c r="R22" s="19">
        <f t="shared" si="1"/>
        <v>1.7492283950617266E-2</v>
      </c>
      <c r="S22" s="18">
        <f t="shared" si="2"/>
        <v>2.8905358163095193E-2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1449</v>
      </c>
      <c r="H23" s="9" t="s">
        <v>121</v>
      </c>
      <c r="I23" s="3" t="s">
        <v>1413</v>
      </c>
      <c r="J23" s="13" t="s">
        <v>1450</v>
      </c>
      <c r="K23" s="17" t="s">
        <v>1451</v>
      </c>
      <c r="L23" s="18">
        <f t="shared" si="3"/>
        <v>2.6574074074074069E-2</v>
      </c>
      <c r="M23">
        <v>0</v>
      </c>
      <c r="O23">
        <v>21</v>
      </c>
      <c r="P23">
        <f>COUNTIF(M:M,"21")</f>
        <v>3</v>
      </c>
      <c r="Q23">
        <f t="shared" si="0"/>
        <v>5.208333333333333</v>
      </c>
      <c r="R23" s="19">
        <f t="shared" si="1"/>
        <v>1.9483024691358097E-2</v>
      </c>
      <c r="S23" s="18">
        <f t="shared" si="2"/>
        <v>2.8905358163095193E-2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1452</v>
      </c>
      <c r="H24" s="9" t="s">
        <v>121</v>
      </c>
      <c r="I24" s="3" t="s">
        <v>1413</v>
      </c>
      <c r="J24" s="13" t="s">
        <v>1453</v>
      </c>
      <c r="K24" s="14" t="s">
        <v>1454</v>
      </c>
      <c r="L24" s="18">
        <f t="shared" si="3"/>
        <v>1.9039351851851904E-2</v>
      </c>
      <c r="M24">
        <f t="shared" si="4"/>
        <v>6</v>
      </c>
      <c r="O24">
        <v>22</v>
      </c>
      <c r="P24">
        <f>COUNTIF(M:M,"22")</f>
        <v>2</v>
      </c>
      <c r="Q24">
        <f t="shared" si="0"/>
        <v>5.208333333333333</v>
      </c>
      <c r="R24" s="19">
        <f t="shared" si="1"/>
        <v>1.4803240740740797E-2</v>
      </c>
      <c r="S24" s="18">
        <f t="shared" si="2"/>
        <v>2.8905358163095193E-2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1455</v>
      </c>
      <c r="H25" s="9" t="s">
        <v>121</v>
      </c>
      <c r="I25" s="3" t="s">
        <v>1413</v>
      </c>
      <c r="J25" s="13" t="s">
        <v>1456</v>
      </c>
      <c r="K25" s="14" t="s">
        <v>1457</v>
      </c>
      <c r="L25" s="18">
        <f t="shared" si="3"/>
        <v>9.5092592592592562E-2</v>
      </c>
      <c r="M25">
        <f t="shared" si="4"/>
        <v>9</v>
      </c>
      <c r="O25">
        <v>23</v>
      </c>
      <c r="P25">
        <f>COUNTIF(M:M,"23")</f>
        <v>1</v>
      </c>
      <c r="Q25">
        <f t="shared" si="0"/>
        <v>5.208333333333333</v>
      </c>
      <c r="R25" s="19">
        <f t="shared" si="1"/>
        <v>1.2824074074074043E-2</v>
      </c>
      <c r="S25" s="18">
        <f t="shared" si="2"/>
        <v>2.8905358163095193E-2</v>
      </c>
    </row>
    <row r="26" spans="1:19" x14ac:dyDescent="0.25">
      <c r="A26" s="11"/>
      <c r="B26" s="12"/>
      <c r="C26" s="12"/>
      <c r="D26" s="12"/>
      <c r="E26" s="9" t="s">
        <v>139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1458</v>
      </c>
      <c r="H27" s="9" t="s">
        <v>141</v>
      </c>
      <c r="I27" s="3" t="s">
        <v>1413</v>
      </c>
      <c r="J27" s="13" t="s">
        <v>1459</v>
      </c>
      <c r="K27" s="14" t="s">
        <v>1460</v>
      </c>
      <c r="L27" s="18">
        <f t="shared" si="3"/>
        <v>1.6099537037037051E-2</v>
      </c>
      <c r="M27">
        <f t="shared" si="4"/>
        <v>2</v>
      </c>
      <c r="O27" t="s">
        <v>2165</v>
      </c>
      <c r="P27">
        <f>SUM(P2:P25)</f>
        <v>125</v>
      </c>
    </row>
    <row r="28" spans="1:19" x14ac:dyDescent="0.25">
      <c r="A28" s="11"/>
      <c r="B28" s="12"/>
      <c r="C28" s="12"/>
      <c r="D28" s="12"/>
      <c r="E28" s="12"/>
      <c r="F28" s="12"/>
      <c r="G28" s="9" t="s">
        <v>1461</v>
      </c>
      <c r="H28" s="9" t="s">
        <v>141</v>
      </c>
      <c r="I28" s="3" t="s">
        <v>1413</v>
      </c>
      <c r="J28" s="13" t="s">
        <v>1462</v>
      </c>
      <c r="K28" s="14" t="s">
        <v>1463</v>
      </c>
      <c r="L28" s="18">
        <f t="shared" si="3"/>
        <v>1.8842592592592605E-2</v>
      </c>
      <c r="M28">
        <f t="shared" si="4"/>
        <v>5</v>
      </c>
    </row>
    <row r="29" spans="1:19" x14ac:dyDescent="0.25">
      <c r="A29" s="11"/>
      <c r="B29" s="12"/>
      <c r="C29" s="12"/>
      <c r="D29" s="12"/>
      <c r="E29" s="12"/>
      <c r="F29" s="12"/>
      <c r="G29" s="9" t="s">
        <v>1464</v>
      </c>
      <c r="H29" s="9" t="s">
        <v>141</v>
      </c>
      <c r="I29" s="3" t="s">
        <v>1413</v>
      </c>
      <c r="J29" s="13" t="s">
        <v>1465</v>
      </c>
      <c r="K29" s="14" t="s">
        <v>1466</v>
      </c>
      <c r="L29" s="18">
        <f t="shared" si="3"/>
        <v>1.7581018518518454E-2</v>
      </c>
      <c r="M29">
        <f t="shared" si="4"/>
        <v>8</v>
      </c>
    </row>
    <row r="30" spans="1:19" x14ac:dyDescent="0.25">
      <c r="A30" s="11"/>
      <c r="B30" s="12"/>
      <c r="C30" s="12"/>
      <c r="D30" s="12"/>
      <c r="E30" s="12"/>
      <c r="F30" s="12"/>
      <c r="G30" s="9" t="s">
        <v>1467</v>
      </c>
      <c r="H30" s="9" t="s">
        <v>141</v>
      </c>
      <c r="I30" s="3" t="s">
        <v>1413</v>
      </c>
      <c r="J30" s="13" t="s">
        <v>1468</v>
      </c>
      <c r="K30" s="14" t="s">
        <v>1469</v>
      </c>
      <c r="L30" s="18">
        <f t="shared" si="3"/>
        <v>1.8194444444444402E-2</v>
      </c>
      <c r="M30">
        <f t="shared" si="4"/>
        <v>11</v>
      </c>
    </row>
    <row r="31" spans="1:19" x14ac:dyDescent="0.25">
      <c r="A31" s="11"/>
      <c r="B31" s="12"/>
      <c r="C31" s="9" t="s">
        <v>146</v>
      </c>
      <c r="D31" s="9" t="s">
        <v>147</v>
      </c>
      <c r="E31" s="9" t="s">
        <v>147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1470</v>
      </c>
      <c r="H32" s="9" t="s">
        <v>121</v>
      </c>
      <c r="I32" s="3" t="s">
        <v>1413</v>
      </c>
      <c r="J32" s="13" t="s">
        <v>1471</v>
      </c>
      <c r="K32" s="14" t="s">
        <v>1472</v>
      </c>
      <c r="L32" s="18">
        <f t="shared" si="3"/>
        <v>1.6921296296296295E-2</v>
      </c>
      <c r="M32">
        <f t="shared" si="4"/>
        <v>4</v>
      </c>
    </row>
    <row r="33" spans="1:13" x14ac:dyDescent="0.25">
      <c r="A33" s="11"/>
      <c r="B33" s="12"/>
      <c r="C33" s="12"/>
      <c r="D33" s="12"/>
      <c r="E33" s="12"/>
      <c r="F33" s="12"/>
      <c r="G33" s="9" t="s">
        <v>1473</v>
      </c>
      <c r="H33" s="9" t="s">
        <v>121</v>
      </c>
      <c r="I33" s="3" t="s">
        <v>1413</v>
      </c>
      <c r="J33" s="13" t="s">
        <v>1474</v>
      </c>
      <c r="K33" s="14" t="s">
        <v>1475</v>
      </c>
      <c r="L33" s="18">
        <f t="shared" si="3"/>
        <v>1.8217592592592591E-2</v>
      </c>
      <c r="M33">
        <f t="shared" si="4"/>
        <v>7</v>
      </c>
    </row>
    <row r="34" spans="1:13" x14ac:dyDescent="0.25">
      <c r="A34" s="11"/>
      <c r="B34" s="12"/>
      <c r="C34" s="12"/>
      <c r="D34" s="12"/>
      <c r="E34" s="12"/>
      <c r="F34" s="12"/>
      <c r="G34" s="9" t="s">
        <v>1476</v>
      </c>
      <c r="H34" s="9" t="s">
        <v>121</v>
      </c>
      <c r="I34" s="3" t="s">
        <v>1413</v>
      </c>
      <c r="J34" s="13" t="s">
        <v>1477</v>
      </c>
      <c r="K34" s="14" t="s">
        <v>1478</v>
      </c>
      <c r="L34" s="18">
        <f t="shared" si="3"/>
        <v>1.6597222222222208E-2</v>
      </c>
      <c r="M34">
        <f t="shared" si="4"/>
        <v>10</v>
      </c>
    </row>
    <row r="35" spans="1:13" x14ac:dyDescent="0.25">
      <c r="A35" s="11"/>
      <c r="B35" s="12"/>
      <c r="C35" s="12"/>
      <c r="D35" s="12"/>
      <c r="E35" s="12"/>
      <c r="F35" s="12"/>
      <c r="G35" s="9" t="s">
        <v>1479</v>
      </c>
      <c r="H35" s="9" t="s">
        <v>121</v>
      </c>
      <c r="I35" s="3" t="s">
        <v>1413</v>
      </c>
      <c r="J35" s="13" t="s">
        <v>1480</v>
      </c>
      <c r="K35" s="14" t="s">
        <v>1481</v>
      </c>
      <c r="L35" s="18">
        <f t="shared" si="3"/>
        <v>1.8240740740740669E-2</v>
      </c>
      <c r="M35">
        <f t="shared" si="4"/>
        <v>13</v>
      </c>
    </row>
    <row r="36" spans="1:13" x14ac:dyDescent="0.25">
      <c r="A36" s="11"/>
      <c r="B36" s="12"/>
      <c r="C36" s="9" t="s">
        <v>742</v>
      </c>
      <c r="D36" s="9" t="s">
        <v>743</v>
      </c>
      <c r="E36" s="9" t="s">
        <v>743</v>
      </c>
      <c r="F36" s="9" t="s">
        <v>15</v>
      </c>
      <c r="G36" s="9" t="s">
        <v>1482</v>
      </c>
      <c r="H36" s="9" t="s">
        <v>121</v>
      </c>
      <c r="I36" s="3" t="s">
        <v>1413</v>
      </c>
      <c r="J36" s="13" t="s">
        <v>1483</v>
      </c>
      <c r="K36" s="14" t="s">
        <v>1484</v>
      </c>
      <c r="L36" s="18">
        <f t="shared" si="3"/>
        <v>1.9942129629629629E-2</v>
      </c>
      <c r="M36">
        <f t="shared" si="4"/>
        <v>5</v>
      </c>
    </row>
    <row r="37" spans="1:13" x14ac:dyDescent="0.25">
      <c r="A37" s="11"/>
      <c r="B37" s="12"/>
      <c r="C37" s="9" t="s">
        <v>24</v>
      </c>
      <c r="D37" s="9" t="s">
        <v>25</v>
      </c>
      <c r="E37" s="9" t="s">
        <v>25</v>
      </c>
      <c r="F37" s="9" t="s">
        <v>15</v>
      </c>
      <c r="G37" s="9" t="s">
        <v>1485</v>
      </c>
      <c r="H37" s="9" t="s">
        <v>121</v>
      </c>
      <c r="I37" s="3" t="s">
        <v>1413</v>
      </c>
      <c r="J37" s="13" t="s">
        <v>1486</v>
      </c>
      <c r="K37" s="14" t="s">
        <v>1487</v>
      </c>
      <c r="L37" s="18">
        <f t="shared" si="3"/>
        <v>4.3101851851851891E-2</v>
      </c>
      <c r="M37">
        <f t="shared" si="4"/>
        <v>8</v>
      </c>
    </row>
    <row r="38" spans="1:13" x14ac:dyDescent="0.25">
      <c r="A38" s="11"/>
      <c r="B38" s="12"/>
      <c r="C38" s="9" t="s">
        <v>166</v>
      </c>
      <c r="D38" s="9" t="s">
        <v>167</v>
      </c>
      <c r="E38" s="9" t="s">
        <v>168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1488</v>
      </c>
      <c r="H39" s="9" t="s">
        <v>141</v>
      </c>
      <c r="I39" s="3" t="s">
        <v>1413</v>
      </c>
      <c r="J39" s="13" t="s">
        <v>1489</v>
      </c>
      <c r="K39" s="14" t="s">
        <v>1490</v>
      </c>
      <c r="L39" s="18">
        <f t="shared" si="3"/>
        <v>2.3125000000000007E-2</v>
      </c>
      <c r="M39">
        <f t="shared" si="4"/>
        <v>8</v>
      </c>
    </row>
    <row r="40" spans="1:13" x14ac:dyDescent="0.25">
      <c r="A40" s="11"/>
      <c r="B40" s="12"/>
      <c r="C40" s="12"/>
      <c r="D40" s="12"/>
      <c r="E40" s="12"/>
      <c r="F40" s="12"/>
      <c r="G40" s="9" t="s">
        <v>1491</v>
      </c>
      <c r="H40" s="9" t="s">
        <v>141</v>
      </c>
      <c r="I40" s="3" t="s">
        <v>1413</v>
      </c>
      <c r="J40" s="13" t="s">
        <v>1492</v>
      </c>
      <c r="K40" s="14" t="s">
        <v>1493</v>
      </c>
      <c r="L40" s="18">
        <f t="shared" si="3"/>
        <v>2.5868055555555602E-2</v>
      </c>
      <c r="M40">
        <f t="shared" si="4"/>
        <v>12</v>
      </c>
    </row>
    <row r="41" spans="1:13" x14ac:dyDescent="0.25">
      <c r="A41" s="11"/>
      <c r="B41" s="12"/>
      <c r="C41" s="12"/>
      <c r="D41" s="12"/>
      <c r="E41" s="12"/>
      <c r="F41" s="12"/>
      <c r="G41" s="9" t="s">
        <v>1494</v>
      </c>
      <c r="H41" s="9" t="s">
        <v>141</v>
      </c>
      <c r="I41" s="3" t="s">
        <v>1413</v>
      </c>
      <c r="J41" s="13" t="s">
        <v>1495</v>
      </c>
      <c r="K41" s="14" t="s">
        <v>1496</v>
      </c>
      <c r="L41" s="18">
        <f t="shared" si="3"/>
        <v>2.5648148148148087E-2</v>
      </c>
      <c r="M41">
        <f t="shared" si="4"/>
        <v>17</v>
      </c>
    </row>
    <row r="42" spans="1:13" x14ac:dyDescent="0.25">
      <c r="A42" s="11"/>
      <c r="B42" s="12"/>
      <c r="C42" s="9" t="s">
        <v>86</v>
      </c>
      <c r="D42" s="9" t="s">
        <v>87</v>
      </c>
      <c r="E42" s="10" t="s">
        <v>12</v>
      </c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9" t="s">
        <v>87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1497</v>
      </c>
      <c r="H44" s="9" t="s">
        <v>121</v>
      </c>
      <c r="I44" s="3" t="s">
        <v>1413</v>
      </c>
      <c r="J44" s="13" t="s">
        <v>1498</v>
      </c>
      <c r="K44" s="14" t="s">
        <v>1499</v>
      </c>
      <c r="L44" s="18">
        <f t="shared" si="3"/>
        <v>1.1655092592592592E-2</v>
      </c>
      <c r="M44">
        <f t="shared" si="4"/>
        <v>1</v>
      </c>
    </row>
    <row r="45" spans="1:13" x14ac:dyDescent="0.25">
      <c r="A45" s="11"/>
      <c r="B45" s="12"/>
      <c r="C45" s="12"/>
      <c r="D45" s="12"/>
      <c r="E45" s="12"/>
      <c r="F45" s="12"/>
      <c r="G45" s="9" t="s">
        <v>1500</v>
      </c>
      <c r="H45" s="9" t="s">
        <v>121</v>
      </c>
      <c r="I45" s="3" t="s">
        <v>1413</v>
      </c>
      <c r="J45" s="13" t="s">
        <v>1501</v>
      </c>
      <c r="K45" s="14" t="s">
        <v>1502</v>
      </c>
      <c r="L45" s="18">
        <f t="shared" si="3"/>
        <v>1.6435185185185192E-2</v>
      </c>
      <c r="M45">
        <f t="shared" si="4"/>
        <v>4</v>
      </c>
    </row>
    <row r="46" spans="1:13" x14ac:dyDescent="0.25">
      <c r="A46" s="11"/>
      <c r="B46" s="12"/>
      <c r="C46" s="12"/>
      <c r="D46" s="12"/>
      <c r="E46" s="12"/>
      <c r="F46" s="12"/>
      <c r="G46" s="9" t="s">
        <v>1503</v>
      </c>
      <c r="H46" s="9" t="s">
        <v>121</v>
      </c>
      <c r="I46" s="3" t="s">
        <v>1413</v>
      </c>
      <c r="J46" s="13" t="s">
        <v>1504</v>
      </c>
      <c r="K46" s="14" t="s">
        <v>1505</v>
      </c>
      <c r="L46" s="18">
        <f t="shared" si="3"/>
        <v>1.7233796296296289E-2</v>
      </c>
      <c r="M46">
        <f t="shared" si="4"/>
        <v>10</v>
      </c>
    </row>
    <row r="47" spans="1:13" x14ac:dyDescent="0.25">
      <c r="A47" s="11"/>
      <c r="B47" s="12"/>
      <c r="C47" s="12"/>
      <c r="D47" s="12"/>
      <c r="E47" s="9" t="s">
        <v>172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1506</v>
      </c>
      <c r="H48" s="9" t="s">
        <v>121</v>
      </c>
      <c r="I48" s="3" t="s">
        <v>1413</v>
      </c>
      <c r="J48" s="13" t="s">
        <v>1507</v>
      </c>
      <c r="K48" s="14" t="s">
        <v>1508</v>
      </c>
      <c r="L48" s="18">
        <f t="shared" si="3"/>
        <v>2.3159722222222179E-2</v>
      </c>
      <c r="M48">
        <f t="shared" si="4"/>
        <v>6</v>
      </c>
    </row>
    <row r="49" spans="1:13" x14ac:dyDescent="0.25">
      <c r="A49" s="11"/>
      <c r="B49" s="12"/>
      <c r="C49" s="12"/>
      <c r="D49" s="12"/>
      <c r="E49" s="12"/>
      <c r="F49" s="12"/>
      <c r="G49" s="9" t="s">
        <v>1509</v>
      </c>
      <c r="H49" s="9" t="s">
        <v>121</v>
      </c>
      <c r="I49" s="3" t="s">
        <v>1413</v>
      </c>
      <c r="J49" s="13" t="s">
        <v>1510</v>
      </c>
      <c r="K49" s="14" t="s">
        <v>1511</v>
      </c>
      <c r="L49" s="18">
        <f t="shared" si="3"/>
        <v>4.0092592592592569E-2</v>
      </c>
      <c r="M49">
        <f t="shared" si="4"/>
        <v>8</v>
      </c>
    </row>
    <row r="50" spans="1:13" x14ac:dyDescent="0.25">
      <c r="A50" s="11"/>
      <c r="B50" s="12"/>
      <c r="C50" s="12"/>
      <c r="D50" s="12"/>
      <c r="E50" s="12"/>
      <c r="F50" s="12"/>
      <c r="G50" s="9" t="s">
        <v>1512</v>
      </c>
      <c r="H50" s="9" t="s">
        <v>121</v>
      </c>
      <c r="I50" s="3" t="s">
        <v>1413</v>
      </c>
      <c r="J50" s="13" t="s">
        <v>1513</v>
      </c>
      <c r="K50" s="14" t="s">
        <v>1514</v>
      </c>
      <c r="L50" s="18">
        <f t="shared" si="3"/>
        <v>1.6574074074073963E-2</v>
      </c>
      <c r="M50">
        <f t="shared" si="4"/>
        <v>20</v>
      </c>
    </row>
    <row r="51" spans="1:13" x14ac:dyDescent="0.25">
      <c r="A51" s="11"/>
      <c r="B51" s="12"/>
      <c r="C51" s="9" t="s">
        <v>551</v>
      </c>
      <c r="D51" s="9" t="s">
        <v>552</v>
      </c>
      <c r="E51" s="9" t="s">
        <v>552</v>
      </c>
      <c r="F51" s="9" t="s">
        <v>15</v>
      </c>
      <c r="G51" s="9" t="s">
        <v>1515</v>
      </c>
      <c r="H51" s="9" t="s">
        <v>121</v>
      </c>
      <c r="I51" s="3" t="s">
        <v>1413</v>
      </c>
      <c r="J51" s="13" t="s">
        <v>1516</v>
      </c>
      <c r="K51" s="14" t="s">
        <v>1517</v>
      </c>
      <c r="L51" s="18">
        <f t="shared" si="3"/>
        <v>1.5659722222222228E-2</v>
      </c>
      <c r="M51">
        <f t="shared" si="4"/>
        <v>7</v>
      </c>
    </row>
    <row r="52" spans="1:13" x14ac:dyDescent="0.25">
      <c r="A52" s="11"/>
      <c r="B52" s="12"/>
      <c r="C52" s="9" t="s">
        <v>182</v>
      </c>
      <c r="D52" s="9" t="s">
        <v>183</v>
      </c>
      <c r="E52" s="9" t="s">
        <v>183</v>
      </c>
      <c r="F52" s="9" t="s">
        <v>15</v>
      </c>
      <c r="G52" s="9" t="s">
        <v>1518</v>
      </c>
      <c r="H52" s="9" t="s">
        <v>121</v>
      </c>
      <c r="I52" s="3" t="s">
        <v>1413</v>
      </c>
      <c r="J52" s="13" t="s">
        <v>1519</v>
      </c>
      <c r="K52" s="14" t="s">
        <v>1520</v>
      </c>
      <c r="L52" s="18">
        <f t="shared" si="3"/>
        <v>3.5162037037036964E-2</v>
      </c>
      <c r="M52">
        <f t="shared" si="4"/>
        <v>8</v>
      </c>
    </row>
    <row r="53" spans="1:13" x14ac:dyDescent="0.25">
      <c r="A53" s="11"/>
      <c r="B53" s="12"/>
      <c r="C53" s="9" t="s">
        <v>195</v>
      </c>
      <c r="D53" s="9" t="s">
        <v>196</v>
      </c>
      <c r="E53" s="9" t="s">
        <v>196</v>
      </c>
      <c r="F53" s="9" t="s">
        <v>15</v>
      </c>
      <c r="G53" s="9" t="s">
        <v>1521</v>
      </c>
      <c r="H53" s="9" t="s">
        <v>121</v>
      </c>
      <c r="I53" s="3" t="s">
        <v>1413</v>
      </c>
      <c r="J53" s="13" t="s">
        <v>1522</v>
      </c>
      <c r="K53" s="14" t="s">
        <v>1523</v>
      </c>
      <c r="L53" s="18">
        <f t="shared" si="3"/>
        <v>2.2372685185185204E-2</v>
      </c>
      <c r="M53">
        <f t="shared" si="4"/>
        <v>20</v>
      </c>
    </row>
    <row r="54" spans="1:13" x14ac:dyDescent="0.25">
      <c r="A54" s="11"/>
      <c r="B54" s="12"/>
      <c r="C54" s="9" t="s">
        <v>40</v>
      </c>
      <c r="D54" s="9" t="s">
        <v>41</v>
      </c>
      <c r="E54" s="9" t="s">
        <v>200</v>
      </c>
      <c r="F54" s="9" t="s">
        <v>15</v>
      </c>
      <c r="G54" s="9" t="s">
        <v>1524</v>
      </c>
      <c r="H54" s="9" t="s">
        <v>202</v>
      </c>
      <c r="I54" s="3" t="s">
        <v>1413</v>
      </c>
      <c r="J54" s="13" t="s">
        <v>1525</v>
      </c>
      <c r="K54" s="14" t="s">
        <v>1526</v>
      </c>
      <c r="L54" s="18">
        <f t="shared" si="3"/>
        <v>2.8113425925925889E-2</v>
      </c>
      <c r="M54">
        <f t="shared" si="4"/>
        <v>5</v>
      </c>
    </row>
    <row r="55" spans="1:13" x14ac:dyDescent="0.25">
      <c r="A55" s="11"/>
      <c r="B55" s="12"/>
      <c r="C55" s="9" t="s">
        <v>215</v>
      </c>
      <c r="D55" s="9" t="s">
        <v>216</v>
      </c>
      <c r="E55" s="9" t="s">
        <v>216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1527</v>
      </c>
      <c r="H56" s="9" t="s">
        <v>121</v>
      </c>
      <c r="I56" s="3" t="s">
        <v>1413</v>
      </c>
      <c r="J56" s="13" t="s">
        <v>1528</v>
      </c>
      <c r="K56" s="14" t="s">
        <v>1529</v>
      </c>
      <c r="L56" s="18">
        <f t="shared" si="3"/>
        <v>1.8379629629629579E-2</v>
      </c>
      <c r="M56">
        <f t="shared" si="4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1530</v>
      </c>
      <c r="H57" s="9" t="s">
        <v>121</v>
      </c>
      <c r="I57" s="3" t="s">
        <v>1413</v>
      </c>
      <c r="J57" s="13" t="s">
        <v>1531</v>
      </c>
      <c r="K57" s="14" t="s">
        <v>1532</v>
      </c>
      <c r="L57" s="18">
        <f t="shared" si="3"/>
        <v>3.9016203703703733E-2</v>
      </c>
      <c r="M57">
        <f t="shared" si="4"/>
        <v>9</v>
      </c>
    </row>
    <row r="58" spans="1:13" x14ac:dyDescent="0.25">
      <c r="A58" s="11"/>
      <c r="B58" s="12"/>
      <c r="C58" s="12"/>
      <c r="D58" s="12"/>
      <c r="E58" s="12"/>
      <c r="F58" s="12"/>
      <c r="G58" s="9" t="s">
        <v>1533</v>
      </c>
      <c r="H58" s="9" t="s">
        <v>121</v>
      </c>
      <c r="I58" s="3" t="s">
        <v>1413</v>
      </c>
      <c r="J58" s="13" t="s">
        <v>1534</v>
      </c>
      <c r="K58" s="14" t="s">
        <v>1535</v>
      </c>
      <c r="L58" s="18">
        <f t="shared" si="3"/>
        <v>4.037037037037039E-2</v>
      </c>
      <c r="M58">
        <f t="shared" si="4"/>
        <v>11</v>
      </c>
    </row>
    <row r="59" spans="1:13" x14ac:dyDescent="0.25">
      <c r="A59" s="11"/>
      <c r="B59" s="12"/>
      <c r="C59" s="12"/>
      <c r="D59" s="12"/>
      <c r="E59" s="12"/>
      <c r="F59" s="12"/>
      <c r="G59" s="9" t="s">
        <v>1536</v>
      </c>
      <c r="H59" s="9" t="s">
        <v>121</v>
      </c>
      <c r="I59" s="3" t="s">
        <v>1413</v>
      </c>
      <c r="J59" s="13" t="s">
        <v>1537</v>
      </c>
      <c r="K59" s="14" t="s">
        <v>1538</v>
      </c>
      <c r="L59" s="18">
        <f t="shared" si="3"/>
        <v>2.1944444444444322E-2</v>
      </c>
      <c r="M59">
        <f t="shared" si="4"/>
        <v>17</v>
      </c>
    </row>
    <row r="60" spans="1:13" x14ac:dyDescent="0.25">
      <c r="A60" s="3" t="s">
        <v>220</v>
      </c>
      <c r="B60" s="9" t="s">
        <v>221</v>
      </c>
      <c r="C60" s="10" t="s">
        <v>12</v>
      </c>
      <c r="D60" s="5"/>
      <c r="E60" s="5"/>
      <c r="F60" s="5"/>
      <c r="G60" s="5"/>
      <c r="H60" s="5"/>
      <c r="I60" s="6"/>
      <c r="J60" s="7"/>
      <c r="K60" s="8"/>
    </row>
    <row r="61" spans="1:13" x14ac:dyDescent="0.25">
      <c r="A61" s="11"/>
      <c r="B61" s="12"/>
      <c r="C61" s="9" t="s">
        <v>222</v>
      </c>
      <c r="D61" s="9" t="s">
        <v>223</v>
      </c>
      <c r="E61" s="9" t="s">
        <v>223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1539</v>
      </c>
      <c r="H62" s="9" t="s">
        <v>121</v>
      </c>
      <c r="I62" s="3" t="s">
        <v>1413</v>
      </c>
      <c r="J62" s="13" t="s">
        <v>1540</v>
      </c>
      <c r="K62" s="14" t="s">
        <v>1541</v>
      </c>
      <c r="L62" s="18">
        <f t="shared" si="3"/>
        <v>1.5243055555555579E-2</v>
      </c>
      <c r="M62">
        <f t="shared" si="4"/>
        <v>4</v>
      </c>
    </row>
    <row r="63" spans="1:13" x14ac:dyDescent="0.25">
      <c r="A63" s="11"/>
      <c r="B63" s="12"/>
      <c r="C63" s="12"/>
      <c r="D63" s="12"/>
      <c r="E63" s="12"/>
      <c r="F63" s="12"/>
      <c r="G63" s="9" t="s">
        <v>1542</v>
      </c>
      <c r="H63" s="9" t="s">
        <v>121</v>
      </c>
      <c r="I63" s="3" t="s">
        <v>1413</v>
      </c>
      <c r="J63" s="13" t="s">
        <v>1543</v>
      </c>
      <c r="K63" s="14" t="s">
        <v>1544</v>
      </c>
      <c r="L63" s="18">
        <f t="shared" si="3"/>
        <v>1.6597222222222208E-2</v>
      </c>
      <c r="M63">
        <f t="shared" si="4"/>
        <v>5</v>
      </c>
    </row>
    <row r="64" spans="1:13" x14ac:dyDescent="0.25">
      <c r="A64" s="11"/>
      <c r="B64" s="12"/>
      <c r="C64" s="12"/>
      <c r="D64" s="12"/>
      <c r="E64" s="12"/>
      <c r="F64" s="12"/>
      <c r="G64" s="9" t="s">
        <v>1545</v>
      </c>
      <c r="H64" s="9" t="s">
        <v>121</v>
      </c>
      <c r="I64" s="3" t="s">
        <v>1413</v>
      </c>
      <c r="J64" s="13" t="s">
        <v>1546</v>
      </c>
      <c r="K64" s="14" t="s">
        <v>1547</v>
      </c>
      <c r="L64" s="18">
        <f t="shared" si="3"/>
        <v>2.2175925925925932E-2</v>
      </c>
      <c r="M64">
        <f t="shared" si="4"/>
        <v>8</v>
      </c>
    </row>
    <row r="65" spans="1:13" x14ac:dyDescent="0.25">
      <c r="A65" s="11"/>
      <c r="B65" s="12"/>
      <c r="C65" s="12"/>
      <c r="D65" s="12"/>
      <c r="E65" s="12"/>
      <c r="F65" s="12"/>
      <c r="G65" s="9" t="s">
        <v>1548</v>
      </c>
      <c r="H65" s="9" t="s">
        <v>121</v>
      </c>
      <c r="I65" s="3" t="s">
        <v>1413</v>
      </c>
      <c r="J65" s="13" t="s">
        <v>1549</v>
      </c>
      <c r="K65" s="14" t="s">
        <v>1550</v>
      </c>
      <c r="L65" s="18">
        <f t="shared" si="3"/>
        <v>2.4525462962962874E-2</v>
      </c>
      <c r="M65">
        <f t="shared" si="4"/>
        <v>18</v>
      </c>
    </row>
    <row r="66" spans="1:13" x14ac:dyDescent="0.25">
      <c r="A66" s="11"/>
      <c r="B66" s="12"/>
      <c r="C66" s="12"/>
      <c r="D66" s="12"/>
      <c r="E66" s="12"/>
      <c r="F66" s="12"/>
      <c r="G66" s="9" t="s">
        <v>1551</v>
      </c>
      <c r="H66" s="9" t="s">
        <v>121</v>
      </c>
      <c r="I66" s="3" t="s">
        <v>1413</v>
      </c>
      <c r="J66" s="13" t="s">
        <v>1552</v>
      </c>
      <c r="K66" s="14" t="s">
        <v>1553</v>
      </c>
      <c r="L66" s="18">
        <f t="shared" si="3"/>
        <v>1.2824074074074043E-2</v>
      </c>
      <c r="M66">
        <f t="shared" si="4"/>
        <v>23</v>
      </c>
    </row>
    <row r="67" spans="1:13" x14ac:dyDescent="0.25">
      <c r="A67" s="11"/>
      <c r="B67" s="12"/>
      <c r="C67" s="9" t="s">
        <v>118</v>
      </c>
      <c r="D67" s="9" t="s">
        <v>119</v>
      </c>
      <c r="E67" s="9" t="s">
        <v>119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1554</v>
      </c>
      <c r="H68" s="9" t="s">
        <v>121</v>
      </c>
      <c r="I68" s="3" t="s">
        <v>1413</v>
      </c>
      <c r="J68" s="13" t="s">
        <v>1555</v>
      </c>
      <c r="K68" s="14" t="s">
        <v>1556</v>
      </c>
      <c r="L68" s="18">
        <f t="shared" ref="L67:L130" si="5">K68-J68</f>
        <v>1.649305555555558E-2</v>
      </c>
      <c r="M68">
        <f t="shared" ref="M67:M130" si="6">HOUR(J68)</f>
        <v>6</v>
      </c>
    </row>
    <row r="69" spans="1:13" x14ac:dyDescent="0.25">
      <c r="A69" s="11"/>
      <c r="B69" s="12"/>
      <c r="C69" s="12"/>
      <c r="D69" s="12"/>
      <c r="E69" s="12"/>
      <c r="F69" s="12"/>
      <c r="G69" s="9" t="s">
        <v>1557</v>
      </c>
      <c r="H69" s="9" t="s">
        <v>121</v>
      </c>
      <c r="I69" s="3" t="s">
        <v>1413</v>
      </c>
      <c r="J69" s="13" t="s">
        <v>1558</v>
      </c>
      <c r="K69" s="14" t="s">
        <v>1559</v>
      </c>
      <c r="L69" s="18">
        <f t="shared" si="5"/>
        <v>1.5162037037037057E-2</v>
      </c>
      <c r="M69">
        <f t="shared" si="6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1560</v>
      </c>
      <c r="H70" s="9" t="s">
        <v>121</v>
      </c>
      <c r="I70" s="3" t="s">
        <v>1413</v>
      </c>
      <c r="J70" s="13" t="s">
        <v>1561</v>
      </c>
      <c r="K70" s="14" t="s">
        <v>1562</v>
      </c>
      <c r="L70" s="18">
        <f t="shared" si="5"/>
        <v>1.5486111111111145E-2</v>
      </c>
      <c r="M70">
        <f t="shared" si="6"/>
        <v>7</v>
      </c>
    </row>
    <row r="71" spans="1:13" x14ac:dyDescent="0.25">
      <c r="A71" s="11"/>
      <c r="B71" s="12"/>
      <c r="C71" s="12"/>
      <c r="D71" s="12"/>
      <c r="E71" s="12"/>
      <c r="F71" s="12"/>
      <c r="G71" s="9" t="s">
        <v>1563</v>
      </c>
      <c r="H71" s="9" t="s">
        <v>121</v>
      </c>
      <c r="I71" s="3" t="s">
        <v>1413</v>
      </c>
      <c r="J71" s="13" t="s">
        <v>1564</v>
      </c>
      <c r="K71" s="14" t="s">
        <v>1565</v>
      </c>
      <c r="L71" s="18">
        <f t="shared" si="5"/>
        <v>1.5405092592592595E-2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1566</v>
      </c>
      <c r="H72" s="9" t="s">
        <v>121</v>
      </c>
      <c r="I72" s="3" t="s">
        <v>1413</v>
      </c>
      <c r="J72" s="13" t="s">
        <v>1567</v>
      </c>
      <c r="K72" s="14" t="s">
        <v>1568</v>
      </c>
      <c r="L72" s="18">
        <f t="shared" si="5"/>
        <v>1.4953703703703747E-2</v>
      </c>
      <c r="M72">
        <f t="shared" si="6"/>
        <v>9</v>
      </c>
    </row>
    <row r="73" spans="1:13" x14ac:dyDescent="0.25">
      <c r="A73" s="11"/>
      <c r="B73" s="12"/>
      <c r="C73" s="12"/>
      <c r="D73" s="12"/>
      <c r="E73" s="12"/>
      <c r="F73" s="12"/>
      <c r="G73" s="9" t="s">
        <v>1569</v>
      </c>
      <c r="H73" s="9" t="s">
        <v>121</v>
      </c>
      <c r="I73" s="3" t="s">
        <v>1413</v>
      </c>
      <c r="J73" s="13" t="s">
        <v>1570</v>
      </c>
      <c r="K73" s="14" t="s">
        <v>1571</v>
      </c>
      <c r="L73" s="18">
        <f t="shared" si="5"/>
        <v>8.1689814814814854E-2</v>
      </c>
      <c r="M73">
        <f t="shared" si="6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1572</v>
      </c>
      <c r="H74" s="9" t="s">
        <v>121</v>
      </c>
      <c r="I74" s="3" t="s">
        <v>1413</v>
      </c>
      <c r="J74" s="13" t="s">
        <v>1573</v>
      </c>
      <c r="K74" s="14" t="s">
        <v>1574</v>
      </c>
      <c r="L74" s="18">
        <f t="shared" si="5"/>
        <v>1.5254629629629646E-2</v>
      </c>
      <c r="M74">
        <f t="shared" si="6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1575</v>
      </c>
      <c r="H75" s="9" t="s">
        <v>121</v>
      </c>
      <c r="I75" s="3" t="s">
        <v>1413</v>
      </c>
      <c r="J75" s="13" t="s">
        <v>1576</v>
      </c>
      <c r="K75" s="14" t="s">
        <v>1577</v>
      </c>
      <c r="L75" s="18">
        <f t="shared" si="5"/>
        <v>2.2731481481481408E-2</v>
      </c>
      <c r="M75">
        <f t="shared" si="6"/>
        <v>12</v>
      </c>
    </row>
    <row r="76" spans="1:13" x14ac:dyDescent="0.25">
      <c r="A76" s="11"/>
      <c r="B76" s="12"/>
      <c r="C76" s="12"/>
      <c r="D76" s="12"/>
      <c r="E76" s="12"/>
      <c r="F76" s="12"/>
      <c r="G76" s="9" t="s">
        <v>1578</v>
      </c>
      <c r="H76" s="9" t="s">
        <v>121</v>
      </c>
      <c r="I76" s="3" t="s">
        <v>1413</v>
      </c>
      <c r="J76" s="13" t="s">
        <v>1579</v>
      </c>
      <c r="K76" s="14" t="s">
        <v>1580</v>
      </c>
      <c r="L76" s="18">
        <f t="shared" si="5"/>
        <v>1.8483796296296373E-2</v>
      </c>
      <c r="M76">
        <f t="shared" si="6"/>
        <v>12</v>
      </c>
    </row>
    <row r="77" spans="1:13" x14ac:dyDescent="0.25">
      <c r="A77" s="11"/>
      <c r="B77" s="12"/>
      <c r="C77" s="12"/>
      <c r="D77" s="12"/>
      <c r="E77" s="12"/>
      <c r="F77" s="12"/>
      <c r="G77" s="9" t="s">
        <v>1581</v>
      </c>
      <c r="H77" s="9" t="s">
        <v>121</v>
      </c>
      <c r="I77" s="3" t="s">
        <v>1413</v>
      </c>
      <c r="J77" s="13" t="s">
        <v>1582</v>
      </c>
      <c r="K77" s="14" t="s">
        <v>1583</v>
      </c>
      <c r="L77" s="18">
        <f t="shared" si="5"/>
        <v>2.0659722222222232E-2</v>
      </c>
      <c r="M77">
        <f t="shared" si="6"/>
        <v>12</v>
      </c>
    </row>
    <row r="78" spans="1:13" x14ac:dyDescent="0.25">
      <c r="A78" s="11"/>
      <c r="B78" s="12"/>
      <c r="C78" s="9" t="s">
        <v>146</v>
      </c>
      <c r="D78" s="9" t="s">
        <v>147</v>
      </c>
      <c r="E78" s="9" t="s">
        <v>147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1584</v>
      </c>
      <c r="H79" s="9" t="s">
        <v>121</v>
      </c>
      <c r="I79" s="3" t="s">
        <v>1413</v>
      </c>
      <c r="J79" s="13" t="s">
        <v>1585</v>
      </c>
      <c r="K79" s="14" t="s">
        <v>1586</v>
      </c>
      <c r="L79" s="18">
        <f t="shared" si="5"/>
        <v>1.3425925925925924E-2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1587</v>
      </c>
      <c r="H80" s="9" t="s">
        <v>121</v>
      </c>
      <c r="I80" s="3" t="s">
        <v>1413</v>
      </c>
      <c r="J80" s="13" t="s">
        <v>1588</v>
      </c>
      <c r="K80" s="14" t="s">
        <v>1589</v>
      </c>
      <c r="L80" s="18">
        <f t="shared" si="5"/>
        <v>1.2060185185185146E-2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1590</v>
      </c>
      <c r="H81" s="9" t="s">
        <v>121</v>
      </c>
      <c r="I81" s="3" t="s">
        <v>1413</v>
      </c>
      <c r="J81" s="13" t="s">
        <v>1591</v>
      </c>
      <c r="K81" s="14" t="s">
        <v>528</v>
      </c>
      <c r="L81" s="18">
        <f t="shared" si="5"/>
        <v>2.1493055555555529E-2</v>
      </c>
      <c r="M81">
        <f t="shared" si="6"/>
        <v>8</v>
      </c>
    </row>
    <row r="82" spans="1:13" x14ac:dyDescent="0.25">
      <c r="A82" s="11"/>
      <c r="B82" s="12"/>
      <c r="C82" s="9" t="s">
        <v>160</v>
      </c>
      <c r="D82" s="9" t="s">
        <v>161</v>
      </c>
      <c r="E82" s="10" t="s">
        <v>12</v>
      </c>
      <c r="F82" s="5"/>
      <c r="G82" s="5"/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9" t="s">
        <v>290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1592</v>
      </c>
      <c r="H84" s="9" t="s">
        <v>121</v>
      </c>
      <c r="I84" s="3" t="s">
        <v>1413</v>
      </c>
      <c r="J84" s="13" t="s">
        <v>1593</v>
      </c>
      <c r="K84" s="14" t="s">
        <v>1594</v>
      </c>
      <c r="L84" s="18">
        <f t="shared" si="5"/>
        <v>4.2222222222222272E-2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1595</v>
      </c>
      <c r="H85" s="9" t="s">
        <v>121</v>
      </c>
      <c r="I85" s="3" t="s">
        <v>1413</v>
      </c>
      <c r="J85" s="13" t="s">
        <v>1596</v>
      </c>
      <c r="K85" s="14" t="s">
        <v>1597</v>
      </c>
      <c r="L85" s="18">
        <f t="shared" si="5"/>
        <v>7.5439814814814765E-2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1598</v>
      </c>
      <c r="H86" s="9" t="s">
        <v>121</v>
      </c>
      <c r="I86" s="3" t="s">
        <v>1413</v>
      </c>
      <c r="J86" s="13" t="s">
        <v>1599</v>
      </c>
      <c r="K86" s="14" t="s">
        <v>1600</v>
      </c>
      <c r="L86" s="18">
        <f t="shared" si="5"/>
        <v>9.8842592592592593E-2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9" t="s">
        <v>303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1601</v>
      </c>
      <c r="H88" s="9" t="s">
        <v>121</v>
      </c>
      <c r="I88" s="3" t="s">
        <v>1413</v>
      </c>
      <c r="J88" s="13" t="s">
        <v>1602</v>
      </c>
      <c r="K88" s="14" t="s">
        <v>1603</v>
      </c>
      <c r="L88" s="18">
        <f t="shared" si="5"/>
        <v>7.4432870370370441E-2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1604</v>
      </c>
      <c r="H89" s="9" t="s">
        <v>121</v>
      </c>
      <c r="I89" s="3" t="s">
        <v>1413</v>
      </c>
      <c r="J89" s="13" t="s">
        <v>1605</v>
      </c>
      <c r="K89" s="14" t="s">
        <v>1606</v>
      </c>
      <c r="L89" s="18">
        <f t="shared" si="5"/>
        <v>9.9664351851851796E-2</v>
      </c>
      <c r="M89">
        <f t="shared" si="6"/>
        <v>9</v>
      </c>
    </row>
    <row r="90" spans="1:13" x14ac:dyDescent="0.25">
      <c r="A90" s="11"/>
      <c r="B90" s="12"/>
      <c r="C90" s="9" t="s">
        <v>742</v>
      </c>
      <c r="D90" s="9" t="s">
        <v>743</v>
      </c>
      <c r="E90" s="9" t="s">
        <v>743</v>
      </c>
      <c r="F90" s="9" t="s">
        <v>15</v>
      </c>
      <c r="G90" s="9" t="s">
        <v>1607</v>
      </c>
      <c r="H90" s="9" t="s">
        <v>121</v>
      </c>
      <c r="I90" s="3" t="s">
        <v>1413</v>
      </c>
      <c r="J90" s="13" t="s">
        <v>1608</v>
      </c>
      <c r="K90" s="14" t="s">
        <v>1609</v>
      </c>
      <c r="L90" s="18">
        <f t="shared" si="5"/>
        <v>1.5648148148148161E-2</v>
      </c>
      <c r="M90">
        <f t="shared" si="6"/>
        <v>2</v>
      </c>
    </row>
    <row r="91" spans="1:13" x14ac:dyDescent="0.25">
      <c r="A91" s="11"/>
      <c r="B91" s="12"/>
      <c r="C91" s="9" t="s">
        <v>166</v>
      </c>
      <c r="D91" s="9" t="s">
        <v>167</v>
      </c>
      <c r="E91" s="9" t="s">
        <v>167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1610</v>
      </c>
      <c r="H92" s="9" t="s">
        <v>121</v>
      </c>
      <c r="I92" s="3" t="s">
        <v>1413</v>
      </c>
      <c r="J92" s="13" t="s">
        <v>1611</v>
      </c>
      <c r="K92" s="14" t="s">
        <v>1612</v>
      </c>
      <c r="L92" s="18">
        <f t="shared" si="5"/>
        <v>1.5659722222222228E-2</v>
      </c>
      <c r="M92">
        <f t="shared" si="6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1613</v>
      </c>
      <c r="H93" s="9" t="s">
        <v>121</v>
      </c>
      <c r="I93" s="3" t="s">
        <v>1413</v>
      </c>
      <c r="J93" s="13" t="s">
        <v>1614</v>
      </c>
      <c r="K93" s="14" t="s">
        <v>1615</v>
      </c>
      <c r="L93" s="18">
        <f t="shared" si="5"/>
        <v>0.10125000000000001</v>
      </c>
      <c r="M93">
        <f t="shared" si="6"/>
        <v>9</v>
      </c>
    </row>
    <row r="94" spans="1:13" x14ac:dyDescent="0.25">
      <c r="A94" s="11"/>
      <c r="B94" s="12"/>
      <c r="C94" s="9" t="s">
        <v>86</v>
      </c>
      <c r="D94" s="9" t="s">
        <v>87</v>
      </c>
      <c r="E94" s="10" t="s">
        <v>12</v>
      </c>
      <c r="F94" s="5"/>
      <c r="G94" s="5"/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9" t="s">
        <v>87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1616</v>
      </c>
      <c r="H96" s="9" t="s">
        <v>121</v>
      </c>
      <c r="I96" s="3" t="s">
        <v>1413</v>
      </c>
      <c r="J96" s="13" t="s">
        <v>1617</v>
      </c>
      <c r="K96" s="14" t="s">
        <v>1618</v>
      </c>
      <c r="L96" s="18">
        <f t="shared" si="5"/>
        <v>1.6296296296296281E-2</v>
      </c>
      <c r="M96">
        <f t="shared" si="6"/>
        <v>5</v>
      </c>
    </row>
    <row r="97" spans="1:13" x14ac:dyDescent="0.25">
      <c r="A97" s="11"/>
      <c r="B97" s="12"/>
      <c r="C97" s="12"/>
      <c r="D97" s="12"/>
      <c r="E97" s="12"/>
      <c r="F97" s="12"/>
      <c r="G97" s="9" t="s">
        <v>1619</v>
      </c>
      <c r="H97" s="9" t="s">
        <v>121</v>
      </c>
      <c r="I97" s="3" t="s">
        <v>1413</v>
      </c>
      <c r="J97" s="13" t="s">
        <v>1620</v>
      </c>
      <c r="K97" s="14" t="s">
        <v>1621</v>
      </c>
      <c r="L97" s="18">
        <f t="shared" si="5"/>
        <v>2.1921296296296355E-2</v>
      </c>
      <c r="M97">
        <f t="shared" si="6"/>
        <v>21</v>
      </c>
    </row>
    <row r="98" spans="1:13" x14ac:dyDescent="0.25">
      <c r="A98" s="11"/>
      <c r="B98" s="12"/>
      <c r="C98" s="12"/>
      <c r="D98" s="12"/>
      <c r="E98" s="9" t="s">
        <v>172</v>
      </c>
      <c r="F98" s="9" t="s">
        <v>15</v>
      </c>
      <c r="G98" s="9" t="s">
        <v>1622</v>
      </c>
      <c r="H98" s="9" t="s">
        <v>121</v>
      </c>
      <c r="I98" s="3" t="s">
        <v>1413</v>
      </c>
      <c r="J98" s="13" t="s">
        <v>1623</v>
      </c>
      <c r="K98" s="14" t="s">
        <v>1624</v>
      </c>
      <c r="L98" s="18">
        <f t="shared" si="5"/>
        <v>1.532407407407399E-2</v>
      </c>
      <c r="M98">
        <f t="shared" si="6"/>
        <v>17</v>
      </c>
    </row>
    <row r="99" spans="1:13" x14ac:dyDescent="0.25">
      <c r="A99" s="11"/>
      <c r="B99" s="12"/>
      <c r="C99" s="9" t="s">
        <v>551</v>
      </c>
      <c r="D99" s="9" t="s">
        <v>552</v>
      </c>
      <c r="E99" s="9" t="s">
        <v>552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1625</v>
      </c>
      <c r="H100" s="9" t="s">
        <v>121</v>
      </c>
      <c r="I100" s="3" t="s">
        <v>1413</v>
      </c>
      <c r="J100" s="13" t="s">
        <v>1626</v>
      </c>
      <c r="K100" s="14" t="s">
        <v>1627</v>
      </c>
      <c r="L100" s="18">
        <f t="shared" si="5"/>
        <v>1.730324074074073E-2</v>
      </c>
      <c r="M100">
        <f t="shared" si="6"/>
        <v>2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1628</v>
      </c>
      <c r="H101" s="9" t="s">
        <v>121</v>
      </c>
      <c r="I101" s="3" t="s">
        <v>1413</v>
      </c>
      <c r="J101" s="13" t="s">
        <v>1629</v>
      </c>
      <c r="K101" s="14" t="s">
        <v>1630</v>
      </c>
      <c r="L101" s="18">
        <f t="shared" si="5"/>
        <v>1.6319444444444442E-2</v>
      </c>
      <c r="M101">
        <f t="shared" si="6"/>
        <v>4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1631</v>
      </c>
      <c r="H102" s="9" t="s">
        <v>121</v>
      </c>
      <c r="I102" s="3" t="s">
        <v>1413</v>
      </c>
      <c r="J102" s="13" t="s">
        <v>1632</v>
      </c>
      <c r="K102" s="14" t="s">
        <v>1633</v>
      </c>
      <c r="L102" s="18">
        <f t="shared" si="5"/>
        <v>1.5775462962963005E-2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1634</v>
      </c>
      <c r="H103" s="9" t="s">
        <v>121</v>
      </c>
      <c r="I103" s="3" t="s">
        <v>1413</v>
      </c>
      <c r="J103" s="13" t="s">
        <v>1635</v>
      </c>
      <c r="K103" s="14" t="s">
        <v>1636</v>
      </c>
      <c r="L103" s="18">
        <f t="shared" si="5"/>
        <v>1.7743055555555554E-2</v>
      </c>
      <c r="M103">
        <f t="shared" si="6"/>
        <v>7</v>
      </c>
    </row>
    <row r="104" spans="1:13" x14ac:dyDescent="0.25">
      <c r="A104" s="11"/>
      <c r="B104" s="12"/>
      <c r="C104" s="9" t="s">
        <v>370</v>
      </c>
      <c r="D104" s="9" t="s">
        <v>371</v>
      </c>
      <c r="E104" s="9" t="s">
        <v>371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1637</v>
      </c>
      <c r="H105" s="9" t="s">
        <v>121</v>
      </c>
      <c r="I105" s="3" t="s">
        <v>1413</v>
      </c>
      <c r="J105" s="13" t="s">
        <v>1638</v>
      </c>
      <c r="K105" s="14" t="s">
        <v>1639</v>
      </c>
      <c r="L105" s="18">
        <f t="shared" si="5"/>
        <v>1.7071759259259189E-2</v>
      </c>
      <c r="M105">
        <f t="shared" si="6"/>
        <v>19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1640</v>
      </c>
      <c r="H106" s="9" t="s">
        <v>121</v>
      </c>
      <c r="I106" s="3" t="s">
        <v>1413</v>
      </c>
      <c r="J106" s="13" t="s">
        <v>1641</v>
      </c>
      <c r="K106" s="14" t="s">
        <v>1642</v>
      </c>
      <c r="L106" s="18">
        <f t="shared" si="5"/>
        <v>1.8865740740740711E-2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1643</v>
      </c>
      <c r="H107" s="9" t="s">
        <v>121</v>
      </c>
      <c r="I107" s="3" t="s">
        <v>1413</v>
      </c>
      <c r="J107" s="13" t="s">
        <v>1644</v>
      </c>
      <c r="K107" s="14" t="s">
        <v>1645</v>
      </c>
      <c r="L107" s="18">
        <f t="shared" si="5"/>
        <v>2.1400462962962941E-2</v>
      </c>
      <c r="M107">
        <f t="shared" si="6"/>
        <v>6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1646</v>
      </c>
      <c r="H108" s="9" t="s">
        <v>121</v>
      </c>
      <c r="I108" s="3" t="s">
        <v>1413</v>
      </c>
      <c r="J108" s="13" t="s">
        <v>1647</v>
      </c>
      <c r="K108" s="14" t="s">
        <v>1648</v>
      </c>
      <c r="L108" s="18">
        <f t="shared" si="5"/>
        <v>8.7094907407407385E-2</v>
      </c>
      <c r="M108">
        <f t="shared" si="6"/>
        <v>11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1649</v>
      </c>
      <c r="H109" s="9" t="s">
        <v>121</v>
      </c>
      <c r="I109" s="3" t="s">
        <v>1413</v>
      </c>
      <c r="J109" s="13" t="s">
        <v>1650</v>
      </c>
      <c r="K109" s="14" t="s">
        <v>1651</v>
      </c>
      <c r="L109" s="18">
        <f t="shared" si="5"/>
        <v>5.7499999999999996E-2</v>
      </c>
      <c r="M109">
        <f t="shared" si="6"/>
        <v>13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1652</v>
      </c>
      <c r="H110" s="9" t="s">
        <v>121</v>
      </c>
      <c r="I110" s="3" t="s">
        <v>1413</v>
      </c>
      <c r="J110" s="13" t="s">
        <v>1653</v>
      </c>
      <c r="K110" s="14" t="s">
        <v>1654</v>
      </c>
      <c r="L110" s="18">
        <f t="shared" si="5"/>
        <v>3.4699074074074132E-2</v>
      </c>
      <c r="M110">
        <f t="shared" si="6"/>
        <v>17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1655</v>
      </c>
      <c r="H111" s="9" t="s">
        <v>121</v>
      </c>
      <c r="I111" s="3" t="s">
        <v>1413</v>
      </c>
      <c r="J111" s="13" t="s">
        <v>1656</v>
      </c>
      <c r="K111" s="14" t="s">
        <v>1657</v>
      </c>
      <c r="L111" s="18">
        <f t="shared" si="5"/>
        <v>2.965277777777775E-2</v>
      </c>
      <c r="M111">
        <f t="shared" si="6"/>
        <v>17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1658</v>
      </c>
      <c r="H112" s="9" t="s">
        <v>121</v>
      </c>
      <c r="I112" s="3" t="s">
        <v>1413</v>
      </c>
      <c r="J112" s="13" t="s">
        <v>1659</v>
      </c>
      <c r="K112" s="14" t="s">
        <v>1660</v>
      </c>
      <c r="L112" s="18">
        <f t="shared" si="5"/>
        <v>1.5324074074074101E-2</v>
      </c>
      <c r="M112">
        <f t="shared" si="6"/>
        <v>22</v>
      </c>
    </row>
    <row r="113" spans="1:13" x14ac:dyDescent="0.25">
      <c r="A113" s="11"/>
      <c r="B113" s="12"/>
      <c r="C113" s="9" t="s">
        <v>182</v>
      </c>
      <c r="D113" s="9" t="s">
        <v>183</v>
      </c>
      <c r="E113" s="9" t="s">
        <v>183</v>
      </c>
      <c r="F113" s="9" t="s">
        <v>15</v>
      </c>
      <c r="G113" s="9" t="s">
        <v>1661</v>
      </c>
      <c r="H113" s="9" t="s">
        <v>121</v>
      </c>
      <c r="I113" s="3" t="s">
        <v>1413</v>
      </c>
      <c r="J113" s="13" t="s">
        <v>1662</v>
      </c>
      <c r="K113" s="14" t="s">
        <v>1663</v>
      </c>
      <c r="L113" s="18">
        <f t="shared" si="5"/>
        <v>2.2800925925926085E-2</v>
      </c>
      <c r="M113">
        <f t="shared" si="6"/>
        <v>16</v>
      </c>
    </row>
    <row r="114" spans="1:13" x14ac:dyDescent="0.25">
      <c r="A114" s="11"/>
      <c r="B114" s="12"/>
      <c r="C114" s="9" t="s">
        <v>195</v>
      </c>
      <c r="D114" s="9" t="s">
        <v>196</v>
      </c>
      <c r="E114" s="9" t="s">
        <v>196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1664</v>
      </c>
      <c r="H115" s="9" t="s">
        <v>121</v>
      </c>
      <c r="I115" s="3" t="s">
        <v>1413</v>
      </c>
      <c r="J115" s="13" t="s">
        <v>1665</v>
      </c>
      <c r="K115" s="14" t="s">
        <v>1666</v>
      </c>
      <c r="L115" s="18">
        <f t="shared" si="5"/>
        <v>2.5729166666666692E-2</v>
      </c>
      <c r="M115">
        <f t="shared" si="6"/>
        <v>5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1667</v>
      </c>
      <c r="H116" s="9" t="s">
        <v>121</v>
      </c>
      <c r="I116" s="3" t="s">
        <v>1413</v>
      </c>
      <c r="J116" s="13" t="s">
        <v>1668</v>
      </c>
      <c r="K116" s="14" t="s">
        <v>1669</v>
      </c>
      <c r="L116" s="18">
        <f t="shared" si="5"/>
        <v>1.5358796296296329E-2</v>
      </c>
      <c r="M116">
        <f t="shared" si="6"/>
        <v>7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1670</v>
      </c>
      <c r="H117" s="9" t="s">
        <v>121</v>
      </c>
      <c r="I117" s="3" t="s">
        <v>1413</v>
      </c>
      <c r="J117" s="13" t="s">
        <v>1671</v>
      </c>
      <c r="K117" s="14" t="s">
        <v>1672</v>
      </c>
      <c r="L117" s="18">
        <f t="shared" si="5"/>
        <v>6.3252314814814803E-2</v>
      </c>
      <c r="M117">
        <f t="shared" si="6"/>
        <v>9</v>
      </c>
    </row>
    <row r="118" spans="1:13" x14ac:dyDescent="0.25">
      <c r="A118" s="11"/>
      <c r="B118" s="12"/>
      <c r="C118" s="9" t="s">
        <v>40</v>
      </c>
      <c r="D118" s="9" t="s">
        <v>41</v>
      </c>
      <c r="E118" s="9" t="s">
        <v>200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1673</v>
      </c>
      <c r="H119" s="9" t="s">
        <v>202</v>
      </c>
      <c r="I119" s="3" t="s">
        <v>1413</v>
      </c>
      <c r="J119" s="13" t="s">
        <v>1674</v>
      </c>
      <c r="K119" s="14" t="s">
        <v>1675</v>
      </c>
      <c r="L119" s="18">
        <f t="shared" si="5"/>
        <v>1.359953703703709E-2</v>
      </c>
      <c r="M119">
        <f t="shared" si="6"/>
        <v>19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1676</v>
      </c>
      <c r="H120" s="9" t="s">
        <v>202</v>
      </c>
      <c r="I120" s="3" t="s">
        <v>1413</v>
      </c>
      <c r="J120" s="13" t="s">
        <v>1677</v>
      </c>
      <c r="K120" s="14" t="s">
        <v>1678</v>
      </c>
      <c r="L120" s="18">
        <f t="shared" si="5"/>
        <v>2.093749999999997E-2</v>
      </c>
      <c r="M120">
        <f t="shared" si="6"/>
        <v>5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1679</v>
      </c>
      <c r="H121" s="9" t="s">
        <v>202</v>
      </c>
      <c r="I121" s="3" t="s">
        <v>1413</v>
      </c>
      <c r="J121" s="13" t="s">
        <v>1680</v>
      </c>
      <c r="K121" s="14" t="s">
        <v>1681</v>
      </c>
      <c r="L121" s="18">
        <f t="shared" si="5"/>
        <v>1.6620370370370396E-2</v>
      </c>
      <c r="M121">
        <f t="shared" si="6"/>
        <v>7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1682</v>
      </c>
      <c r="H122" s="9" t="s">
        <v>202</v>
      </c>
      <c r="I122" s="3" t="s">
        <v>1413</v>
      </c>
      <c r="J122" s="13" t="s">
        <v>1683</v>
      </c>
      <c r="K122" s="14" t="s">
        <v>1684</v>
      </c>
      <c r="L122" s="18">
        <f t="shared" si="5"/>
        <v>0.10688657407407398</v>
      </c>
      <c r="M122">
        <f t="shared" si="6"/>
        <v>11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1685</v>
      </c>
      <c r="H123" s="9" t="s">
        <v>202</v>
      </c>
      <c r="I123" s="3" t="s">
        <v>1413</v>
      </c>
      <c r="J123" s="13" t="s">
        <v>1686</v>
      </c>
      <c r="K123" s="14" t="s">
        <v>1687</v>
      </c>
      <c r="L123" s="18">
        <f t="shared" si="5"/>
        <v>7.8773148148148175E-2</v>
      </c>
      <c r="M123">
        <f t="shared" si="6"/>
        <v>12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1688</v>
      </c>
      <c r="H124" s="9" t="s">
        <v>202</v>
      </c>
      <c r="I124" s="3" t="s">
        <v>1413</v>
      </c>
      <c r="J124" s="13" t="s">
        <v>1689</v>
      </c>
      <c r="K124" s="14" t="s">
        <v>1690</v>
      </c>
      <c r="L124" s="18">
        <f t="shared" si="5"/>
        <v>1.3530092592592635E-2</v>
      </c>
      <c r="M124">
        <f t="shared" si="6"/>
        <v>20</v>
      </c>
    </row>
    <row r="125" spans="1:13" x14ac:dyDescent="0.25">
      <c r="A125" s="11"/>
      <c r="B125" s="12"/>
      <c r="C125" s="9" t="s">
        <v>423</v>
      </c>
      <c r="D125" s="9" t="s">
        <v>424</v>
      </c>
      <c r="E125" s="9" t="s">
        <v>424</v>
      </c>
      <c r="F125" s="9" t="s">
        <v>15</v>
      </c>
      <c r="G125" s="9" t="s">
        <v>1691</v>
      </c>
      <c r="H125" s="9" t="s">
        <v>121</v>
      </c>
      <c r="I125" s="3" t="s">
        <v>1413</v>
      </c>
      <c r="J125" s="13" t="s">
        <v>1692</v>
      </c>
      <c r="K125" s="14" t="s">
        <v>1693</v>
      </c>
      <c r="L125" s="18">
        <f t="shared" si="5"/>
        <v>9.5324074074074061E-2</v>
      </c>
      <c r="M125">
        <f t="shared" si="6"/>
        <v>10</v>
      </c>
    </row>
    <row r="126" spans="1:13" x14ac:dyDescent="0.25">
      <c r="A126" s="11"/>
      <c r="B126" s="12"/>
      <c r="C126" s="9" t="s">
        <v>215</v>
      </c>
      <c r="D126" s="9" t="s">
        <v>216</v>
      </c>
      <c r="E126" s="9" t="s">
        <v>216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1694</v>
      </c>
      <c r="H127" s="9" t="s">
        <v>121</v>
      </c>
      <c r="I127" s="3" t="s">
        <v>1413</v>
      </c>
      <c r="J127" s="13" t="s">
        <v>1695</v>
      </c>
      <c r="K127" s="14" t="s">
        <v>1696</v>
      </c>
      <c r="L127" s="18">
        <f t="shared" si="5"/>
        <v>1.5081018518518507E-2</v>
      </c>
      <c r="M127">
        <f t="shared" si="6"/>
        <v>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1697</v>
      </c>
      <c r="H128" s="9" t="s">
        <v>121</v>
      </c>
      <c r="I128" s="3" t="s">
        <v>1413</v>
      </c>
      <c r="J128" s="13" t="s">
        <v>1698</v>
      </c>
      <c r="K128" s="14" t="s">
        <v>1699</v>
      </c>
      <c r="L128" s="18">
        <f t="shared" si="5"/>
        <v>3.0856481481481485E-2</v>
      </c>
      <c r="M128">
        <f t="shared" si="6"/>
        <v>5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1700</v>
      </c>
      <c r="H129" s="9" t="s">
        <v>121</v>
      </c>
      <c r="I129" s="3" t="s">
        <v>1413</v>
      </c>
      <c r="J129" s="13" t="s">
        <v>1701</v>
      </c>
      <c r="K129" s="14" t="s">
        <v>1702</v>
      </c>
      <c r="L129" s="18">
        <f t="shared" si="5"/>
        <v>1.6724537037037024E-2</v>
      </c>
      <c r="M129">
        <f t="shared" si="6"/>
        <v>8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1703</v>
      </c>
      <c r="H130" s="9" t="s">
        <v>121</v>
      </c>
      <c r="I130" s="3" t="s">
        <v>1413</v>
      </c>
      <c r="J130" s="13" t="s">
        <v>1704</v>
      </c>
      <c r="K130" s="14" t="s">
        <v>1705</v>
      </c>
      <c r="L130" s="18">
        <f t="shared" si="5"/>
        <v>2.5057870370370328E-2</v>
      </c>
      <c r="M130">
        <f t="shared" si="6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1706</v>
      </c>
      <c r="H131" s="9" t="s">
        <v>121</v>
      </c>
      <c r="I131" s="3" t="s">
        <v>1413</v>
      </c>
      <c r="J131" s="13" t="s">
        <v>1707</v>
      </c>
      <c r="K131" s="14" t="s">
        <v>1708</v>
      </c>
      <c r="L131" s="18">
        <f t="shared" ref="L131:L194" si="7">K131-J131</f>
        <v>6.1608796296296342E-2</v>
      </c>
      <c r="M131">
        <f t="shared" ref="M131:M194" si="8">HOUR(J131)</f>
        <v>14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1709</v>
      </c>
      <c r="H132" s="9" t="s">
        <v>121</v>
      </c>
      <c r="I132" s="3" t="s">
        <v>1413</v>
      </c>
      <c r="J132" s="13" t="s">
        <v>1710</v>
      </c>
      <c r="K132" s="14" t="s">
        <v>1711</v>
      </c>
      <c r="L132" s="18">
        <f t="shared" si="7"/>
        <v>1.9490740740740753E-2</v>
      </c>
      <c r="M132">
        <f t="shared" si="8"/>
        <v>21</v>
      </c>
    </row>
    <row r="133" spans="1:13" x14ac:dyDescent="0.25">
      <c r="A133" s="3" t="s">
        <v>442</v>
      </c>
      <c r="B133" s="9" t="s">
        <v>443</v>
      </c>
      <c r="C133" s="10" t="s">
        <v>12</v>
      </c>
      <c r="D133" s="5"/>
      <c r="E133" s="5"/>
      <c r="F133" s="5"/>
      <c r="G133" s="5"/>
      <c r="H133" s="5"/>
      <c r="I133" s="6"/>
      <c r="J133" s="7"/>
      <c r="K133" s="8"/>
    </row>
    <row r="134" spans="1:13" x14ac:dyDescent="0.25">
      <c r="A134" s="11"/>
      <c r="B134" s="12"/>
      <c r="C134" s="9" t="s">
        <v>444</v>
      </c>
      <c r="D134" s="9" t="s">
        <v>445</v>
      </c>
      <c r="E134" s="9" t="s">
        <v>446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1712</v>
      </c>
      <c r="H135" s="9" t="s">
        <v>121</v>
      </c>
      <c r="I135" s="3" t="s">
        <v>1413</v>
      </c>
      <c r="J135" s="13" t="s">
        <v>1713</v>
      </c>
      <c r="K135" s="14" t="s">
        <v>1714</v>
      </c>
      <c r="L135" s="18">
        <f t="shared" si="7"/>
        <v>1.7708333333333437E-2</v>
      </c>
      <c r="M135">
        <f t="shared" si="8"/>
        <v>18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1715</v>
      </c>
      <c r="H136" s="9" t="s">
        <v>121</v>
      </c>
      <c r="I136" s="3" t="s">
        <v>1413</v>
      </c>
      <c r="J136" s="13" t="s">
        <v>1716</v>
      </c>
      <c r="K136" s="14" t="s">
        <v>1717</v>
      </c>
      <c r="L136" s="18">
        <f t="shared" si="7"/>
        <v>6.5312499999999996E-2</v>
      </c>
      <c r="M136">
        <f t="shared" si="8"/>
        <v>9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1718</v>
      </c>
      <c r="H137" s="9" t="s">
        <v>121</v>
      </c>
      <c r="I137" s="3" t="s">
        <v>1413</v>
      </c>
      <c r="J137" s="13" t="s">
        <v>1719</v>
      </c>
      <c r="K137" s="14" t="s">
        <v>1720</v>
      </c>
      <c r="L137" s="18">
        <f t="shared" si="7"/>
        <v>7.0034722222222234E-2</v>
      </c>
      <c r="M137">
        <f t="shared" si="8"/>
        <v>9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1721</v>
      </c>
      <c r="H138" s="9" t="s">
        <v>121</v>
      </c>
      <c r="I138" s="3" t="s">
        <v>1413</v>
      </c>
      <c r="J138" s="13" t="s">
        <v>1722</v>
      </c>
      <c r="K138" s="14" t="s">
        <v>1723</v>
      </c>
      <c r="L138" s="18">
        <f t="shared" si="7"/>
        <v>6.5798611111111072E-2</v>
      </c>
      <c r="M138">
        <f t="shared" si="8"/>
        <v>13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1724</v>
      </c>
      <c r="H139" s="9" t="s">
        <v>121</v>
      </c>
      <c r="I139" s="3" t="s">
        <v>1413</v>
      </c>
      <c r="J139" s="13" t="s">
        <v>1725</v>
      </c>
      <c r="K139" s="14" t="s">
        <v>1726</v>
      </c>
      <c r="L139" s="18">
        <f t="shared" si="7"/>
        <v>6.6585648148148158E-2</v>
      </c>
      <c r="M139">
        <f t="shared" si="8"/>
        <v>14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1727</v>
      </c>
      <c r="H140" s="9" t="s">
        <v>121</v>
      </c>
      <c r="I140" s="3" t="s">
        <v>1413</v>
      </c>
      <c r="J140" s="13" t="s">
        <v>1728</v>
      </c>
      <c r="K140" s="14" t="s">
        <v>1729</v>
      </c>
      <c r="L140" s="18">
        <f t="shared" si="7"/>
        <v>2.6412037037037095E-2</v>
      </c>
      <c r="M140">
        <f t="shared" si="8"/>
        <v>15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1730</v>
      </c>
      <c r="H141" s="9" t="s">
        <v>121</v>
      </c>
      <c r="I141" s="3" t="s">
        <v>1413</v>
      </c>
      <c r="J141" s="13" t="s">
        <v>1731</v>
      </c>
      <c r="K141" s="14" t="s">
        <v>1732</v>
      </c>
      <c r="L141" s="18">
        <f t="shared" si="7"/>
        <v>1.7037037037037184E-2</v>
      </c>
      <c r="M141">
        <f t="shared" si="8"/>
        <v>21</v>
      </c>
    </row>
    <row r="142" spans="1:13" x14ac:dyDescent="0.25">
      <c r="A142" s="11"/>
      <c r="B142" s="12"/>
      <c r="C142" s="9" t="s">
        <v>456</v>
      </c>
      <c r="D142" s="9" t="s">
        <v>457</v>
      </c>
      <c r="E142" s="10" t="s">
        <v>12</v>
      </c>
      <c r="F142" s="5"/>
      <c r="G142" s="5"/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9" t="s">
        <v>909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1733</v>
      </c>
      <c r="H144" s="9" t="s">
        <v>121</v>
      </c>
      <c r="I144" s="3" t="s">
        <v>1413</v>
      </c>
      <c r="J144" s="13" t="s">
        <v>1734</v>
      </c>
      <c r="K144" s="14" t="s">
        <v>1735</v>
      </c>
      <c r="L144" s="18">
        <f t="shared" si="7"/>
        <v>1.2824074074074154E-2</v>
      </c>
      <c r="M144">
        <f t="shared" si="8"/>
        <v>18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1736</v>
      </c>
      <c r="H145" s="9" t="s">
        <v>121</v>
      </c>
      <c r="I145" s="3" t="s">
        <v>1413</v>
      </c>
      <c r="J145" s="13" t="s">
        <v>1737</v>
      </c>
      <c r="K145" s="14" t="s">
        <v>1738</v>
      </c>
      <c r="L145" s="18">
        <f t="shared" si="7"/>
        <v>1.4282407407407494E-2</v>
      </c>
      <c r="M145">
        <f t="shared" si="8"/>
        <v>22</v>
      </c>
    </row>
    <row r="146" spans="1:13" x14ac:dyDescent="0.25">
      <c r="A146" s="11"/>
      <c r="B146" s="12"/>
      <c r="C146" s="12"/>
      <c r="D146" s="12"/>
      <c r="E146" s="9" t="s">
        <v>458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1739</v>
      </c>
      <c r="H147" s="9" t="s">
        <v>121</v>
      </c>
      <c r="I147" s="3" t="s">
        <v>1413</v>
      </c>
      <c r="J147" s="13" t="s">
        <v>1740</v>
      </c>
      <c r="K147" s="14" t="s">
        <v>1741</v>
      </c>
      <c r="L147" s="18">
        <f t="shared" si="7"/>
        <v>9.2951388888888875E-2</v>
      </c>
      <c r="M147">
        <f t="shared" si="8"/>
        <v>11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1742</v>
      </c>
      <c r="H148" s="9" t="s">
        <v>121</v>
      </c>
      <c r="I148" s="3" t="s">
        <v>1413</v>
      </c>
      <c r="J148" s="13" t="s">
        <v>1743</v>
      </c>
      <c r="K148" s="14" t="s">
        <v>1744</v>
      </c>
      <c r="L148" s="18">
        <f t="shared" si="7"/>
        <v>0.10001157407407418</v>
      </c>
      <c r="M148">
        <f t="shared" si="8"/>
        <v>11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1745</v>
      </c>
      <c r="H149" s="9" t="s">
        <v>121</v>
      </c>
      <c r="I149" s="3" t="s">
        <v>1413</v>
      </c>
      <c r="J149" s="13" t="s">
        <v>1746</v>
      </c>
      <c r="K149" s="14" t="s">
        <v>1747</v>
      </c>
      <c r="L149" s="18">
        <f t="shared" si="7"/>
        <v>7.105324074074082E-2</v>
      </c>
      <c r="M149">
        <f t="shared" si="8"/>
        <v>13</v>
      </c>
    </row>
    <row r="150" spans="1:13" x14ac:dyDescent="0.25">
      <c r="A150" s="11"/>
      <c r="B150" s="12"/>
      <c r="C150" s="9" t="s">
        <v>462</v>
      </c>
      <c r="D150" s="9" t="s">
        <v>463</v>
      </c>
      <c r="E150" s="9" t="s">
        <v>463</v>
      </c>
      <c r="F150" s="9" t="s">
        <v>15</v>
      </c>
      <c r="G150" s="9" t="s">
        <v>1748</v>
      </c>
      <c r="H150" s="9" t="s">
        <v>121</v>
      </c>
      <c r="I150" s="3" t="s">
        <v>1413</v>
      </c>
      <c r="J150" s="13" t="s">
        <v>1749</v>
      </c>
      <c r="K150" s="14" t="s">
        <v>1750</v>
      </c>
      <c r="L150" s="18">
        <f t="shared" si="7"/>
        <v>1.6296296296296281E-2</v>
      </c>
      <c r="M150">
        <f t="shared" si="8"/>
        <v>4</v>
      </c>
    </row>
    <row r="151" spans="1:13" x14ac:dyDescent="0.25">
      <c r="A151" s="11"/>
      <c r="B151" s="12"/>
      <c r="C151" s="9" t="s">
        <v>473</v>
      </c>
      <c r="D151" s="9" t="s">
        <v>474</v>
      </c>
      <c r="E151" s="9" t="s">
        <v>475</v>
      </c>
      <c r="F151" s="9" t="s">
        <v>15</v>
      </c>
      <c r="G151" s="9" t="s">
        <v>1751</v>
      </c>
      <c r="H151" s="9" t="s">
        <v>121</v>
      </c>
      <c r="I151" s="3" t="s">
        <v>1413</v>
      </c>
      <c r="J151" s="13" t="s">
        <v>1752</v>
      </c>
      <c r="K151" s="14" t="s">
        <v>1753</v>
      </c>
      <c r="L151" s="18">
        <f t="shared" si="7"/>
        <v>1.6400462962962936E-2</v>
      </c>
      <c r="M151">
        <f t="shared" si="8"/>
        <v>6</v>
      </c>
    </row>
    <row r="152" spans="1:13" x14ac:dyDescent="0.25">
      <c r="A152" s="11"/>
      <c r="B152" s="12"/>
      <c r="C152" s="9" t="s">
        <v>1381</v>
      </c>
      <c r="D152" s="9" t="s">
        <v>1382</v>
      </c>
      <c r="E152" s="9" t="s">
        <v>1383</v>
      </c>
      <c r="F152" s="9" t="s">
        <v>15</v>
      </c>
      <c r="G152" s="9" t="s">
        <v>1754</v>
      </c>
      <c r="H152" s="9" t="s">
        <v>121</v>
      </c>
      <c r="I152" s="3" t="s">
        <v>1413</v>
      </c>
      <c r="J152" s="13" t="s">
        <v>1755</v>
      </c>
      <c r="K152" s="14" t="s">
        <v>1756</v>
      </c>
      <c r="L152" s="18">
        <f t="shared" si="7"/>
        <v>2.4016203703703665E-2</v>
      </c>
      <c r="M152">
        <f t="shared" si="8"/>
        <v>4</v>
      </c>
    </row>
    <row r="153" spans="1:13" x14ac:dyDescent="0.25">
      <c r="A153" s="11"/>
      <c r="B153" s="12"/>
      <c r="C153" s="9" t="s">
        <v>488</v>
      </c>
      <c r="D153" s="9" t="s">
        <v>489</v>
      </c>
      <c r="E153" s="9" t="s">
        <v>490</v>
      </c>
      <c r="F153" s="9" t="s">
        <v>15</v>
      </c>
      <c r="G153" s="9" t="s">
        <v>1757</v>
      </c>
      <c r="H153" s="9" t="s">
        <v>121</v>
      </c>
      <c r="I153" s="3" t="s">
        <v>1413</v>
      </c>
      <c r="J153" s="13" t="s">
        <v>1758</v>
      </c>
      <c r="K153" s="14" t="s">
        <v>1759</v>
      </c>
      <c r="L153" s="18">
        <f t="shared" si="7"/>
        <v>8.1539351851851849E-2</v>
      </c>
      <c r="M153">
        <f t="shared" si="8"/>
        <v>10</v>
      </c>
    </row>
    <row r="154" spans="1:13" x14ac:dyDescent="0.25">
      <c r="A154" s="11"/>
      <c r="B154" s="12"/>
      <c r="C154" s="9" t="s">
        <v>494</v>
      </c>
      <c r="D154" s="9" t="s">
        <v>495</v>
      </c>
      <c r="E154" s="10" t="s">
        <v>12</v>
      </c>
      <c r="F154" s="5"/>
      <c r="G154" s="5"/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9" t="s">
        <v>496</v>
      </c>
      <c r="F155" s="9" t="s">
        <v>15</v>
      </c>
      <c r="G155" s="9" t="s">
        <v>1760</v>
      </c>
      <c r="H155" s="9" t="s">
        <v>121</v>
      </c>
      <c r="I155" s="3" t="s">
        <v>1413</v>
      </c>
      <c r="J155" s="13" t="s">
        <v>1761</v>
      </c>
      <c r="K155" s="14" t="s">
        <v>1762</v>
      </c>
      <c r="L155" s="18">
        <f t="shared" si="7"/>
        <v>1.8506944444444562E-2</v>
      </c>
      <c r="M155">
        <f t="shared" si="8"/>
        <v>15</v>
      </c>
    </row>
    <row r="156" spans="1:13" x14ac:dyDescent="0.25">
      <c r="A156" s="11"/>
      <c r="B156" s="12"/>
      <c r="C156" s="12"/>
      <c r="D156" s="12"/>
      <c r="E156" s="9" t="s">
        <v>500</v>
      </c>
      <c r="F156" s="9" t="s">
        <v>15</v>
      </c>
      <c r="G156" s="9" t="s">
        <v>1763</v>
      </c>
      <c r="H156" s="9" t="s">
        <v>121</v>
      </c>
      <c r="I156" s="3" t="s">
        <v>1413</v>
      </c>
      <c r="J156" s="13" t="s">
        <v>1764</v>
      </c>
      <c r="K156" s="14" t="s">
        <v>1765</v>
      </c>
      <c r="L156" s="18">
        <f t="shared" si="7"/>
        <v>9.3229166666666696E-2</v>
      </c>
      <c r="M156">
        <f t="shared" si="8"/>
        <v>11</v>
      </c>
    </row>
    <row r="157" spans="1:13" x14ac:dyDescent="0.25">
      <c r="A157" s="3" t="s">
        <v>507</v>
      </c>
      <c r="B157" s="9" t="s">
        <v>508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467</v>
      </c>
      <c r="D158" s="9" t="s">
        <v>468</v>
      </c>
      <c r="E158" s="9" t="s">
        <v>469</v>
      </c>
      <c r="F158" s="9" t="s">
        <v>15</v>
      </c>
      <c r="G158" s="9" t="s">
        <v>1766</v>
      </c>
      <c r="H158" s="9" t="s">
        <v>17</v>
      </c>
      <c r="I158" s="3" t="s">
        <v>1413</v>
      </c>
      <c r="J158" s="13" t="s">
        <v>1767</v>
      </c>
      <c r="K158" s="14" t="s">
        <v>1768</v>
      </c>
      <c r="L158" s="18">
        <f t="shared" si="7"/>
        <v>1.8958333333333355E-2</v>
      </c>
      <c r="M158">
        <f t="shared" si="8"/>
        <v>6</v>
      </c>
    </row>
    <row r="159" spans="1:13" x14ac:dyDescent="0.25">
      <c r="A159" s="11"/>
      <c r="B159" s="12"/>
      <c r="C159" s="9" t="s">
        <v>1769</v>
      </c>
      <c r="D159" s="9" t="s">
        <v>1770</v>
      </c>
      <c r="E159" s="9" t="s">
        <v>1771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1772</v>
      </c>
      <c r="H160" s="9" t="s">
        <v>17</v>
      </c>
      <c r="I160" s="3" t="s">
        <v>1413</v>
      </c>
      <c r="J160" s="13" t="s">
        <v>1773</v>
      </c>
      <c r="K160" s="14" t="s">
        <v>1774</v>
      </c>
      <c r="L160" s="18">
        <f t="shared" si="7"/>
        <v>8.7708333333333333E-2</v>
      </c>
      <c r="M160">
        <f t="shared" si="8"/>
        <v>10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1775</v>
      </c>
      <c r="H161" s="9" t="s">
        <v>17</v>
      </c>
      <c r="I161" s="3" t="s">
        <v>1413</v>
      </c>
      <c r="J161" s="13" t="s">
        <v>1776</v>
      </c>
      <c r="K161" s="14" t="s">
        <v>1777</v>
      </c>
      <c r="L161" s="18">
        <f t="shared" si="7"/>
        <v>2.3344907407407411E-2</v>
      </c>
      <c r="M161">
        <f t="shared" si="8"/>
        <v>11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1778</v>
      </c>
      <c r="H162" s="9" t="s">
        <v>17</v>
      </c>
      <c r="I162" s="3" t="s">
        <v>1413</v>
      </c>
      <c r="J162" s="13" t="s">
        <v>1779</v>
      </c>
      <c r="K162" s="14" t="s">
        <v>1780</v>
      </c>
      <c r="L162" s="18">
        <f t="shared" si="7"/>
        <v>5.7523148148148184E-2</v>
      </c>
      <c r="M162">
        <f t="shared" si="8"/>
        <v>13</v>
      </c>
    </row>
    <row r="163" spans="1:13" x14ac:dyDescent="0.25">
      <c r="A163" s="11"/>
      <c r="B163" s="12"/>
      <c r="C163" s="9" t="s">
        <v>479</v>
      </c>
      <c r="D163" s="9" t="s">
        <v>480</v>
      </c>
      <c r="E163" s="10" t="s">
        <v>12</v>
      </c>
      <c r="F163" s="5"/>
      <c r="G163" s="5"/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9" t="s">
        <v>481</v>
      </c>
      <c r="F164" s="9" t="s">
        <v>15</v>
      </c>
      <c r="G164" s="9" t="s">
        <v>1781</v>
      </c>
      <c r="H164" s="9" t="s">
        <v>17</v>
      </c>
      <c r="I164" s="3" t="s">
        <v>1413</v>
      </c>
      <c r="J164" s="13" t="s">
        <v>1782</v>
      </c>
      <c r="K164" s="14" t="s">
        <v>1783</v>
      </c>
      <c r="L164" s="18">
        <f t="shared" si="7"/>
        <v>5.1909722222222232E-2</v>
      </c>
      <c r="M164">
        <f t="shared" si="8"/>
        <v>9</v>
      </c>
    </row>
    <row r="165" spans="1:13" x14ac:dyDescent="0.25">
      <c r="A165" s="11"/>
      <c r="B165" s="12"/>
      <c r="C165" s="12"/>
      <c r="D165" s="12"/>
      <c r="E165" s="9" t="s">
        <v>1399</v>
      </c>
      <c r="F165" s="9" t="s">
        <v>15</v>
      </c>
      <c r="G165" s="9" t="s">
        <v>1784</v>
      </c>
      <c r="H165" s="9" t="s">
        <v>17</v>
      </c>
      <c r="I165" s="3" t="s">
        <v>1413</v>
      </c>
      <c r="J165" s="13" t="s">
        <v>1785</v>
      </c>
      <c r="K165" s="14" t="s">
        <v>1786</v>
      </c>
      <c r="L165" s="18">
        <f t="shared" si="7"/>
        <v>6.4606481481481404E-2</v>
      </c>
      <c r="M165">
        <f t="shared" si="8"/>
        <v>13</v>
      </c>
    </row>
    <row r="166" spans="1:13" x14ac:dyDescent="0.25">
      <c r="A166" s="11"/>
      <c r="B166" s="11"/>
      <c r="C166" s="3" t="s">
        <v>494</v>
      </c>
      <c r="D166" s="3" t="s">
        <v>495</v>
      </c>
      <c r="E166" s="3" t="s">
        <v>500</v>
      </c>
      <c r="F166" s="3" t="s">
        <v>15</v>
      </c>
      <c r="G166" s="3" t="s">
        <v>1787</v>
      </c>
      <c r="H166" s="3" t="s">
        <v>17</v>
      </c>
      <c r="I166" s="3" t="s">
        <v>1413</v>
      </c>
      <c r="J166" s="15" t="s">
        <v>1788</v>
      </c>
      <c r="K166" s="16" t="s">
        <v>1789</v>
      </c>
      <c r="L166" s="18">
        <f t="shared" si="7"/>
        <v>1.2187500000000018E-2</v>
      </c>
      <c r="M166">
        <f t="shared" si="8"/>
        <v>5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1"/>
  <sheetViews>
    <sheetView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2157</v>
      </c>
      <c r="M1" t="s">
        <v>2154</v>
      </c>
      <c r="O1" t="s">
        <v>2155</v>
      </c>
      <c r="P1" t="s">
        <v>2156</v>
      </c>
      <c r="Q1" t="s">
        <v>2159</v>
      </c>
      <c r="R1" t="s">
        <v>2158</v>
      </c>
      <c r="S1" t="s">
        <v>2160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3.5</v>
      </c>
      <c r="R2" s="19">
        <f>AVERAGEIF(M:M,O2,L:L)</f>
        <v>1.4189814814814818E-2</v>
      </c>
      <c r="S2" s="18">
        <f>AVERAGEIF($R$2:$R$25, "&lt;&gt; 0")</f>
        <v>1.8662192993294177E-2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4</v>
      </c>
      <c r="Q3">
        <f t="shared" ref="Q3:Q25" si="0">AVERAGE($P$2:$P$25)</f>
        <v>3.5</v>
      </c>
      <c r="R3" s="19">
        <f t="shared" ref="R3:R25" si="1">AVERAGEIF(M:M,O3,L:L)</f>
        <v>2.0613425925925931E-2</v>
      </c>
      <c r="S3" s="18">
        <f t="shared" ref="S3:S25" si="2">AVERAGEIF($R$2:$R$25, "&lt;&gt; 0")</f>
        <v>1.8662192993294177E-2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3.5</v>
      </c>
      <c r="R4" s="19">
        <f t="shared" si="1"/>
        <v>1.2719907407407402E-2</v>
      </c>
      <c r="S4" s="18">
        <f t="shared" si="2"/>
        <v>1.8662192993294177E-2</v>
      </c>
    </row>
    <row r="5" spans="1:19" x14ac:dyDescent="0.25">
      <c r="A5" s="11"/>
      <c r="B5" s="12"/>
      <c r="C5" s="12"/>
      <c r="D5" s="12"/>
      <c r="E5" s="12"/>
      <c r="F5" s="12"/>
      <c r="G5" s="9" t="s">
        <v>1790</v>
      </c>
      <c r="H5" s="9" t="s">
        <v>27</v>
      </c>
      <c r="I5" s="3" t="s">
        <v>1791</v>
      </c>
      <c r="J5" s="13" t="s">
        <v>1792</v>
      </c>
      <c r="K5" s="14" t="s">
        <v>1793</v>
      </c>
      <c r="L5" s="18">
        <f t="shared" ref="L3:L66" si="3">K5-J5</f>
        <v>1.3599537037037035E-2</v>
      </c>
      <c r="M5">
        <f t="shared" ref="M3:M66" si="4">HOUR(J5)</f>
        <v>9</v>
      </c>
      <c r="O5">
        <v>3</v>
      </c>
      <c r="P5">
        <f>COUNTIF(M:M,"3")</f>
        <v>1</v>
      </c>
      <c r="Q5">
        <f t="shared" si="0"/>
        <v>3.5</v>
      </c>
      <c r="R5" s="19">
        <f t="shared" si="1"/>
        <v>1.7314814814814811E-2</v>
      </c>
      <c r="S5" s="18">
        <f t="shared" si="2"/>
        <v>1.8662192993294177E-2</v>
      </c>
    </row>
    <row r="6" spans="1:19" x14ac:dyDescent="0.25">
      <c r="A6" s="11"/>
      <c r="B6" s="12"/>
      <c r="C6" s="12"/>
      <c r="D6" s="12"/>
      <c r="E6" s="12"/>
      <c r="F6" s="12"/>
      <c r="G6" s="9" t="s">
        <v>1794</v>
      </c>
      <c r="H6" s="9" t="s">
        <v>27</v>
      </c>
      <c r="I6" s="3" t="s">
        <v>1791</v>
      </c>
      <c r="J6" s="13" t="s">
        <v>1795</v>
      </c>
      <c r="K6" s="14" t="s">
        <v>1796</v>
      </c>
      <c r="L6" s="18">
        <f t="shared" si="3"/>
        <v>3.0902777777777835E-2</v>
      </c>
      <c r="M6">
        <f t="shared" si="4"/>
        <v>13</v>
      </c>
      <c r="O6">
        <v>4</v>
      </c>
      <c r="P6">
        <f>COUNTIF(M:M,"4")</f>
        <v>4</v>
      </c>
      <c r="Q6">
        <f t="shared" si="0"/>
        <v>3.5</v>
      </c>
      <c r="R6" s="19">
        <f t="shared" si="1"/>
        <v>1.5162037037037036E-2</v>
      </c>
      <c r="S6" s="18">
        <f t="shared" si="2"/>
        <v>1.8662192993294177E-2</v>
      </c>
    </row>
    <row r="7" spans="1:19" x14ac:dyDescent="0.25">
      <c r="A7" s="11"/>
      <c r="B7" s="12"/>
      <c r="C7" s="9" t="s">
        <v>40</v>
      </c>
      <c r="D7" s="9" t="s">
        <v>41</v>
      </c>
      <c r="E7" s="9" t="s">
        <v>41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4</v>
      </c>
      <c r="Q7">
        <f t="shared" si="0"/>
        <v>3.5</v>
      </c>
      <c r="R7" s="19">
        <f t="shared" si="1"/>
        <v>2.4030671296296297E-2</v>
      </c>
      <c r="S7" s="18">
        <f t="shared" si="2"/>
        <v>1.8662192993294177E-2</v>
      </c>
    </row>
    <row r="8" spans="1:19" x14ac:dyDescent="0.25">
      <c r="A8" s="11"/>
      <c r="B8" s="12"/>
      <c r="C8" s="12"/>
      <c r="D8" s="12"/>
      <c r="E8" s="12"/>
      <c r="F8" s="12"/>
      <c r="G8" s="9" t="s">
        <v>1797</v>
      </c>
      <c r="H8" s="9" t="s">
        <v>27</v>
      </c>
      <c r="I8" s="3" t="s">
        <v>1791</v>
      </c>
      <c r="J8" s="13" t="s">
        <v>1798</v>
      </c>
      <c r="K8" s="14" t="s">
        <v>1799</v>
      </c>
      <c r="L8" s="18">
        <f t="shared" si="3"/>
        <v>2.0787037037037048E-2</v>
      </c>
      <c r="M8">
        <f t="shared" si="4"/>
        <v>11</v>
      </c>
      <c r="O8">
        <v>6</v>
      </c>
      <c r="P8">
        <f>COUNTIF(M:M,"6")</f>
        <v>7</v>
      </c>
      <c r="Q8">
        <f t="shared" si="0"/>
        <v>3.5</v>
      </c>
      <c r="R8" s="19">
        <f t="shared" si="1"/>
        <v>2.5196759259259262E-2</v>
      </c>
      <c r="S8" s="18">
        <f t="shared" si="2"/>
        <v>1.8662192993294177E-2</v>
      </c>
    </row>
    <row r="9" spans="1:19" x14ac:dyDescent="0.25">
      <c r="A9" s="11"/>
      <c r="B9" s="12"/>
      <c r="C9" s="12"/>
      <c r="D9" s="12"/>
      <c r="E9" s="12"/>
      <c r="F9" s="12"/>
      <c r="G9" s="9" t="s">
        <v>1800</v>
      </c>
      <c r="H9" s="9" t="s">
        <v>27</v>
      </c>
      <c r="I9" s="3" t="s">
        <v>1791</v>
      </c>
      <c r="J9" s="13" t="s">
        <v>1801</v>
      </c>
      <c r="K9" s="14" t="s">
        <v>1802</v>
      </c>
      <c r="L9" s="18">
        <f t="shared" si="3"/>
        <v>1.9050925925925943E-2</v>
      </c>
      <c r="M9">
        <f t="shared" si="4"/>
        <v>12</v>
      </c>
      <c r="O9">
        <v>7</v>
      </c>
      <c r="P9">
        <f>COUNTIF(M:M,"7")</f>
        <v>4</v>
      </c>
      <c r="Q9">
        <f t="shared" si="0"/>
        <v>3.5</v>
      </c>
      <c r="R9" s="19">
        <f t="shared" si="1"/>
        <v>1.5208333333333338E-2</v>
      </c>
      <c r="S9" s="18">
        <f t="shared" si="2"/>
        <v>1.8662192993294177E-2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1803</v>
      </c>
      <c r="H10" s="9" t="s">
        <v>27</v>
      </c>
      <c r="I10" s="3" t="s">
        <v>1791</v>
      </c>
      <c r="J10" s="13" t="s">
        <v>1804</v>
      </c>
      <c r="K10" s="14" t="s">
        <v>1805</v>
      </c>
      <c r="L10" s="18">
        <f t="shared" si="3"/>
        <v>2.0740740740740726E-2</v>
      </c>
      <c r="M10">
        <f t="shared" si="4"/>
        <v>13</v>
      </c>
      <c r="O10">
        <v>8</v>
      </c>
      <c r="P10">
        <f>COUNTIF(M:M,"8")</f>
        <v>8</v>
      </c>
      <c r="Q10">
        <f t="shared" si="0"/>
        <v>3.5</v>
      </c>
      <c r="R10" s="19">
        <f t="shared" si="1"/>
        <v>2.0364583333333346E-2</v>
      </c>
      <c r="S10" s="18">
        <f t="shared" si="2"/>
        <v>1.8662192993294177E-2</v>
      </c>
    </row>
    <row r="11" spans="1:19" x14ac:dyDescent="0.25">
      <c r="A11" s="3" t="s">
        <v>56</v>
      </c>
      <c r="B11" s="9" t="s">
        <v>57</v>
      </c>
      <c r="C11" s="10" t="s">
        <v>12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6</v>
      </c>
      <c r="Q11">
        <f t="shared" si="0"/>
        <v>3.5</v>
      </c>
      <c r="R11" s="19">
        <f t="shared" si="1"/>
        <v>1.7816358024691375E-2</v>
      </c>
      <c r="S11" s="18">
        <f t="shared" si="2"/>
        <v>1.8662192993294177E-2</v>
      </c>
    </row>
    <row r="12" spans="1:19" x14ac:dyDescent="0.25">
      <c r="A12" s="11"/>
      <c r="B12" s="12"/>
      <c r="C12" s="9" t="s">
        <v>512</v>
      </c>
      <c r="D12" s="9" t="s">
        <v>513</v>
      </c>
      <c r="E12" s="9" t="s">
        <v>513</v>
      </c>
      <c r="F12" s="9" t="s">
        <v>15</v>
      </c>
      <c r="G12" s="9" t="s">
        <v>1806</v>
      </c>
      <c r="H12" s="9" t="s">
        <v>17</v>
      </c>
      <c r="I12" s="3" t="s">
        <v>1791</v>
      </c>
      <c r="J12" s="13" t="s">
        <v>1807</v>
      </c>
      <c r="K12" s="14" t="s">
        <v>1808</v>
      </c>
      <c r="L12" s="18">
        <f t="shared" si="3"/>
        <v>2.2870370370370374E-2</v>
      </c>
      <c r="M12">
        <f t="shared" si="4"/>
        <v>10</v>
      </c>
      <c r="O12">
        <v>10</v>
      </c>
      <c r="P12">
        <f>COUNTIF(M:M,"10")</f>
        <v>13</v>
      </c>
      <c r="Q12">
        <f t="shared" si="0"/>
        <v>3.5</v>
      </c>
      <c r="R12" s="19">
        <f t="shared" si="1"/>
        <v>2.487802706552707E-2</v>
      </c>
      <c r="S12" s="18">
        <f t="shared" si="2"/>
        <v>1.8662192993294177E-2</v>
      </c>
    </row>
    <row r="13" spans="1:19" x14ac:dyDescent="0.25">
      <c r="A13" s="11"/>
      <c r="B13" s="12"/>
      <c r="C13" s="9" t="s">
        <v>58</v>
      </c>
      <c r="D13" s="9" t="s">
        <v>59</v>
      </c>
      <c r="E13" s="9" t="s">
        <v>59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4</v>
      </c>
      <c r="Q13">
        <f t="shared" si="0"/>
        <v>3.5</v>
      </c>
      <c r="R13" s="19">
        <f t="shared" si="1"/>
        <v>1.7789351851851862E-2</v>
      </c>
      <c r="S13" s="18">
        <f t="shared" si="2"/>
        <v>1.8662192993294177E-2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1809</v>
      </c>
      <c r="H14" s="9" t="s">
        <v>17</v>
      </c>
      <c r="I14" s="3" t="s">
        <v>1791</v>
      </c>
      <c r="J14" s="13" t="s">
        <v>671</v>
      </c>
      <c r="K14" s="14" t="s">
        <v>1810</v>
      </c>
      <c r="L14" s="18">
        <f t="shared" si="3"/>
        <v>1.9525462962962981E-2</v>
      </c>
      <c r="M14">
        <f t="shared" si="4"/>
        <v>6</v>
      </c>
      <c r="O14">
        <v>12</v>
      </c>
      <c r="P14">
        <f>COUNTIF(M:M,"12")</f>
        <v>10</v>
      </c>
      <c r="Q14">
        <f t="shared" si="0"/>
        <v>3.5</v>
      </c>
      <c r="R14" s="19">
        <f t="shared" si="1"/>
        <v>2.4732638888888891E-2</v>
      </c>
      <c r="S14" s="18">
        <f t="shared" si="2"/>
        <v>1.8662192993294177E-2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1811</v>
      </c>
      <c r="H15" s="9" t="s">
        <v>17</v>
      </c>
      <c r="I15" s="3" t="s">
        <v>1791</v>
      </c>
      <c r="J15" s="13" t="s">
        <v>1812</v>
      </c>
      <c r="K15" s="14" t="s">
        <v>1813</v>
      </c>
      <c r="L15" s="18">
        <f t="shared" si="3"/>
        <v>1.7245370370370439E-2</v>
      </c>
      <c r="M15">
        <f t="shared" si="4"/>
        <v>10</v>
      </c>
      <c r="O15">
        <v>13</v>
      </c>
      <c r="P15">
        <f>COUNTIF(M:M,"13")</f>
        <v>7</v>
      </c>
      <c r="Q15">
        <f t="shared" si="0"/>
        <v>3.5</v>
      </c>
      <c r="R15" s="19">
        <f t="shared" si="1"/>
        <v>2.1279761904761933E-2</v>
      </c>
      <c r="S15" s="18">
        <f t="shared" si="2"/>
        <v>1.8662192993294177E-2</v>
      </c>
    </row>
    <row r="16" spans="1:19" x14ac:dyDescent="0.25">
      <c r="A16" s="11"/>
      <c r="B16" s="12"/>
      <c r="C16" s="9" t="s">
        <v>13</v>
      </c>
      <c r="D16" s="9" t="s">
        <v>14</v>
      </c>
      <c r="E16" s="9" t="s">
        <v>14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3</v>
      </c>
      <c r="Q16">
        <f t="shared" si="0"/>
        <v>3.5</v>
      </c>
      <c r="R16" s="19">
        <f t="shared" si="1"/>
        <v>1.7287808641975284E-2</v>
      </c>
      <c r="S16" s="18">
        <f t="shared" si="2"/>
        <v>1.8662192993294177E-2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1814</v>
      </c>
      <c r="H17" s="9" t="s">
        <v>27</v>
      </c>
      <c r="I17" s="3" t="s">
        <v>1791</v>
      </c>
      <c r="J17" s="13" t="s">
        <v>1815</v>
      </c>
      <c r="K17" s="14" t="s">
        <v>1816</v>
      </c>
      <c r="L17" s="18">
        <f t="shared" si="3"/>
        <v>2.206018518518521E-2</v>
      </c>
      <c r="M17">
        <f t="shared" si="4"/>
        <v>10</v>
      </c>
      <c r="O17">
        <v>15</v>
      </c>
      <c r="P17">
        <f>COUNTIF(M:M,"15")</f>
        <v>2</v>
      </c>
      <c r="Q17">
        <f t="shared" si="0"/>
        <v>3.5</v>
      </c>
      <c r="R17" s="19">
        <f t="shared" si="1"/>
        <v>1.2256944444444418E-2</v>
      </c>
      <c r="S17" s="18">
        <f t="shared" si="2"/>
        <v>1.8662192993294177E-2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1817</v>
      </c>
      <c r="H18" s="9" t="s">
        <v>27</v>
      </c>
      <c r="I18" s="3" t="s">
        <v>1791</v>
      </c>
      <c r="J18" s="13" t="s">
        <v>1818</v>
      </c>
      <c r="K18" s="14" t="s">
        <v>1819</v>
      </c>
      <c r="L18" s="18">
        <f t="shared" si="3"/>
        <v>2.1307870370370408E-2</v>
      </c>
      <c r="M18">
        <f t="shared" si="4"/>
        <v>12</v>
      </c>
      <c r="O18">
        <v>16</v>
      </c>
      <c r="P18">
        <f>COUNTIF(M:M,"16")</f>
        <v>0</v>
      </c>
      <c r="Q18">
        <f t="shared" si="0"/>
        <v>3.5</v>
      </c>
      <c r="R18" s="19">
        <v>0</v>
      </c>
      <c r="S18" s="18">
        <f t="shared" si="2"/>
        <v>1.8662192993294177E-2</v>
      </c>
    </row>
    <row r="19" spans="1:19" x14ac:dyDescent="0.25">
      <c r="A19" s="11"/>
      <c r="B19" s="12"/>
      <c r="C19" s="9" t="s">
        <v>86</v>
      </c>
      <c r="D19" s="9" t="s">
        <v>87</v>
      </c>
      <c r="E19" s="9" t="s">
        <v>87</v>
      </c>
      <c r="F19" s="9" t="s">
        <v>15</v>
      </c>
      <c r="G19" s="9" t="s">
        <v>1820</v>
      </c>
      <c r="H19" s="9" t="s">
        <v>17</v>
      </c>
      <c r="I19" s="3" t="s">
        <v>1791</v>
      </c>
      <c r="J19" s="13" t="s">
        <v>1821</v>
      </c>
      <c r="K19" s="14" t="s">
        <v>1822</v>
      </c>
      <c r="L19" s="18">
        <f t="shared" si="3"/>
        <v>1.3506944444444446E-2</v>
      </c>
      <c r="M19">
        <f t="shared" si="4"/>
        <v>7</v>
      </c>
      <c r="O19">
        <v>17</v>
      </c>
      <c r="P19">
        <f>COUNTIF(M:M,"17")</f>
        <v>1</v>
      </c>
      <c r="Q19">
        <f t="shared" si="0"/>
        <v>3.5</v>
      </c>
      <c r="R19" s="19">
        <f t="shared" si="1"/>
        <v>1.4120370370370283E-2</v>
      </c>
      <c r="S19" s="18">
        <f t="shared" si="2"/>
        <v>1.8662192993294177E-2</v>
      </c>
    </row>
    <row r="20" spans="1:19" x14ac:dyDescent="0.25">
      <c r="A20" s="11"/>
      <c r="B20" s="12"/>
      <c r="C20" s="9" t="s">
        <v>998</v>
      </c>
      <c r="D20" s="9" t="s">
        <v>999</v>
      </c>
      <c r="E20" s="9" t="s">
        <v>999</v>
      </c>
      <c r="F20" s="9" t="s">
        <v>15</v>
      </c>
      <c r="G20" s="9" t="s">
        <v>1823</v>
      </c>
      <c r="H20" s="9" t="s">
        <v>17</v>
      </c>
      <c r="I20" s="3" t="s">
        <v>1791</v>
      </c>
      <c r="J20" s="13" t="s">
        <v>1824</v>
      </c>
      <c r="K20" s="14" t="s">
        <v>1825</v>
      </c>
      <c r="L20" s="18">
        <f t="shared" si="3"/>
        <v>1.6180555555555587E-2</v>
      </c>
      <c r="M20">
        <f t="shared" si="4"/>
        <v>8</v>
      </c>
      <c r="O20">
        <v>18</v>
      </c>
      <c r="P20">
        <f>COUNTIF(M:M,"18")</f>
        <v>0</v>
      </c>
      <c r="Q20">
        <f t="shared" si="0"/>
        <v>3.5</v>
      </c>
      <c r="R20" s="19">
        <v>0</v>
      </c>
      <c r="S20" s="18">
        <f t="shared" si="2"/>
        <v>1.8662192993294177E-2</v>
      </c>
    </row>
    <row r="21" spans="1:19" x14ac:dyDescent="0.25">
      <c r="A21" s="11"/>
      <c r="B21" s="12"/>
      <c r="C21" s="9" t="s">
        <v>1302</v>
      </c>
      <c r="D21" s="9" t="s">
        <v>1303</v>
      </c>
      <c r="E21" s="9" t="s">
        <v>1303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3.5</v>
      </c>
      <c r="R21" s="19">
        <f t="shared" si="1"/>
        <v>2.7152777777777803E-2</v>
      </c>
      <c r="S21" s="18">
        <f t="shared" si="2"/>
        <v>1.8662192993294177E-2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1826</v>
      </c>
      <c r="H22" s="9" t="s">
        <v>27</v>
      </c>
      <c r="I22" s="3" t="s">
        <v>1791</v>
      </c>
      <c r="J22" s="13" t="s">
        <v>1827</v>
      </c>
      <c r="K22" s="14" t="s">
        <v>1828</v>
      </c>
      <c r="L22" s="18">
        <f t="shared" si="3"/>
        <v>1.606481481481481E-2</v>
      </c>
      <c r="M22">
        <f t="shared" si="4"/>
        <v>7</v>
      </c>
      <c r="O22">
        <v>20</v>
      </c>
      <c r="P22">
        <f>COUNTIF(M:M,"20")</f>
        <v>1</v>
      </c>
      <c r="Q22">
        <f t="shared" si="0"/>
        <v>3.5</v>
      </c>
      <c r="R22" s="19">
        <f t="shared" si="1"/>
        <v>1.446759259259256E-2</v>
      </c>
      <c r="S22" s="18">
        <f t="shared" si="2"/>
        <v>1.8662192993294177E-2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1829</v>
      </c>
      <c r="H23" s="9" t="s">
        <v>27</v>
      </c>
      <c r="I23" s="3" t="s">
        <v>1791</v>
      </c>
      <c r="J23" s="13" t="s">
        <v>1830</v>
      </c>
      <c r="K23" s="14" t="s">
        <v>1831</v>
      </c>
      <c r="L23" s="18">
        <f t="shared" si="3"/>
        <v>1.9108796296296249E-2</v>
      </c>
      <c r="M23">
        <f t="shared" si="4"/>
        <v>10</v>
      </c>
      <c r="O23">
        <v>21</v>
      </c>
      <c r="P23">
        <f>COUNTIF(M:M,"21")</f>
        <v>1</v>
      </c>
      <c r="Q23">
        <f t="shared" si="0"/>
        <v>3.5</v>
      </c>
      <c r="R23" s="19">
        <f t="shared" si="1"/>
        <v>1.1261574074074132E-2</v>
      </c>
      <c r="S23" s="18">
        <f t="shared" si="2"/>
        <v>1.8662192993294177E-2</v>
      </c>
    </row>
    <row r="24" spans="1:19" x14ac:dyDescent="0.25">
      <c r="A24" s="3" t="s">
        <v>116</v>
      </c>
      <c r="B24" s="9" t="s">
        <v>117</v>
      </c>
      <c r="C24" s="10" t="s">
        <v>12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3.5</v>
      </c>
      <c r="R24" s="19">
        <f t="shared" si="1"/>
        <v>2.4062499999999876E-2</v>
      </c>
      <c r="S24" s="18">
        <f t="shared" si="2"/>
        <v>1.8662192993294177E-2</v>
      </c>
    </row>
    <row r="25" spans="1:19" x14ac:dyDescent="0.25">
      <c r="A25" s="11"/>
      <c r="B25" s="12"/>
      <c r="C25" s="9" t="s">
        <v>118</v>
      </c>
      <c r="D25" s="9" t="s">
        <v>119</v>
      </c>
      <c r="E25" s="9" t="s">
        <v>119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0</v>
      </c>
      <c r="Q25">
        <f t="shared" si="0"/>
        <v>3.5</v>
      </c>
      <c r="R25" s="19">
        <v>0</v>
      </c>
      <c r="S25" s="18">
        <f t="shared" si="2"/>
        <v>1.8662192993294177E-2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1832</v>
      </c>
      <c r="H26" s="9" t="s">
        <v>121</v>
      </c>
      <c r="I26" s="3" t="s">
        <v>1791</v>
      </c>
      <c r="J26" s="13" t="s">
        <v>1833</v>
      </c>
      <c r="K26" s="14" t="s">
        <v>1834</v>
      </c>
      <c r="L26" s="18">
        <f t="shared" si="3"/>
        <v>1.5219907407407418E-2</v>
      </c>
      <c r="M26">
        <f t="shared" si="4"/>
        <v>4</v>
      </c>
    </row>
    <row r="27" spans="1:19" x14ac:dyDescent="0.25">
      <c r="A27" s="11"/>
      <c r="B27" s="12"/>
      <c r="C27" s="12"/>
      <c r="D27" s="12"/>
      <c r="E27" s="12"/>
      <c r="F27" s="12"/>
      <c r="G27" s="9" t="s">
        <v>1835</v>
      </c>
      <c r="H27" s="9" t="s">
        <v>121</v>
      </c>
      <c r="I27" s="3" t="s">
        <v>1791</v>
      </c>
      <c r="J27" s="13" t="s">
        <v>1836</v>
      </c>
      <c r="K27" s="14" t="s">
        <v>1837</v>
      </c>
      <c r="L27" s="18">
        <f t="shared" si="3"/>
        <v>1.4155092592592622E-2</v>
      </c>
      <c r="M27">
        <f t="shared" si="4"/>
        <v>8</v>
      </c>
      <c r="O27" t="s">
        <v>2166</v>
      </c>
      <c r="P27">
        <f>SUM(P2:P25)</f>
        <v>84</v>
      </c>
    </row>
    <row r="28" spans="1:19" x14ac:dyDescent="0.25">
      <c r="A28" s="11"/>
      <c r="B28" s="12"/>
      <c r="C28" s="9" t="s">
        <v>166</v>
      </c>
      <c r="D28" s="9" t="s">
        <v>167</v>
      </c>
      <c r="E28" s="9" t="s">
        <v>168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1838</v>
      </c>
      <c r="H29" s="9" t="s">
        <v>141</v>
      </c>
      <c r="I29" s="3" t="s">
        <v>1791</v>
      </c>
      <c r="J29" s="13" t="s">
        <v>1839</v>
      </c>
      <c r="K29" s="14" t="s">
        <v>1840</v>
      </c>
      <c r="L29" s="18">
        <f t="shared" si="3"/>
        <v>3.2280092592592624E-2</v>
      </c>
      <c r="M29">
        <f t="shared" si="4"/>
        <v>6</v>
      </c>
    </row>
    <row r="30" spans="1:19" x14ac:dyDescent="0.25">
      <c r="A30" s="11"/>
      <c r="B30" s="12"/>
      <c r="C30" s="12"/>
      <c r="D30" s="12"/>
      <c r="E30" s="12"/>
      <c r="F30" s="12"/>
      <c r="G30" s="9" t="s">
        <v>1841</v>
      </c>
      <c r="H30" s="9" t="s">
        <v>141</v>
      </c>
      <c r="I30" s="3" t="s">
        <v>1791</v>
      </c>
      <c r="J30" s="13" t="s">
        <v>1842</v>
      </c>
      <c r="K30" s="14" t="s">
        <v>1843</v>
      </c>
      <c r="L30" s="18">
        <f t="shared" si="3"/>
        <v>2.2280092592592615E-2</v>
      </c>
      <c r="M30">
        <f t="shared" si="4"/>
        <v>8</v>
      </c>
    </row>
    <row r="31" spans="1:19" x14ac:dyDescent="0.25">
      <c r="A31" s="11"/>
      <c r="B31" s="12"/>
      <c r="C31" s="12"/>
      <c r="D31" s="12"/>
      <c r="E31" s="12"/>
      <c r="F31" s="12"/>
      <c r="G31" s="9" t="s">
        <v>1844</v>
      </c>
      <c r="H31" s="9" t="s">
        <v>141</v>
      </c>
      <c r="I31" s="3" t="s">
        <v>1791</v>
      </c>
      <c r="J31" s="13" t="s">
        <v>1845</v>
      </c>
      <c r="K31" s="14" t="s">
        <v>1846</v>
      </c>
      <c r="L31" s="18">
        <f t="shared" si="3"/>
        <v>1.9641203703703702E-2</v>
      </c>
      <c r="M31">
        <f t="shared" si="4"/>
        <v>13</v>
      </c>
    </row>
    <row r="32" spans="1:19" x14ac:dyDescent="0.25">
      <c r="A32" s="11"/>
      <c r="B32" s="12"/>
      <c r="C32" s="9" t="s">
        <v>86</v>
      </c>
      <c r="D32" s="9" t="s">
        <v>87</v>
      </c>
      <c r="E32" s="10" t="s">
        <v>12</v>
      </c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9" t="s">
        <v>87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1847</v>
      </c>
      <c r="H34" s="9" t="s">
        <v>121</v>
      </c>
      <c r="I34" s="3" t="s">
        <v>1791</v>
      </c>
      <c r="J34" s="13" t="s">
        <v>1848</v>
      </c>
      <c r="K34" s="14" t="s">
        <v>1849</v>
      </c>
      <c r="L34" s="18">
        <f t="shared" si="3"/>
        <v>1.5648148148148147E-2</v>
      </c>
    </row>
    <row r="35" spans="1:13" x14ac:dyDescent="0.25">
      <c r="A35" s="11"/>
      <c r="B35" s="12"/>
      <c r="C35" s="12"/>
      <c r="D35" s="12"/>
      <c r="E35" s="12"/>
      <c r="F35" s="12"/>
      <c r="G35" s="9" t="s">
        <v>1850</v>
      </c>
      <c r="H35" s="9" t="s">
        <v>121</v>
      </c>
      <c r="I35" s="3" t="s">
        <v>1791</v>
      </c>
      <c r="J35" s="13" t="s">
        <v>1851</v>
      </c>
      <c r="K35" s="14" t="s">
        <v>1852</v>
      </c>
      <c r="L35" s="18">
        <f t="shared" si="3"/>
        <v>1.9722222222222197E-2</v>
      </c>
      <c r="M35">
        <f t="shared" si="4"/>
        <v>10</v>
      </c>
    </row>
    <row r="36" spans="1:13" x14ac:dyDescent="0.25">
      <c r="A36" s="11"/>
      <c r="B36" s="12"/>
      <c r="C36" s="12"/>
      <c r="D36" s="12"/>
      <c r="E36" s="9" t="s">
        <v>172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1853</v>
      </c>
      <c r="H37" s="9" t="s">
        <v>121</v>
      </c>
      <c r="I37" s="3" t="s">
        <v>1791</v>
      </c>
      <c r="J37" s="13" t="s">
        <v>1854</v>
      </c>
      <c r="K37" s="14" t="s">
        <v>1855</v>
      </c>
      <c r="L37" s="18">
        <f t="shared" si="3"/>
        <v>2.626157407407409E-2</v>
      </c>
      <c r="M37">
        <f t="shared" si="4"/>
        <v>6</v>
      </c>
    </row>
    <row r="38" spans="1:13" x14ac:dyDescent="0.25">
      <c r="A38" s="11"/>
      <c r="B38" s="12"/>
      <c r="C38" s="12"/>
      <c r="D38" s="12"/>
      <c r="E38" s="12"/>
      <c r="F38" s="12"/>
      <c r="G38" s="9" t="s">
        <v>1856</v>
      </c>
      <c r="H38" s="9" t="s">
        <v>121</v>
      </c>
      <c r="I38" s="3" t="s">
        <v>1791</v>
      </c>
      <c r="J38" s="13" t="s">
        <v>1857</v>
      </c>
      <c r="K38" s="14" t="s">
        <v>1858</v>
      </c>
      <c r="L38" s="18">
        <f t="shared" si="3"/>
        <v>1.7800925925925859E-2</v>
      </c>
      <c r="M38">
        <f t="shared" si="4"/>
        <v>12</v>
      </c>
    </row>
    <row r="39" spans="1:13" x14ac:dyDescent="0.25">
      <c r="A39" s="11"/>
      <c r="B39" s="12"/>
      <c r="C39" s="12"/>
      <c r="D39" s="12"/>
      <c r="E39" s="12"/>
      <c r="F39" s="12"/>
      <c r="G39" s="9" t="s">
        <v>1859</v>
      </c>
      <c r="H39" s="9" t="s">
        <v>121</v>
      </c>
      <c r="I39" s="3" t="s">
        <v>1791</v>
      </c>
      <c r="J39" s="13" t="s">
        <v>1860</v>
      </c>
      <c r="K39" s="14" t="s">
        <v>1861</v>
      </c>
      <c r="L39" s="18">
        <f t="shared" si="3"/>
        <v>1.4120370370370283E-2</v>
      </c>
      <c r="M39">
        <f t="shared" si="4"/>
        <v>17</v>
      </c>
    </row>
    <row r="40" spans="1:13" x14ac:dyDescent="0.25">
      <c r="A40" s="11"/>
      <c r="B40" s="12"/>
      <c r="C40" s="12"/>
      <c r="D40" s="12"/>
      <c r="E40" s="12"/>
      <c r="F40" s="12"/>
      <c r="G40" s="9" t="s">
        <v>1862</v>
      </c>
      <c r="H40" s="9" t="s">
        <v>121</v>
      </c>
      <c r="I40" s="3" t="s">
        <v>1791</v>
      </c>
      <c r="J40" s="13" t="s">
        <v>1863</v>
      </c>
      <c r="K40" s="14" t="s">
        <v>1864</v>
      </c>
      <c r="L40" s="18">
        <f t="shared" si="3"/>
        <v>1.446759259259256E-2</v>
      </c>
      <c r="M40">
        <f t="shared" si="4"/>
        <v>20</v>
      </c>
    </row>
    <row r="41" spans="1:13" x14ac:dyDescent="0.25">
      <c r="A41" s="11"/>
      <c r="B41" s="12"/>
      <c r="C41" s="9" t="s">
        <v>551</v>
      </c>
      <c r="D41" s="9" t="s">
        <v>552</v>
      </c>
      <c r="E41" s="9" t="s">
        <v>552</v>
      </c>
      <c r="F41" s="9" t="s">
        <v>15</v>
      </c>
      <c r="G41" s="9" t="s">
        <v>1865</v>
      </c>
      <c r="H41" s="9" t="s">
        <v>121</v>
      </c>
      <c r="I41" s="3" t="s">
        <v>1791</v>
      </c>
      <c r="J41" s="13" t="s">
        <v>1866</v>
      </c>
      <c r="K41" s="14" t="s">
        <v>1867</v>
      </c>
      <c r="L41" s="18">
        <f t="shared" si="3"/>
        <v>1.6724537037037024E-2</v>
      </c>
      <c r="M41">
        <f t="shared" si="4"/>
        <v>7</v>
      </c>
    </row>
    <row r="42" spans="1:13" x14ac:dyDescent="0.25">
      <c r="A42" s="11"/>
      <c r="B42" s="12"/>
      <c r="C42" s="9" t="s">
        <v>215</v>
      </c>
      <c r="D42" s="9" t="s">
        <v>216</v>
      </c>
      <c r="E42" s="9" t="s">
        <v>216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1868</v>
      </c>
      <c r="H43" s="9" t="s">
        <v>121</v>
      </c>
      <c r="I43" s="3" t="s">
        <v>1791</v>
      </c>
      <c r="J43" s="13" t="s">
        <v>1869</v>
      </c>
      <c r="K43" s="14" t="s">
        <v>1870</v>
      </c>
      <c r="L43" s="18">
        <f t="shared" si="3"/>
        <v>2.0578703703703738E-2</v>
      </c>
      <c r="M43">
        <f t="shared" si="4"/>
        <v>8</v>
      </c>
    </row>
    <row r="44" spans="1:13" x14ac:dyDescent="0.25">
      <c r="A44" s="11"/>
      <c r="B44" s="12"/>
      <c r="C44" s="12"/>
      <c r="D44" s="12"/>
      <c r="E44" s="12"/>
      <c r="F44" s="12"/>
      <c r="G44" s="9" t="s">
        <v>1871</v>
      </c>
      <c r="H44" s="9" t="s">
        <v>121</v>
      </c>
      <c r="I44" s="3" t="s">
        <v>1791</v>
      </c>
      <c r="J44" s="13" t="s">
        <v>1872</v>
      </c>
      <c r="K44" s="14" t="s">
        <v>1873</v>
      </c>
      <c r="L44" s="18">
        <f t="shared" si="3"/>
        <v>2.0960648148148131E-2</v>
      </c>
      <c r="M44">
        <f t="shared" si="4"/>
        <v>11</v>
      </c>
    </row>
    <row r="45" spans="1:13" x14ac:dyDescent="0.25">
      <c r="A45" s="11"/>
      <c r="B45" s="12"/>
      <c r="C45" s="12"/>
      <c r="D45" s="12"/>
      <c r="E45" s="12"/>
      <c r="F45" s="12"/>
      <c r="G45" s="9" t="s">
        <v>1874</v>
      </c>
      <c r="H45" s="9" t="s">
        <v>121</v>
      </c>
      <c r="I45" s="3" t="s">
        <v>1791</v>
      </c>
      <c r="J45" s="13" t="s">
        <v>1875</v>
      </c>
      <c r="K45" s="14" t="s">
        <v>1876</v>
      </c>
      <c r="L45" s="18">
        <f t="shared" si="3"/>
        <v>2.5115740740740744E-2</v>
      </c>
      <c r="M45">
        <f t="shared" si="4"/>
        <v>14</v>
      </c>
    </row>
    <row r="46" spans="1:13" x14ac:dyDescent="0.25">
      <c r="A46" s="3" t="s">
        <v>220</v>
      </c>
      <c r="B46" s="9" t="s">
        <v>221</v>
      </c>
      <c r="C46" s="10" t="s">
        <v>12</v>
      </c>
      <c r="D46" s="5"/>
      <c r="E46" s="5"/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9" t="s">
        <v>222</v>
      </c>
      <c r="D47" s="9" t="s">
        <v>223</v>
      </c>
      <c r="E47" s="9" t="s">
        <v>223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1877</v>
      </c>
      <c r="H48" s="9" t="s">
        <v>121</v>
      </c>
      <c r="I48" s="3" t="s">
        <v>1791</v>
      </c>
      <c r="J48" s="13" t="s">
        <v>1878</v>
      </c>
      <c r="K48" s="14" t="s">
        <v>1879</v>
      </c>
      <c r="L48" s="18">
        <f t="shared" si="3"/>
        <v>1.2719907407407402E-2</v>
      </c>
      <c r="M48">
        <f t="shared" si="4"/>
        <v>2</v>
      </c>
    </row>
    <row r="49" spans="1:13" x14ac:dyDescent="0.25">
      <c r="A49" s="11"/>
      <c r="B49" s="12"/>
      <c r="C49" s="12"/>
      <c r="D49" s="12"/>
      <c r="E49" s="12"/>
      <c r="F49" s="12"/>
      <c r="G49" s="9" t="s">
        <v>1880</v>
      </c>
      <c r="H49" s="9" t="s">
        <v>121</v>
      </c>
      <c r="I49" s="3" t="s">
        <v>1791</v>
      </c>
      <c r="J49" s="13" t="s">
        <v>1881</v>
      </c>
      <c r="K49" s="14" t="s">
        <v>1882</v>
      </c>
      <c r="L49" s="18">
        <f t="shared" si="3"/>
        <v>1.3900462962962962E-2</v>
      </c>
      <c r="M49">
        <f t="shared" si="4"/>
        <v>4</v>
      </c>
    </row>
    <row r="50" spans="1:13" x14ac:dyDescent="0.25">
      <c r="A50" s="11"/>
      <c r="B50" s="12"/>
      <c r="C50" s="12"/>
      <c r="D50" s="12"/>
      <c r="E50" s="12"/>
      <c r="F50" s="12"/>
      <c r="G50" s="9" t="s">
        <v>1883</v>
      </c>
      <c r="H50" s="9" t="s">
        <v>121</v>
      </c>
      <c r="I50" s="3" t="s">
        <v>1791</v>
      </c>
      <c r="J50" s="13" t="s">
        <v>1884</v>
      </c>
      <c r="K50" s="14" t="s">
        <v>1885</v>
      </c>
      <c r="L50" s="18">
        <f t="shared" si="3"/>
        <v>1.2546296296296278E-2</v>
      </c>
      <c r="M50">
        <f t="shared" si="4"/>
        <v>5</v>
      </c>
    </row>
    <row r="51" spans="1:13" x14ac:dyDescent="0.25">
      <c r="A51" s="11"/>
      <c r="B51" s="12"/>
      <c r="C51" s="12"/>
      <c r="D51" s="12"/>
      <c r="E51" s="12"/>
      <c r="F51" s="12"/>
      <c r="G51" s="9" t="s">
        <v>1886</v>
      </c>
      <c r="H51" s="9" t="s">
        <v>121</v>
      </c>
      <c r="I51" s="3" t="s">
        <v>1791</v>
      </c>
      <c r="J51" s="13" t="s">
        <v>1887</v>
      </c>
      <c r="K51" s="14" t="s">
        <v>1888</v>
      </c>
      <c r="L51" s="18">
        <f t="shared" si="3"/>
        <v>1.9641203703703702E-2</v>
      </c>
      <c r="M51">
        <f t="shared" si="4"/>
        <v>5</v>
      </c>
    </row>
    <row r="52" spans="1:13" x14ac:dyDescent="0.25">
      <c r="A52" s="11"/>
      <c r="B52" s="12"/>
      <c r="C52" s="12"/>
      <c r="D52" s="12"/>
      <c r="E52" s="12"/>
      <c r="F52" s="12"/>
      <c r="G52" s="9" t="s">
        <v>1889</v>
      </c>
      <c r="H52" s="9" t="s">
        <v>121</v>
      </c>
      <c r="I52" s="3" t="s">
        <v>1791</v>
      </c>
      <c r="J52" s="13" t="s">
        <v>1890</v>
      </c>
      <c r="K52" s="14" t="s">
        <v>1891</v>
      </c>
      <c r="L52" s="18">
        <f t="shared" si="3"/>
        <v>2.090277777777777E-2</v>
      </c>
      <c r="M52">
        <f t="shared" si="4"/>
        <v>8</v>
      </c>
    </row>
    <row r="53" spans="1:13" x14ac:dyDescent="0.25">
      <c r="A53" s="11"/>
      <c r="B53" s="12"/>
      <c r="C53" s="12"/>
      <c r="D53" s="12"/>
      <c r="E53" s="12"/>
      <c r="F53" s="12"/>
      <c r="G53" s="9" t="s">
        <v>1892</v>
      </c>
      <c r="H53" s="9" t="s">
        <v>121</v>
      </c>
      <c r="I53" s="3" t="s">
        <v>1791</v>
      </c>
      <c r="J53" s="13" t="s">
        <v>1893</v>
      </c>
      <c r="K53" s="14" t="s">
        <v>1894</v>
      </c>
      <c r="L53" s="18">
        <f t="shared" si="3"/>
        <v>2.3969907407407398E-2</v>
      </c>
      <c r="M53">
        <f t="shared" si="4"/>
        <v>8</v>
      </c>
    </row>
    <row r="54" spans="1:13" x14ac:dyDescent="0.25">
      <c r="A54" s="11"/>
      <c r="B54" s="12"/>
      <c r="C54" s="12"/>
      <c r="D54" s="12"/>
      <c r="E54" s="12"/>
      <c r="F54" s="12"/>
      <c r="G54" s="9" t="s">
        <v>1895</v>
      </c>
      <c r="H54" s="9" t="s">
        <v>121</v>
      </c>
      <c r="I54" s="3" t="s">
        <v>1791</v>
      </c>
      <c r="J54" s="13" t="s">
        <v>1896</v>
      </c>
      <c r="K54" s="14" t="s">
        <v>1897</v>
      </c>
      <c r="L54" s="18">
        <f t="shared" si="3"/>
        <v>1.6377314814814747E-2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12"/>
      <c r="F55" s="12"/>
      <c r="G55" s="9" t="s">
        <v>1898</v>
      </c>
      <c r="H55" s="9" t="s">
        <v>121</v>
      </c>
      <c r="I55" s="3" t="s">
        <v>1791</v>
      </c>
      <c r="J55" s="13" t="s">
        <v>1899</v>
      </c>
      <c r="K55" s="14" t="s">
        <v>1900</v>
      </c>
      <c r="L55" s="18">
        <f t="shared" si="3"/>
        <v>1.1932870370370274E-2</v>
      </c>
      <c r="M55">
        <f t="shared" si="4"/>
        <v>15</v>
      </c>
    </row>
    <row r="56" spans="1:13" x14ac:dyDescent="0.25">
      <c r="A56" s="11"/>
      <c r="B56" s="12"/>
      <c r="C56" s="9" t="s">
        <v>118</v>
      </c>
      <c r="D56" s="9" t="s">
        <v>119</v>
      </c>
      <c r="E56" s="9" t="s">
        <v>119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1901</v>
      </c>
      <c r="H57" s="9" t="s">
        <v>121</v>
      </c>
      <c r="I57" s="3" t="s">
        <v>1791</v>
      </c>
      <c r="J57" s="13" t="s">
        <v>1902</v>
      </c>
      <c r="K57" s="14" t="s">
        <v>1903</v>
      </c>
      <c r="L57" s="18">
        <f t="shared" si="3"/>
        <v>1.5972222222222221E-2</v>
      </c>
      <c r="M57">
        <f t="shared" si="4"/>
        <v>6</v>
      </c>
    </row>
    <row r="58" spans="1:13" x14ac:dyDescent="0.25">
      <c r="A58" s="11"/>
      <c r="B58" s="12"/>
      <c r="C58" s="12"/>
      <c r="D58" s="12"/>
      <c r="E58" s="12"/>
      <c r="F58" s="12"/>
      <c r="G58" s="9" t="s">
        <v>1904</v>
      </c>
      <c r="H58" s="9" t="s">
        <v>121</v>
      </c>
      <c r="I58" s="3" t="s">
        <v>1791</v>
      </c>
      <c r="J58" s="13" t="s">
        <v>1905</v>
      </c>
      <c r="K58" s="14" t="s">
        <v>1906</v>
      </c>
      <c r="L58" s="18">
        <f t="shared" si="3"/>
        <v>1.7731481481481515E-2</v>
      </c>
      <c r="M58">
        <f t="shared" si="4"/>
        <v>9</v>
      </c>
    </row>
    <row r="59" spans="1:13" x14ac:dyDescent="0.25">
      <c r="A59" s="11"/>
      <c r="B59" s="12"/>
      <c r="C59" s="9" t="s">
        <v>160</v>
      </c>
      <c r="D59" s="9" t="s">
        <v>161</v>
      </c>
      <c r="E59" s="10" t="s">
        <v>12</v>
      </c>
      <c r="F59" s="5"/>
      <c r="G59" s="5"/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9" t="s">
        <v>290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1907</v>
      </c>
      <c r="H61" s="9" t="s">
        <v>121</v>
      </c>
      <c r="I61" s="3" t="s">
        <v>1791</v>
      </c>
      <c r="J61" s="13" t="s">
        <v>1908</v>
      </c>
      <c r="K61" s="14" t="s">
        <v>1909</v>
      </c>
      <c r="L61" s="18">
        <f t="shared" si="3"/>
        <v>1.4120370370370394E-2</v>
      </c>
      <c r="M61">
        <f t="shared" si="4"/>
        <v>9</v>
      </c>
    </row>
    <row r="62" spans="1:13" x14ac:dyDescent="0.25">
      <c r="A62" s="11"/>
      <c r="B62" s="12"/>
      <c r="C62" s="12"/>
      <c r="D62" s="12"/>
      <c r="E62" s="12"/>
      <c r="F62" s="12"/>
      <c r="G62" s="9" t="s">
        <v>1910</v>
      </c>
      <c r="H62" s="9" t="s">
        <v>121</v>
      </c>
      <c r="I62" s="3" t="s">
        <v>1791</v>
      </c>
      <c r="J62" s="13" t="s">
        <v>1911</v>
      </c>
      <c r="K62" s="14" t="s">
        <v>1912</v>
      </c>
      <c r="L62" s="18">
        <f t="shared" si="3"/>
        <v>1.9270833333333348E-2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1913</v>
      </c>
      <c r="H63" s="9" t="s">
        <v>121</v>
      </c>
      <c r="I63" s="3" t="s">
        <v>1791</v>
      </c>
      <c r="J63" s="13" t="s">
        <v>1914</v>
      </c>
      <c r="K63" s="14" t="s">
        <v>1915</v>
      </c>
      <c r="L63" s="18">
        <f t="shared" si="3"/>
        <v>1.9652777777777741E-2</v>
      </c>
      <c r="M63">
        <f t="shared" si="4"/>
        <v>9</v>
      </c>
    </row>
    <row r="64" spans="1:13" x14ac:dyDescent="0.25">
      <c r="A64" s="11"/>
      <c r="B64" s="12"/>
      <c r="C64" s="12"/>
      <c r="D64" s="12"/>
      <c r="E64" s="12"/>
      <c r="F64" s="12"/>
      <c r="G64" s="9" t="s">
        <v>1916</v>
      </c>
      <c r="H64" s="9" t="s">
        <v>121</v>
      </c>
      <c r="I64" s="3" t="s">
        <v>1791</v>
      </c>
      <c r="J64" s="13" t="s">
        <v>1917</v>
      </c>
      <c r="K64" s="14" t="s">
        <v>1918</v>
      </c>
      <c r="L64" s="18">
        <f t="shared" si="3"/>
        <v>2.1979166666666661E-2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1919</v>
      </c>
      <c r="H65" s="9" t="s">
        <v>121</v>
      </c>
      <c r="I65" s="3" t="s">
        <v>1791</v>
      </c>
      <c r="J65" s="13" t="s">
        <v>1920</v>
      </c>
      <c r="K65" s="14" t="s">
        <v>1921</v>
      </c>
      <c r="L65" s="18">
        <f t="shared" si="3"/>
        <v>2.5625000000000009E-2</v>
      </c>
      <c r="M65">
        <f t="shared" si="4"/>
        <v>12</v>
      </c>
    </row>
    <row r="66" spans="1:13" x14ac:dyDescent="0.25">
      <c r="A66" s="11"/>
      <c r="B66" s="12"/>
      <c r="C66" s="12"/>
      <c r="D66" s="12"/>
      <c r="E66" s="12"/>
      <c r="F66" s="12"/>
      <c r="G66" s="9" t="s">
        <v>1922</v>
      </c>
      <c r="H66" s="9" t="s">
        <v>121</v>
      </c>
      <c r="I66" s="3" t="s">
        <v>1791</v>
      </c>
      <c r="J66" s="13" t="s">
        <v>1923</v>
      </c>
      <c r="K66" s="14" t="s">
        <v>1924</v>
      </c>
      <c r="L66" s="18">
        <f t="shared" si="3"/>
        <v>2.8981481481481497E-2</v>
      </c>
      <c r="M66">
        <f t="shared" si="4"/>
        <v>12</v>
      </c>
    </row>
    <row r="67" spans="1:13" x14ac:dyDescent="0.25">
      <c r="A67" s="11"/>
      <c r="B67" s="12"/>
      <c r="C67" s="12"/>
      <c r="D67" s="12"/>
      <c r="E67" s="9" t="s">
        <v>303</v>
      </c>
      <c r="F67" s="9" t="s">
        <v>15</v>
      </c>
      <c r="G67" s="9" t="s">
        <v>1925</v>
      </c>
      <c r="H67" s="9" t="s">
        <v>121</v>
      </c>
      <c r="I67" s="3" t="s">
        <v>1791</v>
      </c>
      <c r="J67" s="13" t="s">
        <v>1926</v>
      </c>
      <c r="K67" s="14" t="s">
        <v>1927</v>
      </c>
      <c r="L67" s="18">
        <f t="shared" ref="L67:L130" si="5">K67-J67</f>
        <v>1.6689814814814852E-2</v>
      </c>
      <c r="M67">
        <f t="shared" ref="M67:M130" si="6">HOUR(J67)</f>
        <v>10</v>
      </c>
    </row>
    <row r="68" spans="1:13" x14ac:dyDescent="0.25">
      <c r="A68" s="11"/>
      <c r="B68" s="12"/>
      <c r="C68" s="9" t="s">
        <v>742</v>
      </c>
      <c r="D68" s="9" t="s">
        <v>743</v>
      </c>
      <c r="E68" s="9" t="s">
        <v>743</v>
      </c>
      <c r="F68" s="9" t="s">
        <v>15</v>
      </c>
      <c r="G68" s="9" t="s">
        <v>1928</v>
      </c>
      <c r="H68" s="9" t="s">
        <v>121</v>
      </c>
      <c r="I68" s="3" t="s">
        <v>1791</v>
      </c>
      <c r="J68" s="13" t="s">
        <v>1929</v>
      </c>
      <c r="K68" s="14" t="s">
        <v>1930</v>
      </c>
      <c r="L68" s="18">
        <f t="shared" si="5"/>
        <v>1.4999999999999999E-2</v>
      </c>
      <c r="M68">
        <f t="shared" si="6"/>
        <v>1</v>
      </c>
    </row>
    <row r="69" spans="1:13" x14ac:dyDescent="0.25">
      <c r="A69" s="11"/>
      <c r="B69" s="12"/>
      <c r="C69" s="9" t="s">
        <v>24</v>
      </c>
      <c r="D69" s="9" t="s">
        <v>25</v>
      </c>
      <c r="E69" s="9" t="s">
        <v>25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1931</v>
      </c>
      <c r="H70" s="9" t="s">
        <v>121</v>
      </c>
      <c r="I70" s="3" t="s">
        <v>1791</v>
      </c>
      <c r="J70" s="13" t="s">
        <v>1932</v>
      </c>
      <c r="K70" s="14" t="s">
        <v>1933</v>
      </c>
      <c r="L70" s="18">
        <f t="shared" si="5"/>
        <v>2.4571759259259252E-2</v>
      </c>
      <c r="M70">
        <f t="shared" si="6"/>
        <v>6</v>
      </c>
    </row>
    <row r="71" spans="1:13" x14ac:dyDescent="0.25">
      <c r="A71" s="11"/>
      <c r="B71" s="12"/>
      <c r="C71" s="12"/>
      <c r="D71" s="12"/>
      <c r="E71" s="12"/>
      <c r="F71" s="12"/>
      <c r="G71" s="9" t="s">
        <v>1934</v>
      </c>
      <c r="H71" s="9" t="s">
        <v>121</v>
      </c>
      <c r="I71" s="3" t="s">
        <v>1791</v>
      </c>
      <c r="J71" s="13" t="s">
        <v>1935</v>
      </c>
      <c r="K71" s="14" t="s">
        <v>1936</v>
      </c>
      <c r="L71" s="18">
        <f t="shared" si="5"/>
        <v>3.4733796296296304E-2</v>
      </c>
      <c r="M71">
        <f t="shared" si="6"/>
        <v>10</v>
      </c>
    </row>
    <row r="72" spans="1:13" x14ac:dyDescent="0.25">
      <c r="A72" s="11"/>
      <c r="B72" s="12"/>
      <c r="C72" s="9" t="s">
        <v>166</v>
      </c>
      <c r="D72" s="9" t="s">
        <v>167</v>
      </c>
      <c r="E72" s="9" t="s">
        <v>167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1937</v>
      </c>
      <c r="H73" s="9" t="s">
        <v>121</v>
      </c>
      <c r="I73" s="3" t="s">
        <v>1791</v>
      </c>
      <c r="J73" s="13" t="s">
        <v>1938</v>
      </c>
      <c r="K73" s="14" t="s">
        <v>1939</v>
      </c>
      <c r="L73" s="18">
        <f t="shared" si="5"/>
        <v>2.2256944444444426E-2</v>
      </c>
      <c r="M73">
        <f t="shared" si="6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1940</v>
      </c>
      <c r="H74" s="9" t="s">
        <v>121</v>
      </c>
      <c r="I74" s="3" t="s">
        <v>1791</v>
      </c>
      <c r="J74" s="13" t="s">
        <v>1941</v>
      </c>
      <c r="K74" s="14" t="s">
        <v>1942</v>
      </c>
      <c r="L74" s="18">
        <f t="shared" si="5"/>
        <v>1.4537037037037071E-2</v>
      </c>
      <c r="M74">
        <f t="shared" si="6"/>
        <v>11</v>
      </c>
    </row>
    <row r="75" spans="1:13" x14ac:dyDescent="0.25">
      <c r="A75" s="11"/>
      <c r="B75" s="12"/>
      <c r="C75" s="9" t="s">
        <v>86</v>
      </c>
      <c r="D75" s="9" t="s">
        <v>87</v>
      </c>
      <c r="E75" s="9" t="s">
        <v>172</v>
      </c>
      <c r="F75" s="9" t="s">
        <v>15</v>
      </c>
      <c r="G75" s="9" t="s">
        <v>1943</v>
      </c>
      <c r="H75" s="9" t="s">
        <v>121</v>
      </c>
      <c r="I75" s="3" t="s">
        <v>1791</v>
      </c>
      <c r="J75" s="13" t="s">
        <v>1944</v>
      </c>
      <c r="K75" s="14" t="s">
        <v>1945</v>
      </c>
      <c r="L75" s="18">
        <f t="shared" si="5"/>
        <v>2.8680555555555542E-2</v>
      </c>
      <c r="M75">
        <f t="shared" si="6"/>
        <v>10</v>
      </c>
    </row>
    <row r="76" spans="1:13" x14ac:dyDescent="0.25">
      <c r="A76" s="11"/>
      <c r="B76" s="12"/>
      <c r="C76" s="9" t="s">
        <v>551</v>
      </c>
      <c r="D76" s="9" t="s">
        <v>552</v>
      </c>
      <c r="E76" s="9" t="s">
        <v>552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1946</v>
      </c>
      <c r="H77" s="9" t="s">
        <v>121</v>
      </c>
      <c r="I77" s="3" t="s">
        <v>1791</v>
      </c>
      <c r="J77" s="13" t="s">
        <v>1947</v>
      </c>
      <c r="K77" s="14" t="s">
        <v>1948</v>
      </c>
      <c r="L77" s="18">
        <f t="shared" si="5"/>
        <v>1.7314814814814811E-2</v>
      </c>
      <c r="M77">
        <f t="shared" si="6"/>
        <v>3</v>
      </c>
    </row>
    <row r="78" spans="1:13" x14ac:dyDescent="0.25">
      <c r="A78" s="11"/>
      <c r="B78" s="12"/>
      <c r="C78" s="12"/>
      <c r="D78" s="12"/>
      <c r="E78" s="12"/>
      <c r="F78" s="12"/>
      <c r="G78" s="9" t="s">
        <v>1949</v>
      </c>
      <c r="H78" s="9" t="s">
        <v>121</v>
      </c>
      <c r="I78" s="3" t="s">
        <v>1791</v>
      </c>
      <c r="J78" s="13" t="s">
        <v>1950</v>
      </c>
      <c r="K78" s="14" t="s">
        <v>1951</v>
      </c>
      <c r="L78" s="18">
        <f t="shared" si="5"/>
        <v>3.1493055555555566E-2</v>
      </c>
      <c r="M78">
        <f t="shared" si="6"/>
        <v>5</v>
      </c>
    </row>
    <row r="79" spans="1:13" x14ac:dyDescent="0.25">
      <c r="A79" s="11"/>
      <c r="B79" s="12"/>
      <c r="C79" s="9" t="s">
        <v>370</v>
      </c>
      <c r="D79" s="9" t="s">
        <v>371</v>
      </c>
      <c r="E79" s="9" t="s">
        <v>371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1952</v>
      </c>
      <c r="H80" s="9" t="s">
        <v>121</v>
      </c>
      <c r="I80" s="3" t="s">
        <v>1791</v>
      </c>
      <c r="J80" s="13" t="s">
        <v>1953</v>
      </c>
      <c r="K80" s="14" t="s">
        <v>1954</v>
      </c>
      <c r="L80" s="18">
        <f t="shared" si="5"/>
        <v>3.0856481481481485E-2</v>
      </c>
      <c r="M80">
        <f t="shared" si="6"/>
        <v>1</v>
      </c>
    </row>
    <row r="81" spans="1:13" x14ac:dyDescent="0.25">
      <c r="A81" s="11"/>
      <c r="B81" s="12"/>
      <c r="C81" s="12"/>
      <c r="D81" s="12"/>
      <c r="E81" s="12"/>
      <c r="F81" s="12"/>
      <c r="G81" s="9" t="s">
        <v>1955</v>
      </c>
      <c r="H81" s="9" t="s">
        <v>121</v>
      </c>
      <c r="I81" s="3" t="s">
        <v>1791</v>
      </c>
      <c r="J81" s="13" t="s">
        <v>1956</v>
      </c>
      <c r="K81" s="14" t="s">
        <v>1957</v>
      </c>
      <c r="L81" s="18">
        <f t="shared" si="5"/>
        <v>3.0833333333333268E-2</v>
      </c>
      <c r="M81">
        <f t="shared" si="6"/>
        <v>12</v>
      </c>
    </row>
    <row r="82" spans="1:13" x14ac:dyDescent="0.25">
      <c r="A82" s="11"/>
      <c r="B82" s="12"/>
      <c r="C82" s="12"/>
      <c r="D82" s="12"/>
      <c r="E82" s="12"/>
      <c r="F82" s="12"/>
      <c r="G82" s="9" t="s">
        <v>1958</v>
      </c>
      <c r="H82" s="9" t="s">
        <v>121</v>
      </c>
      <c r="I82" s="3" t="s">
        <v>1791</v>
      </c>
      <c r="J82" s="13" t="s">
        <v>1959</v>
      </c>
      <c r="K82" s="14" t="s">
        <v>1960</v>
      </c>
      <c r="L82" s="18">
        <f t="shared" si="5"/>
        <v>2.4062499999999876E-2</v>
      </c>
      <c r="M82">
        <f t="shared" si="6"/>
        <v>22</v>
      </c>
    </row>
    <row r="83" spans="1:13" x14ac:dyDescent="0.25">
      <c r="A83" s="11"/>
      <c r="B83" s="12"/>
      <c r="C83" s="9" t="s">
        <v>182</v>
      </c>
      <c r="D83" s="9" t="s">
        <v>183</v>
      </c>
      <c r="E83" s="9" t="s">
        <v>183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1961</v>
      </c>
      <c r="H84" s="9" t="s">
        <v>121</v>
      </c>
      <c r="I84" s="3" t="s">
        <v>1791</v>
      </c>
      <c r="J84" s="13" t="s">
        <v>1962</v>
      </c>
      <c r="K84" s="14" t="s">
        <v>1963</v>
      </c>
      <c r="L84" s="18">
        <f t="shared" si="5"/>
        <v>2.2523148148148209E-2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1964</v>
      </c>
      <c r="H85" s="9" t="s">
        <v>121</v>
      </c>
      <c r="I85" s="3" t="s">
        <v>1791</v>
      </c>
      <c r="J85" s="13" t="s">
        <v>1965</v>
      </c>
      <c r="K85" s="14" t="s">
        <v>1966</v>
      </c>
      <c r="L85" s="18">
        <f t="shared" si="5"/>
        <v>2.070601851851861E-2</v>
      </c>
      <c r="M85">
        <f t="shared" si="6"/>
        <v>12</v>
      </c>
    </row>
    <row r="86" spans="1:13" x14ac:dyDescent="0.25">
      <c r="A86" s="11"/>
      <c r="B86" s="12"/>
      <c r="C86" s="12"/>
      <c r="D86" s="12"/>
      <c r="E86" s="12"/>
      <c r="F86" s="12"/>
      <c r="G86" s="9" t="s">
        <v>1967</v>
      </c>
      <c r="H86" s="9" t="s">
        <v>121</v>
      </c>
      <c r="I86" s="3" t="s">
        <v>1791</v>
      </c>
      <c r="J86" s="13" t="s">
        <v>1968</v>
      </c>
      <c r="K86" s="14" t="s">
        <v>1969</v>
      </c>
      <c r="L86" s="18">
        <f t="shared" si="5"/>
        <v>1.1701388888888831E-2</v>
      </c>
      <c r="M86">
        <f t="shared" si="6"/>
        <v>14</v>
      </c>
    </row>
    <row r="87" spans="1:13" x14ac:dyDescent="0.25">
      <c r="A87" s="11"/>
      <c r="B87" s="12"/>
      <c r="C87" s="9" t="s">
        <v>40</v>
      </c>
      <c r="D87" s="9" t="s">
        <v>41</v>
      </c>
      <c r="E87" s="9" t="s">
        <v>200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1970</v>
      </c>
      <c r="H88" s="9" t="s">
        <v>202</v>
      </c>
      <c r="I88" s="3" t="s">
        <v>1791</v>
      </c>
      <c r="J88" s="13" t="s">
        <v>1971</v>
      </c>
      <c r="K88" s="14" t="s">
        <v>1972</v>
      </c>
      <c r="L88" s="18">
        <f t="shared" si="5"/>
        <v>2.7372685185185153E-2</v>
      </c>
      <c r="M88">
        <f t="shared" si="6"/>
        <v>6</v>
      </c>
    </row>
    <row r="89" spans="1:13" x14ac:dyDescent="0.25">
      <c r="A89" s="11"/>
      <c r="B89" s="12"/>
      <c r="C89" s="12"/>
      <c r="D89" s="12"/>
      <c r="E89" s="12"/>
      <c r="F89" s="12"/>
      <c r="G89" s="9" t="s">
        <v>1973</v>
      </c>
      <c r="H89" s="9" t="s">
        <v>202</v>
      </c>
      <c r="I89" s="3" t="s">
        <v>1791</v>
      </c>
      <c r="J89" s="13" t="s">
        <v>1974</v>
      </c>
      <c r="K89" s="14" t="s">
        <v>1975</v>
      </c>
      <c r="L89" s="18">
        <f t="shared" si="5"/>
        <v>3.2222222222222263E-2</v>
      </c>
      <c r="M89">
        <f t="shared" si="6"/>
        <v>12</v>
      </c>
    </row>
    <row r="90" spans="1:13" x14ac:dyDescent="0.25">
      <c r="A90" s="11"/>
      <c r="B90" s="12"/>
      <c r="C90" s="9" t="s">
        <v>423</v>
      </c>
      <c r="D90" s="9" t="s">
        <v>424</v>
      </c>
      <c r="E90" s="9" t="s">
        <v>424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1976</v>
      </c>
      <c r="H91" s="9" t="s">
        <v>121</v>
      </c>
      <c r="I91" s="3" t="s">
        <v>1791</v>
      </c>
      <c r="J91" s="13" t="s">
        <v>1977</v>
      </c>
      <c r="K91" s="14" t="s">
        <v>1978</v>
      </c>
      <c r="L91" s="18">
        <f t="shared" si="5"/>
        <v>1.5578703703703678E-2</v>
      </c>
      <c r="M91">
        <f t="shared" si="6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1979</v>
      </c>
      <c r="H92" s="9" t="s">
        <v>121</v>
      </c>
      <c r="I92" s="3" t="s">
        <v>1791</v>
      </c>
      <c r="J92" s="13" t="s">
        <v>1980</v>
      </c>
      <c r="K92" s="14" t="s">
        <v>1981</v>
      </c>
      <c r="L92" s="18">
        <f t="shared" si="5"/>
        <v>1.1261574074074132E-2</v>
      </c>
      <c r="M92">
        <f t="shared" si="6"/>
        <v>21</v>
      </c>
    </row>
    <row r="93" spans="1:13" x14ac:dyDescent="0.25">
      <c r="A93" s="11"/>
      <c r="B93" s="12"/>
      <c r="C93" s="9" t="s">
        <v>215</v>
      </c>
      <c r="D93" s="9" t="s">
        <v>216</v>
      </c>
      <c r="E93" s="9" t="s">
        <v>216</v>
      </c>
      <c r="F93" s="9" t="s">
        <v>15</v>
      </c>
      <c r="G93" s="9" t="s">
        <v>1982</v>
      </c>
      <c r="H93" s="9" t="s">
        <v>121</v>
      </c>
      <c r="I93" s="3" t="s">
        <v>1791</v>
      </c>
      <c r="J93" s="13" t="s">
        <v>1983</v>
      </c>
      <c r="K93" s="14" t="s">
        <v>1984</v>
      </c>
      <c r="L93" s="18">
        <f t="shared" si="5"/>
        <v>2.2199074074074079E-2</v>
      </c>
      <c r="M93">
        <f t="shared" si="6"/>
        <v>1</v>
      </c>
    </row>
    <row r="94" spans="1:13" x14ac:dyDescent="0.25">
      <c r="A94" s="3" t="s">
        <v>434</v>
      </c>
      <c r="B94" s="9" t="s">
        <v>435</v>
      </c>
      <c r="C94" s="10" t="s">
        <v>12</v>
      </c>
      <c r="D94" s="5"/>
      <c r="E94" s="5"/>
      <c r="F94" s="5"/>
      <c r="G94" s="5"/>
      <c r="H94" s="5"/>
      <c r="I94" s="6"/>
      <c r="J94" s="7"/>
      <c r="K94" s="8"/>
    </row>
    <row r="95" spans="1:13" x14ac:dyDescent="0.25">
      <c r="A95" s="11"/>
      <c r="B95" s="12"/>
      <c r="C95" s="9" t="s">
        <v>1985</v>
      </c>
      <c r="D95" s="9" t="s">
        <v>1986</v>
      </c>
      <c r="E95" s="9" t="s">
        <v>1986</v>
      </c>
      <c r="F95" s="9" t="s">
        <v>438</v>
      </c>
      <c r="G95" s="9" t="s">
        <v>1987</v>
      </c>
      <c r="H95" s="9" t="s">
        <v>121</v>
      </c>
      <c r="I95" s="3" t="s">
        <v>1791</v>
      </c>
      <c r="J95" s="13" t="s">
        <v>1988</v>
      </c>
      <c r="K95" s="14" t="s">
        <v>1989</v>
      </c>
      <c r="L95" s="18">
        <f t="shared" si="5"/>
        <v>2.7152777777777803E-2</v>
      </c>
      <c r="M95">
        <f t="shared" si="6"/>
        <v>19</v>
      </c>
    </row>
    <row r="96" spans="1:13" x14ac:dyDescent="0.25">
      <c r="A96" s="11"/>
      <c r="B96" s="12"/>
      <c r="C96" s="9" t="s">
        <v>436</v>
      </c>
      <c r="D96" s="9" t="s">
        <v>437</v>
      </c>
      <c r="E96" s="9" t="s">
        <v>437</v>
      </c>
      <c r="F96" s="9" t="s">
        <v>438</v>
      </c>
      <c r="G96" s="9" t="s">
        <v>1990</v>
      </c>
      <c r="H96" s="9" t="s">
        <v>121</v>
      </c>
      <c r="I96" s="3" t="s">
        <v>1791</v>
      </c>
      <c r="J96" s="13" t="s">
        <v>1991</v>
      </c>
      <c r="K96" s="14" t="s">
        <v>1992</v>
      </c>
      <c r="L96" s="18">
        <f t="shared" si="5"/>
        <v>3.0636574074074108E-2</v>
      </c>
      <c r="M96">
        <f t="shared" si="6"/>
        <v>10</v>
      </c>
    </row>
    <row r="97" spans="1:13" x14ac:dyDescent="0.25">
      <c r="A97" s="3" t="s">
        <v>442</v>
      </c>
      <c r="B97" s="9" t="s">
        <v>443</v>
      </c>
      <c r="C97" s="10" t="s">
        <v>12</v>
      </c>
      <c r="D97" s="5"/>
      <c r="E97" s="5"/>
      <c r="F97" s="5"/>
      <c r="G97" s="5"/>
      <c r="H97" s="5"/>
      <c r="I97" s="6"/>
      <c r="J97" s="7"/>
      <c r="K97" s="8"/>
    </row>
    <row r="98" spans="1:13" x14ac:dyDescent="0.25">
      <c r="A98" s="11"/>
      <c r="B98" s="12"/>
      <c r="C98" s="9" t="s">
        <v>444</v>
      </c>
      <c r="D98" s="9" t="s">
        <v>445</v>
      </c>
      <c r="E98" s="9" t="s">
        <v>446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1993</v>
      </c>
      <c r="H99" s="9" t="s">
        <v>121</v>
      </c>
      <c r="I99" s="3" t="s">
        <v>1791</v>
      </c>
      <c r="J99" s="13" t="s">
        <v>1994</v>
      </c>
      <c r="K99" s="17" t="s">
        <v>1995</v>
      </c>
      <c r="L99" s="18">
        <f t="shared" si="5"/>
        <v>1.4189814814814818E-2</v>
      </c>
      <c r="M99">
        <v>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1996</v>
      </c>
      <c r="H100" s="9" t="s">
        <v>121</v>
      </c>
      <c r="I100" s="3" t="s">
        <v>1791</v>
      </c>
      <c r="J100" s="13" t="s">
        <v>1997</v>
      </c>
      <c r="K100" s="14" t="s">
        <v>1998</v>
      </c>
      <c r="L100" s="18">
        <f t="shared" si="5"/>
        <v>1.6585648148148169E-2</v>
      </c>
      <c r="M100">
        <f t="shared" si="6"/>
        <v>8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1999</v>
      </c>
      <c r="H101" s="9" t="s">
        <v>121</v>
      </c>
      <c r="I101" s="3" t="s">
        <v>1791</v>
      </c>
      <c r="J101" s="13" t="s">
        <v>2000</v>
      </c>
      <c r="K101" s="14" t="s">
        <v>2001</v>
      </c>
      <c r="L101" s="18">
        <f t="shared" si="5"/>
        <v>1.4872685185185197E-2</v>
      </c>
      <c r="M101">
        <f t="shared" si="6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2002</v>
      </c>
      <c r="H102" s="9" t="s">
        <v>121</v>
      </c>
      <c r="I102" s="3" t="s">
        <v>1791</v>
      </c>
      <c r="J102" s="13" t="s">
        <v>2003</v>
      </c>
      <c r="K102" s="14" t="s">
        <v>2004</v>
      </c>
      <c r="L102" s="18">
        <f t="shared" si="5"/>
        <v>2.7546296296296346E-2</v>
      </c>
      <c r="M102">
        <f t="shared" si="6"/>
        <v>13</v>
      </c>
    </row>
    <row r="103" spans="1:13" x14ac:dyDescent="0.25">
      <c r="A103" s="11"/>
      <c r="B103" s="12"/>
      <c r="C103" s="9" t="s">
        <v>456</v>
      </c>
      <c r="D103" s="9" t="s">
        <v>457</v>
      </c>
      <c r="E103" s="10" t="s">
        <v>12</v>
      </c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9" t="s">
        <v>909</v>
      </c>
      <c r="F104" s="9" t="s">
        <v>15</v>
      </c>
      <c r="G104" s="9" t="s">
        <v>2005</v>
      </c>
      <c r="H104" s="9" t="s">
        <v>121</v>
      </c>
      <c r="I104" s="3" t="s">
        <v>1791</v>
      </c>
      <c r="J104" s="13" t="s">
        <v>2006</v>
      </c>
      <c r="K104" s="14" t="s">
        <v>2007</v>
      </c>
      <c r="L104" s="18">
        <f t="shared" si="5"/>
        <v>1.4398148148148153E-2</v>
      </c>
      <c r="M104">
        <f t="shared" si="6"/>
        <v>1</v>
      </c>
    </row>
    <row r="105" spans="1:13" x14ac:dyDescent="0.25">
      <c r="A105" s="11"/>
      <c r="B105" s="12"/>
      <c r="C105" s="12"/>
      <c r="D105" s="12"/>
      <c r="E105" s="9" t="s">
        <v>458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2008</v>
      </c>
      <c r="H106" s="9" t="s">
        <v>121</v>
      </c>
      <c r="I106" s="3" t="s">
        <v>1791</v>
      </c>
      <c r="J106" s="13" t="s">
        <v>2009</v>
      </c>
      <c r="K106" s="14" t="s">
        <v>2010</v>
      </c>
      <c r="L106" s="18">
        <f t="shared" si="5"/>
        <v>3.4421296296296311E-2</v>
      </c>
      <c r="M106">
        <f t="shared" si="6"/>
        <v>12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2011</v>
      </c>
      <c r="H107" s="9" t="s">
        <v>121</v>
      </c>
      <c r="I107" s="3" t="s">
        <v>1791</v>
      </c>
      <c r="J107" s="13" t="s">
        <v>2012</v>
      </c>
      <c r="K107" s="14" t="s">
        <v>2013</v>
      </c>
      <c r="L107" s="18">
        <f t="shared" si="5"/>
        <v>2.0844907407407409E-2</v>
      </c>
      <c r="M107">
        <f t="shared" si="6"/>
        <v>13</v>
      </c>
    </row>
    <row r="108" spans="1:13" x14ac:dyDescent="0.25">
      <c r="A108" s="11"/>
      <c r="B108" s="12"/>
      <c r="C108" s="9" t="s">
        <v>473</v>
      </c>
      <c r="D108" s="9" t="s">
        <v>474</v>
      </c>
      <c r="E108" s="9" t="s">
        <v>475</v>
      </c>
      <c r="F108" s="9" t="s">
        <v>15</v>
      </c>
      <c r="G108" s="9" t="s">
        <v>2014</v>
      </c>
      <c r="H108" s="9" t="s">
        <v>121</v>
      </c>
      <c r="I108" s="3" t="s">
        <v>1791</v>
      </c>
      <c r="J108" s="13" t="s">
        <v>2015</v>
      </c>
      <c r="K108" s="14" t="s">
        <v>2016</v>
      </c>
      <c r="L108" s="18">
        <f t="shared" si="5"/>
        <v>1.2592592592592711E-2</v>
      </c>
      <c r="M108">
        <f t="shared" si="6"/>
        <v>13</v>
      </c>
    </row>
    <row r="109" spans="1:13" x14ac:dyDescent="0.25">
      <c r="A109" s="11"/>
      <c r="B109" s="12"/>
      <c r="C109" s="9" t="s">
        <v>2017</v>
      </c>
      <c r="D109" s="9" t="s">
        <v>2018</v>
      </c>
      <c r="E109" s="9" t="s">
        <v>2019</v>
      </c>
      <c r="F109" s="9" t="s">
        <v>15</v>
      </c>
      <c r="G109" s="9" t="s">
        <v>2020</v>
      </c>
      <c r="H109" s="9" t="s">
        <v>121</v>
      </c>
      <c r="I109" s="3" t="s">
        <v>1791</v>
      </c>
      <c r="J109" s="13" t="s">
        <v>2021</v>
      </c>
      <c r="K109" s="14" t="s">
        <v>2022</v>
      </c>
      <c r="L109" s="18">
        <f t="shared" si="5"/>
        <v>1.4537037037037071E-2</v>
      </c>
      <c r="M109">
        <f t="shared" si="6"/>
        <v>7</v>
      </c>
    </row>
    <row r="110" spans="1:13" x14ac:dyDescent="0.25">
      <c r="A110" s="11"/>
      <c r="B110" s="12"/>
      <c r="C110" s="9" t="s">
        <v>494</v>
      </c>
      <c r="D110" s="9" t="s">
        <v>495</v>
      </c>
      <c r="E110" s="9" t="s">
        <v>496</v>
      </c>
      <c r="F110" s="9" t="s">
        <v>15</v>
      </c>
      <c r="G110" s="9" t="s">
        <v>2023</v>
      </c>
      <c r="H110" s="9" t="s">
        <v>121</v>
      </c>
      <c r="I110" s="3" t="s">
        <v>1791</v>
      </c>
      <c r="J110" s="13" t="s">
        <v>2024</v>
      </c>
      <c r="K110" s="14" t="s">
        <v>2025</v>
      </c>
      <c r="L110" s="18">
        <f t="shared" si="5"/>
        <v>1.2581018518518561E-2</v>
      </c>
      <c r="M110">
        <f t="shared" si="6"/>
        <v>15</v>
      </c>
    </row>
    <row r="111" spans="1:13" x14ac:dyDescent="0.25">
      <c r="A111" s="3" t="s">
        <v>507</v>
      </c>
      <c r="B111" s="9" t="s">
        <v>508</v>
      </c>
      <c r="C111" s="10" t="s">
        <v>12</v>
      </c>
      <c r="D111" s="5"/>
      <c r="E111" s="5"/>
      <c r="F111" s="5"/>
      <c r="G111" s="5"/>
      <c r="H111" s="5"/>
      <c r="I111" s="6"/>
      <c r="J111" s="7"/>
      <c r="K111" s="8"/>
    </row>
    <row r="112" spans="1:13" x14ac:dyDescent="0.25">
      <c r="A112" s="11"/>
      <c r="B112" s="12"/>
      <c r="C112" s="9" t="s">
        <v>467</v>
      </c>
      <c r="D112" s="9" t="s">
        <v>468</v>
      </c>
      <c r="E112" s="9" t="s">
        <v>469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2026</v>
      </c>
      <c r="H113" s="9" t="s">
        <v>17</v>
      </c>
      <c r="I113" s="3" t="s">
        <v>1791</v>
      </c>
      <c r="J113" s="13" t="s">
        <v>2027</v>
      </c>
      <c r="K113" s="14" t="s">
        <v>2028</v>
      </c>
      <c r="L113" s="18">
        <f t="shared" si="5"/>
        <v>3.244212962962964E-2</v>
      </c>
      <c r="M113">
        <f t="shared" si="6"/>
        <v>5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2029</v>
      </c>
      <c r="H114" s="9" t="s">
        <v>17</v>
      </c>
      <c r="I114" s="3" t="s">
        <v>1791</v>
      </c>
      <c r="J114" s="13" t="s">
        <v>2030</v>
      </c>
      <c r="K114" s="14" t="s">
        <v>2031</v>
      </c>
      <c r="L114" s="18">
        <f t="shared" si="5"/>
        <v>3.0393518518518514E-2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2032</v>
      </c>
      <c r="H115" s="9" t="s">
        <v>17</v>
      </c>
      <c r="I115" s="3" t="s">
        <v>1791</v>
      </c>
      <c r="J115" s="13" t="s">
        <v>2033</v>
      </c>
      <c r="K115" s="14" t="s">
        <v>2034</v>
      </c>
      <c r="L115" s="18">
        <f t="shared" si="5"/>
        <v>3.1516203703703727E-2</v>
      </c>
      <c r="M115">
        <f t="shared" si="6"/>
        <v>10</v>
      </c>
    </row>
    <row r="116" spans="1:13" x14ac:dyDescent="0.25">
      <c r="A116" s="11"/>
      <c r="B116" s="12"/>
      <c r="C116" s="9" t="s">
        <v>1769</v>
      </c>
      <c r="D116" s="9" t="s">
        <v>1770</v>
      </c>
      <c r="E116" s="9" t="s">
        <v>1771</v>
      </c>
      <c r="F116" s="9" t="s">
        <v>15</v>
      </c>
      <c r="G116" s="9" t="s">
        <v>2035</v>
      </c>
      <c r="H116" s="9" t="s">
        <v>17</v>
      </c>
      <c r="I116" s="3" t="s">
        <v>1791</v>
      </c>
      <c r="J116" s="13" t="s">
        <v>2036</v>
      </c>
      <c r="K116" s="14" t="s">
        <v>2037</v>
      </c>
      <c r="L116" s="18">
        <f t="shared" si="5"/>
        <v>3.5914351851851822E-2</v>
      </c>
      <c r="M116">
        <f t="shared" si="6"/>
        <v>10</v>
      </c>
    </row>
    <row r="117" spans="1:13" x14ac:dyDescent="0.25">
      <c r="A117" s="11"/>
      <c r="B117" s="12"/>
      <c r="C117" s="9" t="s">
        <v>479</v>
      </c>
      <c r="D117" s="9" t="s">
        <v>480</v>
      </c>
      <c r="E117" s="9" t="s">
        <v>481</v>
      </c>
      <c r="F117" s="9" t="s">
        <v>15</v>
      </c>
      <c r="G117" s="9" t="s">
        <v>2038</v>
      </c>
      <c r="H117" s="9" t="s">
        <v>17</v>
      </c>
      <c r="I117" s="3" t="s">
        <v>1791</v>
      </c>
      <c r="J117" s="13" t="s">
        <v>2039</v>
      </c>
      <c r="K117" s="14" t="s">
        <v>2040</v>
      </c>
      <c r="L117" s="18">
        <f t="shared" si="5"/>
        <v>1.504629629629628E-2</v>
      </c>
      <c r="M117">
        <f t="shared" si="6"/>
        <v>14</v>
      </c>
    </row>
    <row r="118" spans="1:13" x14ac:dyDescent="0.25">
      <c r="A118" s="11"/>
      <c r="B118" s="12"/>
      <c r="C118" s="9" t="s">
        <v>488</v>
      </c>
      <c r="D118" s="9" t="s">
        <v>489</v>
      </c>
      <c r="E118" s="9" t="s">
        <v>490</v>
      </c>
      <c r="F118" s="9" t="s">
        <v>15</v>
      </c>
      <c r="G118" s="9" t="s">
        <v>2041</v>
      </c>
      <c r="H118" s="9" t="s">
        <v>17</v>
      </c>
      <c r="I118" s="3" t="s">
        <v>1791</v>
      </c>
      <c r="J118" s="13" t="s">
        <v>2042</v>
      </c>
      <c r="K118" s="14" t="s">
        <v>2043</v>
      </c>
      <c r="L118" s="18">
        <f t="shared" si="5"/>
        <v>2.8263888888888866E-2</v>
      </c>
      <c r="M118">
        <f t="shared" si="6"/>
        <v>8</v>
      </c>
    </row>
    <row r="119" spans="1:13" x14ac:dyDescent="0.25">
      <c r="A119" s="11"/>
      <c r="B119" s="12"/>
      <c r="C119" s="9" t="s">
        <v>494</v>
      </c>
      <c r="D119" s="9" t="s">
        <v>495</v>
      </c>
      <c r="E119" s="10" t="s">
        <v>12</v>
      </c>
      <c r="F119" s="5"/>
      <c r="G119" s="5"/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9" t="s">
        <v>496</v>
      </c>
      <c r="F120" s="9" t="s">
        <v>15</v>
      </c>
      <c r="G120" s="9" t="s">
        <v>2044</v>
      </c>
      <c r="H120" s="9" t="s">
        <v>17</v>
      </c>
      <c r="I120" s="3" t="s">
        <v>1791</v>
      </c>
      <c r="J120" s="13" t="s">
        <v>2045</v>
      </c>
      <c r="K120" s="14" t="s">
        <v>2046</v>
      </c>
      <c r="L120" s="18">
        <f t="shared" si="5"/>
        <v>1.6689814814814796E-2</v>
      </c>
      <c r="M120">
        <f t="shared" si="6"/>
        <v>13</v>
      </c>
    </row>
    <row r="121" spans="1:13" x14ac:dyDescent="0.25">
      <c r="A121" s="11"/>
      <c r="B121" s="11"/>
      <c r="C121" s="11"/>
      <c r="D121" s="11"/>
      <c r="E121" s="3" t="s">
        <v>500</v>
      </c>
      <c r="F121" s="3" t="s">
        <v>15</v>
      </c>
      <c r="G121" s="3" t="s">
        <v>2047</v>
      </c>
      <c r="H121" s="3" t="s">
        <v>17</v>
      </c>
      <c r="I121" s="3" t="s">
        <v>1791</v>
      </c>
      <c r="J121" s="15" t="s">
        <v>2048</v>
      </c>
      <c r="K121" s="16" t="s">
        <v>2049</v>
      </c>
      <c r="L121" s="18">
        <f t="shared" si="5"/>
        <v>1.5949074074074088E-2</v>
      </c>
      <c r="M121">
        <f t="shared" si="6"/>
        <v>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35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2157</v>
      </c>
      <c r="M1" t="s">
        <v>2154</v>
      </c>
      <c r="O1" t="s">
        <v>2155</v>
      </c>
      <c r="P1" t="s">
        <v>2156</v>
      </c>
      <c r="Q1" t="s">
        <v>2159</v>
      </c>
      <c r="R1" t="s">
        <v>2158</v>
      </c>
      <c r="S1" t="s">
        <v>2160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0.91666666666666663</v>
      </c>
      <c r="R2" s="19">
        <v>0</v>
      </c>
      <c r="S2" s="18">
        <f>AVERAGEIF($R$2:$R$25, "&lt;&gt; 0")</f>
        <v>1.8173049943883277E-2</v>
      </c>
    </row>
    <row r="3" spans="1:19" x14ac:dyDescent="0.25">
      <c r="A3" s="3" t="s">
        <v>56</v>
      </c>
      <c r="B3" s="9" t="s">
        <v>57</v>
      </c>
      <c r="C3" s="9" t="s">
        <v>94</v>
      </c>
      <c r="D3" s="9" t="s">
        <v>95</v>
      </c>
      <c r="E3" s="9" t="s">
        <v>95</v>
      </c>
      <c r="F3" s="9" t="s">
        <v>15</v>
      </c>
      <c r="G3" s="10" t="s">
        <v>12</v>
      </c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0.91666666666666663</v>
      </c>
      <c r="R3" s="19">
        <f t="shared" ref="R3:R25" si="1">AVERAGEIF(M:M,O3,L:L)</f>
        <v>2.4589120370370372E-2</v>
      </c>
      <c r="S3" s="18">
        <f t="shared" ref="S3:S25" si="2">AVERAGEIF($R$2:$R$25, "&lt;&gt; 0")</f>
        <v>1.8173049943883277E-2</v>
      </c>
    </row>
    <row r="4" spans="1:19" x14ac:dyDescent="0.25">
      <c r="A4" s="11"/>
      <c r="B4" s="12"/>
      <c r="C4" s="12"/>
      <c r="D4" s="12"/>
      <c r="E4" s="12"/>
      <c r="F4" s="12"/>
      <c r="G4" s="9" t="s">
        <v>2050</v>
      </c>
      <c r="H4" s="9" t="s">
        <v>17</v>
      </c>
      <c r="I4" s="3" t="s">
        <v>2051</v>
      </c>
      <c r="J4" s="13" t="s">
        <v>2052</v>
      </c>
      <c r="K4" s="14" t="s">
        <v>2053</v>
      </c>
      <c r="L4" s="18">
        <f t="shared" ref="L3:L66" si="3">K4-J4</f>
        <v>2.3067129629629646E-2</v>
      </c>
      <c r="M4">
        <f t="shared" ref="M3:M66" si="4">HOUR(J4)</f>
        <v>7</v>
      </c>
      <c r="O4">
        <v>2</v>
      </c>
      <c r="P4">
        <f>COUNTIF(M:M,"2")</f>
        <v>0</v>
      </c>
      <c r="Q4">
        <f t="shared" si="0"/>
        <v>0.91666666666666663</v>
      </c>
      <c r="R4" s="19">
        <v>0</v>
      </c>
      <c r="S4" s="18">
        <f t="shared" si="2"/>
        <v>1.8173049943883277E-2</v>
      </c>
    </row>
    <row r="5" spans="1:19" x14ac:dyDescent="0.25">
      <c r="A5" s="11"/>
      <c r="B5" s="12"/>
      <c r="C5" s="12"/>
      <c r="D5" s="12"/>
      <c r="E5" s="12"/>
      <c r="F5" s="12"/>
      <c r="G5" s="9" t="s">
        <v>2054</v>
      </c>
      <c r="H5" s="9" t="s">
        <v>17</v>
      </c>
      <c r="I5" s="3" t="s">
        <v>2051</v>
      </c>
      <c r="J5" s="13" t="s">
        <v>2055</v>
      </c>
      <c r="K5" s="14" t="s">
        <v>2056</v>
      </c>
      <c r="L5" s="18">
        <f t="shared" si="3"/>
        <v>1.7905092592592542E-2</v>
      </c>
      <c r="M5">
        <f t="shared" si="4"/>
        <v>11</v>
      </c>
      <c r="O5">
        <v>3</v>
      </c>
      <c r="P5">
        <f>COUNTIF(M:M,"3")</f>
        <v>0</v>
      </c>
      <c r="Q5">
        <f t="shared" si="0"/>
        <v>0.91666666666666663</v>
      </c>
      <c r="R5" s="19">
        <v>0</v>
      </c>
      <c r="S5" s="18">
        <f t="shared" si="2"/>
        <v>1.8173049943883277E-2</v>
      </c>
    </row>
    <row r="6" spans="1:19" x14ac:dyDescent="0.25">
      <c r="A6" s="3" t="s">
        <v>116</v>
      </c>
      <c r="B6" s="9" t="s">
        <v>117</v>
      </c>
      <c r="C6" s="10" t="s">
        <v>12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2</v>
      </c>
      <c r="Q6">
        <f t="shared" si="0"/>
        <v>0.91666666666666663</v>
      </c>
      <c r="R6" s="19">
        <f t="shared" si="1"/>
        <v>2.2881944444444455E-2</v>
      </c>
      <c r="S6" s="18">
        <f t="shared" si="2"/>
        <v>1.8173049943883277E-2</v>
      </c>
    </row>
    <row r="7" spans="1:19" x14ac:dyDescent="0.25">
      <c r="A7" s="11"/>
      <c r="B7" s="12"/>
      <c r="C7" s="9" t="s">
        <v>118</v>
      </c>
      <c r="D7" s="9" t="s">
        <v>119</v>
      </c>
      <c r="E7" s="9" t="s">
        <v>139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3</v>
      </c>
      <c r="Q7">
        <f t="shared" si="0"/>
        <v>0.91666666666666663</v>
      </c>
      <c r="R7" s="19">
        <f t="shared" si="1"/>
        <v>1.4212962962962955E-2</v>
      </c>
      <c r="S7" s="18">
        <f t="shared" si="2"/>
        <v>1.8173049943883277E-2</v>
      </c>
    </row>
    <row r="8" spans="1:19" x14ac:dyDescent="0.25">
      <c r="A8" s="11"/>
      <c r="B8" s="12"/>
      <c r="C8" s="12"/>
      <c r="D8" s="12"/>
      <c r="E8" s="12"/>
      <c r="F8" s="12"/>
      <c r="G8" s="9" t="s">
        <v>2057</v>
      </c>
      <c r="H8" s="9" t="s">
        <v>141</v>
      </c>
      <c r="I8" s="3" t="s">
        <v>2051</v>
      </c>
      <c r="J8" s="13" t="s">
        <v>2058</v>
      </c>
      <c r="K8" s="14" t="s">
        <v>2059</v>
      </c>
      <c r="L8" s="18">
        <f t="shared" si="3"/>
        <v>1.6122685185185226E-2</v>
      </c>
      <c r="M8">
        <f t="shared" si="4"/>
        <v>6</v>
      </c>
      <c r="O8">
        <v>6</v>
      </c>
      <c r="P8">
        <f>COUNTIF(M:M,"6")</f>
        <v>1</v>
      </c>
      <c r="Q8">
        <f t="shared" si="0"/>
        <v>0.91666666666666663</v>
      </c>
      <c r="R8" s="19">
        <f t="shared" si="1"/>
        <v>1.6122685185185226E-2</v>
      </c>
      <c r="S8" s="18">
        <f t="shared" si="2"/>
        <v>1.8173049943883277E-2</v>
      </c>
    </row>
    <row r="9" spans="1:19" x14ac:dyDescent="0.25">
      <c r="A9" s="11"/>
      <c r="B9" s="12"/>
      <c r="C9" s="12"/>
      <c r="D9" s="12"/>
      <c r="E9" s="12"/>
      <c r="F9" s="12"/>
      <c r="G9" s="9" t="s">
        <v>2060</v>
      </c>
      <c r="H9" s="9" t="s">
        <v>141</v>
      </c>
      <c r="I9" s="3" t="s">
        <v>2051</v>
      </c>
      <c r="J9" s="13" t="s">
        <v>2061</v>
      </c>
      <c r="K9" s="14" t="s">
        <v>2062</v>
      </c>
      <c r="L9" s="18">
        <f t="shared" si="3"/>
        <v>1.6261574074074081E-2</v>
      </c>
      <c r="M9">
        <f t="shared" si="4"/>
        <v>9</v>
      </c>
      <c r="O9">
        <v>7</v>
      </c>
      <c r="P9">
        <f>COUNTIF(M:M,"7")</f>
        <v>3</v>
      </c>
      <c r="Q9">
        <f t="shared" si="0"/>
        <v>0.91666666666666663</v>
      </c>
      <c r="R9" s="19">
        <f t="shared" si="1"/>
        <v>1.8537808641975295E-2</v>
      </c>
      <c r="S9" s="18">
        <f t="shared" si="2"/>
        <v>1.8173049943883277E-2</v>
      </c>
    </row>
    <row r="10" spans="1:19" x14ac:dyDescent="0.25">
      <c r="A10" s="11"/>
      <c r="B10" s="12"/>
      <c r="C10" s="9" t="s">
        <v>160</v>
      </c>
      <c r="D10" s="9" t="s">
        <v>161</v>
      </c>
      <c r="E10" s="9" t="s">
        <v>162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2</v>
      </c>
      <c r="Q10">
        <f t="shared" si="0"/>
        <v>0.91666666666666663</v>
      </c>
      <c r="R10" s="19">
        <f t="shared" si="1"/>
        <v>2.3304398148148109E-2</v>
      </c>
      <c r="S10" s="18">
        <f t="shared" si="2"/>
        <v>1.8173049943883277E-2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2063</v>
      </c>
      <c r="H11" s="9" t="s">
        <v>141</v>
      </c>
      <c r="I11" s="3" t="s">
        <v>2051</v>
      </c>
      <c r="J11" s="13" t="s">
        <v>2064</v>
      </c>
      <c r="K11" s="14" t="s">
        <v>2065</v>
      </c>
      <c r="L11" s="18">
        <f t="shared" si="3"/>
        <v>2.0914351851851809E-2</v>
      </c>
      <c r="M11">
        <f t="shared" si="4"/>
        <v>8</v>
      </c>
      <c r="O11">
        <v>9</v>
      </c>
      <c r="P11">
        <f>COUNTIF(M:M,"9")</f>
        <v>3</v>
      </c>
      <c r="Q11">
        <f t="shared" si="0"/>
        <v>0.91666666666666663</v>
      </c>
      <c r="R11" s="19">
        <f t="shared" si="1"/>
        <v>1.7152777777777777E-2</v>
      </c>
      <c r="S11" s="18">
        <f t="shared" si="2"/>
        <v>1.8173049943883277E-2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2066</v>
      </c>
      <c r="H12" s="9" t="s">
        <v>141</v>
      </c>
      <c r="I12" s="3" t="s">
        <v>2051</v>
      </c>
      <c r="J12" s="13" t="s">
        <v>2067</v>
      </c>
      <c r="K12" s="14" t="s">
        <v>2068</v>
      </c>
      <c r="L12" s="18">
        <f t="shared" si="3"/>
        <v>1.9976851851851885E-2</v>
      </c>
      <c r="M12">
        <f t="shared" si="4"/>
        <v>9</v>
      </c>
      <c r="O12">
        <v>10</v>
      </c>
      <c r="P12">
        <f>COUNTIF(M:M,"10")</f>
        <v>2</v>
      </c>
      <c r="Q12">
        <f t="shared" si="0"/>
        <v>0.91666666666666663</v>
      </c>
      <c r="R12" s="19">
        <f t="shared" si="1"/>
        <v>1.8674768518518542E-2</v>
      </c>
      <c r="S12" s="18">
        <f t="shared" si="2"/>
        <v>1.8173049943883277E-2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2069</v>
      </c>
      <c r="H13" s="9" t="s">
        <v>141</v>
      </c>
      <c r="I13" s="3" t="s">
        <v>2051</v>
      </c>
      <c r="J13" s="13" t="s">
        <v>2070</v>
      </c>
      <c r="K13" s="14" t="s">
        <v>2071</v>
      </c>
      <c r="L13" s="18">
        <f t="shared" si="3"/>
        <v>1.6435185185185164E-2</v>
      </c>
      <c r="M13">
        <f t="shared" si="4"/>
        <v>10</v>
      </c>
      <c r="O13">
        <v>11</v>
      </c>
      <c r="P13">
        <f>COUNTIF(M:M,"11")</f>
        <v>2</v>
      </c>
      <c r="Q13">
        <f t="shared" si="0"/>
        <v>0.91666666666666663</v>
      </c>
      <c r="R13" s="19">
        <f t="shared" si="1"/>
        <v>1.5387731481481426E-2</v>
      </c>
      <c r="S13" s="18">
        <f t="shared" si="2"/>
        <v>1.8173049943883277E-2</v>
      </c>
    </row>
    <row r="14" spans="1:19" x14ac:dyDescent="0.25">
      <c r="A14" s="11"/>
      <c r="B14" s="12"/>
      <c r="C14" s="9" t="s">
        <v>166</v>
      </c>
      <c r="D14" s="9" t="s">
        <v>167</v>
      </c>
      <c r="E14" s="9" t="s">
        <v>168</v>
      </c>
      <c r="F14" s="9" t="s">
        <v>15</v>
      </c>
      <c r="G14" s="9" t="s">
        <v>2072</v>
      </c>
      <c r="H14" s="9" t="s">
        <v>141</v>
      </c>
      <c r="I14" s="3" t="s">
        <v>2051</v>
      </c>
      <c r="J14" s="13" t="s">
        <v>2073</v>
      </c>
      <c r="K14" s="14" t="s">
        <v>2074</v>
      </c>
      <c r="L14" s="18">
        <f t="shared" si="3"/>
        <v>1.9212962962962932E-2</v>
      </c>
      <c r="M14">
        <f t="shared" si="4"/>
        <v>7</v>
      </c>
      <c r="O14">
        <v>12</v>
      </c>
      <c r="P14">
        <f>COUNTIF(M:M,"12")</f>
        <v>0</v>
      </c>
      <c r="Q14">
        <f t="shared" si="0"/>
        <v>0.91666666666666663</v>
      </c>
      <c r="R14" s="19">
        <v>0</v>
      </c>
      <c r="S14" s="18">
        <f t="shared" si="2"/>
        <v>1.8173049943883277E-2</v>
      </c>
    </row>
    <row r="15" spans="1:19" x14ac:dyDescent="0.25">
      <c r="A15" s="11"/>
      <c r="B15" s="12"/>
      <c r="C15" s="9" t="s">
        <v>182</v>
      </c>
      <c r="D15" s="9" t="s">
        <v>183</v>
      </c>
      <c r="E15" s="9" t="s">
        <v>183</v>
      </c>
      <c r="F15" s="9" t="s">
        <v>15</v>
      </c>
      <c r="G15" s="9" t="s">
        <v>2075</v>
      </c>
      <c r="H15" s="9" t="s">
        <v>121</v>
      </c>
      <c r="I15" s="3" t="s">
        <v>2051</v>
      </c>
      <c r="J15" s="13" t="s">
        <v>2076</v>
      </c>
      <c r="K15" s="14" t="s">
        <v>2077</v>
      </c>
      <c r="L15" s="18">
        <f t="shared" si="3"/>
        <v>1.7025462962962923E-2</v>
      </c>
      <c r="M15">
        <f t="shared" si="4"/>
        <v>14</v>
      </c>
      <c r="O15">
        <v>13</v>
      </c>
      <c r="P15">
        <f>COUNTIF(M:M,"13")</f>
        <v>0</v>
      </c>
      <c r="Q15">
        <f t="shared" si="0"/>
        <v>0.91666666666666663</v>
      </c>
      <c r="R15" s="19">
        <v>0</v>
      </c>
      <c r="S15" s="18">
        <f t="shared" si="2"/>
        <v>1.8173049943883277E-2</v>
      </c>
    </row>
    <row r="16" spans="1:19" x14ac:dyDescent="0.25">
      <c r="A16" s="11"/>
      <c r="B16" s="12"/>
      <c r="C16" s="9" t="s">
        <v>423</v>
      </c>
      <c r="D16" s="9" t="s">
        <v>424</v>
      </c>
      <c r="E16" s="9" t="s">
        <v>424</v>
      </c>
      <c r="F16" s="9" t="s">
        <v>15</v>
      </c>
      <c r="G16" s="9" t="s">
        <v>2078</v>
      </c>
      <c r="H16" s="9" t="s">
        <v>121</v>
      </c>
      <c r="I16" s="3" t="s">
        <v>2051</v>
      </c>
      <c r="J16" s="13" t="s">
        <v>2079</v>
      </c>
      <c r="K16" s="14" t="s">
        <v>2080</v>
      </c>
      <c r="L16" s="18">
        <f t="shared" si="3"/>
        <v>2.5486111111111112E-2</v>
      </c>
      <c r="M16">
        <f t="shared" si="4"/>
        <v>1</v>
      </c>
      <c r="O16">
        <v>14</v>
      </c>
      <c r="P16">
        <f>COUNTIF(M:M,"14")</f>
        <v>1</v>
      </c>
      <c r="Q16">
        <f t="shared" si="0"/>
        <v>0.91666666666666663</v>
      </c>
      <c r="R16" s="19">
        <f t="shared" si="1"/>
        <v>1.7025462962962923E-2</v>
      </c>
      <c r="S16" s="18">
        <f t="shared" si="2"/>
        <v>1.8173049943883277E-2</v>
      </c>
    </row>
    <row r="17" spans="1:19" x14ac:dyDescent="0.25">
      <c r="A17" s="3" t="s">
        <v>220</v>
      </c>
      <c r="B17" s="9" t="s">
        <v>221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0</v>
      </c>
      <c r="Q17">
        <f t="shared" si="0"/>
        <v>0.91666666666666663</v>
      </c>
      <c r="R17" s="19">
        <v>0</v>
      </c>
      <c r="S17" s="18">
        <f t="shared" si="2"/>
        <v>1.8173049943883277E-2</v>
      </c>
    </row>
    <row r="18" spans="1:19" x14ac:dyDescent="0.25">
      <c r="A18" s="11"/>
      <c r="B18" s="12"/>
      <c r="C18" s="9" t="s">
        <v>222</v>
      </c>
      <c r="D18" s="9" t="s">
        <v>223</v>
      </c>
      <c r="E18" s="9" t="s">
        <v>223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0</v>
      </c>
      <c r="Q18">
        <f t="shared" si="0"/>
        <v>0.91666666666666663</v>
      </c>
      <c r="R18" s="19">
        <v>0</v>
      </c>
      <c r="S18" s="18">
        <f t="shared" si="2"/>
        <v>1.8173049943883277E-2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2081</v>
      </c>
      <c r="H19" s="9" t="s">
        <v>121</v>
      </c>
      <c r="I19" s="3" t="s">
        <v>2051</v>
      </c>
      <c r="J19" s="13" t="s">
        <v>2082</v>
      </c>
      <c r="K19" s="14" t="s">
        <v>2083</v>
      </c>
      <c r="L19" s="18">
        <f t="shared" si="3"/>
        <v>1.4097222222222205E-2</v>
      </c>
      <c r="M19">
        <f t="shared" si="4"/>
        <v>5</v>
      </c>
      <c r="O19">
        <v>17</v>
      </c>
      <c r="P19">
        <f>COUNTIF(M:M,"17")</f>
        <v>0</v>
      </c>
      <c r="Q19">
        <f t="shared" si="0"/>
        <v>0.91666666666666663</v>
      </c>
      <c r="R19" s="19">
        <v>0</v>
      </c>
      <c r="S19" s="18">
        <f t="shared" si="2"/>
        <v>1.8173049943883277E-2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2084</v>
      </c>
      <c r="H20" s="9" t="s">
        <v>121</v>
      </c>
      <c r="I20" s="3" t="s">
        <v>2051</v>
      </c>
      <c r="J20" s="13" t="s">
        <v>2085</v>
      </c>
      <c r="K20" s="14" t="s">
        <v>2086</v>
      </c>
      <c r="L20" s="18">
        <f t="shared" si="3"/>
        <v>1.6041666666666649E-2</v>
      </c>
      <c r="M20">
        <f t="shared" si="4"/>
        <v>5</v>
      </c>
      <c r="O20">
        <v>18</v>
      </c>
      <c r="P20">
        <f>COUNTIF(M:M,"18")</f>
        <v>0</v>
      </c>
      <c r="Q20">
        <f t="shared" si="0"/>
        <v>0.91666666666666663</v>
      </c>
      <c r="R20" s="19">
        <v>0</v>
      </c>
      <c r="S20" s="18">
        <f t="shared" si="2"/>
        <v>1.8173049943883277E-2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2087</v>
      </c>
      <c r="H21" s="9" t="s">
        <v>121</v>
      </c>
      <c r="I21" s="3" t="s">
        <v>2051</v>
      </c>
      <c r="J21" s="13" t="s">
        <v>2088</v>
      </c>
      <c r="K21" s="14" t="s">
        <v>2089</v>
      </c>
      <c r="L21" s="18">
        <f t="shared" si="3"/>
        <v>1.3333333333333308E-2</v>
      </c>
      <c r="M21">
        <f t="shared" si="4"/>
        <v>7</v>
      </c>
      <c r="O21">
        <v>19</v>
      </c>
      <c r="P21">
        <f>COUNTIF(M:M,"19")</f>
        <v>0</v>
      </c>
      <c r="Q21">
        <f t="shared" si="0"/>
        <v>0.91666666666666663</v>
      </c>
      <c r="R21" s="19">
        <v>0</v>
      </c>
      <c r="S21" s="18">
        <f t="shared" si="2"/>
        <v>1.8173049943883277E-2</v>
      </c>
    </row>
    <row r="22" spans="1:19" x14ac:dyDescent="0.25">
      <c r="A22" s="11"/>
      <c r="B22" s="12"/>
      <c r="C22" s="9" t="s">
        <v>370</v>
      </c>
      <c r="D22" s="9" t="s">
        <v>371</v>
      </c>
      <c r="E22" s="9" t="s">
        <v>371</v>
      </c>
      <c r="F22" s="9" t="s">
        <v>15</v>
      </c>
      <c r="G22" s="9" t="s">
        <v>2090</v>
      </c>
      <c r="H22" s="9" t="s">
        <v>121</v>
      </c>
      <c r="I22" s="3" t="s">
        <v>2051</v>
      </c>
      <c r="J22" s="13" t="s">
        <v>2091</v>
      </c>
      <c r="K22" s="14" t="s">
        <v>2092</v>
      </c>
      <c r="L22" s="18">
        <f t="shared" si="3"/>
        <v>3.1319444444444455E-2</v>
      </c>
      <c r="M22">
        <f t="shared" si="4"/>
        <v>4</v>
      </c>
      <c r="O22">
        <v>20</v>
      </c>
      <c r="P22">
        <f>COUNTIF(M:M,"20")</f>
        <v>0</v>
      </c>
      <c r="Q22">
        <f t="shared" si="0"/>
        <v>0.91666666666666663</v>
      </c>
      <c r="R22" s="19">
        <v>0</v>
      </c>
      <c r="S22" s="18">
        <f t="shared" si="2"/>
        <v>1.8173049943883277E-2</v>
      </c>
    </row>
    <row r="23" spans="1:19" x14ac:dyDescent="0.25">
      <c r="A23" s="11"/>
      <c r="B23" s="12"/>
      <c r="C23" s="9" t="s">
        <v>40</v>
      </c>
      <c r="D23" s="9" t="s">
        <v>41</v>
      </c>
      <c r="E23" s="9" t="s">
        <v>200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0</v>
      </c>
      <c r="Q23">
        <f t="shared" si="0"/>
        <v>0.91666666666666663</v>
      </c>
      <c r="R23" s="19">
        <v>0</v>
      </c>
      <c r="S23" s="18">
        <f t="shared" si="2"/>
        <v>1.8173049943883277E-2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2093</v>
      </c>
      <c r="H24" s="9" t="s">
        <v>202</v>
      </c>
      <c r="I24" s="3" t="s">
        <v>2051</v>
      </c>
      <c r="J24" s="13" t="s">
        <v>2094</v>
      </c>
      <c r="K24" s="14" t="s">
        <v>2095</v>
      </c>
      <c r="L24" s="18">
        <f t="shared" si="3"/>
        <v>2.3599537037037037E-2</v>
      </c>
      <c r="O24">
        <v>22</v>
      </c>
      <c r="P24">
        <f>COUNTIF(M:M,"22")</f>
        <v>1</v>
      </c>
      <c r="Q24">
        <f t="shared" si="0"/>
        <v>0.91666666666666663</v>
      </c>
      <c r="R24" s="19">
        <f t="shared" si="1"/>
        <v>1.2013888888888991E-2</v>
      </c>
      <c r="S24" s="18">
        <f t="shared" si="2"/>
        <v>1.8173049943883277E-2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2096</v>
      </c>
      <c r="H25" s="9" t="s">
        <v>202</v>
      </c>
      <c r="I25" s="3" t="s">
        <v>2051</v>
      </c>
      <c r="J25" s="13" t="s">
        <v>2097</v>
      </c>
      <c r="K25" s="14" t="s">
        <v>2098</v>
      </c>
      <c r="L25" s="18">
        <f t="shared" si="3"/>
        <v>1.2500000000000011E-2</v>
      </c>
      <c r="M25">
        <f t="shared" si="4"/>
        <v>5</v>
      </c>
      <c r="O25">
        <v>23</v>
      </c>
      <c r="P25">
        <f>COUNTIF(M:M,"23")</f>
        <v>0</v>
      </c>
      <c r="Q25">
        <f t="shared" si="0"/>
        <v>0.91666666666666663</v>
      </c>
      <c r="R25" s="19">
        <v>0</v>
      </c>
      <c r="S25" s="18">
        <f t="shared" si="2"/>
        <v>1.8173049943883277E-2</v>
      </c>
    </row>
    <row r="26" spans="1:19" x14ac:dyDescent="0.25">
      <c r="A26" s="3" t="s">
        <v>434</v>
      </c>
      <c r="B26" s="9" t="s">
        <v>435</v>
      </c>
      <c r="C26" s="9" t="s">
        <v>1985</v>
      </c>
      <c r="D26" s="9" t="s">
        <v>1986</v>
      </c>
      <c r="E26" s="9" t="s">
        <v>1986</v>
      </c>
      <c r="F26" s="9" t="s">
        <v>438</v>
      </c>
      <c r="G26" s="9" t="s">
        <v>2099</v>
      </c>
      <c r="H26" s="9" t="s">
        <v>121</v>
      </c>
      <c r="I26" s="3" t="s">
        <v>2051</v>
      </c>
      <c r="J26" s="13" t="s">
        <v>2100</v>
      </c>
      <c r="K26" s="14" t="s">
        <v>2101</v>
      </c>
      <c r="L26" s="18">
        <f t="shared" si="3"/>
        <v>2.5694444444444409E-2</v>
      </c>
      <c r="M26">
        <f t="shared" si="4"/>
        <v>8</v>
      </c>
    </row>
    <row r="27" spans="1:19" x14ac:dyDescent="0.25">
      <c r="A27" s="3" t="s">
        <v>442</v>
      </c>
      <c r="B27" s="9" t="s">
        <v>443</v>
      </c>
      <c r="C27" s="10" t="s">
        <v>12</v>
      </c>
      <c r="D27" s="5"/>
      <c r="E27" s="5"/>
      <c r="F27" s="5"/>
      <c r="G27" s="5"/>
      <c r="H27" s="5"/>
      <c r="I27" s="6"/>
      <c r="J27" s="7"/>
      <c r="K27" s="8"/>
      <c r="O27" t="s">
        <v>2167</v>
      </c>
      <c r="P27">
        <f>SUM(P2:P25)</f>
        <v>22</v>
      </c>
    </row>
    <row r="28" spans="1:19" x14ac:dyDescent="0.25">
      <c r="A28" s="11"/>
      <c r="B28" s="12"/>
      <c r="C28" s="9" t="s">
        <v>444</v>
      </c>
      <c r="D28" s="9" t="s">
        <v>445</v>
      </c>
      <c r="E28" s="9" t="s">
        <v>446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2102</v>
      </c>
      <c r="H29" s="9" t="s">
        <v>121</v>
      </c>
      <c r="I29" s="3" t="s">
        <v>2051</v>
      </c>
      <c r="J29" s="13" t="s">
        <v>2103</v>
      </c>
      <c r="K29" s="14" t="s">
        <v>2104</v>
      </c>
      <c r="L29" s="18">
        <f t="shared" si="3"/>
        <v>2.3692129629629632E-2</v>
      </c>
      <c r="M29">
        <f t="shared" si="4"/>
        <v>1</v>
      </c>
    </row>
    <row r="30" spans="1:19" x14ac:dyDescent="0.25">
      <c r="A30" s="11"/>
      <c r="B30" s="12"/>
      <c r="C30" s="12"/>
      <c r="D30" s="12"/>
      <c r="E30" s="12"/>
      <c r="F30" s="12"/>
      <c r="G30" s="9" t="s">
        <v>2105</v>
      </c>
      <c r="H30" s="9" t="s">
        <v>121</v>
      </c>
      <c r="I30" s="3" t="s">
        <v>2051</v>
      </c>
      <c r="J30" s="13" t="s">
        <v>2106</v>
      </c>
      <c r="K30" s="14" t="s">
        <v>2107</v>
      </c>
      <c r="L30" s="18">
        <f t="shared" si="3"/>
        <v>1.4444444444444454E-2</v>
      </c>
      <c r="M30">
        <f t="shared" si="4"/>
        <v>4</v>
      </c>
    </row>
    <row r="31" spans="1:19" x14ac:dyDescent="0.25">
      <c r="A31" s="11"/>
      <c r="B31" s="12"/>
      <c r="C31" s="12"/>
      <c r="D31" s="12"/>
      <c r="E31" s="12"/>
      <c r="F31" s="12"/>
      <c r="G31" s="9" t="s">
        <v>2108</v>
      </c>
      <c r="H31" s="9" t="s">
        <v>121</v>
      </c>
      <c r="I31" s="3" t="s">
        <v>2051</v>
      </c>
      <c r="J31" s="13" t="s">
        <v>2109</v>
      </c>
      <c r="K31" s="14" t="s">
        <v>2110</v>
      </c>
      <c r="L31" s="18">
        <f t="shared" si="3"/>
        <v>1.2013888888888991E-2</v>
      </c>
      <c r="M31">
        <f t="shared" si="4"/>
        <v>22</v>
      </c>
    </row>
    <row r="32" spans="1:19" x14ac:dyDescent="0.25">
      <c r="A32" s="11"/>
      <c r="B32" s="12"/>
      <c r="C32" s="9" t="s">
        <v>1769</v>
      </c>
      <c r="D32" s="9" t="s">
        <v>1770</v>
      </c>
      <c r="E32" s="9" t="s">
        <v>1771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2111</v>
      </c>
      <c r="H33" s="9" t="s">
        <v>121</v>
      </c>
      <c r="I33" s="3" t="s">
        <v>2051</v>
      </c>
      <c r="J33" s="13" t="s">
        <v>2112</v>
      </c>
      <c r="K33" s="14" t="s">
        <v>2113</v>
      </c>
      <c r="L33" s="18">
        <f t="shared" si="3"/>
        <v>1.5219907407407363E-2</v>
      </c>
      <c r="M33">
        <f t="shared" si="4"/>
        <v>9</v>
      </c>
    </row>
    <row r="34" spans="1:13" x14ac:dyDescent="0.25">
      <c r="A34" s="11"/>
      <c r="B34" s="12"/>
      <c r="C34" s="12"/>
      <c r="D34" s="12"/>
      <c r="E34" s="12"/>
      <c r="F34" s="12"/>
      <c r="G34" s="9" t="s">
        <v>2114</v>
      </c>
      <c r="H34" s="9" t="s">
        <v>121</v>
      </c>
      <c r="I34" s="3" t="s">
        <v>2051</v>
      </c>
      <c r="J34" s="13" t="s">
        <v>2115</v>
      </c>
      <c r="K34" s="14" t="s">
        <v>2116</v>
      </c>
      <c r="L34" s="18">
        <f t="shared" si="3"/>
        <v>2.091435185185192E-2</v>
      </c>
      <c r="M34">
        <f t="shared" si="4"/>
        <v>10</v>
      </c>
    </row>
    <row r="35" spans="1:13" x14ac:dyDescent="0.25">
      <c r="A35" s="11"/>
      <c r="B35" s="11"/>
      <c r="C35" s="11"/>
      <c r="D35" s="11"/>
      <c r="E35" s="11"/>
      <c r="F35" s="11"/>
      <c r="G35" s="3" t="s">
        <v>2117</v>
      </c>
      <c r="H35" s="3" t="s">
        <v>121</v>
      </c>
      <c r="I35" s="3" t="s">
        <v>2051</v>
      </c>
      <c r="J35" s="15" t="s">
        <v>2118</v>
      </c>
      <c r="K35" s="16" t="s">
        <v>2119</v>
      </c>
      <c r="L35" s="18">
        <f t="shared" si="3"/>
        <v>1.287037037037031E-2</v>
      </c>
      <c r="M35">
        <f t="shared" si="4"/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7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28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2157</v>
      </c>
      <c r="M1" t="s">
        <v>2154</v>
      </c>
      <c r="O1" t="s">
        <v>2155</v>
      </c>
      <c r="P1" t="s">
        <v>2156</v>
      </c>
      <c r="Q1" t="s">
        <v>2159</v>
      </c>
      <c r="R1" t="s">
        <v>2158</v>
      </c>
      <c r="S1" t="s">
        <v>2160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0.41666666666666669</v>
      </c>
      <c r="R2" s="19">
        <v>0</v>
      </c>
      <c r="S2" s="18">
        <f>AVERAGEIF($R$2:$R$25, "&lt;&gt; 0")</f>
        <v>1.5556712962962954E-2</v>
      </c>
    </row>
    <row r="3" spans="1:19" x14ac:dyDescent="0.25">
      <c r="A3" s="3" t="s">
        <v>116</v>
      </c>
      <c r="B3" s="9" t="s">
        <v>117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0.41666666666666669</v>
      </c>
      <c r="R3" s="19">
        <f t="shared" ref="R3:R25" si="1">AVERAGEIF(M:M,O3,L:L)</f>
        <v>1.1770833333333328E-2</v>
      </c>
      <c r="S3" s="18">
        <f t="shared" ref="S3:S25" si="2">AVERAGEIF($R$2:$R$25, "&lt;&gt; 0")</f>
        <v>1.5556712962962954E-2</v>
      </c>
    </row>
    <row r="4" spans="1:19" x14ac:dyDescent="0.25">
      <c r="A4" s="11"/>
      <c r="B4" s="12"/>
      <c r="C4" s="9" t="s">
        <v>166</v>
      </c>
      <c r="D4" s="9" t="s">
        <v>167</v>
      </c>
      <c r="E4" s="9" t="s">
        <v>167</v>
      </c>
      <c r="F4" s="9" t="s">
        <v>15</v>
      </c>
      <c r="G4" s="9" t="s">
        <v>2120</v>
      </c>
      <c r="H4" s="9" t="s">
        <v>121</v>
      </c>
      <c r="I4" s="3" t="s">
        <v>2121</v>
      </c>
      <c r="J4" s="13" t="s">
        <v>2122</v>
      </c>
      <c r="K4" s="14" t="s">
        <v>2123</v>
      </c>
      <c r="L4" s="18">
        <f t="shared" ref="L3:L66" si="3">K4-J4</f>
        <v>2.7210648148148164E-2</v>
      </c>
      <c r="M4">
        <f t="shared" ref="M3:M66" si="4">HOUR(J4)</f>
        <v>7</v>
      </c>
      <c r="O4">
        <v>2</v>
      </c>
      <c r="P4">
        <f>COUNTIF(M:M,"2")</f>
        <v>0</v>
      </c>
      <c r="Q4">
        <f t="shared" si="0"/>
        <v>0.41666666666666669</v>
      </c>
      <c r="R4" s="19">
        <v>0</v>
      </c>
      <c r="S4" s="18">
        <f t="shared" si="2"/>
        <v>1.5556712962962954E-2</v>
      </c>
    </row>
    <row r="5" spans="1:19" x14ac:dyDescent="0.25">
      <c r="A5" s="11"/>
      <c r="B5" s="12"/>
      <c r="C5" s="9" t="s">
        <v>86</v>
      </c>
      <c r="D5" s="9" t="s">
        <v>87</v>
      </c>
      <c r="E5" s="10" t="s">
        <v>12</v>
      </c>
      <c r="F5" s="5"/>
      <c r="G5" s="5"/>
      <c r="H5" s="5"/>
      <c r="I5" s="6"/>
      <c r="J5" s="7"/>
      <c r="K5" s="8"/>
      <c r="O5">
        <v>3</v>
      </c>
      <c r="P5">
        <f>COUNTIF(M:M,"3")</f>
        <v>1</v>
      </c>
      <c r="Q5">
        <f t="shared" si="0"/>
        <v>0.41666666666666669</v>
      </c>
      <c r="R5" s="19">
        <f t="shared" si="1"/>
        <v>1.4143518518518527E-2</v>
      </c>
      <c r="S5" s="18">
        <f t="shared" si="2"/>
        <v>1.5556712962962954E-2</v>
      </c>
    </row>
    <row r="6" spans="1:19" x14ac:dyDescent="0.25">
      <c r="A6" s="11"/>
      <c r="B6" s="12"/>
      <c r="C6" s="12"/>
      <c r="D6" s="12"/>
      <c r="E6" s="9" t="s">
        <v>87</v>
      </c>
      <c r="F6" s="9" t="s">
        <v>15</v>
      </c>
      <c r="G6" s="9" t="s">
        <v>2124</v>
      </c>
      <c r="H6" s="9" t="s">
        <v>121</v>
      </c>
      <c r="I6" s="3" t="s">
        <v>2121</v>
      </c>
      <c r="J6" s="13" t="s">
        <v>2125</v>
      </c>
      <c r="K6" s="14" t="s">
        <v>2126</v>
      </c>
      <c r="L6" s="18">
        <f t="shared" si="3"/>
        <v>1.4780092592592609E-2</v>
      </c>
      <c r="M6">
        <f t="shared" si="4"/>
        <v>22</v>
      </c>
      <c r="O6">
        <v>4</v>
      </c>
      <c r="P6">
        <f>COUNTIF(M:M,"4")</f>
        <v>0</v>
      </c>
      <c r="Q6">
        <f t="shared" si="0"/>
        <v>0.41666666666666669</v>
      </c>
      <c r="R6" s="19">
        <v>0</v>
      </c>
      <c r="S6" s="18">
        <f t="shared" si="2"/>
        <v>1.5556712962962954E-2</v>
      </c>
    </row>
    <row r="7" spans="1:19" x14ac:dyDescent="0.25">
      <c r="A7" s="11"/>
      <c r="B7" s="12"/>
      <c r="C7" s="12"/>
      <c r="D7" s="12"/>
      <c r="E7" s="9" t="s">
        <v>172</v>
      </c>
      <c r="F7" s="9" t="s">
        <v>15</v>
      </c>
      <c r="G7" s="9" t="s">
        <v>2127</v>
      </c>
      <c r="H7" s="9" t="s">
        <v>121</v>
      </c>
      <c r="I7" s="3" t="s">
        <v>2121</v>
      </c>
      <c r="J7" s="13" t="s">
        <v>2128</v>
      </c>
      <c r="K7" s="14" t="s">
        <v>2129</v>
      </c>
      <c r="L7" s="18">
        <f t="shared" si="3"/>
        <v>1.2800925925925966E-2</v>
      </c>
      <c r="M7">
        <f t="shared" si="4"/>
        <v>17</v>
      </c>
      <c r="O7">
        <v>5</v>
      </c>
      <c r="P7">
        <f>COUNTIF(M:M,"5")</f>
        <v>0</v>
      </c>
      <c r="Q7">
        <f t="shared" si="0"/>
        <v>0.41666666666666669</v>
      </c>
      <c r="R7" s="19">
        <v>0</v>
      </c>
      <c r="S7" s="18">
        <f t="shared" si="2"/>
        <v>1.5556712962962954E-2</v>
      </c>
    </row>
    <row r="8" spans="1:19" x14ac:dyDescent="0.25">
      <c r="A8" s="11"/>
      <c r="B8" s="12"/>
      <c r="C8" s="9" t="s">
        <v>825</v>
      </c>
      <c r="D8" s="9" t="s">
        <v>826</v>
      </c>
      <c r="E8" s="9" t="s">
        <v>826</v>
      </c>
      <c r="F8" s="9" t="s">
        <v>15</v>
      </c>
      <c r="G8" s="9" t="s">
        <v>2130</v>
      </c>
      <c r="H8" s="9" t="s">
        <v>121</v>
      </c>
      <c r="I8" s="3" t="s">
        <v>2121</v>
      </c>
      <c r="J8" s="13" t="s">
        <v>2131</v>
      </c>
      <c r="K8" s="14" t="s">
        <v>2132</v>
      </c>
      <c r="L8" s="18">
        <f t="shared" si="3"/>
        <v>1.2361111111111101E-2</v>
      </c>
      <c r="M8">
        <f t="shared" si="4"/>
        <v>11</v>
      </c>
      <c r="O8">
        <v>6</v>
      </c>
      <c r="P8">
        <f>COUNTIF(M:M,"6")</f>
        <v>1</v>
      </c>
      <c r="Q8">
        <f t="shared" si="0"/>
        <v>0.41666666666666669</v>
      </c>
      <c r="R8" s="19">
        <f t="shared" si="1"/>
        <v>1.3206018518518492E-2</v>
      </c>
      <c r="S8" s="18">
        <f t="shared" si="2"/>
        <v>1.5556712962962954E-2</v>
      </c>
    </row>
    <row r="9" spans="1:19" x14ac:dyDescent="0.25">
      <c r="A9" s="3" t="s">
        <v>220</v>
      </c>
      <c r="B9" s="9" t="s">
        <v>221</v>
      </c>
      <c r="C9" s="10" t="s">
        <v>12</v>
      </c>
      <c r="D9" s="5"/>
      <c r="E9" s="5"/>
      <c r="F9" s="5"/>
      <c r="G9" s="5"/>
      <c r="H9" s="5"/>
      <c r="I9" s="6"/>
      <c r="J9" s="7"/>
      <c r="K9" s="8"/>
      <c r="O9">
        <v>7</v>
      </c>
      <c r="P9">
        <f>COUNTIF(M:M,"7")</f>
        <v>1</v>
      </c>
      <c r="Q9">
        <f t="shared" si="0"/>
        <v>0.41666666666666669</v>
      </c>
      <c r="R9" s="19">
        <f t="shared" si="1"/>
        <v>2.7210648148148164E-2</v>
      </c>
      <c r="S9" s="18">
        <f t="shared" si="2"/>
        <v>1.5556712962962954E-2</v>
      </c>
    </row>
    <row r="10" spans="1:19" x14ac:dyDescent="0.25">
      <c r="A10" s="11"/>
      <c r="B10" s="12"/>
      <c r="C10" s="9" t="s">
        <v>195</v>
      </c>
      <c r="D10" s="9" t="s">
        <v>196</v>
      </c>
      <c r="E10" s="9" t="s">
        <v>196</v>
      </c>
      <c r="F10" s="9" t="s">
        <v>15</v>
      </c>
      <c r="G10" s="9" t="s">
        <v>2133</v>
      </c>
      <c r="H10" s="9" t="s">
        <v>121</v>
      </c>
      <c r="I10" s="3" t="s">
        <v>2121</v>
      </c>
      <c r="J10" s="13" t="s">
        <v>2134</v>
      </c>
      <c r="K10" s="14" t="s">
        <v>2135</v>
      </c>
      <c r="L10" s="18">
        <f t="shared" si="3"/>
        <v>1.9675925925925819E-2</v>
      </c>
      <c r="M10">
        <f t="shared" si="4"/>
        <v>14</v>
      </c>
      <c r="O10">
        <v>8</v>
      </c>
      <c r="P10">
        <f>COUNTIF(M:M,"8")</f>
        <v>0</v>
      </c>
      <c r="Q10">
        <f t="shared" si="0"/>
        <v>0.41666666666666669</v>
      </c>
      <c r="R10" s="19">
        <v>0</v>
      </c>
      <c r="S10" s="18">
        <f t="shared" si="2"/>
        <v>1.5556712962962954E-2</v>
      </c>
    </row>
    <row r="11" spans="1:19" x14ac:dyDescent="0.25">
      <c r="A11" s="11"/>
      <c r="B11" s="12"/>
      <c r="C11" s="9" t="s">
        <v>825</v>
      </c>
      <c r="D11" s="9" t="s">
        <v>826</v>
      </c>
      <c r="E11" s="9" t="s">
        <v>826</v>
      </c>
      <c r="F11" s="9" t="s">
        <v>15</v>
      </c>
      <c r="G11" s="9" t="s">
        <v>2136</v>
      </c>
      <c r="H11" s="9" t="s">
        <v>121</v>
      </c>
      <c r="I11" s="3" t="s">
        <v>2121</v>
      </c>
      <c r="J11" s="13" t="s">
        <v>2137</v>
      </c>
      <c r="K11" s="14" t="s">
        <v>2138</v>
      </c>
      <c r="L11" s="18">
        <f t="shared" si="3"/>
        <v>1.388888888888884E-2</v>
      </c>
      <c r="M11">
        <f t="shared" si="4"/>
        <v>15</v>
      </c>
      <c r="O11">
        <v>9</v>
      </c>
      <c r="P11">
        <f>COUNTIF(M:M,"9")</f>
        <v>0</v>
      </c>
      <c r="Q11">
        <f t="shared" si="0"/>
        <v>0.41666666666666669</v>
      </c>
      <c r="R11" s="19">
        <v>0</v>
      </c>
      <c r="S11" s="18">
        <f t="shared" si="2"/>
        <v>1.5556712962962954E-2</v>
      </c>
    </row>
    <row r="12" spans="1:19" x14ac:dyDescent="0.25">
      <c r="A12" s="11"/>
      <c r="B12" s="12"/>
      <c r="C12" s="9" t="s">
        <v>215</v>
      </c>
      <c r="D12" s="9" t="s">
        <v>216</v>
      </c>
      <c r="E12" s="9" t="s">
        <v>216</v>
      </c>
      <c r="F12" s="9" t="s">
        <v>15</v>
      </c>
      <c r="G12" s="9" t="s">
        <v>2139</v>
      </c>
      <c r="H12" s="9" t="s">
        <v>121</v>
      </c>
      <c r="I12" s="3" t="s">
        <v>2121</v>
      </c>
      <c r="J12" s="13" t="s">
        <v>2140</v>
      </c>
      <c r="K12" s="14" t="s">
        <v>2141</v>
      </c>
      <c r="L12" s="18">
        <f t="shared" si="3"/>
        <v>1.5729166666666683E-2</v>
      </c>
      <c r="M12">
        <f t="shared" si="4"/>
        <v>20</v>
      </c>
      <c r="O12">
        <v>10</v>
      </c>
      <c r="P12">
        <f>COUNTIF(M:M,"10")</f>
        <v>0</v>
      </c>
      <c r="Q12">
        <f t="shared" si="0"/>
        <v>0.41666666666666669</v>
      </c>
      <c r="R12" s="19">
        <v>0</v>
      </c>
      <c r="S12" s="18">
        <f t="shared" si="2"/>
        <v>1.5556712962962954E-2</v>
      </c>
    </row>
    <row r="13" spans="1:19" x14ac:dyDescent="0.25">
      <c r="A13" s="3" t="s">
        <v>442</v>
      </c>
      <c r="B13" s="9" t="s">
        <v>443</v>
      </c>
      <c r="C13" s="9" t="s">
        <v>444</v>
      </c>
      <c r="D13" s="9" t="s">
        <v>445</v>
      </c>
      <c r="E13" s="9" t="s">
        <v>446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</v>
      </c>
      <c r="Q13">
        <f t="shared" si="0"/>
        <v>0.41666666666666669</v>
      </c>
      <c r="R13" s="19">
        <f t="shared" si="1"/>
        <v>1.2361111111111101E-2</v>
      </c>
      <c r="S13" s="18">
        <f t="shared" si="2"/>
        <v>1.5556712962962954E-2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2142</v>
      </c>
      <c r="H14" s="9" t="s">
        <v>121</v>
      </c>
      <c r="I14" s="3" t="s">
        <v>2121</v>
      </c>
      <c r="J14" s="13" t="s">
        <v>2143</v>
      </c>
      <c r="K14" s="14" t="s">
        <v>2144</v>
      </c>
      <c r="L14" s="18">
        <f t="shared" si="3"/>
        <v>1.1770833333333328E-2</v>
      </c>
      <c r="M14">
        <f t="shared" si="4"/>
        <v>1</v>
      </c>
      <c r="O14">
        <v>12</v>
      </c>
      <c r="P14">
        <f>COUNTIF(M:M,"12")</f>
        <v>0</v>
      </c>
      <c r="Q14">
        <f t="shared" si="0"/>
        <v>0.41666666666666669</v>
      </c>
      <c r="R14" s="19">
        <v>0</v>
      </c>
      <c r="S14" s="18">
        <f t="shared" si="2"/>
        <v>1.5556712962962954E-2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2145</v>
      </c>
      <c r="H15" s="9" t="s">
        <v>121</v>
      </c>
      <c r="I15" s="3" t="s">
        <v>2121</v>
      </c>
      <c r="J15" s="13" t="s">
        <v>2146</v>
      </c>
      <c r="K15" s="14" t="s">
        <v>2147</v>
      </c>
      <c r="L15" s="18">
        <f t="shared" si="3"/>
        <v>1.4143518518518527E-2</v>
      </c>
      <c r="M15">
        <f t="shared" si="4"/>
        <v>3</v>
      </c>
      <c r="O15">
        <v>13</v>
      </c>
      <c r="P15">
        <f>COUNTIF(M:M,"13")</f>
        <v>0</v>
      </c>
      <c r="Q15">
        <f t="shared" si="0"/>
        <v>0.41666666666666669</v>
      </c>
      <c r="R15" s="19">
        <v>0</v>
      </c>
      <c r="S15" s="18">
        <f t="shared" si="2"/>
        <v>1.5556712962962954E-2</v>
      </c>
    </row>
    <row r="16" spans="1:19" x14ac:dyDescent="0.25">
      <c r="A16" s="11"/>
      <c r="B16" s="11"/>
      <c r="C16" s="11"/>
      <c r="D16" s="11"/>
      <c r="E16" s="11"/>
      <c r="F16" s="11"/>
      <c r="G16" s="3" t="s">
        <v>2148</v>
      </c>
      <c r="H16" s="3" t="s">
        <v>121</v>
      </c>
      <c r="I16" s="3" t="s">
        <v>2121</v>
      </c>
      <c r="J16" s="15" t="s">
        <v>2149</v>
      </c>
      <c r="K16" s="16" t="s">
        <v>2150</v>
      </c>
      <c r="L16" s="18">
        <f t="shared" si="3"/>
        <v>1.3206018518518492E-2</v>
      </c>
      <c r="M16">
        <f t="shared" si="4"/>
        <v>6</v>
      </c>
      <c r="O16">
        <v>14</v>
      </c>
      <c r="P16">
        <f>COUNTIF(M:M,"14")</f>
        <v>1</v>
      </c>
      <c r="Q16">
        <f t="shared" si="0"/>
        <v>0.41666666666666669</v>
      </c>
      <c r="R16" s="19">
        <f t="shared" si="1"/>
        <v>1.9675925925925819E-2</v>
      </c>
      <c r="S16" s="18">
        <f t="shared" si="2"/>
        <v>1.5556712962962954E-2</v>
      </c>
    </row>
    <row r="17" spans="15:19" x14ac:dyDescent="0.25">
      <c r="O17">
        <v>15</v>
      </c>
      <c r="P17">
        <f>COUNTIF(M:M,"15")</f>
        <v>1</v>
      </c>
      <c r="Q17">
        <f t="shared" si="0"/>
        <v>0.41666666666666669</v>
      </c>
      <c r="R17" s="19">
        <f t="shared" si="1"/>
        <v>1.388888888888884E-2</v>
      </c>
      <c r="S17" s="18">
        <f t="shared" si="2"/>
        <v>1.5556712962962954E-2</v>
      </c>
    </row>
    <row r="18" spans="15:19" x14ac:dyDescent="0.25">
      <c r="O18">
        <v>16</v>
      </c>
      <c r="P18">
        <f>COUNTIF(M:M,"16")</f>
        <v>0</v>
      </c>
      <c r="Q18">
        <f t="shared" si="0"/>
        <v>0.41666666666666669</v>
      </c>
      <c r="R18" s="19">
        <v>0</v>
      </c>
      <c r="S18" s="18">
        <f t="shared" si="2"/>
        <v>1.5556712962962954E-2</v>
      </c>
    </row>
    <row r="19" spans="15:19" x14ac:dyDescent="0.25">
      <c r="O19">
        <v>17</v>
      </c>
      <c r="P19">
        <f>COUNTIF(M:M,"17")</f>
        <v>1</v>
      </c>
      <c r="Q19">
        <f t="shared" si="0"/>
        <v>0.41666666666666669</v>
      </c>
      <c r="R19" s="19">
        <f t="shared" si="1"/>
        <v>1.2800925925925966E-2</v>
      </c>
      <c r="S19" s="18">
        <f t="shared" si="2"/>
        <v>1.5556712962962954E-2</v>
      </c>
    </row>
    <row r="20" spans="15:19" x14ac:dyDescent="0.25">
      <c r="O20">
        <v>18</v>
      </c>
      <c r="P20">
        <f>COUNTIF(M:M,"18")</f>
        <v>0</v>
      </c>
      <c r="Q20">
        <f t="shared" si="0"/>
        <v>0.41666666666666669</v>
      </c>
      <c r="R20" s="19">
        <v>0</v>
      </c>
      <c r="S20" s="18">
        <f t="shared" si="2"/>
        <v>1.5556712962962954E-2</v>
      </c>
    </row>
    <row r="21" spans="15:19" x14ac:dyDescent="0.25">
      <c r="O21">
        <v>19</v>
      </c>
      <c r="P21">
        <f>COUNTIF(M:M,"19")</f>
        <v>0</v>
      </c>
      <c r="Q21">
        <f t="shared" si="0"/>
        <v>0.41666666666666669</v>
      </c>
      <c r="R21" s="19">
        <v>0</v>
      </c>
      <c r="S21" s="18">
        <f t="shared" si="2"/>
        <v>1.5556712962962954E-2</v>
      </c>
    </row>
    <row r="22" spans="15:19" x14ac:dyDescent="0.25">
      <c r="O22">
        <v>20</v>
      </c>
      <c r="P22">
        <f>COUNTIF(M:M,"20")</f>
        <v>1</v>
      </c>
      <c r="Q22">
        <f t="shared" si="0"/>
        <v>0.41666666666666669</v>
      </c>
      <c r="R22" s="19">
        <f t="shared" si="1"/>
        <v>1.5729166666666683E-2</v>
      </c>
      <c r="S22" s="18">
        <f t="shared" si="2"/>
        <v>1.5556712962962954E-2</v>
      </c>
    </row>
    <row r="23" spans="15:19" x14ac:dyDescent="0.25">
      <c r="O23">
        <v>21</v>
      </c>
      <c r="P23">
        <f>COUNTIF(M:M,"21")</f>
        <v>0</v>
      </c>
      <c r="Q23">
        <f t="shared" si="0"/>
        <v>0.41666666666666669</v>
      </c>
      <c r="R23" s="19">
        <v>0</v>
      </c>
      <c r="S23" s="18">
        <f t="shared" si="2"/>
        <v>1.5556712962962954E-2</v>
      </c>
    </row>
    <row r="24" spans="15:19" x14ac:dyDescent="0.25">
      <c r="O24">
        <v>22</v>
      </c>
      <c r="P24">
        <f>COUNTIF(M:M,"22")</f>
        <v>1</v>
      </c>
      <c r="Q24">
        <f t="shared" si="0"/>
        <v>0.41666666666666669</v>
      </c>
      <c r="R24" s="19">
        <f t="shared" si="1"/>
        <v>1.4780092592592609E-2</v>
      </c>
      <c r="S24" s="18">
        <f t="shared" si="2"/>
        <v>1.5556712962962954E-2</v>
      </c>
    </row>
    <row r="25" spans="15:19" x14ac:dyDescent="0.25">
      <c r="O25">
        <v>23</v>
      </c>
      <c r="P25">
        <f>COUNTIF(M:M,"23")</f>
        <v>0</v>
      </c>
      <c r="Q25">
        <f t="shared" si="0"/>
        <v>0.41666666666666669</v>
      </c>
      <c r="R25" s="19">
        <v>0</v>
      </c>
      <c r="S25" s="18">
        <f t="shared" si="2"/>
        <v>1.5556712962962954E-2</v>
      </c>
    </row>
    <row r="27" spans="15:19" x14ac:dyDescent="0.25">
      <c r="O27" t="s">
        <v>2168</v>
      </c>
      <c r="P27">
        <f>SUM(P2:P25)</f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758"/>
  <sheetViews>
    <sheetView tabSelected="1" topLeftCell="I22" workbookViewId="0">
      <selection activeCell="T32" sqref="T31:T32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8" bestFit="1" customWidth="1"/>
    <col min="14" max="14" width="11.140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32.28515625" bestFit="1" customWidth="1"/>
    <col min="20" max="20" width="20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2152</v>
      </c>
      <c r="K1" s="3" t="s">
        <v>7</v>
      </c>
      <c r="L1" s="3" t="s">
        <v>8</v>
      </c>
      <c r="M1" s="18" t="s">
        <v>2157</v>
      </c>
      <c r="N1" t="s">
        <v>2154</v>
      </c>
      <c r="P1" t="s">
        <v>2155</v>
      </c>
      <c r="Q1" t="s">
        <v>2156</v>
      </c>
      <c r="R1" t="s">
        <v>2159</v>
      </c>
      <c r="S1" t="s">
        <v>2158</v>
      </c>
      <c r="T1" t="s">
        <v>2160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3</v>
      </c>
      <c r="R2">
        <f>AVERAGE($Q$2:$Q$25)</f>
        <v>27.791666666666668</v>
      </c>
      <c r="S2" s="18">
        <f>AVERAGEIF($N$2:$N$1200,  P2, $M$2:$M$1200)</f>
        <v>1.8364197530864199E-2</v>
      </c>
      <c r="T2" s="18">
        <f>AVERAGEIF($S$2:$S$25,"&lt;&gt; 0")</f>
        <v>2.2314499650830589E-2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14</v>
      </c>
      <c r="R3">
        <f t="shared" ref="R3:R25" si="0">AVERAGE($Q$2:$Q$25)</f>
        <v>27.791666666666668</v>
      </c>
      <c r="S3" s="18">
        <f t="shared" ref="S3:S25" si="1">AVERAGEIF($N$2:$N$1200,  P3, $M$2:$M$1200)</f>
        <v>1.8101851851851859E-2</v>
      </c>
      <c r="T3" s="18">
        <f t="shared" ref="T3:T25" si="2">AVERAGEIF($S$2:$S$25,"&lt;&gt; 0")</f>
        <v>2.2314499650830589E-2</v>
      </c>
    </row>
    <row r="4" spans="1:20" x14ac:dyDescent="0.25">
      <c r="A4" s="11"/>
      <c r="B4" s="12"/>
      <c r="C4" s="9" t="s">
        <v>66</v>
      </c>
      <c r="D4" s="9" t="s">
        <v>67</v>
      </c>
      <c r="E4" s="9" t="s">
        <v>67</v>
      </c>
      <c r="F4" s="9" t="s">
        <v>15</v>
      </c>
      <c r="G4" s="9" t="s">
        <v>839</v>
      </c>
      <c r="H4" s="9" t="s">
        <v>17</v>
      </c>
      <c r="I4" s="9" t="s">
        <v>515</v>
      </c>
      <c r="J4" s="3" t="s">
        <v>2151</v>
      </c>
      <c r="K4" s="13" t="s">
        <v>840</v>
      </c>
      <c r="L4" s="14" t="s">
        <v>841</v>
      </c>
      <c r="M4" s="18">
        <f t="shared" ref="M3:M66" si="3">L4-K4</f>
        <v>2.6851851851851793E-2</v>
      </c>
      <c r="N4">
        <f t="shared" ref="N3:N66" si="4">HOUR(K4)</f>
        <v>12</v>
      </c>
      <c r="P4">
        <v>2</v>
      </c>
      <c r="Q4">
        <f>COUNTIF(N:N,"2")</f>
        <v>12</v>
      </c>
      <c r="R4">
        <f t="shared" si="0"/>
        <v>27.791666666666668</v>
      </c>
      <c r="S4" s="18">
        <f t="shared" si="1"/>
        <v>1.5092592592592595E-2</v>
      </c>
      <c r="T4" s="18">
        <f t="shared" si="2"/>
        <v>2.2314499650830589E-2</v>
      </c>
    </row>
    <row r="5" spans="1:20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5"/>
      <c r="J5" s="6"/>
      <c r="K5" s="7"/>
      <c r="L5" s="8"/>
      <c r="P5">
        <v>3</v>
      </c>
      <c r="Q5">
        <f>COUNTIF(N:N,"3")</f>
        <v>6</v>
      </c>
      <c r="R5">
        <f t="shared" si="0"/>
        <v>27.791666666666668</v>
      </c>
      <c r="S5" s="18">
        <f t="shared" si="1"/>
        <v>1.749228395061728E-2</v>
      </c>
      <c r="T5" s="18">
        <f t="shared" si="2"/>
        <v>2.2314499650830589E-2</v>
      </c>
    </row>
    <row r="6" spans="1:20" x14ac:dyDescent="0.25">
      <c r="A6" s="11"/>
      <c r="B6" s="12"/>
      <c r="C6" s="12"/>
      <c r="D6" s="12"/>
      <c r="E6" s="12"/>
      <c r="F6" s="12"/>
      <c r="G6" s="9" t="s">
        <v>16</v>
      </c>
      <c r="H6" s="9" t="s">
        <v>17</v>
      </c>
      <c r="I6" s="9" t="s">
        <v>18</v>
      </c>
      <c r="J6" s="3" t="s">
        <v>2151</v>
      </c>
      <c r="K6" s="13" t="s">
        <v>19</v>
      </c>
      <c r="L6" s="14" t="s">
        <v>20</v>
      </c>
      <c r="M6" s="18">
        <f t="shared" si="3"/>
        <v>2.5000000000000022E-2</v>
      </c>
      <c r="N6">
        <f t="shared" si="4"/>
        <v>9</v>
      </c>
      <c r="P6">
        <v>4</v>
      </c>
      <c r="Q6">
        <f>COUNTIF(N:N,"4")</f>
        <v>36</v>
      </c>
      <c r="R6">
        <f t="shared" si="0"/>
        <v>27.791666666666668</v>
      </c>
      <c r="S6" s="18">
        <f t="shared" si="1"/>
        <v>1.9858217592592594E-2</v>
      </c>
      <c r="T6" s="18">
        <f t="shared" si="2"/>
        <v>2.2314499650830589E-2</v>
      </c>
    </row>
    <row r="7" spans="1:20" x14ac:dyDescent="0.25">
      <c r="A7" s="11"/>
      <c r="B7" s="12"/>
      <c r="C7" s="12"/>
      <c r="D7" s="12"/>
      <c r="E7" s="12"/>
      <c r="F7" s="12"/>
      <c r="G7" s="9" t="s">
        <v>21</v>
      </c>
      <c r="H7" s="9" t="s">
        <v>17</v>
      </c>
      <c r="I7" s="9" t="s">
        <v>18</v>
      </c>
      <c r="J7" s="3" t="s">
        <v>2151</v>
      </c>
      <c r="K7" s="13" t="s">
        <v>22</v>
      </c>
      <c r="L7" s="14" t="s">
        <v>23</v>
      </c>
      <c r="M7" s="18">
        <f t="shared" si="3"/>
        <v>2.0370370370370372E-2</v>
      </c>
      <c r="N7">
        <f t="shared" si="4"/>
        <v>12</v>
      </c>
      <c r="P7">
        <v>5</v>
      </c>
      <c r="Q7">
        <f>COUNTIF(N:N,"5")</f>
        <v>42</v>
      </c>
      <c r="R7">
        <f t="shared" si="0"/>
        <v>27.791666666666668</v>
      </c>
      <c r="S7" s="18">
        <f t="shared" si="1"/>
        <v>2.2124944885361549E-2</v>
      </c>
      <c r="T7" s="18">
        <f t="shared" si="2"/>
        <v>2.2314499650830589E-2</v>
      </c>
    </row>
    <row r="8" spans="1:20" x14ac:dyDescent="0.25">
      <c r="A8" s="11"/>
      <c r="B8" s="12"/>
      <c r="C8" s="12"/>
      <c r="D8" s="12"/>
      <c r="E8" s="12"/>
      <c r="F8" s="12"/>
      <c r="G8" s="9" t="s">
        <v>842</v>
      </c>
      <c r="H8" s="9" t="s">
        <v>27</v>
      </c>
      <c r="I8" s="9" t="s">
        <v>515</v>
      </c>
      <c r="J8" s="3" t="s">
        <v>2151</v>
      </c>
      <c r="K8" s="13" t="s">
        <v>843</v>
      </c>
      <c r="L8" s="14" t="s">
        <v>844</v>
      </c>
      <c r="M8" s="18">
        <f t="shared" si="3"/>
        <v>3.2210648148148224E-2</v>
      </c>
      <c r="N8">
        <f t="shared" si="4"/>
        <v>13</v>
      </c>
      <c r="P8">
        <v>6</v>
      </c>
      <c r="Q8">
        <f>COUNTIF(N:N,"6")</f>
        <v>41</v>
      </c>
      <c r="R8">
        <f t="shared" si="0"/>
        <v>27.791666666666668</v>
      </c>
      <c r="S8" s="18">
        <f t="shared" si="1"/>
        <v>2.3121047877145442E-2</v>
      </c>
      <c r="T8" s="18">
        <f t="shared" si="2"/>
        <v>2.2314499650830589E-2</v>
      </c>
    </row>
    <row r="9" spans="1:20" x14ac:dyDescent="0.25">
      <c r="A9" s="11"/>
      <c r="B9" s="12"/>
      <c r="C9" s="12"/>
      <c r="D9" s="12"/>
      <c r="E9" s="12"/>
      <c r="F9" s="12"/>
      <c r="G9" s="9" t="s">
        <v>845</v>
      </c>
      <c r="H9" s="9" t="s">
        <v>27</v>
      </c>
      <c r="I9" s="9" t="s">
        <v>515</v>
      </c>
      <c r="J9" s="3" t="s">
        <v>2151</v>
      </c>
      <c r="K9" s="13" t="s">
        <v>846</v>
      </c>
      <c r="L9" s="14" t="s">
        <v>847</v>
      </c>
      <c r="M9" s="18">
        <f t="shared" si="3"/>
        <v>2.0648148148148082E-2</v>
      </c>
      <c r="N9">
        <f t="shared" si="4"/>
        <v>15</v>
      </c>
      <c r="P9">
        <v>7</v>
      </c>
      <c r="Q9">
        <f>COUNTIF(N:N,"7")</f>
        <v>46</v>
      </c>
      <c r="R9">
        <f t="shared" si="0"/>
        <v>27.791666666666668</v>
      </c>
      <c r="S9" s="18">
        <f t="shared" si="1"/>
        <v>2.2585295893719801E-2</v>
      </c>
      <c r="T9" s="18">
        <f t="shared" si="2"/>
        <v>2.2314499650830589E-2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1297</v>
      </c>
      <c r="H10" s="9" t="s">
        <v>17</v>
      </c>
      <c r="I10" s="9" t="s">
        <v>971</v>
      </c>
      <c r="J10" s="3" t="s">
        <v>2151</v>
      </c>
      <c r="K10" s="13" t="s">
        <v>895</v>
      </c>
      <c r="L10" s="14" t="s">
        <v>1298</v>
      </c>
      <c r="M10" s="18">
        <f t="shared" si="3"/>
        <v>1.6122685185185226E-2</v>
      </c>
      <c r="N10">
        <f t="shared" si="4"/>
        <v>10</v>
      </c>
      <c r="P10">
        <v>8</v>
      </c>
      <c r="Q10">
        <f>COUNTIF(N:N,"8")</f>
        <v>48</v>
      </c>
      <c r="R10">
        <f t="shared" si="0"/>
        <v>27.791666666666668</v>
      </c>
      <c r="S10" s="18">
        <f t="shared" si="1"/>
        <v>2.2977671682098758E-2</v>
      </c>
      <c r="T10" s="18">
        <f t="shared" si="2"/>
        <v>2.2314499650830589E-2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1299</v>
      </c>
      <c r="H11" s="9" t="s">
        <v>27</v>
      </c>
      <c r="I11" s="9" t="s">
        <v>971</v>
      </c>
      <c r="J11" s="3" t="s">
        <v>2151</v>
      </c>
      <c r="K11" s="13" t="s">
        <v>1300</v>
      </c>
      <c r="L11" s="14" t="s">
        <v>1301</v>
      </c>
      <c r="M11" s="18">
        <f t="shared" si="3"/>
        <v>2.7881944444444473E-2</v>
      </c>
      <c r="N11">
        <f t="shared" si="4"/>
        <v>12</v>
      </c>
      <c r="P11">
        <v>9</v>
      </c>
      <c r="Q11">
        <f>COUNTIF(N:N,"9")</f>
        <v>55</v>
      </c>
      <c r="R11">
        <f t="shared" si="0"/>
        <v>27.791666666666668</v>
      </c>
      <c r="S11" s="18">
        <f t="shared" si="1"/>
        <v>3.1154882154882164E-2</v>
      </c>
      <c r="T11" s="18">
        <f t="shared" si="2"/>
        <v>2.2314499650830589E-2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1412</v>
      </c>
      <c r="H12" s="9" t="s">
        <v>27</v>
      </c>
      <c r="I12" s="9" t="s">
        <v>1413</v>
      </c>
      <c r="J12" s="3" t="s">
        <v>2151</v>
      </c>
      <c r="K12" s="13" t="s">
        <v>1414</v>
      </c>
      <c r="L12" s="14" t="s">
        <v>1415</v>
      </c>
      <c r="M12" s="18">
        <f t="shared" si="3"/>
        <v>2.4178240740740764E-2</v>
      </c>
      <c r="N12">
        <f t="shared" si="4"/>
        <v>8</v>
      </c>
      <c r="P12">
        <v>10</v>
      </c>
      <c r="Q12">
        <f>COUNTIF(N:N,"10")</f>
        <v>63</v>
      </c>
      <c r="R12">
        <f t="shared" si="0"/>
        <v>27.791666666666668</v>
      </c>
      <c r="S12" s="18">
        <f t="shared" si="1"/>
        <v>2.9577454438565562E-2</v>
      </c>
      <c r="T12" s="18">
        <f t="shared" si="2"/>
        <v>2.2314499650830589E-2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1416</v>
      </c>
      <c r="H13" s="9" t="s">
        <v>27</v>
      </c>
      <c r="I13" s="9" t="s">
        <v>1413</v>
      </c>
      <c r="J13" s="3" t="s">
        <v>2151</v>
      </c>
      <c r="K13" s="13" t="s">
        <v>1417</v>
      </c>
      <c r="L13" s="14" t="s">
        <v>1418</v>
      </c>
      <c r="M13" s="18">
        <f t="shared" si="3"/>
        <v>3.0358796296296287E-2</v>
      </c>
      <c r="N13">
        <f t="shared" si="4"/>
        <v>11</v>
      </c>
      <c r="P13">
        <v>11</v>
      </c>
      <c r="Q13">
        <f>COUNTIF(N:N,"11")</f>
        <v>44</v>
      </c>
      <c r="R13">
        <f t="shared" si="0"/>
        <v>27.791666666666668</v>
      </c>
      <c r="S13" s="18">
        <f t="shared" si="1"/>
        <v>3.5827546296296295E-2</v>
      </c>
      <c r="T13" s="18">
        <f t="shared" si="2"/>
        <v>2.2314499650830589E-2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1419</v>
      </c>
      <c r="H14" s="9" t="s">
        <v>27</v>
      </c>
      <c r="I14" s="9" t="s">
        <v>1413</v>
      </c>
      <c r="J14" s="3" t="s">
        <v>2151</v>
      </c>
      <c r="K14" s="13" t="s">
        <v>1420</v>
      </c>
      <c r="L14" s="14" t="s">
        <v>1421</v>
      </c>
      <c r="M14" s="18">
        <f t="shared" si="3"/>
        <v>2.8379629629629588E-2</v>
      </c>
      <c r="N14">
        <f t="shared" si="4"/>
        <v>13</v>
      </c>
      <c r="P14">
        <v>12</v>
      </c>
      <c r="Q14">
        <f>COUNTIF(N:N,"12")</f>
        <v>54</v>
      </c>
      <c r="R14">
        <f t="shared" si="0"/>
        <v>27.791666666666668</v>
      </c>
      <c r="S14" s="18">
        <f t="shared" si="1"/>
        <v>2.7643175582990405E-2</v>
      </c>
      <c r="T14" s="18">
        <f t="shared" si="2"/>
        <v>2.2314499650830589E-2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1422</v>
      </c>
      <c r="H15" s="9" t="s">
        <v>17</v>
      </c>
      <c r="I15" s="9" t="s">
        <v>1413</v>
      </c>
      <c r="J15" s="3" t="s">
        <v>2151</v>
      </c>
      <c r="K15" s="13" t="s">
        <v>1423</v>
      </c>
      <c r="L15" s="14" t="s">
        <v>1424</v>
      </c>
      <c r="M15" s="18">
        <f t="shared" si="3"/>
        <v>2.2152777777777799E-2</v>
      </c>
      <c r="N15">
        <f t="shared" si="4"/>
        <v>15</v>
      </c>
      <c r="P15">
        <v>13</v>
      </c>
      <c r="Q15">
        <f>COUNTIF(N:N,"13")</f>
        <v>43</v>
      </c>
      <c r="R15">
        <f t="shared" si="0"/>
        <v>27.791666666666668</v>
      </c>
      <c r="S15" s="18">
        <f t="shared" si="1"/>
        <v>2.9261143410852716E-2</v>
      </c>
      <c r="T15" s="18">
        <f t="shared" si="2"/>
        <v>2.2314499650830589E-2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1790</v>
      </c>
      <c r="H16" s="9" t="s">
        <v>27</v>
      </c>
      <c r="I16" s="9" t="s">
        <v>1791</v>
      </c>
      <c r="J16" s="3" t="s">
        <v>2151</v>
      </c>
      <c r="K16" s="13" t="s">
        <v>1792</v>
      </c>
      <c r="L16" s="14" t="s">
        <v>1793</v>
      </c>
      <c r="M16" s="18">
        <f t="shared" si="3"/>
        <v>1.3599537037037035E-2</v>
      </c>
      <c r="N16">
        <f t="shared" si="4"/>
        <v>9</v>
      </c>
      <c r="P16">
        <v>14</v>
      </c>
      <c r="Q16">
        <f>COUNTIF(N:N,"14")</f>
        <v>29</v>
      </c>
      <c r="R16">
        <f t="shared" si="0"/>
        <v>27.791666666666668</v>
      </c>
      <c r="S16" s="18">
        <f t="shared" si="1"/>
        <v>2.635935504469988E-2</v>
      </c>
      <c r="T16" s="18">
        <f t="shared" si="2"/>
        <v>2.2314499650830589E-2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1794</v>
      </c>
      <c r="H17" s="9" t="s">
        <v>27</v>
      </c>
      <c r="I17" s="9" t="s">
        <v>1791</v>
      </c>
      <c r="J17" s="3" t="s">
        <v>2151</v>
      </c>
      <c r="K17" s="13" t="s">
        <v>1795</v>
      </c>
      <c r="L17" s="14" t="s">
        <v>1796</v>
      </c>
      <c r="M17" s="18">
        <f t="shared" si="3"/>
        <v>3.0902777777777835E-2</v>
      </c>
      <c r="N17">
        <f t="shared" si="4"/>
        <v>13</v>
      </c>
      <c r="P17">
        <v>15</v>
      </c>
      <c r="Q17">
        <f>COUNTIF(N:N,"15")</f>
        <v>27</v>
      </c>
      <c r="R17">
        <f t="shared" si="0"/>
        <v>27.791666666666668</v>
      </c>
      <c r="S17" s="18">
        <f t="shared" si="1"/>
        <v>2.2537294238683118E-2</v>
      </c>
      <c r="T17" s="18">
        <f t="shared" si="2"/>
        <v>2.2314499650830589E-2</v>
      </c>
    </row>
    <row r="18" spans="1:20" x14ac:dyDescent="0.25">
      <c r="A18" s="11"/>
      <c r="B18" s="12"/>
      <c r="C18" s="9" t="s">
        <v>24</v>
      </c>
      <c r="D18" s="9" t="s">
        <v>25</v>
      </c>
      <c r="E18" s="9" t="s">
        <v>25</v>
      </c>
      <c r="F18" s="9" t="s">
        <v>15</v>
      </c>
      <c r="G18" s="10" t="s">
        <v>12</v>
      </c>
      <c r="H18" s="5"/>
      <c r="I18" s="5"/>
      <c r="J18" s="6"/>
      <c r="K18" s="7"/>
      <c r="L18" s="8"/>
      <c r="P18">
        <v>16</v>
      </c>
      <c r="Q18">
        <f>COUNTIF(N:N,"16")</f>
        <v>20</v>
      </c>
      <c r="R18">
        <f t="shared" si="0"/>
        <v>27.791666666666668</v>
      </c>
      <c r="S18" s="18">
        <f t="shared" si="1"/>
        <v>2.1250000000000012E-2</v>
      </c>
      <c r="T18" s="18">
        <f t="shared" si="2"/>
        <v>2.2314499650830589E-2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26</v>
      </c>
      <c r="H19" s="9" t="s">
        <v>27</v>
      </c>
      <c r="I19" s="9" t="s">
        <v>18</v>
      </c>
      <c r="J19" s="3" t="s">
        <v>2151</v>
      </c>
      <c r="K19" s="13" t="s">
        <v>28</v>
      </c>
      <c r="L19" s="14" t="s">
        <v>29</v>
      </c>
      <c r="M19" s="18">
        <f t="shared" si="3"/>
        <v>1.5312499999999951E-2</v>
      </c>
      <c r="N19">
        <f t="shared" si="4"/>
        <v>13</v>
      </c>
      <c r="P19">
        <v>17</v>
      </c>
      <c r="Q19">
        <f>COUNTIF(N:N,"17")</f>
        <v>25</v>
      </c>
      <c r="R19">
        <f t="shared" si="0"/>
        <v>27.791666666666668</v>
      </c>
      <c r="S19" s="18">
        <f t="shared" si="1"/>
        <v>2.2654166666666632E-2</v>
      </c>
      <c r="T19" s="18">
        <f t="shared" si="2"/>
        <v>2.2314499650830589E-2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848</v>
      </c>
      <c r="H20" s="9" t="s">
        <v>27</v>
      </c>
      <c r="I20" s="9" t="s">
        <v>515</v>
      </c>
      <c r="J20" s="3" t="s">
        <v>2151</v>
      </c>
      <c r="K20" s="13" t="s">
        <v>849</v>
      </c>
      <c r="L20" s="14" t="s">
        <v>850</v>
      </c>
      <c r="M20" s="18">
        <f t="shared" si="3"/>
        <v>1.6331018518518536E-2</v>
      </c>
      <c r="N20">
        <f t="shared" si="4"/>
        <v>10</v>
      </c>
      <c r="P20">
        <v>18</v>
      </c>
      <c r="Q20">
        <f>COUNTIF(N:N,"18")</f>
        <v>11</v>
      </c>
      <c r="R20">
        <f t="shared" si="0"/>
        <v>27.791666666666668</v>
      </c>
      <c r="S20" s="18">
        <f t="shared" si="1"/>
        <v>1.7743055555555574E-2</v>
      </c>
      <c r="T20" s="18">
        <f t="shared" si="2"/>
        <v>2.2314499650830589E-2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851</v>
      </c>
      <c r="H21" s="9" t="s">
        <v>17</v>
      </c>
      <c r="I21" s="9" t="s">
        <v>515</v>
      </c>
      <c r="J21" s="3" t="s">
        <v>2151</v>
      </c>
      <c r="K21" s="13" t="s">
        <v>852</v>
      </c>
      <c r="L21" s="14" t="s">
        <v>853</v>
      </c>
      <c r="M21" s="18">
        <f t="shared" si="3"/>
        <v>2.1157407407407458E-2</v>
      </c>
      <c r="N21">
        <f t="shared" si="4"/>
        <v>13</v>
      </c>
      <c r="P21">
        <v>19</v>
      </c>
      <c r="Q21">
        <f>COUNTIF(N:N,"19")</f>
        <v>10</v>
      </c>
      <c r="R21">
        <f t="shared" si="0"/>
        <v>27.791666666666668</v>
      </c>
      <c r="S21" s="18">
        <f t="shared" si="1"/>
        <v>1.7899305555555533E-2</v>
      </c>
      <c r="T21" s="18">
        <f t="shared" si="2"/>
        <v>2.2314499650830589E-2</v>
      </c>
    </row>
    <row r="22" spans="1:20" x14ac:dyDescent="0.25">
      <c r="A22" s="11"/>
      <c r="B22" s="12"/>
      <c r="C22" s="9" t="s">
        <v>182</v>
      </c>
      <c r="D22" s="9" t="s">
        <v>183</v>
      </c>
      <c r="E22" s="9" t="s">
        <v>183</v>
      </c>
      <c r="F22" s="9" t="s">
        <v>15</v>
      </c>
      <c r="G22" s="9" t="s">
        <v>854</v>
      </c>
      <c r="H22" s="9" t="s">
        <v>17</v>
      </c>
      <c r="I22" s="9" t="s">
        <v>515</v>
      </c>
      <c r="J22" s="3" t="s">
        <v>2151</v>
      </c>
      <c r="K22" s="13" t="s">
        <v>855</v>
      </c>
      <c r="L22" s="14" t="s">
        <v>856</v>
      </c>
      <c r="M22" s="18">
        <f t="shared" si="3"/>
        <v>2.3298611111111089E-2</v>
      </c>
      <c r="N22">
        <f t="shared" si="4"/>
        <v>17</v>
      </c>
      <c r="P22">
        <v>20</v>
      </c>
      <c r="Q22">
        <f>COUNTIF(N:N,"20")</f>
        <v>7</v>
      </c>
      <c r="R22">
        <f t="shared" si="0"/>
        <v>27.791666666666668</v>
      </c>
      <c r="S22" s="18">
        <f t="shared" si="1"/>
        <v>1.7344576719576708E-2</v>
      </c>
      <c r="T22" s="18">
        <f t="shared" si="2"/>
        <v>2.2314499650830589E-2</v>
      </c>
    </row>
    <row r="23" spans="1:20" x14ac:dyDescent="0.25">
      <c r="A23" s="11"/>
      <c r="B23" s="12"/>
      <c r="C23" s="9" t="s">
        <v>30</v>
      </c>
      <c r="D23" s="9" t="s">
        <v>31</v>
      </c>
      <c r="E23" s="9" t="s">
        <v>31</v>
      </c>
      <c r="F23" s="9" t="s">
        <v>15</v>
      </c>
      <c r="G23" s="10" t="s">
        <v>12</v>
      </c>
      <c r="H23" s="5"/>
      <c r="I23" s="5"/>
      <c r="J23" s="6"/>
      <c r="K23" s="7"/>
      <c r="L23" s="8"/>
      <c r="P23">
        <v>21</v>
      </c>
      <c r="Q23">
        <f>COUNTIF(N:N,"21")</f>
        <v>15</v>
      </c>
      <c r="R23">
        <f t="shared" si="0"/>
        <v>27.791666666666668</v>
      </c>
      <c r="S23" s="18">
        <f t="shared" si="1"/>
        <v>1.6020061728395076E-2</v>
      </c>
      <c r="T23" s="18">
        <f t="shared" si="2"/>
        <v>2.2314499650830589E-2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32</v>
      </c>
      <c r="H24" s="9" t="s">
        <v>17</v>
      </c>
      <c r="I24" s="9" t="s">
        <v>18</v>
      </c>
      <c r="J24" s="3" t="s">
        <v>2151</v>
      </c>
      <c r="K24" s="13" t="s">
        <v>33</v>
      </c>
      <c r="L24" s="14" t="s">
        <v>34</v>
      </c>
      <c r="M24" s="18">
        <f t="shared" si="3"/>
        <v>1.6631944444444435E-2</v>
      </c>
      <c r="N24">
        <f t="shared" si="4"/>
        <v>4</v>
      </c>
      <c r="P24">
        <v>22</v>
      </c>
      <c r="Q24">
        <f>COUNTIF(N:N,"22")</f>
        <v>10</v>
      </c>
      <c r="R24">
        <f t="shared" si="0"/>
        <v>27.791666666666668</v>
      </c>
      <c r="S24" s="18">
        <f t="shared" si="1"/>
        <v>2.0638888888888908E-2</v>
      </c>
      <c r="T24" s="18">
        <f t="shared" si="2"/>
        <v>2.2314499650830589E-2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857</v>
      </c>
      <c r="H25" s="9" t="s">
        <v>27</v>
      </c>
      <c r="I25" s="9" t="s">
        <v>515</v>
      </c>
      <c r="J25" s="3" t="s">
        <v>2151</v>
      </c>
      <c r="K25" s="13" t="s">
        <v>858</v>
      </c>
      <c r="L25" s="14" t="s">
        <v>859</v>
      </c>
      <c r="M25" s="18">
        <f t="shared" si="3"/>
        <v>4.0185185185185102E-2</v>
      </c>
      <c r="N25">
        <f t="shared" si="4"/>
        <v>14</v>
      </c>
      <c r="P25">
        <v>23</v>
      </c>
      <c r="Q25">
        <f>COUNTIF(N:N,"23")</f>
        <v>6</v>
      </c>
      <c r="R25">
        <f t="shared" si="0"/>
        <v>27.791666666666668</v>
      </c>
      <c r="S25" s="18">
        <f t="shared" si="1"/>
        <v>1.9918981481481468E-2</v>
      </c>
      <c r="T25" s="18">
        <f t="shared" si="2"/>
        <v>2.2314499650830589E-2</v>
      </c>
    </row>
    <row r="26" spans="1:20" x14ac:dyDescent="0.25">
      <c r="A26" s="11"/>
      <c r="B26" s="12"/>
      <c r="C26" s="9" t="s">
        <v>1302</v>
      </c>
      <c r="D26" s="9" t="s">
        <v>1303</v>
      </c>
      <c r="E26" s="9" t="s">
        <v>1303</v>
      </c>
      <c r="F26" s="9" t="s">
        <v>15</v>
      </c>
      <c r="G26" s="9" t="s">
        <v>1304</v>
      </c>
      <c r="H26" s="9" t="s">
        <v>27</v>
      </c>
      <c r="I26" s="9" t="s">
        <v>971</v>
      </c>
      <c r="J26" s="3" t="s">
        <v>2151</v>
      </c>
      <c r="K26" s="13" t="s">
        <v>1305</v>
      </c>
      <c r="L26" s="14" t="s">
        <v>1306</v>
      </c>
      <c r="M26" s="18">
        <f t="shared" si="3"/>
        <v>1.3136574074074092E-2</v>
      </c>
      <c r="N26">
        <f t="shared" si="4"/>
        <v>13</v>
      </c>
    </row>
    <row r="27" spans="1:20" x14ac:dyDescent="0.25">
      <c r="A27" s="11"/>
      <c r="B27" s="12"/>
      <c r="C27" s="9" t="s">
        <v>35</v>
      </c>
      <c r="D27" s="9" t="s">
        <v>36</v>
      </c>
      <c r="E27" s="9" t="s">
        <v>36</v>
      </c>
      <c r="F27" s="9" t="s">
        <v>15</v>
      </c>
      <c r="G27" s="10" t="s">
        <v>12</v>
      </c>
      <c r="H27" s="5"/>
      <c r="I27" s="5"/>
      <c r="J27" s="6"/>
      <c r="K27" s="7"/>
      <c r="L27" s="8"/>
      <c r="P27" t="s">
        <v>2162</v>
      </c>
      <c r="Q27">
        <v>133</v>
      </c>
    </row>
    <row r="28" spans="1:20" x14ac:dyDescent="0.25">
      <c r="A28" s="11"/>
      <c r="B28" s="12"/>
      <c r="C28" s="12"/>
      <c r="D28" s="12"/>
      <c r="E28" s="12"/>
      <c r="F28" s="12"/>
      <c r="G28" s="9" t="s">
        <v>37</v>
      </c>
      <c r="H28" s="9" t="s">
        <v>17</v>
      </c>
      <c r="I28" s="9" t="s">
        <v>18</v>
      </c>
      <c r="J28" s="3" t="s">
        <v>2151</v>
      </c>
      <c r="K28" s="13" t="s">
        <v>38</v>
      </c>
      <c r="L28" s="14" t="s">
        <v>39</v>
      </c>
      <c r="M28" s="18">
        <f t="shared" si="3"/>
        <v>1.9108796296296304E-2</v>
      </c>
      <c r="N28">
        <f t="shared" si="4"/>
        <v>6</v>
      </c>
      <c r="P28" t="s">
        <v>2163</v>
      </c>
      <c r="Q28">
        <v>149</v>
      </c>
    </row>
    <row r="29" spans="1:20" x14ac:dyDescent="0.25">
      <c r="A29" s="11"/>
      <c r="B29" s="12"/>
      <c r="C29" s="12"/>
      <c r="D29" s="12"/>
      <c r="E29" s="12"/>
      <c r="F29" s="12"/>
      <c r="G29" s="9" t="s">
        <v>860</v>
      </c>
      <c r="H29" s="9" t="s">
        <v>17</v>
      </c>
      <c r="I29" s="9" t="s">
        <v>515</v>
      </c>
      <c r="J29" s="3" t="s">
        <v>2151</v>
      </c>
      <c r="K29" s="13" t="s">
        <v>861</v>
      </c>
      <c r="L29" s="14" t="s">
        <v>38</v>
      </c>
      <c r="M29" s="18">
        <f t="shared" si="3"/>
        <v>1.5023148148148147E-2</v>
      </c>
      <c r="N29">
        <f t="shared" si="4"/>
        <v>6</v>
      </c>
      <c r="P29" t="s">
        <v>2164</v>
      </c>
      <c r="Q29">
        <v>144</v>
      </c>
    </row>
    <row r="30" spans="1:20" x14ac:dyDescent="0.25">
      <c r="A30" s="11"/>
      <c r="B30" s="12"/>
      <c r="C30" s="12"/>
      <c r="D30" s="12"/>
      <c r="E30" s="12"/>
      <c r="F30" s="12"/>
      <c r="G30" s="9" t="s">
        <v>1307</v>
      </c>
      <c r="H30" s="9" t="s">
        <v>17</v>
      </c>
      <c r="I30" s="9" t="s">
        <v>971</v>
      </c>
      <c r="J30" s="3" t="s">
        <v>2151</v>
      </c>
      <c r="K30" s="13" t="s">
        <v>1308</v>
      </c>
      <c r="L30" s="14" t="s">
        <v>1309</v>
      </c>
      <c r="M30" s="18">
        <f t="shared" si="3"/>
        <v>3.0636574074074052E-2</v>
      </c>
      <c r="N30">
        <f t="shared" si="4"/>
        <v>12</v>
      </c>
      <c r="P30" t="s">
        <v>2165</v>
      </c>
      <c r="Q30">
        <v>125</v>
      </c>
    </row>
    <row r="31" spans="1:20" x14ac:dyDescent="0.25">
      <c r="A31" s="11"/>
      <c r="B31" s="12"/>
      <c r="C31" s="9" t="s">
        <v>40</v>
      </c>
      <c r="D31" s="9" t="s">
        <v>41</v>
      </c>
      <c r="E31" s="9" t="s">
        <v>41</v>
      </c>
      <c r="F31" s="9" t="s">
        <v>15</v>
      </c>
      <c r="G31" s="10" t="s">
        <v>12</v>
      </c>
      <c r="H31" s="5"/>
      <c r="I31" s="5"/>
      <c r="J31" s="6"/>
      <c r="K31" s="7"/>
      <c r="L31" s="8"/>
      <c r="P31" t="s">
        <v>2166</v>
      </c>
      <c r="Q31">
        <v>84</v>
      </c>
    </row>
    <row r="32" spans="1:20" x14ac:dyDescent="0.25">
      <c r="A32" s="11"/>
      <c r="B32" s="12"/>
      <c r="C32" s="12"/>
      <c r="D32" s="12"/>
      <c r="E32" s="12"/>
      <c r="F32" s="12"/>
      <c r="G32" s="9" t="s">
        <v>42</v>
      </c>
      <c r="H32" s="9" t="s">
        <v>17</v>
      </c>
      <c r="I32" s="9" t="s">
        <v>18</v>
      </c>
      <c r="J32" s="3" t="s">
        <v>2151</v>
      </c>
      <c r="K32" s="13" t="s">
        <v>43</v>
      </c>
      <c r="L32" s="14" t="s">
        <v>44</v>
      </c>
      <c r="M32" s="18">
        <f t="shared" si="3"/>
        <v>2.50231481481481E-2</v>
      </c>
      <c r="N32">
        <f t="shared" si="4"/>
        <v>9</v>
      </c>
      <c r="P32" t="s">
        <v>2167</v>
      </c>
      <c r="Q32">
        <v>22</v>
      </c>
    </row>
    <row r="33" spans="1:17" x14ac:dyDescent="0.25">
      <c r="A33" s="11"/>
      <c r="B33" s="12"/>
      <c r="C33" s="12"/>
      <c r="D33" s="12"/>
      <c r="E33" s="12"/>
      <c r="F33" s="12"/>
      <c r="G33" s="9" t="s">
        <v>45</v>
      </c>
      <c r="H33" s="9" t="s">
        <v>17</v>
      </c>
      <c r="I33" s="9" t="s">
        <v>18</v>
      </c>
      <c r="J33" s="3" t="s">
        <v>2151</v>
      </c>
      <c r="K33" s="13" t="s">
        <v>46</v>
      </c>
      <c r="L33" s="14" t="s">
        <v>47</v>
      </c>
      <c r="M33" s="18">
        <f t="shared" si="3"/>
        <v>2.3206018518518445E-2</v>
      </c>
      <c r="N33">
        <f t="shared" si="4"/>
        <v>13</v>
      </c>
      <c r="P33" t="s">
        <v>2168</v>
      </c>
      <c r="Q33">
        <v>10</v>
      </c>
    </row>
    <row r="34" spans="1:17" x14ac:dyDescent="0.25">
      <c r="A34" s="11"/>
      <c r="B34" s="12"/>
      <c r="C34" s="12"/>
      <c r="D34" s="12"/>
      <c r="E34" s="12"/>
      <c r="F34" s="12"/>
      <c r="G34" s="9" t="s">
        <v>48</v>
      </c>
      <c r="H34" s="9" t="s">
        <v>17</v>
      </c>
      <c r="I34" s="9" t="s">
        <v>18</v>
      </c>
      <c r="J34" s="3" t="s">
        <v>2151</v>
      </c>
      <c r="K34" s="13" t="s">
        <v>49</v>
      </c>
      <c r="L34" s="14" t="s">
        <v>50</v>
      </c>
      <c r="M34" s="18">
        <f t="shared" si="3"/>
        <v>2.8124999999999845E-2</v>
      </c>
      <c r="N34">
        <f t="shared" si="4"/>
        <v>17</v>
      </c>
    </row>
    <row r="35" spans="1:17" x14ac:dyDescent="0.25">
      <c r="A35" s="11"/>
      <c r="B35" s="12"/>
      <c r="C35" s="12"/>
      <c r="D35" s="12"/>
      <c r="E35" s="12"/>
      <c r="F35" s="12"/>
      <c r="G35" s="9" t="s">
        <v>862</v>
      </c>
      <c r="H35" s="9" t="s">
        <v>17</v>
      </c>
      <c r="I35" s="9" t="s">
        <v>515</v>
      </c>
      <c r="J35" s="3" t="s">
        <v>2151</v>
      </c>
      <c r="K35" s="13" t="s">
        <v>863</v>
      </c>
      <c r="L35" s="14" t="s">
        <v>864</v>
      </c>
      <c r="M35" s="18">
        <f t="shared" si="3"/>
        <v>3.1122685185185184E-2</v>
      </c>
      <c r="N35">
        <f t="shared" si="4"/>
        <v>7</v>
      </c>
    </row>
    <row r="36" spans="1:17" x14ac:dyDescent="0.25">
      <c r="A36" s="11"/>
      <c r="B36" s="12"/>
      <c r="C36" s="12"/>
      <c r="D36" s="12"/>
      <c r="E36" s="12"/>
      <c r="F36" s="12"/>
      <c r="G36" s="9" t="s">
        <v>865</v>
      </c>
      <c r="H36" s="9" t="s">
        <v>17</v>
      </c>
      <c r="I36" s="9" t="s">
        <v>515</v>
      </c>
      <c r="J36" s="3" t="s">
        <v>2151</v>
      </c>
      <c r="K36" s="13" t="s">
        <v>866</v>
      </c>
      <c r="L36" s="14" t="s">
        <v>867</v>
      </c>
      <c r="M36" s="18">
        <f t="shared" si="3"/>
        <v>3.4999999999999976E-2</v>
      </c>
      <c r="N36">
        <f t="shared" si="4"/>
        <v>11</v>
      </c>
    </row>
    <row r="37" spans="1:17" x14ac:dyDescent="0.25">
      <c r="A37" s="11"/>
      <c r="B37" s="12"/>
      <c r="C37" s="12"/>
      <c r="D37" s="12"/>
      <c r="E37" s="12"/>
      <c r="F37" s="12"/>
      <c r="G37" s="9" t="s">
        <v>868</v>
      </c>
      <c r="H37" s="9" t="s">
        <v>17</v>
      </c>
      <c r="I37" s="9" t="s">
        <v>515</v>
      </c>
      <c r="J37" s="3" t="s">
        <v>2151</v>
      </c>
      <c r="K37" s="13" t="s">
        <v>869</v>
      </c>
      <c r="L37" s="14" t="s">
        <v>870</v>
      </c>
      <c r="M37" s="18">
        <f t="shared" si="3"/>
        <v>1.4490740740740748E-2</v>
      </c>
      <c r="N37">
        <f t="shared" si="4"/>
        <v>13</v>
      </c>
    </row>
    <row r="38" spans="1:17" x14ac:dyDescent="0.25">
      <c r="A38" s="11"/>
      <c r="B38" s="12"/>
      <c r="C38" s="12"/>
      <c r="D38" s="12"/>
      <c r="E38" s="12"/>
      <c r="F38" s="12"/>
      <c r="G38" s="9" t="s">
        <v>871</v>
      </c>
      <c r="H38" s="9" t="s">
        <v>17</v>
      </c>
      <c r="I38" s="9" t="s">
        <v>515</v>
      </c>
      <c r="J38" s="3" t="s">
        <v>2151</v>
      </c>
      <c r="K38" s="13" t="s">
        <v>872</v>
      </c>
      <c r="L38" s="14" t="s">
        <v>873</v>
      </c>
      <c r="M38" s="18">
        <f t="shared" si="3"/>
        <v>1.9976851851851829E-2</v>
      </c>
      <c r="N38">
        <f t="shared" si="4"/>
        <v>16</v>
      </c>
    </row>
    <row r="39" spans="1:17" x14ac:dyDescent="0.25">
      <c r="A39" s="11"/>
      <c r="B39" s="12"/>
      <c r="C39" s="12"/>
      <c r="D39" s="12"/>
      <c r="E39" s="12"/>
      <c r="F39" s="12"/>
      <c r="G39" s="9" t="s">
        <v>874</v>
      </c>
      <c r="H39" s="9" t="s">
        <v>17</v>
      </c>
      <c r="I39" s="9" t="s">
        <v>515</v>
      </c>
      <c r="J39" s="3" t="s">
        <v>2151</v>
      </c>
      <c r="K39" s="13" t="s">
        <v>875</v>
      </c>
      <c r="L39" s="14" t="s">
        <v>876</v>
      </c>
      <c r="M39" s="18">
        <f t="shared" si="3"/>
        <v>2.4699074074074012E-2</v>
      </c>
      <c r="N39">
        <f t="shared" si="4"/>
        <v>17</v>
      </c>
    </row>
    <row r="40" spans="1:17" x14ac:dyDescent="0.25">
      <c r="A40" s="11"/>
      <c r="B40" s="12"/>
      <c r="C40" s="12"/>
      <c r="D40" s="12"/>
      <c r="E40" s="12"/>
      <c r="F40" s="12"/>
      <c r="G40" s="9" t="s">
        <v>1310</v>
      </c>
      <c r="H40" s="9" t="s">
        <v>27</v>
      </c>
      <c r="I40" s="9" t="s">
        <v>971</v>
      </c>
      <c r="J40" s="3" t="s">
        <v>2151</v>
      </c>
      <c r="K40" s="13" t="s">
        <v>1311</v>
      </c>
      <c r="L40" s="14" t="s">
        <v>1312</v>
      </c>
      <c r="M40" s="18">
        <f t="shared" si="3"/>
        <v>2.2164351851851893E-2</v>
      </c>
      <c r="N40">
        <f t="shared" si="4"/>
        <v>9</v>
      </c>
    </row>
    <row r="41" spans="1:17" x14ac:dyDescent="0.25">
      <c r="A41" s="11"/>
      <c r="B41" s="12"/>
      <c r="C41" s="12"/>
      <c r="D41" s="12"/>
      <c r="E41" s="12"/>
      <c r="F41" s="12"/>
      <c r="G41" s="9" t="s">
        <v>1313</v>
      </c>
      <c r="H41" s="9" t="s">
        <v>17</v>
      </c>
      <c r="I41" s="9" t="s">
        <v>971</v>
      </c>
      <c r="J41" s="3" t="s">
        <v>2151</v>
      </c>
      <c r="K41" s="13" t="s">
        <v>1314</v>
      </c>
      <c r="L41" s="14" t="s">
        <v>1315</v>
      </c>
      <c r="M41" s="18">
        <f t="shared" si="3"/>
        <v>1.7048611111111223E-2</v>
      </c>
      <c r="N41">
        <f t="shared" si="4"/>
        <v>12</v>
      </c>
    </row>
    <row r="42" spans="1:17" x14ac:dyDescent="0.25">
      <c r="A42" s="11"/>
      <c r="B42" s="12"/>
      <c r="C42" s="12"/>
      <c r="D42" s="12"/>
      <c r="E42" s="12"/>
      <c r="F42" s="12"/>
      <c r="G42" s="9" t="s">
        <v>1316</v>
      </c>
      <c r="H42" s="9" t="s">
        <v>27</v>
      </c>
      <c r="I42" s="9" t="s">
        <v>971</v>
      </c>
      <c r="J42" s="3" t="s">
        <v>2151</v>
      </c>
      <c r="K42" s="13" t="s">
        <v>1317</v>
      </c>
      <c r="L42" s="14" t="s">
        <v>1318</v>
      </c>
      <c r="M42" s="18">
        <f t="shared" si="3"/>
        <v>1.2905092592592426E-2</v>
      </c>
      <c r="N42">
        <f t="shared" si="4"/>
        <v>19</v>
      </c>
    </row>
    <row r="43" spans="1:17" x14ac:dyDescent="0.25">
      <c r="A43" s="11"/>
      <c r="B43" s="12"/>
      <c r="C43" s="12"/>
      <c r="D43" s="12"/>
      <c r="E43" s="12"/>
      <c r="F43" s="12"/>
      <c r="G43" s="9" t="s">
        <v>1319</v>
      </c>
      <c r="H43" s="9" t="s">
        <v>27</v>
      </c>
      <c r="I43" s="9" t="s">
        <v>971</v>
      </c>
      <c r="J43" s="3" t="s">
        <v>2151</v>
      </c>
      <c r="K43" s="13" t="s">
        <v>1320</v>
      </c>
      <c r="L43" s="14" t="s">
        <v>1321</v>
      </c>
      <c r="M43" s="18">
        <f t="shared" si="3"/>
        <v>1.8032407407407414E-2</v>
      </c>
      <c r="N43">
        <f t="shared" si="4"/>
        <v>13</v>
      </c>
    </row>
    <row r="44" spans="1:17" x14ac:dyDescent="0.25">
      <c r="A44" s="11"/>
      <c r="B44" s="12"/>
      <c r="C44" s="12"/>
      <c r="D44" s="12"/>
      <c r="E44" s="12"/>
      <c r="F44" s="12"/>
      <c r="G44" s="9" t="s">
        <v>1322</v>
      </c>
      <c r="H44" s="9" t="s">
        <v>27</v>
      </c>
      <c r="I44" s="9" t="s">
        <v>971</v>
      </c>
      <c r="J44" s="3" t="s">
        <v>2151</v>
      </c>
      <c r="K44" s="13" t="s">
        <v>1323</v>
      </c>
      <c r="L44" s="14" t="s">
        <v>1324</v>
      </c>
      <c r="M44" s="18">
        <f t="shared" si="3"/>
        <v>1.5219907407407418E-2</v>
      </c>
      <c r="N44">
        <f t="shared" si="4"/>
        <v>15</v>
      </c>
    </row>
    <row r="45" spans="1:17" x14ac:dyDescent="0.25">
      <c r="A45" s="11"/>
      <c r="B45" s="12"/>
      <c r="C45" s="12"/>
      <c r="D45" s="12"/>
      <c r="E45" s="12"/>
      <c r="F45" s="12"/>
      <c r="G45" s="9" t="s">
        <v>1325</v>
      </c>
      <c r="H45" s="9" t="s">
        <v>27</v>
      </c>
      <c r="I45" s="9" t="s">
        <v>971</v>
      </c>
      <c r="J45" s="3" t="s">
        <v>2151</v>
      </c>
      <c r="K45" s="13" t="s">
        <v>1326</v>
      </c>
      <c r="L45" s="14" t="s">
        <v>1327</v>
      </c>
      <c r="M45" s="18">
        <f t="shared" si="3"/>
        <v>2.1550925925925779E-2</v>
      </c>
      <c r="N45">
        <f t="shared" si="4"/>
        <v>17</v>
      </c>
    </row>
    <row r="46" spans="1:17" x14ac:dyDescent="0.25">
      <c r="A46" s="11"/>
      <c r="B46" s="12"/>
      <c r="C46" s="12"/>
      <c r="D46" s="12"/>
      <c r="E46" s="12"/>
      <c r="F46" s="12"/>
      <c r="G46" s="9" t="s">
        <v>1425</v>
      </c>
      <c r="H46" s="9" t="s">
        <v>27</v>
      </c>
      <c r="I46" s="9" t="s">
        <v>1413</v>
      </c>
      <c r="J46" s="3" t="s">
        <v>2151</v>
      </c>
      <c r="K46" s="13" t="s">
        <v>1426</v>
      </c>
      <c r="L46" s="14" t="s">
        <v>1427</v>
      </c>
      <c r="M46" s="18">
        <f t="shared" si="3"/>
        <v>0.11333333333333329</v>
      </c>
      <c r="N46">
        <f t="shared" si="4"/>
        <v>11</v>
      </c>
    </row>
    <row r="47" spans="1:17" x14ac:dyDescent="0.25">
      <c r="A47" s="11"/>
      <c r="B47" s="12"/>
      <c r="C47" s="12"/>
      <c r="D47" s="12"/>
      <c r="E47" s="12"/>
      <c r="F47" s="12"/>
      <c r="G47" s="9" t="s">
        <v>1797</v>
      </c>
      <c r="H47" s="9" t="s">
        <v>27</v>
      </c>
      <c r="I47" s="9" t="s">
        <v>1791</v>
      </c>
      <c r="J47" s="3" t="s">
        <v>2151</v>
      </c>
      <c r="K47" s="13" t="s">
        <v>1798</v>
      </c>
      <c r="L47" s="14" t="s">
        <v>1799</v>
      </c>
      <c r="M47" s="18">
        <f t="shared" si="3"/>
        <v>2.0787037037037048E-2</v>
      </c>
      <c r="N47">
        <f t="shared" si="4"/>
        <v>11</v>
      </c>
    </row>
    <row r="48" spans="1:17" x14ac:dyDescent="0.25">
      <c r="A48" s="11"/>
      <c r="B48" s="12"/>
      <c r="C48" s="12"/>
      <c r="D48" s="12"/>
      <c r="E48" s="12"/>
      <c r="F48" s="12"/>
      <c r="G48" s="9" t="s">
        <v>1800</v>
      </c>
      <c r="H48" s="9" t="s">
        <v>27</v>
      </c>
      <c r="I48" s="9" t="s">
        <v>1791</v>
      </c>
      <c r="J48" s="3" t="s">
        <v>2151</v>
      </c>
      <c r="K48" s="13" t="s">
        <v>1801</v>
      </c>
      <c r="L48" s="14" t="s">
        <v>1802</v>
      </c>
      <c r="M48" s="18">
        <f t="shared" si="3"/>
        <v>1.9050925925925943E-2</v>
      </c>
      <c r="N48">
        <f t="shared" si="4"/>
        <v>12</v>
      </c>
    </row>
    <row r="49" spans="1:14" x14ac:dyDescent="0.25">
      <c r="A49" s="11"/>
      <c r="B49" s="12"/>
      <c r="C49" s="12"/>
      <c r="D49" s="12"/>
      <c r="E49" s="12"/>
      <c r="F49" s="12"/>
      <c r="G49" s="9" t="s">
        <v>1803</v>
      </c>
      <c r="H49" s="9" t="s">
        <v>27</v>
      </c>
      <c r="I49" s="9" t="s">
        <v>1791</v>
      </c>
      <c r="J49" s="3" t="s">
        <v>2151</v>
      </c>
      <c r="K49" s="13" t="s">
        <v>1804</v>
      </c>
      <c r="L49" s="14" t="s">
        <v>1805</v>
      </c>
      <c r="M49" s="18">
        <f t="shared" si="3"/>
        <v>2.0740740740740726E-2</v>
      </c>
      <c r="N49">
        <f t="shared" si="4"/>
        <v>13</v>
      </c>
    </row>
    <row r="50" spans="1:14" x14ac:dyDescent="0.25">
      <c r="A50" s="11"/>
      <c r="B50" s="12"/>
      <c r="C50" s="9" t="s">
        <v>1328</v>
      </c>
      <c r="D50" s="9" t="s">
        <v>1329</v>
      </c>
      <c r="E50" s="9" t="s">
        <v>1329</v>
      </c>
      <c r="F50" s="9" t="s">
        <v>15</v>
      </c>
      <c r="G50" s="9" t="s">
        <v>1330</v>
      </c>
      <c r="H50" s="9" t="s">
        <v>17</v>
      </c>
      <c r="I50" s="9" t="s">
        <v>971</v>
      </c>
      <c r="J50" s="3" t="s">
        <v>2151</v>
      </c>
      <c r="K50" s="13" t="s">
        <v>1331</v>
      </c>
      <c r="L50" s="14" t="s">
        <v>1332</v>
      </c>
      <c r="M50" s="18">
        <f t="shared" si="3"/>
        <v>1.7361111111111049E-2</v>
      </c>
      <c r="N50">
        <f t="shared" si="4"/>
        <v>7</v>
      </c>
    </row>
    <row r="51" spans="1:14" x14ac:dyDescent="0.25">
      <c r="A51" s="11"/>
      <c r="B51" s="12"/>
      <c r="C51" s="9" t="s">
        <v>51</v>
      </c>
      <c r="D51" s="9" t="s">
        <v>52</v>
      </c>
      <c r="E51" s="9" t="s">
        <v>52</v>
      </c>
      <c r="F51" s="9" t="s">
        <v>15</v>
      </c>
      <c r="G51" s="10" t="s">
        <v>12</v>
      </c>
      <c r="H51" s="5"/>
      <c r="I51" s="5"/>
      <c r="J51" s="6"/>
      <c r="K51" s="7"/>
      <c r="L51" s="8"/>
    </row>
    <row r="52" spans="1:14" x14ac:dyDescent="0.25">
      <c r="A52" s="11"/>
      <c r="B52" s="12"/>
      <c r="C52" s="12"/>
      <c r="D52" s="12"/>
      <c r="E52" s="12"/>
      <c r="F52" s="12"/>
      <c r="G52" s="9" t="s">
        <v>53</v>
      </c>
      <c r="H52" s="9" t="s">
        <v>27</v>
      </c>
      <c r="I52" s="9" t="s">
        <v>18</v>
      </c>
      <c r="J52" s="3" t="s">
        <v>2151</v>
      </c>
      <c r="K52" s="13" t="s">
        <v>54</v>
      </c>
      <c r="L52" s="14" t="s">
        <v>55</v>
      </c>
      <c r="M52" s="18">
        <f t="shared" si="3"/>
        <v>3.5543981481481468E-2</v>
      </c>
      <c r="N52">
        <f t="shared" si="4"/>
        <v>10</v>
      </c>
    </row>
    <row r="53" spans="1:14" x14ac:dyDescent="0.25">
      <c r="A53" s="11"/>
      <c r="B53" s="12"/>
      <c r="C53" s="12"/>
      <c r="D53" s="12"/>
      <c r="E53" s="12"/>
      <c r="F53" s="12"/>
      <c r="G53" s="9" t="s">
        <v>877</v>
      </c>
      <c r="H53" s="9" t="s">
        <v>27</v>
      </c>
      <c r="I53" s="9" t="s">
        <v>515</v>
      </c>
      <c r="J53" s="3" t="s">
        <v>2151</v>
      </c>
      <c r="K53" s="13" t="s">
        <v>878</v>
      </c>
      <c r="L53" s="14" t="s">
        <v>879</v>
      </c>
      <c r="M53" s="18">
        <f t="shared" si="3"/>
        <v>1.7523148148148149E-2</v>
      </c>
      <c r="N53">
        <f t="shared" si="4"/>
        <v>21</v>
      </c>
    </row>
    <row r="54" spans="1:14" x14ac:dyDescent="0.25">
      <c r="A54" s="11"/>
      <c r="B54" s="12"/>
      <c r="C54" s="12"/>
      <c r="D54" s="12"/>
      <c r="E54" s="12"/>
      <c r="F54" s="12"/>
      <c r="G54" s="9" t="s">
        <v>1333</v>
      </c>
      <c r="H54" s="9" t="s">
        <v>27</v>
      </c>
      <c r="I54" s="9" t="s">
        <v>971</v>
      </c>
      <c r="J54" s="3" t="s">
        <v>2151</v>
      </c>
      <c r="K54" s="13" t="s">
        <v>1334</v>
      </c>
      <c r="L54" s="14" t="s">
        <v>1335</v>
      </c>
      <c r="M54" s="18">
        <f t="shared" si="3"/>
        <v>1.4884259259259291E-2</v>
      </c>
      <c r="N54">
        <f t="shared" si="4"/>
        <v>10</v>
      </c>
    </row>
    <row r="55" spans="1:14" x14ac:dyDescent="0.25">
      <c r="A55" s="3" t="s">
        <v>56</v>
      </c>
      <c r="B55" s="9" t="s">
        <v>57</v>
      </c>
      <c r="C55" s="10" t="s">
        <v>12</v>
      </c>
      <c r="D55" s="5"/>
      <c r="E55" s="5"/>
      <c r="F55" s="5"/>
      <c r="G55" s="5"/>
      <c r="H55" s="5"/>
      <c r="I55" s="5"/>
      <c r="J55" s="6"/>
      <c r="K55" s="7"/>
      <c r="L55" s="8"/>
    </row>
    <row r="56" spans="1:14" x14ac:dyDescent="0.25">
      <c r="A56" s="11"/>
      <c r="B56" s="12"/>
      <c r="C56" s="9" t="s">
        <v>512</v>
      </c>
      <c r="D56" s="9" t="s">
        <v>513</v>
      </c>
      <c r="E56" s="9" t="s">
        <v>513</v>
      </c>
      <c r="F56" s="9" t="s">
        <v>15</v>
      </c>
      <c r="G56" s="10" t="s">
        <v>12</v>
      </c>
      <c r="H56" s="5"/>
      <c r="I56" s="5"/>
      <c r="J56" s="6"/>
      <c r="K56" s="7"/>
      <c r="L56" s="8"/>
    </row>
    <row r="57" spans="1:14" x14ac:dyDescent="0.25">
      <c r="A57" s="11"/>
      <c r="B57" s="12"/>
      <c r="C57" s="12"/>
      <c r="D57" s="12"/>
      <c r="E57" s="12"/>
      <c r="F57" s="12"/>
      <c r="G57" s="9" t="s">
        <v>514</v>
      </c>
      <c r="H57" s="9" t="s">
        <v>17</v>
      </c>
      <c r="I57" s="9" t="s">
        <v>515</v>
      </c>
      <c r="J57" s="3" t="s">
        <v>2151</v>
      </c>
      <c r="K57" s="13" t="s">
        <v>516</v>
      </c>
      <c r="L57" s="14" t="s">
        <v>517</v>
      </c>
      <c r="M57" s="18">
        <f t="shared" si="3"/>
        <v>1.8009259259259225E-2</v>
      </c>
      <c r="N57">
        <f t="shared" si="4"/>
        <v>6</v>
      </c>
    </row>
    <row r="58" spans="1:14" x14ac:dyDescent="0.25">
      <c r="A58" s="11"/>
      <c r="B58" s="12"/>
      <c r="C58" s="12"/>
      <c r="D58" s="12"/>
      <c r="E58" s="12"/>
      <c r="F58" s="12"/>
      <c r="G58" s="9" t="s">
        <v>1428</v>
      </c>
      <c r="H58" s="9" t="s">
        <v>17</v>
      </c>
      <c r="I58" s="9" t="s">
        <v>1413</v>
      </c>
      <c r="J58" s="3" t="s">
        <v>2151</v>
      </c>
      <c r="K58" s="13" t="s">
        <v>1429</v>
      </c>
      <c r="L58" s="14" t="s">
        <v>1430</v>
      </c>
      <c r="M58" s="18">
        <f t="shared" si="3"/>
        <v>1.9988425925925868E-2</v>
      </c>
      <c r="N58">
        <f t="shared" si="4"/>
        <v>6</v>
      </c>
    </row>
    <row r="59" spans="1:14" x14ac:dyDescent="0.25">
      <c r="A59" s="11"/>
      <c r="B59" s="12"/>
      <c r="C59" s="12"/>
      <c r="D59" s="12"/>
      <c r="E59" s="12"/>
      <c r="F59" s="12"/>
      <c r="G59" s="9" t="s">
        <v>1806</v>
      </c>
      <c r="H59" s="9" t="s">
        <v>17</v>
      </c>
      <c r="I59" s="9" t="s">
        <v>1791</v>
      </c>
      <c r="J59" s="3" t="s">
        <v>2151</v>
      </c>
      <c r="K59" s="13" t="s">
        <v>1807</v>
      </c>
      <c r="L59" s="14" t="s">
        <v>1808</v>
      </c>
      <c r="M59" s="18">
        <f t="shared" si="3"/>
        <v>2.2870370370370374E-2</v>
      </c>
      <c r="N59">
        <f t="shared" si="4"/>
        <v>10</v>
      </c>
    </row>
    <row r="60" spans="1:14" x14ac:dyDescent="0.25">
      <c r="A60" s="11"/>
      <c r="B60" s="12"/>
      <c r="C60" s="9" t="s">
        <v>58</v>
      </c>
      <c r="D60" s="9" t="s">
        <v>59</v>
      </c>
      <c r="E60" s="9" t="s">
        <v>59</v>
      </c>
      <c r="F60" s="9" t="s">
        <v>15</v>
      </c>
      <c r="G60" s="10" t="s">
        <v>12</v>
      </c>
      <c r="H60" s="5"/>
      <c r="I60" s="5"/>
      <c r="J60" s="6"/>
      <c r="K60" s="7"/>
      <c r="L60" s="8"/>
    </row>
    <row r="61" spans="1:14" x14ac:dyDescent="0.25">
      <c r="A61" s="11"/>
      <c r="B61" s="12"/>
      <c r="C61" s="12"/>
      <c r="D61" s="12"/>
      <c r="E61" s="12"/>
      <c r="F61" s="12"/>
      <c r="G61" s="9" t="s">
        <v>60</v>
      </c>
      <c r="H61" s="9" t="s">
        <v>17</v>
      </c>
      <c r="I61" s="9" t="s">
        <v>18</v>
      </c>
      <c r="J61" s="3" t="s">
        <v>2151</v>
      </c>
      <c r="K61" s="13" t="s">
        <v>61</v>
      </c>
      <c r="L61" s="14" t="s">
        <v>62</v>
      </c>
      <c r="M61" s="18">
        <f t="shared" si="3"/>
        <v>2.2824074074074052E-2</v>
      </c>
      <c r="N61">
        <f t="shared" si="4"/>
        <v>12</v>
      </c>
    </row>
    <row r="62" spans="1:14" x14ac:dyDescent="0.25">
      <c r="A62" s="11"/>
      <c r="B62" s="12"/>
      <c r="C62" s="12"/>
      <c r="D62" s="12"/>
      <c r="E62" s="12"/>
      <c r="F62" s="12"/>
      <c r="G62" s="9" t="s">
        <v>63</v>
      </c>
      <c r="H62" s="9" t="s">
        <v>17</v>
      </c>
      <c r="I62" s="9" t="s">
        <v>18</v>
      </c>
      <c r="J62" s="3" t="s">
        <v>2151</v>
      </c>
      <c r="K62" s="13" t="s">
        <v>64</v>
      </c>
      <c r="L62" s="14" t="s">
        <v>65</v>
      </c>
      <c r="M62" s="18">
        <f t="shared" si="3"/>
        <v>2.2395833333333393E-2</v>
      </c>
      <c r="N62">
        <f t="shared" si="4"/>
        <v>15</v>
      </c>
    </row>
    <row r="63" spans="1:14" x14ac:dyDescent="0.25">
      <c r="A63" s="11"/>
      <c r="B63" s="12"/>
      <c r="C63" s="12"/>
      <c r="D63" s="12"/>
      <c r="E63" s="12"/>
      <c r="F63" s="12"/>
      <c r="G63" s="9" t="s">
        <v>518</v>
      </c>
      <c r="H63" s="9" t="s">
        <v>17</v>
      </c>
      <c r="I63" s="9" t="s">
        <v>515</v>
      </c>
      <c r="J63" s="3" t="s">
        <v>2151</v>
      </c>
      <c r="K63" s="13" t="s">
        <v>519</v>
      </c>
      <c r="L63" s="14" t="s">
        <v>520</v>
      </c>
      <c r="M63" s="18">
        <f t="shared" si="3"/>
        <v>1.635416666666667E-2</v>
      </c>
      <c r="N63">
        <f t="shared" si="4"/>
        <v>9</v>
      </c>
    </row>
    <row r="64" spans="1:14" x14ac:dyDescent="0.25">
      <c r="A64" s="11"/>
      <c r="B64" s="12"/>
      <c r="C64" s="12"/>
      <c r="D64" s="12"/>
      <c r="E64" s="12"/>
      <c r="F64" s="12"/>
      <c r="G64" s="9" t="s">
        <v>521</v>
      </c>
      <c r="H64" s="9" t="s">
        <v>17</v>
      </c>
      <c r="I64" s="9" t="s">
        <v>515</v>
      </c>
      <c r="J64" s="3" t="s">
        <v>2151</v>
      </c>
      <c r="K64" s="13" t="s">
        <v>522</v>
      </c>
      <c r="L64" s="14" t="s">
        <v>523</v>
      </c>
      <c r="M64" s="18">
        <f t="shared" si="3"/>
        <v>2.0324074074074217E-2</v>
      </c>
      <c r="N64">
        <f t="shared" si="4"/>
        <v>14</v>
      </c>
    </row>
    <row r="65" spans="1:14" x14ac:dyDescent="0.25">
      <c r="A65" s="11"/>
      <c r="B65" s="12"/>
      <c r="C65" s="12"/>
      <c r="D65" s="12"/>
      <c r="E65" s="12"/>
      <c r="F65" s="12"/>
      <c r="G65" s="9" t="s">
        <v>970</v>
      </c>
      <c r="H65" s="9" t="s">
        <v>27</v>
      </c>
      <c r="I65" s="9" t="s">
        <v>971</v>
      </c>
      <c r="J65" s="3" t="s">
        <v>2151</v>
      </c>
      <c r="K65" s="13" t="s">
        <v>972</v>
      </c>
      <c r="L65" s="14" t="s">
        <v>973</v>
      </c>
      <c r="M65" s="18">
        <f t="shared" si="3"/>
        <v>1.6875000000000029E-2</v>
      </c>
      <c r="N65">
        <f t="shared" si="4"/>
        <v>7</v>
      </c>
    </row>
    <row r="66" spans="1:14" x14ac:dyDescent="0.25">
      <c r="A66" s="11"/>
      <c r="B66" s="12"/>
      <c r="C66" s="12"/>
      <c r="D66" s="12"/>
      <c r="E66" s="12"/>
      <c r="F66" s="12"/>
      <c r="G66" s="9" t="s">
        <v>1809</v>
      </c>
      <c r="H66" s="9" t="s">
        <v>17</v>
      </c>
      <c r="I66" s="9" t="s">
        <v>1791</v>
      </c>
      <c r="J66" s="3" t="s">
        <v>2151</v>
      </c>
      <c r="K66" s="13" t="s">
        <v>671</v>
      </c>
      <c r="L66" s="14" t="s">
        <v>1810</v>
      </c>
      <c r="M66" s="18">
        <f t="shared" si="3"/>
        <v>1.9525462962962981E-2</v>
      </c>
      <c r="N66">
        <f t="shared" si="4"/>
        <v>6</v>
      </c>
    </row>
    <row r="67" spans="1:14" x14ac:dyDescent="0.25">
      <c r="A67" s="11"/>
      <c r="B67" s="12"/>
      <c r="C67" s="12"/>
      <c r="D67" s="12"/>
      <c r="E67" s="12"/>
      <c r="F67" s="12"/>
      <c r="G67" s="9" t="s">
        <v>1811</v>
      </c>
      <c r="H67" s="9" t="s">
        <v>17</v>
      </c>
      <c r="I67" s="9" t="s">
        <v>1791</v>
      </c>
      <c r="J67" s="3" t="s">
        <v>2151</v>
      </c>
      <c r="K67" s="13" t="s">
        <v>1812</v>
      </c>
      <c r="L67" s="14" t="s">
        <v>1813</v>
      </c>
      <c r="M67" s="18">
        <f t="shared" ref="M67:M130" si="5">L67-K67</f>
        <v>1.7245370370370439E-2</v>
      </c>
      <c r="N67">
        <f t="shared" ref="N67:N130" si="6">HOUR(K67)</f>
        <v>10</v>
      </c>
    </row>
    <row r="68" spans="1:14" x14ac:dyDescent="0.25">
      <c r="A68" s="11"/>
      <c r="B68" s="12"/>
      <c r="C68" s="9" t="s">
        <v>66</v>
      </c>
      <c r="D68" s="9" t="s">
        <v>67</v>
      </c>
      <c r="E68" s="9" t="s">
        <v>67</v>
      </c>
      <c r="F68" s="9" t="s">
        <v>15</v>
      </c>
      <c r="G68" s="10" t="s">
        <v>12</v>
      </c>
      <c r="H68" s="5"/>
      <c r="I68" s="5"/>
      <c r="J68" s="6"/>
      <c r="K68" s="7"/>
      <c r="L68" s="8"/>
    </row>
    <row r="69" spans="1:14" x14ac:dyDescent="0.25">
      <c r="A69" s="11"/>
      <c r="B69" s="12"/>
      <c r="C69" s="12"/>
      <c r="D69" s="12"/>
      <c r="E69" s="12"/>
      <c r="F69" s="12"/>
      <c r="G69" s="9" t="s">
        <v>68</v>
      </c>
      <c r="H69" s="9" t="s">
        <v>17</v>
      </c>
      <c r="I69" s="9" t="s">
        <v>18</v>
      </c>
      <c r="J69" s="3" t="s">
        <v>2151</v>
      </c>
      <c r="K69" s="13" t="s">
        <v>69</v>
      </c>
      <c r="L69" s="14" t="s">
        <v>70</v>
      </c>
      <c r="M69" s="18">
        <f t="shared" si="5"/>
        <v>2.7673611111111107E-2</v>
      </c>
      <c r="N69">
        <f t="shared" si="6"/>
        <v>7</v>
      </c>
    </row>
    <row r="70" spans="1:14" x14ac:dyDescent="0.25">
      <c r="A70" s="11"/>
      <c r="B70" s="12"/>
      <c r="C70" s="12"/>
      <c r="D70" s="12"/>
      <c r="E70" s="12"/>
      <c r="F70" s="12"/>
      <c r="G70" s="9" t="s">
        <v>71</v>
      </c>
      <c r="H70" s="9" t="s">
        <v>17</v>
      </c>
      <c r="I70" s="9" t="s">
        <v>18</v>
      </c>
      <c r="J70" s="3" t="s">
        <v>2151</v>
      </c>
      <c r="K70" s="13" t="s">
        <v>72</v>
      </c>
      <c r="L70" s="14" t="s">
        <v>73</v>
      </c>
      <c r="M70" s="18">
        <f t="shared" si="5"/>
        <v>2.9571759259259256E-2</v>
      </c>
      <c r="N70">
        <f t="shared" si="6"/>
        <v>12</v>
      </c>
    </row>
    <row r="71" spans="1:14" x14ac:dyDescent="0.25">
      <c r="A71" s="11"/>
      <c r="B71" s="12"/>
      <c r="C71" s="12"/>
      <c r="D71" s="12"/>
      <c r="E71" s="12"/>
      <c r="F71" s="12"/>
      <c r="G71" s="9" t="s">
        <v>74</v>
      </c>
      <c r="H71" s="9" t="s">
        <v>17</v>
      </c>
      <c r="I71" s="9" t="s">
        <v>18</v>
      </c>
      <c r="J71" s="3" t="s">
        <v>2151</v>
      </c>
      <c r="K71" s="13" t="s">
        <v>75</v>
      </c>
      <c r="L71" s="14" t="s">
        <v>76</v>
      </c>
      <c r="M71" s="18">
        <f t="shared" si="5"/>
        <v>2.8009259259259234E-2</v>
      </c>
      <c r="N71">
        <f t="shared" si="6"/>
        <v>15</v>
      </c>
    </row>
    <row r="72" spans="1:14" x14ac:dyDescent="0.25">
      <c r="A72" s="11"/>
      <c r="B72" s="12"/>
      <c r="C72" s="12"/>
      <c r="D72" s="12"/>
      <c r="E72" s="12"/>
      <c r="F72" s="12"/>
      <c r="G72" s="9" t="s">
        <v>524</v>
      </c>
      <c r="H72" s="9" t="s">
        <v>17</v>
      </c>
      <c r="I72" s="9" t="s">
        <v>515</v>
      </c>
      <c r="J72" s="3" t="s">
        <v>2151</v>
      </c>
      <c r="K72" s="13" t="s">
        <v>525</v>
      </c>
      <c r="L72" s="14" t="s">
        <v>526</v>
      </c>
      <c r="M72" s="18">
        <f t="shared" si="5"/>
        <v>2.1898148148148167E-2</v>
      </c>
      <c r="N72">
        <f t="shared" si="6"/>
        <v>6</v>
      </c>
    </row>
    <row r="73" spans="1:14" x14ac:dyDescent="0.25">
      <c r="A73" s="11"/>
      <c r="B73" s="12"/>
      <c r="C73" s="12"/>
      <c r="D73" s="12"/>
      <c r="E73" s="12"/>
      <c r="F73" s="12"/>
      <c r="G73" s="9" t="s">
        <v>527</v>
      </c>
      <c r="H73" s="9" t="s">
        <v>17</v>
      </c>
      <c r="I73" s="9" t="s">
        <v>515</v>
      </c>
      <c r="J73" s="3" t="s">
        <v>2151</v>
      </c>
      <c r="K73" s="13" t="s">
        <v>528</v>
      </c>
      <c r="L73" s="14" t="s">
        <v>529</v>
      </c>
      <c r="M73" s="18">
        <f t="shared" si="5"/>
        <v>1.9629629629629608E-2</v>
      </c>
      <c r="N73">
        <f t="shared" si="6"/>
        <v>8</v>
      </c>
    </row>
    <row r="74" spans="1:14" x14ac:dyDescent="0.25">
      <c r="A74" s="11"/>
      <c r="B74" s="12"/>
      <c r="C74" s="12"/>
      <c r="D74" s="12"/>
      <c r="E74" s="12"/>
      <c r="F74" s="12"/>
      <c r="G74" s="9" t="s">
        <v>530</v>
      </c>
      <c r="H74" s="9" t="s">
        <v>17</v>
      </c>
      <c r="I74" s="9" t="s">
        <v>515</v>
      </c>
      <c r="J74" s="3" t="s">
        <v>2151</v>
      </c>
      <c r="K74" s="13" t="s">
        <v>531</v>
      </c>
      <c r="L74" s="14" t="s">
        <v>532</v>
      </c>
      <c r="M74" s="18">
        <f t="shared" si="5"/>
        <v>2.9502314814814856E-2</v>
      </c>
      <c r="N74">
        <f t="shared" si="6"/>
        <v>11</v>
      </c>
    </row>
    <row r="75" spans="1:14" x14ac:dyDescent="0.25">
      <c r="A75" s="11"/>
      <c r="B75" s="12"/>
      <c r="C75" s="12"/>
      <c r="D75" s="12"/>
      <c r="E75" s="12"/>
      <c r="F75" s="12"/>
      <c r="G75" s="9" t="s">
        <v>974</v>
      </c>
      <c r="H75" s="9" t="s">
        <v>17</v>
      </c>
      <c r="I75" s="9" t="s">
        <v>971</v>
      </c>
      <c r="J75" s="3" t="s">
        <v>2151</v>
      </c>
      <c r="K75" s="13" t="s">
        <v>975</v>
      </c>
      <c r="L75" s="14" t="s">
        <v>976</v>
      </c>
      <c r="M75" s="18">
        <f t="shared" si="5"/>
        <v>1.5486111111111089E-2</v>
      </c>
      <c r="N75">
        <f t="shared" si="6"/>
        <v>7</v>
      </c>
    </row>
    <row r="76" spans="1:14" x14ac:dyDescent="0.25">
      <c r="A76" s="11"/>
      <c r="B76" s="12"/>
      <c r="C76" s="12"/>
      <c r="D76" s="12"/>
      <c r="E76" s="12"/>
      <c r="F76" s="12"/>
      <c r="G76" s="9" t="s">
        <v>977</v>
      </c>
      <c r="H76" s="9" t="s">
        <v>17</v>
      </c>
      <c r="I76" s="9" t="s">
        <v>971</v>
      </c>
      <c r="J76" s="3" t="s">
        <v>2151</v>
      </c>
      <c r="K76" s="13" t="s">
        <v>978</v>
      </c>
      <c r="L76" s="14" t="s">
        <v>979</v>
      </c>
      <c r="M76" s="18">
        <f t="shared" si="5"/>
        <v>2.0023148148148151E-2</v>
      </c>
      <c r="N76">
        <f t="shared" si="6"/>
        <v>10</v>
      </c>
    </row>
    <row r="77" spans="1:14" x14ac:dyDescent="0.25">
      <c r="A77" s="11"/>
      <c r="B77" s="12"/>
      <c r="C77" s="9" t="s">
        <v>13</v>
      </c>
      <c r="D77" s="9" t="s">
        <v>14</v>
      </c>
      <c r="E77" s="9" t="s">
        <v>14</v>
      </c>
      <c r="F77" s="9" t="s">
        <v>15</v>
      </c>
      <c r="G77" s="10" t="s">
        <v>12</v>
      </c>
      <c r="H77" s="5"/>
      <c r="I77" s="5"/>
      <c r="J77" s="6"/>
      <c r="K77" s="7"/>
      <c r="L77" s="8"/>
    </row>
    <row r="78" spans="1:14" x14ac:dyDescent="0.25">
      <c r="A78" s="11"/>
      <c r="B78" s="12"/>
      <c r="C78" s="12"/>
      <c r="D78" s="12"/>
      <c r="E78" s="12"/>
      <c r="F78" s="12"/>
      <c r="G78" s="9" t="s">
        <v>77</v>
      </c>
      <c r="H78" s="9" t="s">
        <v>17</v>
      </c>
      <c r="I78" s="9" t="s">
        <v>18</v>
      </c>
      <c r="J78" s="3" t="s">
        <v>2151</v>
      </c>
      <c r="K78" s="13" t="s">
        <v>78</v>
      </c>
      <c r="L78" s="14" t="s">
        <v>79</v>
      </c>
      <c r="M78" s="18">
        <f t="shared" si="5"/>
        <v>1.7627314814814832E-2</v>
      </c>
      <c r="N78">
        <f t="shared" si="6"/>
        <v>7</v>
      </c>
    </row>
    <row r="79" spans="1:14" x14ac:dyDescent="0.25">
      <c r="A79" s="11"/>
      <c r="B79" s="12"/>
      <c r="C79" s="12"/>
      <c r="D79" s="12"/>
      <c r="E79" s="12"/>
      <c r="F79" s="12"/>
      <c r="G79" s="9" t="s">
        <v>80</v>
      </c>
      <c r="H79" s="9" t="s">
        <v>27</v>
      </c>
      <c r="I79" s="9" t="s">
        <v>18</v>
      </c>
      <c r="J79" s="3" t="s">
        <v>2151</v>
      </c>
      <c r="K79" s="13" t="s">
        <v>81</v>
      </c>
      <c r="L79" s="14" t="s">
        <v>82</v>
      </c>
      <c r="M79" s="18">
        <f t="shared" si="5"/>
        <v>3.3506944444444464E-2</v>
      </c>
      <c r="N79">
        <f t="shared" si="6"/>
        <v>14</v>
      </c>
    </row>
    <row r="80" spans="1:14" x14ac:dyDescent="0.25">
      <c r="A80" s="11"/>
      <c r="B80" s="12"/>
      <c r="C80" s="12"/>
      <c r="D80" s="12"/>
      <c r="E80" s="12"/>
      <c r="F80" s="12"/>
      <c r="G80" s="9" t="s">
        <v>533</v>
      </c>
      <c r="H80" s="9" t="s">
        <v>17</v>
      </c>
      <c r="I80" s="9" t="s">
        <v>515</v>
      </c>
      <c r="J80" s="3" t="s">
        <v>2151</v>
      </c>
      <c r="K80" s="13" t="s">
        <v>534</v>
      </c>
      <c r="L80" s="14" t="s">
        <v>535</v>
      </c>
      <c r="M80" s="18">
        <f t="shared" si="5"/>
        <v>2.3900462962962943E-2</v>
      </c>
      <c r="N80">
        <f t="shared" si="6"/>
        <v>9</v>
      </c>
    </row>
    <row r="81" spans="1:14" x14ac:dyDescent="0.25">
      <c r="A81" s="11"/>
      <c r="B81" s="12"/>
      <c r="C81" s="12"/>
      <c r="D81" s="12"/>
      <c r="E81" s="12"/>
      <c r="F81" s="12"/>
      <c r="G81" s="9" t="s">
        <v>536</v>
      </c>
      <c r="H81" s="9" t="s">
        <v>27</v>
      </c>
      <c r="I81" s="9" t="s">
        <v>515</v>
      </c>
      <c r="J81" s="3" t="s">
        <v>2151</v>
      </c>
      <c r="K81" s="13" t="s">
        <v>537</v>
      </c>
      <c r="L81" s="14" t="s">
        <v>538</v>
      </c>
      <c r="M81" s="18">
        <f t="shared" si="5"/>
        <v>3.6331018518518443E-2</v>
      </c>
      <c r="N81">
        <f t="shared" si="6"/>
        <v>11</v>
      </c>
    </row>
    <row r="82" spans="1:14" x14ac:dyDescent="0.25">
      <c r="A82" s="11"/>
      <c r="B82" s="12"/>
      <c r="C82" s="12"/>
      <c r="D82" s="12"/>
      <c r="E82" s="12"/>
      <c r="F82" s="12"/>
      <c r="G82" s="9" t="s">
        <v>980</v>
      </c>
      <c r="H82" s="9" t="s">
        <v>17</v>
      </c>
      <c r="I82" s="9" t="s">
        <v>971</v>
      </c>
      <c r="J82" s="3" t="s">
        <v>2151</v>
      </c>
      <c r="K82" s="13" t="s">
        <v>981</v>
      </c>
      <c r="L82" s="14" t="s">
        <v>982</v>
      </c>
      <c r="M82" s="18">
        <f t="shared" si="5"/>
        <v>1.9201388888888865E-2</v>
      </c>
      <c r="N82">
        <f t="shared" si="6"/>
        <v>5</v>
      </c>
    </row>
    <row r="83" spans="1:14" x14ac:dyDescent="0.25">
      <c r="A83" s="11"/>
      <c r="B83" s="12"/>
      <c r="C83" s="12"/>
      <c r="D83" s="12"/>
      <c r="E83" s="12"/>
      <c r="F83" s="12"/>
      <c r="G83" s="9" t="s">
        <v>983</v>
      </c>
      <c r="H83" s="9" t="s">
        <v>27</v>
      </c>
      <c r="I83" s="9" t="s">
        <v>971</v>
      </c>
      <c r="J83" s="3" t="s">
        <v>2151</v>
      </c>
      <c r="K83" s="13" t="s">
        <v>984</v>
      </c>
      <c r="L83" s="14" t="s">
        <v>985</v>
      </c>
      <c r="M83" s="18">
        <f t="shared" si="5"/>
        <v>2.9027777777777763E-2</v>
      </c>
      <c r="N83">
        <f t="shared" si="6"/>
        <v>8</v>
      </c>
    </row>
    <row r="84" spans="1:14" x14ac:dyDescent="0.25">
      <c r="A84" s="11"/>
      <c r="B84" s="12"/>
      <c r="C84" s="12"/>
      <c r="D84" s="12"/>
      <c r="E84" s="12"/>
      <c r="F84" s="12"/>
      <c r="G84" s="9" t="s">
        <v>986</v>
      </c>
      <c r="H84" s="9" t="s">
        <v>27</v>
      </c>
      <c r="I84" s="9" t="s">
        <v>971</v>
      </c>
      <c r="J84" s="3" t="s">
        <v>2151</v>
      </c>
      <c r="K84" s="13" t="s">
        <v>987</v>
      </c>
      <c r="L84" s="14" t="s">
        <v>988</v>
      </c>
      <c r="M84" s="18">
        <f t="shared" si="5"/>
        <v>1.7314814814814894E-2</v>
      </c>
      <c r="N84">
        <f t="shared" si="6"/>
        <v>14</v>
      </c>
    </row>
    <row r="85" spans="1:14" x14ac:dyDescent="0.25">
      <c r="A85" s="11"/>
      <c r="B85" s="12"/>
      <c r="C85" s="12"/>
      <c r="D85" s="12"/>
      <c r="E85" s="12"/>
      <c r="F85" s="12"/>
      <c r="G85" s="9" t="s">
        <v>1431</v>
      </c>
      <c r="H85" s="9" t="s">
        <v>27</v>
      </c>
      <c r="I85" s="9" t="s">
        <v>1413</v>
      </c>
      <c r="J85" s="3" t="s">
        <v>2151</v>
      </c>
      <c r="K85" s="13" t="s">
        <v>1432</v>
      </c>
      <c r="L85" s="14" t="s">
        <v>1433</v>
      </c>
      <c r="M85" s="18">
        <f t="shared" si="5"/>
        <v>2.4976851851851861E-2</v>
      </c>
      <c r="N85">
        <f t="shared" si="6"/>
        <v>5</v>
      </c>
    </row>
    <row r="86" spans="1:14" x14ac:dyDescent="0.25">
      <c r="A86" s="11"/>
      <c r="B86" s="12"/>
      <c r="C86" s="12"/>
      <c r="D86" s="12"/>
      <c r="E86" s="12"/>
      <c r="F86" s="12"/>
      <c r="G86" s="9" t="s">
        <v>1434</v>
      </c>
      <c r="H86" s="9" t="s">
        <v>27</v>
      </c>
      <c r="I86" s="9" t="s">
        <v>1413</v>
      </c>
      <c r="J86" s="3" t="s">
        <v>2151</v>
      </c>
      <c r="K86" s="13" t="s">
        <v>1435</v>
      </c>
      <c r="L86" s="14" t="s">
        <v>1436</v>
      </c>
      <c r="M86" s="18">
        <f t="shared" si="5"/>
        <v>2.5173611111111049E-2</v>
      </c>
      <c r="N86">
        <f t="shared" si="6"/>
        <v>10</v>
      </c>
    </row>
    <row r="87" spans="1:14" x14ac:dyDescent="0.25">
      <c r="A87" s="11"/>
      <c r="B87" s="12"/>
      <c r="C87" s="12"/>
      <c r="D87" s="12"/>
      <c r="E87" s="12"/>
      <c r="F87" s="12"/>
      <c r="G87" s="9" t="s">
        <v>1814</v>
      </c>
      <c r="H87" s="9" t="s">
        <v>27</v>
      </c>
      <c r="I87" s="9" t="s">
        <v>1791</v>
      </c>
      <c r="J87" s="3" t="s">
        <v>2151</v>
      </c>
      <c r="K87" s="13" t="s">
        <v>1815</v>
      </c>
      <c r="L87" s="14" t="s">
        <v>1816</v>
      </c>
      <c r="M87" s="18">
        <f t="shared" si="5"/>
        <v>2.206018518518521E-2</v>
      </c>
      <c r="N87">
        <f t="shared" si="6"/>
        <v>10</v>
      </c>
    </row>
    <row r="88" spans="1:14" x14ac:dyDescent="0.25">
      <c r="A88" s="11"/>
      <c r="B88" s="12"/>
      <c r="C88" s="12"/>
      <c r="D88" s="12"/>
      <c r="E88" s="12"/>
      <c r="F88" s="12"/>
      <c r="G88" s="9" t="s">
        <v>1817</v>
      </c>
      <c r="H88" s="9" t="s">
        <v>27</v>
      </c>
      <c r="I88" s="9" t="s">
        <v>1791</v>
      </c>
      <c r="J88" s="3" t="s">
        <v>2151</v>
      </c>
      <c r="K88" s="13" t="s">
        <v>1818</v>
      </c>
      <c r="L88" s="14" t="s">
        <v>1819</v>
      </c>
      <c r="M88" s="18">
        <f t="shared" si="5"/>
        <v>2.1307870370370408E-2</v>
      </c>
      <c r="N88">
        <f t="shared" si="6"/>
        <v>12</v>
      </c>
    </row>
    <row r="89" spans="1:14" x14ac:dyDescent="0.25">
      <c r="A89" s="11"/>
      <c r="B89" s="12"/>
      <c r="C89" s="9" t="s">
        <v>24</v>
      </c>
      <c r="D89" s="9" t="s">
        <v>25</v>
      </c>
      <c r="E89" s="9" t="s">
        <v>25</v>
      </c>
      <c r="F89" s="9" t="s">
        <v>15</v>
      </c>
      <c r="G89" s="10" t="s">
        <v>12</v>
      </c>
      <c r="H89" s="5"/>
      <c r="I89" s="5"/>
      <c r="J89" s="6"/>
      <c r="K89" s="7"/>
      <c r="L89" s="8"/>
    </row>
    <row r="90" spans="1:14" x14ac:dyDescent="0.25">
      <c r="A90" s="11"/>
      <c r="B90" s="12"/>
      <c r="C90" s="12"/>
      <c r="D90" s="12"/>
      <c r="E90" s="12"/>
      <c r="F90" s="12"/>
      <c r="G90" s="9" t="s">
        <v>83</v>
      </c>
      <c r="H90" s="9" t="s">
        <v>27</v>
      </c>
      <c r="I90" s="9" t="s">
        <v>18</v>
      </c>
      <c r="J90" s="3" t="s">
        <v>2151</v>
      </c>
      <c r="K90" s="13" t="s">
        <v>84</v>
      </c>
      <c r="L90" s="14" t="s">
        <v>85</v>
      </c>
      <c r="M90" s="18">
        <f t="shared" si="5"/>
        <v>3.3541666666666636E-2</v>
      </c>
      <c r="N90">
        <f t="shared" si="6"/>
        <v>9</v>
      </c>
    </row>
    <row r="91" spans="1:14" x14ac:dyDescent="0.25">
      <c r="A91" s="11"/>
      <c r="B91" s="12"/>
      <c r="C91" s="12"/>
      <c r="D91" s="12"/>
      <c r="E91" s="12"/>
      <c r="F91" s="12"/>
      <c r="G91" s="9" t="s">
        <v>539</v>
      </c>
      <c r="H91" s="9" t="s">
        <v>17</v>
      </c>
      <c r="I91" s="9" t="s">
        <v>515</v>
      </c>
      <c r="J91" s="3" t="s">
        <v>2151</v>
      </c>
      <c r="K91" s="13" t="s">
        <v>540</v>
      </c>
      <c r="L91" s="14" t="s">
        <v>541</v>
      </c>
      <c r="M91" s="18">
        <f t="shared" si="5"/>
        <v>1.6469907407407391E-2</v>
      </c>
      <c r="N91">
        <f t="shared" si="6"/>
        <v>6</v>
      </c>
    </row>
    <row r="92" spans="1:14" x14ac:dyDescent="0.25">
      <c r="A92" s="11"/>
      <c r="B92" s="12"/>
      <c r="C92" s="12"/>
      <c r="D92" s="12"/>
      <c r="E92" s="12"/>
      <c r="F92" s="12"/>
      <c r="G92" s="9" t="s">
        <v>989</v>
      </c>
      <c r="H92" s="9" t="s">
        <v>17</v>
      </c>
      <c r="I92" s="9" t="s">
        <v>971</v>
      </c>
      <c r="J92" s="3" t="s">
        <v>2151</v>
      </c>
      <c r="K92" s="13" t="s">
        <v>990</v>
      </c>
      <c r="L92" s="14" t="s">
        <v>991</v>
      </c>
      <c r="M92" s="18">
        <f t="shared" si="5"/>
        <v>2.3055555555555607E-2</v>
      </c>
      <c r="N92">
        <f t="shared" si="6"/>
        <v>8</v>
      </c>
    </row>
    <row r="93" spans="1:14" x14ac:dyDescent="0.25">
      <c r="A93" s="11"/>
      <c r="B93" s="12"/>
      <c r="C93" s="12"/>
      <c r="D93" s="12"/>
      <c r="E93" s="12"/>
      <c r="F93" s="12"/>
      <c r="G93" s="9" t="s">
        <v>992</v>
      </c>
      <c r="H93" s="9" t="s">
        <v>17</v>
      </c>
      <c r="I93" s="9" t="s">
        <v>971</v>
      </c>
      <c r="J93" s="3" t="s">
        <v>2151</v>
      </c>
      <c r="K93" s="13" t="s">
        <v>993</v>
      </c>
      <c r="L93" s="14" t="s">
        <v>994</v>
      </c>
      <c r="M93" s="18">
        <f t="shared" si="5"/>
        <v>1.5659722222222339E-2</v>
      </c>
      <c r="N93">
        <f t="shared" si="6"/>
        <v>22</v>
      </c>
    </row>
    <row r="94" spans="1:14" x14ac:dyDescent="0.25">
      <c r="A94" s="11"/>
      <c r="B94" s="12"/>
      <c r="C94" s="12"/>
      <c r="D94" s="12"/>
      <c r="E94" s="12"/>
      <c r="F94" s="12"/>
      <c r="G94" s="9" t="s">
        <v>1437</v>
      </c>
      <c r="H94" s="9" t="s">
        <v>17</v>
      </c>
      <c r="I94" s="9" t="s">
        <v>1413</v>
      </c>
      <c r="J94" s="3" t="s">
        <v>2151</v>
      </c>
      <c r="K94" s="13" t="s">
        <v>1438</v>
      </c>
      <c r="L94" s="14" t="s">
        <v>1439</v>
      </c>
      <c r="M94" s="18">
        <f t="shared" si="5"/>
        <v>1.6412037037037031E-2</v>
      </c>
      <c r="N94">
        <f t="shared" si="6"/>
        <v>2</v>
      </c>
    </row>
    <row r="95" spans="1:14" x14ac:dyDescent="0.25">
      <c r="A95" s="11"/>
      <c r="B95" s="12"/>
      <c r="C95" s="9" t="s">
        <v>86</v>
      </c>
      <c r="D95" s="9" t="s">
        <v>87</v>
      </c>
      <c r="E95" s="9" t="s">
        <v>87</v>
      </c>
      <c r="F95" s="9" t="s">
        <v>15</v>
      </c>
      <c r="G95" s="10" t="s">
        <v>12</v>
      </c>
      <c r="H95" s="5"/>
      <c r="I95" s="5"/>
      <c r="J95" s="6"/>
      <c r="K95" s="7"/>
      <c r="L95" s="8"/>
    </row>
    <row r="96" spans="1:14" x14ac:dyDescent="0.25">
      <c r="A96" s="11"/>
      <c r="B96" s="12"/>
      <c r="C96" s="12"/>
      <c r="D96" s="12"/>
      <c r="E96" s="12"/>
      <c r="F96" s="12"/>
      <c r="G96" s="9" t="s">
        <v>88</v>
      </c>
      <c r="H96" s="9" t="s">
        <v>17</v>
      </c>
      <c r="I96" s="9" t="s">
        <v>18</v>
      </c>
      <c r="J96" s="3" t="s">
        <v>2151</v>
      </c>
      <c r="K96" s="13" t="s">
        <v>89</v>
      </c>
      <c r="L96" s="14" t="s">
        <v>90</v>
      </c>
      <c r="M96" s="18">
        <f t="shared" si="5"/>
        <v>1.3784722222222212E-2</v>
      </c>
      <c r="N96">
        <f t="shared" si="6"/>
        <v>3</v>
      </c>
    </row>
    <row r="97" spans="1:14" x14ac:dyDescent="0.25">
      <c r="A97" s="11"/>
      <c r="B97" s="12"/>
      <c r="C97" s="12"/>
      <c r="D97" s="12"/>
      <c r="E97" s="12"/>
      <c r="F97" s="12"/>
      <c r="G97" s="9" t="s">
        <v>542</v>
      </c>
      <c r="H97" s="9" t="s">
        <v>17</v>
      </c>
      <c r="I97" s="9" t="s">
        <v>515</v>
      </c>
      <c r="J97" s="3" t="s">
        <v>2151</v>
      </c>
      <c r="K97" s="13" t="s">
        <v>543</v>
      </c>
      <c r="L97" s="14" t="s">
        <v>544</v>
      </c>
      <c r="M97" s="18">
        <f t="shared" si="5"/>
        <v>1.5196759259259229E-2</v>
      </c>
      <c r="N97">
        <f t="shared" si="6"/>
        <v>5</v>
      </c>
    </row>
    <row r="98" spans="1:14" x14ac:dyDescent="0.25">
      <c r="A98" s="11"/>
      <c r="B98" s="12"/>
      <c r="C98" s="12"/>
      <c r="D98" s="12"/>
      <c r="E98" s="12"/>
      <c r="F98" s="12"/>
      <c r="G98" s="9" t="s">
        <v>545</v>
      </c>
      <c r="H98" s="9" t="s">
        <v>17</v>
      </c>
      <c r="I98" s="9" t="s">
        <v>515</v>
      </c>
      <c r="J98" s="3" t="s">
        <v>2151</v>
      </c>
      <c r="K98" s="13" t="s">
        <v>546</v>
      </c>
      <c r="L98" s="14" t="s">
        <v>547</v>
      </c>
      <c r="M98" s="18">
        <f t="shared" si="5"/>
        <v>1.8425925925925901E-2</v>
      </c>
      <c r="N98">
        <f t="shared" si="6"/>
        <v>9</v>
      </c>
    </row>
    <row r="99" spans="1:14" x14ac:dyDescent="0.25">
      <c r="A99" s="11"/>
      <c r="B99" s="12"/>
      <c r="C99" s="12"/>
      <c r="D99" s="12"/>
      <c r="E99" s="12"/>
      <c r="F99" s="12"/>
      <c r="G99" s="9" t="s">
        <v>548</v>
      </c>
      <c r="H99" s="9" t="s">
        <v>17</v>
      </c>
      <c r="I99" s="9" t="s">
        <v>515</v>
      </c>
      <c r="J99" s="3" t="s">
        <v>2151</v>
      </c>
      <c r="K99" s="13" t="s">
        <v>549</v>
      </c>
      <c r="L99" s="14" t="s">
        <v>550</v>
      </c>
      <c r="M99" s="18">
        <f t="shared" si="5"/>
        <v>3.3067129629629655E-2</v>
      </c>
      <c r="N99">
        <f t="shared" si="6"/>
        <v>12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995</v>
      </c>
      <c r="H100" s="9" t="s">
        <v>17</v>
      </c>
      <c r="I100" s="9" t="s">
        <v>971</v>
      </c>
      <c r="J100" s="3" t="s">
        <v>2151</v>
      </c>
      <c r="K100" s="13" t="s">
        <v>996</v>
      </c>
      <c r="L100" s="14" t="s">
        <v>997</v>
      </c>
      <c r="M100" s="18">
        <f t="shared" si="5"/>
        <v>1.4247685185185183E-2</v>
      </c>
      <c r="N100">
        <f t="shared" si="6"/>
        <v>4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1440</v>
      </c>
      <c r="H101" s="9" t="s">
        <v>17</v>
      </c>
      <c r="I101" s="9" t="s">
        <v>1413</v>
      </c>
      <c r="J101" s="3" t="s">
        <v>2151</v>
      </c>
      <c r="K101" s="13" t="s">
        <v>1441</v>
      </c>
      <c r="L101" s="14" t="s">
        <v>1442</v>
      </c>
      <c r="M101" s="18">
        <f t="shared" si="5"/>
        <v>1.6400462962962992E-2</v>
      </c>
      <c r="N101">
        <f t="shared" si="6"/>
        <v>4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1443</v>
      </c>
      <c r="H102" s="9" t="s">
        <v>17</v>
      </c>
      <c r="I102" s="9" t="s">
        <v>1413</v>
      </c>
      <c r="J102" s="3" t="s">
        <v>2151</v>
      </c>
      <c r="K102" s="13" t="s">
        <v>1444</v>
      </c>
      <c r="L102" s="14" t="s">
        <v>1445</v>
      </c>
      <c r="M102" s="18">
        <f t="shared" si="5"/>
        <v>1.3900462962962989E-2</v>
      </c>
      <c r="N102">
        <f t="shared" si="6"/>
        <v>7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1820</v>
      </c>
      <c r="H103" s="9" t="s">
        <v>17</v>
      </c>
      <c r="I103" s="9" t="s">
        <v>1791</v>
      </c>
      <c r="J103" s="3" t="s">
        <v>2151</v>
      </c>
      <c r="K103" s="13" t="s">
        <v>1821</v>
      </c>
      <c r="L103" s="14" t="s">
        <v>1822</v>
      </c>
      <c r="M103" s="18">
        <f t="shared" si="5"/>
        <v>1.3506944444444446E-2</v>
      </c>
      <c r="N103">
        <f t="shared" si="6"/>
        <v>7</v>
      </c>
    </row>
    <row r="104" spans="1:14" x14ac:dyDescent="0.25">
      <c r="A104" s="11"/>
      <c r="B104" s="12"/>
      <c r="C104" s="9" t="s">
        <v>551</v>
      </c>
      <c r="D104" s="9" t="s">
        <v>552</v>
      </c>
      <c r="E104" s="9" t="s">
        <v>552</v>
      </c>
      <c r="F104" s="9" t="s">
        <v>15</v>
      </c>
      <c r="G104" s="9" t="s">
        <v>553</v>
      </c>
      <c r="H104" s="9" t="s">
        <v>27</v>
      </c>
      <c r="I104" s="9" t="s">
        <v>515</v>
      </c>
      <c r="J104" s="3" t="s">
        <v>2151</v>
      </c>
      <c r="K104" s="13" t="s">
        <v>554</v>
      </c>
      <c r="L104" s="14" t="s">
        <v>555</v>
      </c>
      <c r="M104" s="18">
        <f t="shared" si="5"/>
        <v>1.4814814814814836E-2</v>
      </c>
      <c r="N104">
        <f t="shared" si="6"/>
        <v>7</v>
      </c>
    </row>
    <row r="105" spans="1:14" x14ac:dyDescent="0.25">
      <c r="A105" s="11"/>
      <c r="B105" s="12"/>
      <c r="C105" s="9" t="s">
        <v>998</v>
      </c>
      <c r="D105" s="9" t="s">
        <v>999</v>
      </c>
      <c r="E105" s="9" t="s">
        <v>999</v>
      </c>
      <c r="F105" s="9" t="s">
        <v>15</v>
      </c>
      <c r="G105" s="10" t="s">
        <v>12</v>
      </c>
      <c r="H105" s="5"/>
      <c r="I105" s="5"/>
      <c r="J105" s="6"/>
      <c r="K105" s="7"/>
      <c r="L105" s="8"/>
    </row>
    <row r="106" spans="1:14" x14ac:dyDescent="0.25">
      <c r="A106" s="11"/>
      <c r="B106" s="12"/>
      <c r="C106" s="12"/>
      <c r="D106" s="12"/>
      <c r="E106" s="12"/>
      <c r="F106" s="12"/>
      <c r="G106" s="9" t="s">
        <v>1000</v>
      </c>
      <c r="H106" s="9" t="s">
        <v>17</v>
      </c>
      <c r="I106" s="9" t="s">
        <v>971</v>
      </c>
      <c r="J106" s="3" t="s">
        <v>2151</v>
      </c>
      <c r="K106" s="13" t="s">
        <v>1001</v>
      </c>
      <c r="L106" s="14" t="s">
        <v>1002</v>
      </c>
      <c r="M106" s="18">
        <f t="shared" si="5"/>
        <v>1.5659722222222228E-2</v>
      </c>
      <c r="N106">
        <f t="shared" si="6"/>
        <v>6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1446</v>
      </c>
      <c r="H107" s="9" t="s">
        <v>17</v>
      </c>
      <c r="I107" s="9" t="s">
        <v>1413</v>
      </c>
      <c r="J107" s="3" t="s">
        <v>2151</v>
      </c>
      <c r="K107" s="13" t="s">
        <v>1447</v>
      </c>
      <c r="L107" s="14" t="s">
        <v>1448</v>
      </c>
      <c r="M107" s="18">
        <f t="shared" si="5"/>
        <v>1.2928240740740726E-2</v>
      </c>
      <c r="N107">
        <f t="shared" si="6"/>
        <v>7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1823</v>
      </c>
      <c r="H108" s="9" t="s">
        <v>17</v>
      </c>
      <c r="I108" s="9" t="s">
        <v>1791</v>
      </c>
      <c r="J108" s="3" t="s">
        <v>2151</v>
      </c>
      <c r="K108" s="13" t="s">
        <v>1824</v>
      </c>
      <c r="L108" s="14" t="s">
        <v>1825</v>
      </c>
      <c r="M108" s="18">
        <f t="shared" si="5"/>
        <v>1.6180555555555587E-2</v>
      </c>
      <c r="N108">
        <f t="shared" si="6"/>
        <v>8</v>
      </c>
    </row>
    <row r="109" spans="1:14" x14ac:dyDescent="0.25">
      <c r="A109" s="11"/>
      <c r="B109" s="12"/>
      <c r="C109" s="9" t="s">
        <v>30</v>
      </c>
      <c r="D109" s="9" t="s">
        <v>31</v>
      </c>
      <c r="E109" s="9" t="s">
        <v>31</v>
      </c>
      <c r="F109" s="9" t="s">
        <v>15</v>
      </c>
      <c r="G109" s="10" t="s">
        <v>12</v>
      </c>
      <c r="H109" s="5"/>
      <c r="I109" s="5"/>
      <c r="J109" s="6"/>
      <c r="K109" s="7"/>
      <c r="L109" s="8"/>
    </row>
    <row r="110" spans="1:14" x14ac:dyDescent="0.25">
      <c r="A110" s="11"/>
      <c r="B110" s="12"/>
      <c r="C110" s="12"/>
      <c r="D110" s="12"/>
      <c r="E110" s="12"/>
      <c r="F110" s="12"/>
      <c r="G110" s="9" t="s">
        <v>91</v>
      </c>
      <c r="H110" s="9" t="s">
        <v>27</v>
      </c>
      <c r="I110" s="9" t="s">
        <v>18</v>
      </c>
      <c r="J110" s="3" t="s">
        <v>2151</v>
      </c>
      <c r="K110" s="13" t="s">
        <v>92</v>
      </c>
      <c r="L110" s="14" t="s">
        <v>93</v>
      </c>
      <c r="M110" s="18">
        <f t="shared" si="5"/>
        <v>2.5937500000000002E-2</v>
      </c>
      <c r="N110">
        <f t="shared" si="6"/>
        <v>7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1003</v>
      </c>
      <c r="H111" s="9" t="s">
        <v>27</v>
      </c>
      <c r="I111" s="9" t="s">
        <v>971</v>
      </c>
      <c r="J111" s="3" t="s">
        <v>2151</v>
      </c>
      <c r="K111" s="13" t="s">
        <v>1004</v>
      </c>
      <c r="L111" s="14" t="s">
        <v>1005</v>
      </c>
      <c r="M111" s="18">
        <f t="shared" si="5"/>
        <v>2.5960648148148191E-2</v>
      </c>
      <c r="N111">
        <f t="shared" si="6"/>
        <v>8</v>
      </c>
    </row>
    <row r="112" spans="1:14" x14ac:dyDescent="0.25">
      <c r="A112" s="11"/>
      <c r="B112" s="12"/>
      <c r="C112" s="9" t="s">
        <v>1302</v>
      </c>
      <c r="D112" s="9" t="s">
        <v>1303</v>
      </c>
      <c r="E112" s="9" t="s">
        <v>1303</v>
      </c>
      <c r="F112" s="9" t="s">
        <v>15</v>
      </c>
      <c r="G112" s="10" t="s">
        <v>12</v>
      </c>
      <c r="H112" s="5"/>
      <c r="I112" s="5"/>
      <c r="J112" s="6"/>
      <c r="K112" s="7"/>
      <c r="L112" s="8"/>
    </row>
    <row r="113" spans="1:14" x14ac:dyDescent="0.25">
      <c r="A113" s="11"/>
      <c r="B113" s="12"/>
      <c r="C113" s="12"/>
      <c r="D113" s="12"/>
      <c r="E113" s="12"/>
      <c r="F113" s="12"/>
      <c r="G113" s="9" t="s">
        <v>1826</v>
      </c>
      <c r="H113" s="9" t="s">
        <v>27</v>
      </c>
      <c r="I113" s="9" t="s">
        <v>1791</v>
      </c>
      <c r="J113" s="3" t="s">
        <v>2151</v>
      </c>
      <c r="K113" s="13" t="s">
        <v>1827</v>
      </c>
      <c r="L113" s="14" t="s">
        <v>1828</v>
      </c>
      <c r="M113" s="18">
        <f t="shared" si="5"/>
        <v>1.606481481481481E-2</v>
      </c>
      <c r="N113">
        <f t="shared" si="6"/>
        <v>7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1829</v>
      </c>
      <c r="H114" s="9" t="s">
        <v>27</v>
      </c>
      <c r="I114" s="9" t="s">
        <v>1791</v>
      </c>
      <c r="J114" s="3" t="s">
        <v>2151</v>
      </c>
      <c r="K114" s="13" t="s">
        <v>1830</v>
      </c>
      <c r="L114" s="14" t="s">
        <v>1831</v>
      </c>
      <c r="M114" s="18">
        <f t="shared" si="5"/>
        <v>1.9108796296296249E-2</v>
      </c>
      <c r="N114">
        <f t="shared" si="6"/>
        <v>10</v>
      </c>
    </row>
    <row r="115" spans="1:14" x14ac:dyDescent="0.25">
      <c r="A115" s="11"/>
      <c r="B115" s="12"/>
      <c r="C115" s="9" t="s">
        <v>35</v>
      </c>
      <c r="D115" s="9" t="s">
        <v>36</v>
      </c>
      <c r="E115" s="9" t="s">
        <v>36</v>
      </c>
      <c r="F115" s="9" t="s">
        <v>15</v>
      </c>
      <c r="G115" s="9" t="s">
        <v>556</v>
      </c>
      <c r="H115" s="9" t="s">
        <v>17</v>
      </c>
      <c r="I115" s="9" t="s">
        <v>515</v>
      </c>
      <c r="J115" s="3" t="s">
        <v>2151</v>
      </c>
      <c r="K115" s="13" t="s">
        <v>557</v>
      </c>
      <c r="L115" s="14" t="s">
        <v>558</v>
      </c>
      <c r="M115" s="18">
        <f t="shared" si="5"/>
        <v>2.0185185185185195E-2</v>
      </c>
      <c r="N115">
        <f t="shared" si="6"/>
        <v>7</v>
      </c>
    </row>
    <row r="116" spans="1:14" x14ac:dyDescent="0.25">
      <c r="A116" s="11"/>
      <c r="B116" s="12"/>
      <c r="C116" s="9" t="s">
        <v>94</v>
      </c>
      <c r="D116" s="9" t="s">
        <v>95</v>
      </c>
      <c r="E116" s="9" t="s">
        <v>95</v>
      </c>
      <c r="F116" s="9" t="s">
        <v>15</v>
      </c>
      <c r="G116" s="10" t="s">
        <v>12</v>
      </c>
      <c r="H116" s="5"/>
      <c r="I116" s="5"/>
      <c r="J116" s="6"/>
      <c r="K116" s="7"/>
      <c r="L116" s="8"/>
    </row>
    <row r="117" spans="1:14" x14ac:dyDescent="0.25">
      <c r="A117" s="11"/>
      <c r="B117" s="12"/>
      <c r="C117" s="12"/>
      <c r="D117" s="12"/>
      <c r="E117" s="12"/>
      <c r="F117" s="12"/>
      <c r="G117" s="9" t="s">
        <v>96</v>
      </c>
      <c r="H117" s="9" t="s">
        <v>27</v>
      </c>
      <c r="I117" s="9" t="s">
        <v>18</v>
      </c>
      <c r="J117" s="3" t="s">
        <v>2151</v>
      </c>
      <c r="K117" s="13" t="s">
        <v>97</v>
      </c>
      <c r="L117" s="14" t="s">
        <v>98</v>
      </c>
      <c r="M117" s="18">
        <f t="shared" si="5"/>
        <v>1.7534722222222299E-2</v>
      </c>
      <c r="N117">
        <f t="shared" si="6"/>
        <v>21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559</v>
      </c>
      <c r="H118" s="9" t="s">
        <v>27</v>
      </c>
      <c r="I118" s="9" t="s">
        <v>515</v>
      </c>
      <c r="J118" s="3" t="s">
        <v>2151</v>
      </c>
      <c r="K118" s="13" t="s">
        <v>560</v>
      </c>
      <c r="L118" s="14" t="s">
        <v>561</v>
      </c>
      <c r="M118" s="18">
        <f t="shared" si="5"/>
        <v>1.8738425925925895E-2</v>
      </c>
      <c r="N118">
        <f t="shared" si="6"/>
        <v>15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1006</v>
      </c>
      <c r="H119" s="9" t="s">
        <v>17</v>
      </c>
      <c r="I119" s="9" t="s">
        <v>971</v>
      </c>
      <c r="J119" s="3" t="s">
        <v>2151</v>
      </c>
      <c r="K119" s="13" t="s">
        <v>1007</v>
      </c>
      <c r="L119" s="14" t="s">
        <v>1008</v>
      </c>
      <c r="M119" s="18">
        <f t="shared" si="5"/>
        <v>2.2442129629629659E-2</v>
      </c>
      <c r="N119">
        <f t="shared" si="6"/>
        <v>17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1009</v>
      </c>
      <c r="H120" s="9" t="s">
        <v>17</v>
      </c>
      <c r="I120" s="9" t="s">
        <v>971</v>
      </c>
      <c r="J120" s="3" t="s">
        <v>2151</v>
      </c>
      <c r="K120" s="13" t="s">
        <v>1010</v>
      </c>
      <c r="L120" s="14" t="s">
        <v>1011</v>
      </c>
      <c r="M120" s="18">
        <f t="shared" si="5"/>
        <v>2.6921296296296249E-2</v>
      </c>
      <c r="N120">
        <f t="shared" si="6"/>
        <v>17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2050</v>
      </c>
      <c r="H121" s="9" t="s">
        <v>17</v>
      </c>
      <c r="I121" s="9" t="s">
        <v>2051</v>
      </c>
      <c r="J121" s="3" t="s">
        <v>2151</v>
      </c>
      <c r="K121" s="13" t="s">
        <v>2052</v>
      </c>
      <c r="L121" s="14" t="s">
        <v>2053</v>
      </c>
      <c r="M121" s="18">
        <f t="shared" si="5"/>
        <v>2.3067129629629646E-2</v>
      </c>
      <c r="N121">
        <f t="shared" si="6"/>
        <v>7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2054</v>
      </c>
      <c r="H122" s="9" t="s">
        <v>17</v>
      </c>
      <c r="I122" s="9" t="s">
        <v>2051</v>
      </c>
      <c r="J122" s="3" t="s">
        <v>2151</v>
      </c>
      <c r="K122" s="13" t="s">
        <v>2055</v>
      </c>
      <c r="L122" s="14" t="s">
        <v>2056</v>
      </c>
      <c r="M122" s="18">
        <f t="shared" si="5"/>
        <v>1.7905092592592542E-2</v>
      </c>
      <c r="N122">
        <f t="shared" si="6"/>
        <v>11</v>
      </c>
    </row>
    <row r="123" spans="1:14" x14ac:dyDescent="0.25">
      <c r="A123" s="11"/>
      <c r="B123" s="12"/>
      <c r="C123" s="9" t="s">
        <v>51</v>
      </c>
      <c r="D123" s="9" t="s">
        <v>52</v>
      </c>
      <c r="E123" s="9" t="s">
        <v>52</v>
      </c>
      <c r="F123" s="9" t="s">
        <v>15</v>
      </c>
      <c r="G123" s="10" t="s">
        <v>12</v>
      </c>
      <c r="H123" s="5"/>
      <c r="I123" s="5"/>
      <c r="J123" s="6"/>
      <c r="K123" s="7"/>
      <c r="L123" s="8"/>
    </row>
    <row r="124" spans="1:14" x14ac:dyDescent="0.25">
      <c r="A124" s="11"/>
      <c r="B124" s="12"/>
      <c r="C124" s="12"/>
      <c r="D124" s="12"/>
      <c r="E124" s="12"/>
      <c r="F124" s="12"/>
      <c r="G124" s="9" t="s">
        <v>99</v>
      </c>
      <c r="H124" s="9" t="s">
        <v>27</v>
      </c>
      <c r="I124" s="9" t="s">
        <v>18</v>
      </c>
      <c r="J124" s="3" t="s">
        <v>2151</v>
      </c>
      <c r="K124" s="13" t="s">
        <v>100</v>
      </c>
      <c r="L124" s="14" t="s">
        <v>101</v>
      </c>
      <c r="M124" s="18">
        <f t="shared" si="5"/>
        <v>1.8946759259259205E-2</v>
      </c>
      <c r="N124">
        <f t="shared" si="6"/>
        <v>7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562</v>
      </c>
      <c r="H125" s="9" t="s">
        <v>27</v>
      </c>
      <c r="I125" s="9" t="s">
        <v>515</v>
      </c>
      <c r="J125" s="3" t="s">
        <v>2151</v>
      </c>
      <c r="K125" s="13" t="s">
        <v>563</v>
      </c>
      <c r="L125" s="14" t="s">
        <v>564</v>
      </c>
      <c r="M125" s="18">
        <f t="shared" si="5"/>
        <v>3.7372685185185162E-2</v>
      </c>
      <c r="N125">
        <f t="shared" si="6"/>
        <v>11</v>
      </c>
    </row>
    <row r="126" spans="1:14" x14ac:dyDescent="0.25">
      <c r="A126" s="11"/>
      <c r="B126" s="12"/>
      <c r="C126" s="9" t="s">
        <v>102</v>
      </c>
      <c r="D126" s="9" t="s">
        <v>103</v>
      </c>
      <c r="E126" s="9" t="s">
        <v>103</v>
      </c>
      <c r="F126" s="9" t="s">
        <v>15</v>
      </c>
      <c r="G126" s="10" t="s">
        <v>12</v>
      </c>
      <c r="H126" s="5"/>
      <c r="I126" s="5"/>
      <c r="J126" s="6"/>
      <c r="K126" s="7"/>
      <c r="L126" s="8"/>
    </row>
    <row r="127" spans="1:14" x14ac:dyDescent="0.25">
      <c r="A127" s="11"/>
      <c r="B127" s="12"/>
      <c r="C127" s="12"/>
      <c r="D127" s="12"/>
      <c r="E127" s="12"/>
      <c r="F127" s="12"/>
      <c r="G127" s="9" t="s">
        <v>104</v>
      </c>
      <c r="H127" s="9" t="s">
        <v>17</v>
      </c>
      <c r="I127" s="9" t="s">
        <v>18</v>
      </c>
      <c r="J127" s="3" t="s">
        <v>2151</v>
      </c>
      <c r="K127" s="13" t="s">
        <v>105</v>
      </c>
      <c r="L127" s="14" t="s">
        <v>106</v>
      </c>
      <c r="M127" s="18">
        <f t="shared" si="5"/>
        <v>2.2939814814814774E-2</v>
      </c>
      <c r="N127">
        <f t="shared" si="6"/>
        <v>7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107</v>
      </c>
      <c r="H128" s="9" t="s">
        <v>17</v>
      </c>
      <c r="I128" s="9" t="s">
        <v>18</v>
      </c>
      <c r="J128" s="3" t="s">
        <v>2151</v>
      </c>
      <c r="K128" s="13" t="s">
        <v>108</v>
      </c>
      <c r="L128" s="14" t="s">
        <v>109</v>
      </c>
      <c r="M128" s="18">
        <f t="shared" si="5"/>
        <v>2.0150462962962967E-2</v>
      </c>
      <c r="N128">
        <f t="shared" si="6"/>
        <v>8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110</v>
      </c>
      <c r="H129" s="9" t="s">
        <v>17</v>
      </c>
      <c r="I129" s="9" t="s">
        <v>18</v>
      </c>
      <c r="J129" s="3" t="s">
        <v>2151</v>
      </c>
      <c r="K129" s="13" t="s">
        <v>111</v>
      </c>
      <c r="L129" s="14" t="s">
        <v>112</v>
      </c>
      <c r="M129" s="18">
        <f t="shared" si="5"/>
        <v>2.2488425925925926E-2</v>
      </c>
      <c r="N129">
        <f t="shared" si="6"/>
        <v>10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113</v>
      </c>
      <c r="H130" s="9" t="s">
        <v>17</v>
      </c>
      <c r="I130" s="9" t="s">
        <v>18</v>
      </c>
      <c r="J130" s="3" t="s">
        <v>2151</v>
      </c>
      <c r="K130" s="13" t="s">
        <v>114</v>
      </c>
      <c r="L130" s="14" t="s">
        <v>115</v>
      </c>
      <c r="M130" s="18">
        <f t="shared" si="5"/>
        <v>3.1238425925925961E-2</v>
      </c>
      <c r="N130">
        <f t="shared" si="6"/>
        <v>13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1012</v>
      </c>
      <c r="H131" s="9" t="s">
        <v>17</v>
      </c>
      <c r="I131" s="9" t="s">
        <v>971</v>
      </c>
      <c r="J131" s="3" t="s">
        <v>2151</v>
      </c>
      <c r="K131" s="13" t="s">
        <v>1013</v>
      </c>
      <c r="L131" s="14" t="s">
        <v>1014</v>
      </c>
      <c r="M131" s="18">
        <f t="shared" ref="M131:M194" si="7">L131-K131</f>
        <v>2.181712962962945E-2</v>
      </c>
      <c r="N131">
        <f t="shared" ref="N131:N194" si="8">HOUR(K131)</f>
        <v>16</v>
      </c>
    </row>
    <row r="132" spans="1:14" x14ac:dyDescent="0.25">
      <c r="A132" s="3" t="s">
        <v>116</v>
      </c>
      <c r="B132" s="9" t="s">
        <v>117</v>
      </c>
      <c r="C132" s="10" t="s">
        <v>12</v>
      </c>
      <c r="D132" s="5"/>
      <c r="E132" s="5"/>
      <c r="F132" s="5"/>
      <c r="G132" s="5"/>
      <c r="H132" s="5"/>
      <c r="I132" s="5"/>
      <c r="J132" s="6"/>
      <c r="K132" s="7"/>
      <c r="L132" s="8"/>
    </row>
    <row r="133" spans="1:14" x14ac:dyDescent="0.25">
      <c r="A133" s="11"/>
      <c r="B133" s="12"/>
      <c r="C133" s="9" t="s">
        <v>118</v>
      </c>
      <c r="D133" s="9" t="s">
        <v>119</v>
      </c>
      <c r="E133" s="10" t="s">
        <v>12</v>
      </c>
      <c r="F133" s="5"/>
      <c r="G133" s="5"/>
      <c r="H133" s="5"/>
      <c r="I133" s="5"/>
      <c r="J133" s="6"/>
      <c r="K133" s="7"/>
      <c r="L133" s="8"/>
    </row>
    <row r="134" spans="1:14" x14ac:dyDescent="0.25">
      <c r="A134" s="11"/>
      <c r="B134" s="12"/>
      <c r="C134" s="12"/>
      <c r="D134" s="12"/>
      <c r="E134" s="9" t="s">
        <v>119</v>
      </c>
      <c r="F134" s="9" t="s">
        <v>15</v>
      </c>
      <c r="G134" s="10" t="s">
        <v>12</v>
      </c>
      <c r="H134" s="5"/>
      <c r="I134" s="5"/>
      <c r="J134" s="6"/>
      <c r="K134" s="7"/>
      <c r="L134" s="8"/>
    </row>
    <row r="135" spans="1:14" x14ac:dyDescent="0.25">
      <c r="A135" s="11"/>
      <c r="B135" s="12"/>
      <c r="C135" s="12"/>
      <c r="D135" s="12"/>
      <c r="E135" s="12"/>
      <c r="F135" s="12"/>
      <c r="G135" s="9" t="s">
        <v>120</v>
      </c>
      <c r="H135" s="9" t="s">
        <v>121</v>
      </c>
      <c r="I135" s="9" t="s">
        <v>18</v>
      </c>
      <c r="J135" s="3" t="s">
        <v>2151</v>
      </c>
      <c r="K135" s="13" t="s">
        <v>122</v>
      </c>
      <c r="L135" s="14" t="s">
        <v>123</v>
      </c>
      <c r="M135" s="18">
        <f t="shared" si="7"/>
        <v>1.959490740740738E-2</v>
      </c>
      <c r="N135">
        <f t="shared" si="8"/>
        <v>8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124</v>
      </c>
      <c r="H136" s="9" t="s">
        <v>121</v>
      </c>
      <c r="I136" s="9" t="s">
        <v>18</v>
      </c>
      <c r="J136" s="3" t="s">
        <v>2151</v>
      </c>
      <c r="K136" s="13" t="s">
        <v>125</v>
      </c>
      <c r="L136" s="14" t="s">
        <v>126</v>
      </c>
      <c r="M136" s="18">
        <f t="shared" si="7"/>
        <v>1.4270833333333399E-2</v>
      </c>
      <c r="N136">
        <f t="shared" si="8"/>
        <v>9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127</v>
      </c>
      <c r="H137" s="9" t="s">
        <v>121</v>
      </c>
      <c r="I137" s="9" t="s">
        <v>18</v>
      </c>
      <c r="J137" s="3" t="s">
        <v>2151</v>
      </c>
      <c r="K137" s="13" t="s">
        <v>128</v>
      </c>
      <c r="L137" s="14" t="s">
        <v>129</v>
      </c>
      <c r="M137" s="18">
        <f t="shared" si="7"/>
        <v>3.126157407407415E-2</v>
      </c>
      <c r="N137">
        <f t="shared" si="8"/>
        <v>12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130</v>
      </c>
      <c r="H138" s="9" t="s">
        <v>121</v>
      </c>
      <c r="I138" s="9" t="s">
        <v>18</v>
      </c>
      <c r="J138" s="3" t="s">
        <v>2151</v>
      </c>
      <c r="K138" s="13" t="s">
        <v>131</v>
      </c>
      <c r="L138" s="14" t="s">
        <v>132</v>
      </c>
      <c r="M138" s="18">
        <f t="shared" si="7"/>
        <v>2.5451388888888871E-2</v>
      </c>
      <c r="N138">
        <f t="shared" si="8"/>
        <v>12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133</v>
      </c>
      <c r="H139" s="9" t="s">
        <v>121</v>
      </c>
      <c r="I139" s="9" t="s">
        <v>18</v>
      </c>
      <c r="J139" s="3" t="s">
        <v>2151</v>
      </c>
      <c r="K139" s="13" t="s">
        <v>134</v>
      </c>
      <c r="L139" s="14" t="s">
        <v>135</v>
      </c>
      <c r="M139" s="18">
        <f t="shared" si="7"/>
        <v>1.4583333333333393E-2</v>
      </c>
      <c r="N139">
        <f t="shared" si="8"/>
        <v>18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136</v>
      </c>
      <c r="H140" s="9" t="s">
        <v>121</v>
      </c>
      <c r="I140" s="9" t="s">
        <v>18</v>
      </c>
      <c r="J140" s="3" t="s">
        <v>2151</v>
      </c>
      <c r="K140" s="13" t="s">
        <v>137</v>
      </c>
      <c r="L140" s="14" t="s">
        <v>138</v>
      </c>
      <c r="M140" s="18">
        <f t="shared" si="7"/>
        <v>1.547453703703694E-2</v>
      </c>
      <c r="N140">
        <f t="shared" si="8"/>
        <v>22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565</v>
      </c>
      <c r="H141" s="9" t="s">
        <v>121</v>
      </c>
      <c r="I141" s="9" t="s">
        <v>515</v>
      </c>
      <c r="J141" s="3" t="s">
        <v>2151</v>
      </c>
      <c r="K141" s="13" t="s">
        <v>566</v>
      </c>
      <c r="L141" s="14" t="s">
        <v>567</v>
      </c>
      <c r="M141" s="18">
        <f t="shared" si="7"/>
        <v>2.869212962962963E-2</v>
      </c>
      <c r="N141">
        <f t="shared" si="8"/>
        <v>1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568</v>
      </c>
      <c r="H142" s="9" t="s">
        <v>121</v>
      </c>
      <c r="I142" s="9" t="s">
        <v>515</v>
      </c>
      <c r="J142" s="3" t="s">
        <v>2151</v>
      </c>
      <c r="K142" s="13" t="s">
        <v>569</v>
      </c>
      <c r="L142" s="14" t="s">
        <v>570</v>
      </c>
      <c r="M142" s="18">
        <f t="shared" si="7"/>
        <v>2.4155092592592575E-2</v>
      </c>
      <c r="N142">
        <f t="shared" si="8"/>
        <v>7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571</v>
      </c>
      <c r="H143" s="9" t="s">
        <v>121</v>
      </c>
      <c r="I143" s="9" t="s">
        <v>515</v>
      </c>
      <c r="J143" s="3" t="s">
        <v>2151</v>
      </c>
      <c r="K143" s="13" t="s">
        <v>572</v>
      </c>
      <c r="L143" s="14" t="s">
        <v>573</v>
      </c>
      <c r="M143" s="18">
        <f t="shared" si="7"/>
        <v>1.4363425925925988E-2</v>
      </c>
      <c r="N143">
        <f t="shared" si="8"/>
        <v>8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574</v>
      </c>
      <c r="H144" s="9" t="s">
        <v>121</v>
      </c>
      <c r="I144" s="9" t="s">
        <v>515</v>
      </c>
      <c r="J144" s="3" t="s">
        <v>2151</v>
      </c>
      <c r="K144" s="13" t="s">
        <v>575</v>
      </c>
      <c r="L144" s="14" t="s">
        <v>576</v>
      </c>
      <c r="M144" s="18">
        <f t="shared" si="7"/>
        <v>2.170138888888884E-2</v>
      </c>
      <c r="N144">
        <f t="shared" si="8"/>
        <v>11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577</v>
      </c>
      <c r="H145" s="9" t="s">
        <v>121</v>
      </c>
      <c r="I145" s="9" t="s">
        <v>515</v>
      </c>
      <c r="J145" s="3" t="s">
        <v>2151</v>
      </c>
      <c r="K145" s="13" t="s">
        <v>578</v>
      </c>
      <c r="L145" s="14" t="s">
        <v>579</v>
      </c>
      <c r="M145" s="18">
        <f t="shared" si="7"/>
        <v>2.1689814814814801E-2</v>
      </c>
      <c r="N145">
        <f t="shared" si="8"/>
        <v>12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580</v>
      </c>
      <c r="H146" s="9" t="s">
        <v>121</v>
      </c>
      <c r="I146" s="9" t="s">
        <v>515</v>
      </c>
      <c r="J146" s="3" t="s">
        <v>2151</v>
      </c>
      <c r="K146" s="13" t="s">
        <v>581</v>
      </c>
      <c r="L146" s="14" t="s">
        <v>582</v>
      </c>
      <c r="M146" s="18">
        <f t="shared" si="7"/>
        <v>3.1446759259259216E-2</v>
      </c>
      <c r="N146">
        <f t="shared" si="8"/>
        <v>12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583</v>
      </c>
      <c r="H147" s="9" t="s">
        <v>121</v>
      </c>
      <c r="I147" s="9" t="s">
        <v>515</v>
      </c>
      <c r="J147" s="3" t="s">
        <v>2151</v>
      </c>
      <c r="K147" s="13" t="s">
        <v>584</v>
      </c>
      <c r="L147" s="14" t="s">
        <v>585</v>
      </c>
      <c r="M147" s="18">
        <f t="shared" si="7"/>
        <v>1.937499999999992E-2</v>
      </c>
      <c r="N147">
        <f t="shared" si="8"/>
        <v>15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586</v>
      </c>
      <c r="H148" s="9" t="s">
        <v>121</v>
      </c>
      <c r="I148" s="9" t="s">
        <v>515</v>
      </c>
      <c r="J148" s="3" t="s">
        <v>2151</v>
      </c>
      <c r="K148" s="13" t="s">
        <v>587</v>
      </c>
      <c r="L148" s="14" t="s">
        <v>588</v>
      </c>
      <c r="M148" s="18">
        <f t="shared" si="7"/>
        <v>1.5092592592592546E-2</v>
      </c>
      <c r="N148">
        <f t="shared" si="8"/>
        <v>15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589</v>
      </c>
      <c r="H149" s="9" t="s">
        <v>121</v>
      </c>
      <c r="I149" s="9" t="s">
        <v>515</v>
      </c>
      <c r="J149" s="3" t="s">
        <v>2151</v>
      </c>
      <c r="K149" s="13" t="s">
        <v>590</v>
      </c>
      <c r="L149" s="14" t="s">
        <v>591</v>
      </c>
      <c r="M149" s="18">
        <f t="shared" si="7"/>
        <v>1.3101851851851976E-2</v>
      </c>
      <c r="N149">
        <f t="shared" si="8"/>
        <v>16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592</v>
      </c>
      <c r="H150" s="9" t="s">
        <v>121</v>
      </c>
      <c r="I150" s="9" t="s">
        <v>515</v>
      </c>
      <c r="J150" s="3" t="s">
        <v>2151</v>
      </c>
      <c r="K150" s="13" t="s">
        <v>593</v>
      </c>
      <c r="L150" s="14" t="s">
        <v>594</v>
      </c>
      <c r="M150" s="18">
        <f t="shared" si="7"/>
        <v>2.0428240740740677E-2</v>
      </c>
      <c r="N150">
        <f t="shared" si="8"/>
        <v>16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595</v>
      </c>
      <c r="H151" s="9" t="s">
        <v>121</v>
      </c>
      <c r="I151" s="9" t="s">
        <v>515</v>
      </c>
      <c r="J151" s="3" t="s">
        <v>2151</v>
      </c>
      <c r="K151" s="13" t="s">
        <v>596</v>
      </c>
      <c r="L151" s="14" t="s">
        <v>597</v>
      </c>
      <c r="M151" s="18">
        <f t="shared" si="7"/>
        <v>1.2118055555555451E-2</v>
      </c>
      <c r="N151">
        <f t="shared" si="8"/>
        <v>19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598</v>
      </c>
      <c r="H152" s="9" t="s">
        <v>121</v>
      </c>
      <c r="I152" s="9" t="s">
        <v>515</v>
      </c>
      <c r="J152" s="3" t="s">
        <v>2151</v>
      </c>
      <c r="K152" s="13" t="s">
        <v>599</v>
      </c>
      <c r="L152" s="14" t="s">
        <v>600</v>
      </c>
      <c r="M152" s="18">
        <f t="shared" si="7"/>
        <v>6.6724537037037068E-2</v>
      </c>
      <c r="N152">
        <f t="shared" si="8"/>
        <v>22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1015</v>
      </c>
      <c r="H153" s="9" t="s">
        <v>121</v>
      </c>
      <c r="I153" s="9" t="s">
        <v>971</v>
      </c>
      <c r="J153" s="3" t="s">
        <v>2151</v>
      </c>
      <c r="K153" s="13" t="s">
        <v>1016</v>
      </c>
      <c r="L153" s="14" t="s">
        <v>1017</v>
      </c>
      <c r="M153" s="18">
        <f t="shared" si="7"/>
        <v>1.1828703703703702E-2</v>
      </c>
      <c r="N153">
        <f t="shared" si="8"/>
        <v>2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1018</v>
      </c>
      <c r="H154" s="9" t="s">
        <v>121</v>
      </c>
      <c r="I154" s="9" t="s">
        <v>971</v>
      </c>
      <c r="J154" s="3" t="s">
        <v>2151</v>
      </c>
      <c r="K154" s="13" t="s">
        <v>1019</v>
      </c>
      <c r="L154" s="14" t="s">
        <v>1020</v>
      </c>
      <c r="M154" s="18">
        <f t="shared" si="7"/>
        <v>2.0636574074074099E-2</v>
      </c>
      <c r="N154">
        <f t="shared" si="8"/>
        <v>8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1021</v>
      </c>
      <c r="H155" s="9" t="s">
        <v>121</v>
      </c>
      <c r="I155" s="9" t="s">
        <v>971</v>
      </c>
      <c r="J155" s="3" t="s">
        <v>2151</v>
      </c>
      <c r="K155" s="13" t="s">
        <v>1022</v>
      </c>
      <c r="L155" s="14" t="s">
        <v>1023</v>
      </c>
      <c r="M155" s="18">
        <f t="shared" si="7"/>
        <v>1.4074074074074128E-2</v>
      </c>
      <c r="N155">
        <f t="shared" si="8"/>
        <v>9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1024</v>
      </c>
      <c r="H156" s="9" t="s">
        <v>121</v>
      </c>
      <c r="I156" s="9" t="s">
        <v>971</v>
      </c>
      <c r="J156" s="3" t="s">
        <v>2151</v>
      </c>
      <c r="K156" s="13" t="s">
        <v>1025</v>
      </c>
      <c r="L156" s="14" t="s">
        <v>1026</v>
      </c>
      <c r="M156" s="18">
        <f t="shared" si="7"/>
        <v>3.4467592592592577E-2</v>
      </c>
      <c r="N156">
        <f t="shared" si="8"/>
        <v>12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1027</v>
      </c>
      <c r="H157" s="9" t="s">
        <v>121</v>
      </c>
      <c r="I157" s="9" t="s">
        <v>971</v>
      </c>
      <c r="J157" s="3" t="s">
        <v>2151</v>
      </c>
      <c r="K157" s="13" t="s">
        <v>1028</v>
      </c>
      <c r="L157" s="14" t="s">
        <v>1029</v>
      </c>
      <c r="M157" s="18">
        <f t="shared" si="7"/>
        <v>1.2835648148148082E-2</v>
      </c>
      <c r="N157">
        <f t="shared" si="8"/>
        <v>21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1030</v>
      </c>
      <c r="H158" s="9" t="s">
        <v>121</v>
      </c>
      <c r="I158" s="9" t="s">
        <v>971</v>
      </c>
      <c r="J158" s="3" t="s">
        <v>2151</v>
      </c>
      <c r="K158" s="13" t="s">
        <v>1031</v>
      </c>
      <c r="L158" s="14" t="s">
        <v>1032</v>
      </c>
      <c r="M158" s="18">
        <f t="shared" si="7"/>
        <v>2.4664351851851785E-2</v>
      </c>
      <c r="N158">
        <f t="shared" si="8"/>
        <v>17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1449</v>
      </c>
      <c r="H159" s="9" t="s">
        <v>121</v>
      </c>
      <c r="I159" s="9" t="s">
        <v>1413</v>
      </c>
      <c r="J159" s="3" t="s">
        <v>2151</v>
      </c>
      <c r="K159" s="13" t="s">
        <v>1450</v>
      </c>
      <c r="L159" s="17" t="s">
        <v>1451</v>
      </c>
      <c r="M159" s="18">
        <f t="shared" si="7"/>
        <v>2.6574074074074069E-2</v>
      </c>
      <c r="N159">
        <v>0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1452</v>
      </c>
      <c r="H160" s="9" t="s">
        <v>121</v>
      </c>
      <c r="I160" s="9" t="s">
        <v>1413</v>
      </c>
      <c r="J160" s="3" t="s">
        <v>2151</v>
      </c>
      <c r="K160" s="13" t="s">
        <v>1453</v>
      </c>
      <c r="L160" s="14" t="s">
        <v>1454</v>
      </c>
      <c r="M160" s="18">
        <f t="shared" si="7"/>
        <v>1.9039351851851904E-2</v>
      </c>
      <c r="N160">
        <f t="shared" si="8"/>
        <v>6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1455</v>
      </c>
      <c r="H161" s="9" t="s">
        <v>121</v>
      </c>
      <c r="I161" s="9" t="s">
        <v>1413</v>
      </c>
      <c r="J161" s="3" t="s">
        <v>2151</v>
      </c>
      <c r="K161" s="13" t="s">
        <v>1456</v>
      </c>
      <c r="L161" s="14" t="s">
        <v>1457</v>
      </c>
      <c r="M161" s="18">
        <f t="shared" si="7"/>
        <v>9.5092592592592562E-2</v>
      </c>
      <c r="N161">
        <f t="shared" si="8"/>
        <v>9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1832</v>
      </c>
      <c r="H162" s="9" t="s">
        <v>121</v>
      </c>
      <c r="I162" s="9" t="s">
        <v>1791</v>
      </c>
      <c r="J162" s="3" t="s">
        <v>2151</v>
      </c>
      <c r="K162" s="13" t="s">
        <v>1833</v>
      </c>
      <c r="L162" s="14" t="s">
        <v>1834</v>
      </c>
      <c r="M162" s="18">
        <f t="shared" si="7"/>
        <v>1.5219907407407418E-2</v>
      </c>
      <c r="N162">
        <f t="shared" si="8"/>
        <v>4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1835</v>
      </c>
      <c r="H163" s="9" t="s">
        <v>121</v>
      </c>
      <c r="I163" s="9" t="s">
        <v>1791</v>
      </c>
      <c r="J163" s="3" t="s">
        <v>2151</v>
      </c>
      <c r="K163" s="13" t="s">
        <v>1836</v>
      </c>
      <c r="L163" s="14" t="s">
        <v>1837</v>
      </c>
      <c r="M163" s="18">
        <f t="shared" si="7"/>
        <v>1.4155092592592622E-2</v>
      </c>
      <c r="N163">
        <f t="shared" si="8"/>
        <v>8</v>
      </c>
    </row>
    <row r="164" spans="1:14" x14ac:dyDescent="0.25">
      <c r="A164" s="11"/>
      <c r="B164" s="12"/>
      <c r="C164" s="12"/>
      <c r="D164" s="12"/>
      <c r="E164" s="9" t="s">
        <v>139</v>
      </c>
      <c r="F164" s="9" t="s">
        <v>15</v>
      </c>
      <c r="G164" s="10" t="s">
        <v>12</v>
      </c>
      <c r="H164" s="5"/>
      <c r="I164" s="5"/>
      <c r="J164" s="6"/>
      <c r="K164" s="7"/>
      <c r="L164" s="8"/>
    </row>
    <row r="165" spans="1:14" x14ac:dyDescent="0.25">
      <c r="A165" s="11"/>
      <c r="B165" s="12"/>
      <c r="C165" s="12"/>
      <c r="D165" s="12"/>
      <c r="E165" s="12"/>
      <c r="F165" s="12"/>
      <c r="G165" s="9" t="s">
        <v>140</v>
      </c>
      <c r="H165" s="9" t="s">
        <v>141</v>
      </c>
      <c r="I165" s="9" t="s">
        <v>18</v>
      </c>
      <c r="J165" s="3" t="s">
        <v>2151</v>
      </c>
      <c r="K165" s="13" t="s">
        <v>142</v>
      </c>
      <c r="L165" s="14" t="s">
        <v>143</v>
      </c>
      <c r="M165" s="18">
        <f t="shared" si="7"/>
        <v>1.7604166666666643E-2</v>
      </c>
      <c r="N165">
        <f t="shared" si="8"/>
        <v>10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144</v>
      </c>
      <c r="H166" s="9" t="s">
        <v>141</v>
      </c>
      <c r="I166" s="9" t="s">
        <v>18</v>
      </c>
      <c r="J166" s="3" t="s">
        <v>2151</v>
      </c>
      <c r="K166" s="13" t="s">
        <v>145</v>
      </c>
      <c r="L166" s="17" t="s">
        <v>2153</v>
      </c>
      <c r="M166" s="18">
        <f t="shared" si="7"/>
        <v>1.4837962962963025E-2</v>
      </c>
      <c r="N166">
        <f t="shared" si="8"/>
        <v>23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601</v>
      </c>
      <c r="H167" s="9" t="s">
        <v>141</v>
      </c>
      <c r="I167" s="9" t="s">
        <v>515</v>
      </c>
      <c r="J167" s="3" t="s">
        <v>2151</v>
      </c>
      <c r="K167" s="13" t="s">
        <v>602</v>
      </c>
      <c r="L167" s="14" t="s">
        <v>603</v>
      </c>
      <c r="M167" s="18">
        <f t="shared" si="7"/>
        <v>1.9166666666666665E-2</v>
      </c>
      <c r="N167">
        <f t="shared" si="8"/>
        <v>5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604</v>
      </c>
      <c r="H168" s="9" t="s">
        <v>141</v>
      </c>
      <c r="I168" s="9" t="s">
        <v>515</v>
      </c>
      <c r="J168" s="3" t="s">
        <v>2151</v>
      </c>
      <c r="K168" s="13" t="s">
        <v>605</v>
      </c>
      <c r="L168" s="14" t="s">
        <v>606</v>
      </c>
      <c r="M168" s="18">
        <f t="shared" si="7"/>
        <v>1.7928240740740731E-2</v>
      </c>
      <c r="N168">
        <f t="shared" si="8"/>
        <v>8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607</v>
      </c>
      <c r="H169" s="9" t="s">
        <v>141</v>
      </c>
      <c r="I169" s="9" t="s">
        <v>515</v>
      </c>
      <c r="J169" s="3" t="s">
        <v>2151</v>
      </c>
      <c r="K169" s="13" t="s">
        <v>608</v>
      </c>
      <c r="L169" s="14" t="s">
        <v>609</v>
      </c>
      <c r="M169" s="18">
        <f t="shared" si="7"/>
        <v>2.263888888888882E-2</v>
      </c>
      <c r="N169">
        <f t="shared" si="8"/>
        <v>11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610</v>
      </c>
      <c r="H170" s="9" t="s">
        <v>141</v>
      </c>
      <c r="I170" s="9" t="s">
        <v>515</v>
      </c>
      <c r="J170" s="3" t="s">
        <v>2151</v>
      </c>
      <c r="K170" s="13" t="s">
        <v>611</v>
      </c>
      <c r="L170" s="14" t="s">
        <v>612</v>
      </c>
      <c r="M170" s="18">
        <f t="shared" si="7"/>
        <v>1.8217592592592591E-2</v>
      </c>
      <c r="N170">
        <f t="shared" si="8"/>
        <v>15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613</v>
      </c>
      <c r="H171" s="9" t="s">
        <v>141</v>
      </c>
      <c r="I171" s="9" t="s">
        <v>515</v>
      </c>
      <c r="J171" s="3" t="s">
        <v>2151</v>
      </c>
      <c r="K171" s="13" t="s">
        <v>614</v>
      </c>
      <c r="L171" s="14" t="s">
        <v>615</v>
      </c>
      <c r="M171" s="18">
        <f t="shared" si="7"/>
        <v>1.7696759259259287E-2</v>
      </c>
      <c r="N171">
        <f t="shared" si="8"/>
        <v>22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1033</v>
      </c>
      <c r="H172" s="9" t="s">
        <v>141</v>
      </c>
      <c r="I172" s="9" t="s">
        <v>971</v>
      </c>
      <c r="J172" s="3" t="s">
        <v>2151</v>
      </c>
      <c r="K172" s="13" t="s">
        <v>1034</v>
      </c>
      <c r="L172" s="14" t="s">
        <v>1035</v>
      </c>
      <c r="M172" s="18">
        <f t="shared" si="7"/>
        <v>1.5717592592592589E-2</v>
      </c>
      <c r="N172">
        <f t="shared" si="8"/>
        <v>1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1036</v>
      </c>
      <c r="H173" s="9" t="s">
        <v>141</v>
      </c>
      <c r="I173" s="9" t="s">
        <v>971</v>
      </c>
      <c r="J173" s="3" t="s">
        <v>2151</v>
      </c>
      <c r="K173" s="13" t="s">
        <v>1037</v>
      </c>
      <c r="L173" s="14" t="s">
        <v>1038</v>
      </c>
      <c r="M173" s="18">
        <f t="shared" si="7"/>
        <v>2.0937499999999942E-2</v>
      </c>
      <c r="N173">
        <f t="shared" si="8"/>
        <v>13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1458</v>
      </c>
      <c r="H174" s="9" t="s">
        <v>141</v>
      </c>
      <c r="I174" s="9" t="s">
        <v>1413</v>
      </c>
      <c r="J174" s="3" t="s">
        <v>2151</v>
      </c>
      <c r="K174" s="13" t="s">
        <v>1459</v>
      </c>
      <c r="L174" s="14" t="s">
        <v>1460</v>
      </c>
      <c r="M174" s="18">
        <f t="shared" si="7"/>
        <v>1.6099537037037051E-2</v>
      </c>
      <c r="N174">
        <f t="shared" si="8"/>
        <v>2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1461</v>
      </c>
      <c r="H175" s="9" t="s">
        <v>141</v>
      </c>
      <c r="I175" s="9" t="s">
        <v>1413</v>
      </c>
      <c r="J175" s="3" t="s">
        <v>2151</v>
      </c>
      <c r="K175" s="13" t="s">
        <v>1462</v>
      </c>
      <c r="L175" s="14" t="s">
        <v>1463</v>
      </c>
      <c r="M175" s="18">
        <f t="shared" si="7"/>
        <v>1.8842592592592605E-2</v>
      </c>
      <c r="N175">
        <f t="shared" si="8"/>
        <v>5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1464</v>
      </c>
      <c r="H176" s="9" t="s">
        <v>141</v>
      </c>
      <c r="I176" s="9" t="s">
        <v>1413</v>
      </c>
      <c r="J176" s="3" t="s">
        <v>2151</v>
      </c>
      <c r="K176" s="13" t="s">
        <v>1465</v>
      </c>
      <c r="L176" s="14" t="s">
        <v>1466</v>
      </c>
      <c r="M176" s="18">
        <f t="shared" si="7"/>
        <v>1.7581018518518454E-2</v>
      </c>
      <c r="N176">
        <f t="shared" si="8"/>
        <v>8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1467</v>
      </c>
      <c r="H177" s="9" t="s">
        <v>141</v>
      </c>
      <c r="I177" s="9" t="s">
        <v>1413</v>
      </c>
      <c r="J177" s="3" t="s">
        <v>2151</v>
      </c>
      <c r="K177" s="13" t="s">
        <v>1468</v>
      </c>
      <c r="L177" s="14" t="s">
        <v>1469</v>
      </c>
      <c r="M177" s="18">
        <f t="shared" si="7"/>
        <v>1.8194444444444402E-2</v>
      </c>
      <c r="N177">
        <f t="shared" si="8"/>
        <v>11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2057</v>
      </c>
      <c r="H178" s="9" t="s">
        <v>141</v>
      </c>
      <c r="I178" s="9" t="s">
        <v>2051</v>
      </c>
      <c r="J178" s="3" t="s">
        <v>2151</v>
      </c>
      <c r="K178" s="13" t="s">
        <v>2058</v>
      </c>
      <c r="L178" s="14" t="s">
        <v>2059</v>
      </c>
      <c r="M178" s="18">
        <f t="shared" si="7"/>
        <v>1.6122685185185226E-2</v>
      </c>
      <c r="N178">
        <f t="shared" si="8"/>
        <v>6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2060</v>
      </c>
      <c r="H179" s="9" t="s">
        <v>141</v>
      </c>
      <c r="I179" s="9" t="s">
        <v>2051</v>
      </c>
      <c r="J179" s="3" t="s">
        <v>2151</v>
      </c>
      <c r="K179" s="13" t="s">
        <v>2061</v>
      </c>
      <c r="L179" s="14" t="s">
        <v>2062</v>
      </c>
      <c r="M179" s="18">
        <f t="shared" si="7"/>
        <v>1.6261574074074081E-2</v>
      </c>
      <c r="N179">
        <f t="shared" si="8"/>
        <v>9</v>
      </c>
    </row>
    <row r="180" spans="1:14" x14ac:dyDescent="0.25">
      <c r="A180" s="11"/>
      <c r="B180" s="12"/>
      <c r="C180" s="9" t="s">
        <v>146</v>
      </c>
      <c r="D180" s="9" t="s">
        <v>147</v>
      </c>
      <c r="E180" s="9" t="s">
        <v>147</v>
      </c>
      <c r="F180" s="9" t="s">
        <v>15</v>
      </c>
      <c r="G180" s="10" t="s">
        <v>12</v>
      </c>
      <c r="H180" s="5"/>
      <c r="I180" s="5"/>
      <c r="J180" s="6"/>
      <c r="K180" s="7"/>
      <c r="L180" s="8"/>
    </row>
    <row r="181" spans="1:14" x14ac:dyDescent="0.25">
      <c r="A181" s="11"/>
      <c r="B181" s="12"/>
      <c r="C181" s="12"/>
      <c r="D181" s="12"/>
      <c r="E181" s="12"/>
      <c r="F181" s="12"/>
      <c r="G181" s="9" t="s">
        <v>148</v>
      </c>
      <c r="H181" s="9" t="s">
        <v>121</v>
      </c>
      <c r="I181" s="9" t="s">
        <v>18</v>
      </c>
      <c r="J181" s="3" t="s">
        <v>2151</v>
      </c>
      <c r="K181" s="13" t="s">
        <v>149</v>
      </c>
      <c r="L181" s="14" t="s">
        <v>150</v>
      </c>
      <c r="M181" s="18">
        <f t="shared" si="7"/>
        <v>1.7442129629629655E-2</v>
      </c>
      <c r="N181">
        <f t="shared" si="8"/>
        <v>4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151</v>
      </c>
      <c r="H182" s="9" t="s">
        <v>121</v>
      </c>
      <c r="I182" s="9" t="s">
        <v>18</v>
      </c>
      <c r="J182" s="3" t="s">
        <v>2151</v>
      </c>
      <c r="K182" s="13" t="s">
        <v>152</v>
      </c>
      <c r="L182" s="14" t="s">
        <v>153</v>
      </c>
      <c r="M182" s="18">
        <f t="shared" si="7"/>
        <v>1.8715277777777761E-2</v>
      </c>
      <c r="N182">
        <f t="shared" si="8"/>
        <v>8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154</v>
      </c>
      <c r="H183" s="9" t="s">
        <v>121</v>
      </c>
      <c r="I183" s="9" t="s">
        <v>18</v>
      </c>
      <c r="J183" s="3" t="s">
        <v>2151</v>
      </c>
      <c r="K183" s="13" t="s">
        <v>155</v>
      </c>
      <c r="L183" s="14" t="s">
        <v>156</v>
      </c>
      <c r="M183" s="18">
        <f t="shared" si="7"/>
        <v>2.6319444444444506E-2</v>
      </c>
      <c r="N183">
        <f t="shared" si="8"/>
        <v>11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157</v>
      </c>
      <c r="H184" s="9" t="s">
        <v>121</v>
      </c>
      <c r="I184" s="9" t="s">
        <v>18</v>
      </c>
      <c r="J184" s="3" t="s">
        <v>2151</v>
      </c>
      <c r="K184" s="13" t="s">
        <v>158</v>
      </c>
      <c r="L184" s="14" t="s">
        <v>159</v>
      </c>
      <c r="M184" s="18">
        <f t="shared" si="7"/>
        <v>2.5520833333333437E-2</v>
      </c>
      <c r="N184">
        <f t="shared" si="8"/>
        <v>14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616</v>
      </c>
      <c r="H185" s="9" t="s">
        <v>121</v>
      </c>
      <c r="I185" s="9" t="s">
        <v>515</v>
      </c>
      <c r="J185" s="3" t="s">
        <v>2151</v>
      </c>
      <c r="K185" s="13" t="s">
        <v>617</v>
      </c>
      <c r="L185" s="14" t="s">
        <v>618</v>
      </c>
      <c r="M185" s="18">
        <f t="shared" si="7"/>
        <v>1.4270833333333288E-2</v>
      </c>
      <c r="N185">
        <f t="shared" si="8"/>
        <v>11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619</v>
      </c>
      <c r="H186" s="9" t="s">
        <v>121</v>
      </c>
      <c r="I186" s="9" t="s">
        <v>515</v>
      </c>
      <c r="J186" s="3" t="s">
        <v>2151</v>
      </c>
      <c r="K186" s="13" t="s">
        <v>620</v>
      </c>
      <c r="L186" s="14" t="s">
        <v>621</v>
      </c>
      <c r="M186" s="18">
        <f t="shared" si="7"/>
        <v>2.228009259259256E-2</v>
      </c>
      <c r="N186">
        <f t="shared" si="8"/>
        <v>14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1039</v>
      </c>
      <c r="H187" s="9" t="s">
        <v>121</v>
      </c>
      <c r="I187" s="9" t="s">
        <v>971</v>
      </c>
      <c r="J187" s="3" t="s">
        <v>2151</v>
      </c>
      <c r="K187" s="13" t="s">
        <v>1040</v>
      </c>
      <c r="L187" s="14" t="s">
        <v>1041</v>
      </c>
      <c r="M187" s="18">
        <f t="shared" si="7"/>
        <v>1.4502314814814843E-2</v>
      </c>
      <c r="N187">
        <f t="shared" si="8"/>
        <v>9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1470</v>
      </c>
      <c r="H188" s="9" t="s">
        <v>121</v>
      </c>
      <c r="I188" s="9" t="s">
        <v>1413</v>
      </c>
      <c r="J188" s="3" t="s">
        <v>2151</v>
      </c>
      <c r="K188" s="13" t="s">
        <v>1471</v>
      </c>
      <c r="L188" s="14" t="s">
        <v>1472</v>
      </c>
      <c r="M188" s="18">
        <f t="shared" si="7"/>
        <v>1.6921296296296295E-2</v>
      </c>
      <c r="N188">
        <f t="shared" si="8"/>
        <v>4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1473</v>
      </c>
      <c r="H189" s="9" t="s">
        <v>121</v>
      </c>
      <c r="I189" s="9" t="s">
        <v>1413</v>
      </c>
      <c r="J189" s="3" t="s">
        <v>2151</v>
      </c>
      <c r="K189" s="13" t="s">
        <v>1474</v>
      </c>
      <c r="L189" s="14" t="s">
        <v>1475</v>
      </c>
      <c r="M189" s="18">
        <f t="shared" si="7"/>
        <v>1.8217592592592591E-2</v>
      </c>
      <c r="N189">
        <f t="shared" si="8"/>
        <v>7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1476</v>
      </c>
      <c r="H190" s="9" t="s">
        <v>121</v>
      </c>
      <c r="I190" s="9" t="s">
        <v>1413</v>
      </c>
      <c r="J190" s="3" t="s">
        <v>2151</v>
      </c>
      <c r="K190" s="13" t="s">
        <v>1477</v>
      </c>
      <c r="L190" s="14" t="s">
        <v>1478</v>
      </c>
      <c r="M190" s="18">
        <f t="shared" si="7"/>
        <v>1.6597222222222208E-2</v>
      </c>
      <c r="N190">
        <f t="shared" si="8"/>
        <v>10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1479</v>
      </c>
      <c r="H191" s="9" t="s">
        <v>121</v>
      </c>
      <c r="I191" s="9" t="s">
        <v>1413</v>
      </c>
      <c r="J191" s="3" t="s">
        <v>2151</v>
      </c>
      <c r="K191" s="13" t="s">
        <v>1480</v>
      </c>
      <c r="L191" s="14" t="s">
        <v>1481</v>
      </c>
      <c r="M191" s="18">
        <f t="shared" si="7"/>
        <v>1.8240740740740669E-2</v>
      </c>
      <c r="N191">
        <f t="shared" si="8"/>
        <v>13</v>
      </c>
    </row>
    <row r="192" spans="1:14" x14ac:dyDescent="0.25">
      <c r="A192" s="11"/>
      <c r="B192" s="12"/>
      <c r="C192" s="9" t="s">
        <v>160</v>
      </c>
      <c r="D192" s="9" t="s">
        <v>161</v>
      </c>
      <c r="E192" s="9" t="s">
        <v>162</v>
      </c>
      <c r="F192" s="9" t="s">
        <v>15</v>
      </c>
      <c r="G192" s="10" t="s">
        <v>12</v>
      </c>
      <c r="H192" s="5"/>
      <c r="I192" s="5"/>
      <c r="J192" s="6"/>
      <c r="K192" s="7"/>
      <c r="L192" s="8"/>
    </row>
    <row r="193" spans="1:14" x14ac:dyDescent="0.25">
      <c r="A193" s="11"/>
      <c r="B193" s="12"/>
      <c r="C193" s="12"/>
      <c r="D193" s="12"/>
      <c r="E193" s="12"/>
      <c r="F193" s="12"/>
      <c r="G193" s="9" t="s">
        <v>163</v>
      </c>
      <c r="H193" s="9" t="s">
        <v>141</v>
      </c>
      <c r="I193" s="9" t="s">
        <v>18</v>
      </c>
      <c r="J193" s="3" t="s">
        <v>2151</v>
      </c>
      <c r="K193" s="13" t="s">
        <v>164</v>
      </c>
      <c r="L193" s="14" t="s">
        <v>165</v>
      </c>
      <c r="M193" s="18">
        <f t="shared" si="7"/>
        <v>1.8935185185185166E-2</v>
      </c>
      <c r="N193">
        <f t="shared" si="8"/>
        <v>10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2063</v>
      </c>
      <c r="H194" s="9" t="s">
        <v>141</v>
      </c>
      <c r="I194" s="9" t="s">
        <v>2051</v>
      </c>
      <c r="J194" s="3" t="s">
        <v>2151</v>
      </c>
      <c r="K194" s="13" t="s">
        <v>2064</v>
      </c>
      <c r="L194" s="14" t="s">
        <v>2065</v>
      </c>
      <c r="M194" s="18">
        <f t="shared" si="7"/>
        <v>2.0914351851851809E-2</v>
      </c>
      <c r="N194">
        <f t="shared" si="8"/>
        <v>8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2066</v>
      </c>
      <c r="H195" s="9" t="s">
        <v>141</v>
      </c>
      <c r="I195" s="9" t="s">
        <v>2051</v>
      </c>
      <c r="J195" s="3" t="s">
        <v>2151</v>
      </c>
      <c r="K195" s="13" t="s">
        <v>2067</v>
      </c>
      <c r="L195" s="14" t="s">
        <v>2068</v>
      </c>
      <c r="M195" s="18">
        <f t="shared" ref="M195:M258" si="9">L195-K195</f>
        <v>1.9976851851851885E-2</v>
      </c>
      <c r="N195">
        <f t="shared" ref="N195:N258" si="10">HOUR(K195)</f>
        <v>9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2069</v>
      </c>
      <c r="H196" s="9" t="s">
        <v>141</v>
      </c>
      <c r="I196" s="9" t="s">
        <v>2051</v>
      </c>
      <c r="J196" s="3" t="s">
        <v>2151</v>
      </c>
      <c r="K196" s="13" t="s">
        <v>2070</v>
      </c>
      <c r="L196" s="14" t="s">
        <v>2071</v>
      </c>
      <c r="M196" s="18">
        <f t="shared" si="9"/>
        <v>1.6435185185185164E-2</v>
      </c>
      <c r="N196">
        <f t="shared" si="10"/>
        <v>10</v>
      </c>
    </row>
    <row r="197" spans="1:14" x14ac:dyDescent="0.25">
      <c r="A197" s="11"/>
      <c r="B197" s="12"/>
      <c r="C197" s="9" t="s">
        <v>742</v>
      </c>
      <c r="D197" s="9" t="s">
        <v>743</v>
      </c>
      <c r="E197" s="9" t="s">
        <v>743</v>
      </c>
      <c r="F197" s="9" t="s">
        <v>15</v>
      </c>
      <c r="G197" s="10" t="s">
        <v>12</v>
      </c>
      <c r="H197" s="5"/>
      <c r="I197" s="5"/>
      <c r="J197" s="6"/>
      <c r="K197" s="7"/>
      <c r="L197" s="8"/>
    </row>
    <row r="198" spans="1:14" x14ac:dyDescent="0.25">
      <c r="A198" s="11"/>
      <c r="B198" s="12"/>
      <c r="C198" s="12"/>
      <c r="D198" s="12"/>
      <c r="E198" s="12"/>
      <c r="F198" s="12"/>
      <c r="G198" s="9" t="s">
        <v>1042</v>
      </c>
      <c r="H198" s="9" t="s">
        <v>121</v>
      </c>
      <c r="I198" s="9" t="s">
        <v>971</v>
      </c>
      <c r="J198" s="3" t="s">
        <v>2151</v>
      </c>
      <c r="K198" s="13" t="s">
        <v>1043</v>
      </c>
      <c r="L198" s="14" t="s">
        <v>1044</v>
      </c>
      <c r="M198" s="18">
        <f t="shared" si="9"/>
        <v>1.3460648148148152E-2</v>
      </c>
      <c r="N198">
        <f t="shared" si="10"/>
        <v>2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1045</v>
      </c>
      <c r="H199" s="9" t="s">
        <v>121</v>
      </c>
      <c r="I199" s="9" t="s">
        <v>971</v>
      </c>
      <c r="J199" s="3" t="s">
        <v>2151</v>
      </c>
      <c r="K199" s="13" t="s">
        <v>1046</v>
      </c>
      <c r="L199" s="14" t="s">
        <v>1047</v>
      </c>
      <c r="M199" s="18">
        <f t="shared" si="9"/>
        <v>1.3020833333333343E-2</v>
      </c>
      <c r="N199">
        <f t="shared" si="10"/>
        <v>5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1482</v>
      </c>
      <c r="H200" s="9" t="s">
        <v>121</v>
      </c>
      <c r="I200" s="9" t="s">
        <v>1413</v>
      </c>
      <c r="J200" s="3" t="s">
        <v>2151</v>
      </c>
      <c r="K200" s="13" t="s">
        <v>1483</v>
      </c>
      <c r="L200" s="14" t="s">
        <v>1484</v>
      </c>
      <c r="M200" s="18">
        <f t="shared" si="9"/>
        <v>1.9942129629629629E-2</v>
      </c>
      <c r="N200">
        <f t="shared" si="10"/>
        <v>5</v>
      </c>
    </row>
    <row r="201" spans="1:14" x14ac:dyDescent="0.25">
      <c r="A201" s="11"/>
      <c r="B201" s="12"/>
      <c r="C201" s="9" t="s">
        <v>24</v>
      </c>
      <c r="D201" s="9" t="s">
        <v>25</v>
      </c>
      <c r="E201" s="9" t="s">
        <v>25</v>
      </c>
      <c r="F201" s="9" t="s">
        <v>15</v>
      </c>
      <c r="G201" s="9" t="s">
        <v>1485</v>
      </c>
      <c r="H201" s="9" t="s">
        <v>121</v>
      </c>
      <c r="I201" s="9" t="s">
        <v>1413</v>
      </c>
      <c r="J201" s="3" t="s">
        <v>2151</v>
      </c>
      <c r="K201" s="13" t="s">
        <v>1486</v>
      </c>
      <c r="L201" s="14" t="s">
        <v>1487</v>
      </c>
      <c r="M201" s="18">
        <f t="shared" si="9"/>
        <v>4.3101851851851891E-2</v>
      </c>
      <c r="N201">
        <f t="shared" si="10"/>
        <v>8</v>
      </c>
    </row>
    <row r="202" spans="1:14" x14ac:dyDescent="0.25">
      <c r="A202" s="11"/>
      <c r="B202" s="12"/>
      <c r="C202" s="9" t="s">
        <v>166</v>
      </c>
      <c r="D202" s="9" t="s">
        <v>167</v>
      </c>
      <c r="E202" s="10" t="s">
        <v>12</v>
      </c>
      <c r="F202" s="5"/>
      <c r="G202" s="5"/>
      <c r="H202" s="5"/>
      <c r="I202" s="5"/>
      <c r="J202" s="6"/>
      <c r="K202" s="7"/>
      <c r="L202" s="8"/>
    </row>
    <row r="203" spans="1:14" x14ac:dyDescent="0.25">
      <c r="A203" s="11"/>
      <c r="B203" s="12"/>
      <c r="C203" s="12"/>
      <c r="D203" s="12"/>
      <c r="E203" s="9" t="s">
        <v>168</v>
      </c>
      <c r="F203" s="9" t="s">
        <v>15</v>
      </c>
      <c r="G203" s="10" t="s">
        <v>12</v>
      </c>
      <c r="H203" s="5"/>
      <c r="I203" s="5"/>
      <c r="J203" s="6"/>
      <c r="K203" s="7"/>
      <c r="L203" s="8"/>
    </row>
    <row r="204" spans="1:14" x14ac:dyDescent="0.25">
      <c r="A204" s="11"/>
      <c r="B204" s="12"/>
      <c r="C204" s="12"/>
      <c r="D204" s="12"/>
      <c r="E204" s="12"/>
      <c r="F204" s="12"/>
      <c r="G204" s="9" t="s">
        <v>169</v>
      </c>
      <c r="H204" s="9" t="s">
        <v>141</v>
      </c>
      <c r="I204" s="9" t="s">
        <v>18</v>
      </c>
      <c r="J204" s="3" t="s">
        <v>2151</v>
      </c>
      <c r="K204" s="13" t="s">
        <v>170</v>
      </c>
      <c r="L204" s="14" t="s">
        <v>171</v>
      </c>
      <c r="M204" s="18">
        <f t="shared" si="9"/>
        <v>2.5324074074073999E-2</v>
      </c>
      <c r="N204">
        <f t="shared" si="10"/>
        <v>16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622</v>
      </c>
      <c r="H205" s="9" t="s">
        <v>141</v>
      </c>
      <c r="I205" s="9" t="s">
        <v>515</v>
      </c>
      <c r="J205" s="3" t="s">
        <v>2151</v>
      </c>
      <c r="K205" s="13" t="s">
        <v>623</v>
      </c>
      <c r="L205" s="14" t="s">
        <v>624</v>
      </c>
      <c r="M205" s="18">
        <f t="shared" si="9"/>
        <v>2.7928240740740851E-2</v>
      </c>
      <c r="N205">
        <f t="shared" si="10"/>
        <v>13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625</v>
      </c>
      <c r="H206" s="9" t="s">
        <v>141</v>
      </c>
      <c r="I206" s="9" t="s">
        <v>515</v>
      </c>
      <c r="J206" s="3" t="s">
        <v>2151</v>
      </c>
      <c r="K206" s="13" t="s">
        <v>626</v>
      </c>
      <c r="L206" s="14" t="s">
        <v>627</v>
      </c>
      <c r="M206" s="18">
        <f t="shared" si="9"/>
        <v>2.6273148148148184E-2</v>
      </c>
      <c r="N206">
        <f t="shared" si="10"/>
        <v>14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1048</v>
      </c>
      <c r="H207" s="9" t="s">
        <v>141</v>
      </c>
      <c r="I207" s="9" t="s">
        <v>971</v>
      </c>
      <c r="J207" s="3" t="s">
        <v>2151</v>
      </c>
      <c r="K207" s="13" t="s">
        <v>1049</v>
      </c>
      <c r="L207" s="14" t="s">
        <v>1050</v>
      </c>
      <c r="M207" s="18">
        <f t="shared" si="9"/>
        <v>1.6851851851851785E-2</v>
      </c>
      <c r="N207">
        <f t="shared" si="10"/>
        <v>9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1051</v>
      </c>
      <c r="H208" s="9" t="s">
        <v>141</v>
      </c>
      <c r="I208" s="9" t="s">
        <v>971</v>
      </c>
      <c r="J208" s="3" t="s">
        <v>2151</v>
      </c>
      <c r="K208" s="13" t="s">
        <v>1052</v>
      </c>
      <c r="L208" s="14" t="s">
        <v>1053</v>
      </c>
      <c r="M208" s="18">
        <f t="shared" si="9"/>
        <v>3.1956018518518481E-2</v>
      </c>
      <c r="N208">
        <f t="shared" si="10"/>
        <v>17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1488</v>
      </c>
      <c r="H209" s="9" t="s">
        <v>141</v>
      </c>
      <c r="I209" s="9" t="s">
        <v>1413</v>
      </c>
      <c r="J209" s="3" t="s">
        <v>2151</v>
      </c>
      <c r="K209" s="13" t="s">
        <v>1489</v>
      </c>
      <c r="L209" s="14" t="s">
        <v>1490</v>
      </c>
      <c r="M209" s="18">
        <f t="shared" si="9"/>
        <v>2.3125000000000007E-2</v>
      </c>
      <c r="N209">
        <f t="shared" si="10"/>
        <v>8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1491</v>
      </c>
      <c r="H210" s="9" t="s">
        <v>141</v>
      </c>
      <c r="I210" s="9" t="s">
        <v>1413</v>
      </c>
      <c r="J210" s="3" t="s">
        <v>2151</v>
      </c>
      <c r="K210" s="13" t="s">
        <v>1492</v>
      </c>
      <c r="L210" s="14" t="s">
        <v>1493</v>
      </c>
      <c r="M210" s="18">
        <f t="shared" si="9"/>
        <v>2.5868055555555602E-2</v>
      </c>
      <c r="N210">
        <f t="shared" si="10"/>
        <v>12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1494</v>
      </c>
      <c r="H211" s="9" t="s">
        <v>141</v>
      </c>
      <c r="I211" s="9" t="s">
        <v>1413</v>
      </c>
      <c r="J211" s="3" t="s">
        <v>2151</v>
      </c>
      <c r="K211" s="13" t="s">
        <v>1495</v>
      </c>
      <c r="L211" s="14" t="s">
        <v>1496</v>
      </c>
      <c r="M211" s="18">
        <f t="shared" si="9"/>
        <v>2.5648148148148087E-2</v>
      </c>
      <c r="N211">
        <f t="shared" si="10"/>
        <v>17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1838</v>
      </c>
      <c r="H212" s="9" t="s">
        <v>141</v>
      </c>
      <c r="I212" s="9" t="s">
        <v>1791</v>
      </c>
      <c r="J212" s="3" t="s">
        <v>2151</v>
      </c>
      <c r="K212" s="13" t="s">
        <v>1839</v>
      </c>
      <c r="L212" s="14" t="s">
        <v>1840</v>
      </c>
      <c r="M212" s="18">
        <f t="shared" si="9"/>
        <v>3.2280092592592624E-2</v>
      </c>
      <c r="N212">
        <f t="shared" si="10"/>
        <v>6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1841</v>
      </c>
      <c r="H213" s="9" t="s">
        <v>141</v>
      </c>
      <c r="I213" s="9" t="s">
        <v>1791</v>
      </c>
      <c r="J213" s="3" t="s">
        <v>2151</v>
      </c>
      <c r="K213" s="13" t="s">
        <v>1842</v>
      </c>
      <c r="L213" s="14" t="s">
        <v>1843</v>
      </c>
      <c r="M213" s="18">
        <f t="shared" si="9"/>
        <v>2.2280092592592615E-2</v>
      </c>
      <c r="N213">
        <f t="shared" si="10"/>
        <v>8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1844</v>
      </c>
      <c r="H214" s="9" t="s">
        <v>141</v>
      </c>
      <c r="I214" s="9" t="s">
        <v>1791</v>
      </c>
      <c r="J214" s="3" t="s">
        <v>2151</v>
      </c>
      <c r="K214" s="13" t="s">
        <v>1845</v>
      </c>
      <c r="L214" s="14" t="s">
        <v>1846</v>
      </c>
      <c r="M214" s="18">
        <f t="shared" si="9"/>
        <v>1.9641203703703702E-2</v>
      </c>
      <c r="N214">
        <f t="shared" si="10"/>
        <v>13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2072</v>
      </c>
      <c r="H215" s="9" t="s">
        <v>141</v>
      </c>
      <c r="I215" s="9" t="s">
        <v>2051</v>
      </c>
      <c r="J215" s="3" t="s">
        <v>2151</v>
      </c>
      <c r="K215" s="13" t="s">
        <v>2073</v>
      </c>
      <c r="L215" s="14" t="s">
        <v>2074</v>
      </c>
      <c r="M215" s="18">
        <f t="shared" si="9"/>
        <v>1.9212962962962932E-2</v>
      </c>
      <c r="N215">
        <f t="shared" si="10"/>
        <v>7</v>
      </c>
    </row>
    <row r="216" spans="1:14" x14ac:dyDescent="0.25">
      <c r="A216" s="11"/>
      <c r="B216" s="12"/>
      <c r="C216" s="12"/>
      <c r="D216" s="12"/>
      <c r="E216" s="9" t="s">
        <v>167</v>
      </c>
      <c r="F216" s="9" t="s">
        <v>15</v>
      </c>
      <c r="G216" s="9" t="s">
        <v>2120</v>
      </c>
      <c r="H216" s="9" t="s">
        <v>121</v>
      </c>
      <c r="I216" s="9" t="s">
        <v>2121</v>
      </c>
      <c r="J216" s="3" t="s">
        <v>2151</v>
      </c>
      <c r="K216" s="13" t="s">
        <v>2122</v>
      </c>
      <c r="L216" s="14" t="s">
        <v>2123</v>
      </c>
      <c r="M216" s="18">
        <f t="shared" si="9"/>
        <v>2.7210648148148164E-2</v>
      </c>
      <c r="N216">
        <f t="shared" si="10"/>
        <v>7</v>
      </c>
    </row>
    <row r="217" spans="1:14" x14ac:dyDescent="0.25">
      <c r="A217" s="11"/>
      <c r="B217" s="12"/>
      <c r="C217" s="9" t="s">
        <v>86</v>
      </c>
      <c r="D217" s="9" t="s">
        <v>87</v>
      </c>
      <c r="E217" s="10" t="s">
        <v>12</v>
      </c>
      <c r="F217" s="5"/>
      <c r="G217" s="5"/>
      <c r="H217" s="5"/>
      <c r="I217" s="5"/>
      <c r="J217" s="6"/>
      <c r="K217" s="7"/>
      <c r="L217" s="8"/>
    </row>
    <row r="218" spans="1:14" x14ac:dyDescent="0.25">
      <c r="A218" s="11"/>
      <c r="B218" s="12"/>
      <c r="C218" s="12"/>
      <c r="D218" s="12"/>
      <c r="E218" s="9" t="s">
        <v>87</v>
      </c>
      <c r="F218" s="9" t="s">
        <v>15</v>
      </c>
      <c r="G218" s="10" t="s">
        <v>12</v>
      </c>
      <c r="H218" s="5"/>
      <c r="I218" s="5"/>
      <c r="J218" s="6"/>
      <c r="K218" s="7"/>
      <c r="L218" s="8"/>
    </row>
    <row r="219" spans="1:14" x14ac:dyDescent="0.25">
      <c r="A219" s="11"/>
      <c r="B219" s="12"/>
      <c r="C219" s="12"/>
      <c r="D219" s="12"/>
      <c r="E219" s="12"/>
      <c r="F219" s="12"/>
      <c r="G219" s="9" t="s">
        <v>1054</v>
      </c>
      <c r="H219" s="9" t="s">
        <v>121</v>
      </c>
      <c r="I219" s="9" t="s">
        <v>971</v>
      </c>
      <c r="J219" s="3" t="s">
        <v>2151</v>
      </c>
      <c r="K219" s="13" t="s">
        <v>1055</v>
      </c>
      <c r="L219" s="14" t="s">
        <v>1056</v>
      </c>
      <c r="M219" s="18">
        <f t="shared" si="9"/>
        <v>2.9131944444444446E-2</v>
      </c>
      <c r="N219">
        <f t="shared" si="10"/>
        <v>6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1057</v>
      </c>
      <c r="H220" s="9" t="s">
        <v>121</v>
      </c>
      <c r="I220" s="9" t="s">
        <v>971</v>
      </c>
      <c r="J220" s="3" t="s">
        <v>2151</v>
      </c>
      <c r="K220" s="13" t="s">
        <v>1058</v>
      </c>
      <c r="L220" s="14" t="s">
        <v>1059</v>
      </c>
      <c r="M220" s="18">
        <f t="shared" si="9"/>
        <v>1.3657407407407396E-2</v>
      </c>
      <c r="N220">
        <f t="shared" si="10"/>
        <v>7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1060</v>
      </c>
      <c r="H221" s="9" t="s">
        <v>121</v>
      </c>
      <c r="I221" s="9" t="s">
        <v>971</v>
      </c>
      <c r="J221" s="3" t="s">
        <v>2151</v>
      </c>
      <c r="K221" s="13" t="s">
        <v>1061</v>
      </c>
      <c r="L221" s="14" t="s">
        <v>1062</v>
      </c>
      <c r="M221" s="18">
        <f t="shared" si="9"/>
        <v>1.2673611111111094E-2</v>
      </c>
      <c r="N221">
        <f t="shared" si="10"/>
        <v>21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1497</v>
      </c>
      <c r="H222" s="9" t="s">
        <v>121</v>
      </c>
      <c r="I222" s="9" t="s">
        <v>1413</v>
      </c>
      <c r="J222" s="3" t="s">
        <v>2151</v>
      </c>
      <c r="K222" s="13" t="s">
        <v>1498</v>
      </c>
      <c r="L222" s="14" t="s">
        <v>1499</v>
      </c>
      <c r="M222" s="18">
        <f t="shared" si="9"/>
        <v>1.1655092592592592E-2</v>
      </c>
      <c r="N222">
        <f t="shared" si="10"/>
        <v>1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1500</v>
      </c>
      <c r="H223" s="9" t="s">
        <v>121</v>
      </c>
      <c r="I223" s="9" t="s">
        <v>1413</v>
      </c>
      <c r="J223" s="3" t="s">
        <v>2151</v>
      </c>
      <c r="K223" s="13" t="s">
        <v>1501</v>
      </c>
      <c r="L223" s="14" t="s">
        <v>1502</v>
      </c>
      <c r="M223" s="18">
        <f t="shared" si="9"/>
        <v>1.6435185185185192E-2</v>
      </c>
      <c r="N223">
        <f t="shared" si="10"/>
        <v>4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1503</v>
      </c>
      <c r="H224" s="9" t="s">
        <v>121</v>
      </c>
      <c r="I224" s="9" t="s">
        <v>1413</v>
      </c>
      <c r="J224" s="3" t="s">
        <v>2151</v>
      </c>
      <c r="K224" s="13" t="s">
        <v>1504</v>
      </c>
      <c r="L224" s="14" t="s">
        <v>1505</v>
      </c>
      <c r="M224" s="18">
        <f t="shared" si="9"/>
        <v>1.7233796296296289E-2</v>
      </c>
      <c r="N224">
        <f t="shared" si="10"/>
        <v>10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1847</v>
      </c>
      <c r="H225" s="9" t="s">
        <v>121</v>
      </c>
      <c r="I225" s="9" t="s">
        <v>1791</v>
      </c>
      <c r="J225" s="3" t="s">
        <v>2151</v>
      </c>
      <c r="K225" s="13" t="s">
        <v>1848</v>
      </c>
      <c r="L225" s="14" t="s">
        <v>1849</v>
      </c>
      <c r="M225" s="18">
        <f t="shared" si="9"/>
        <v>1.5648148148148147E-2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1850</v>
      </c>
      <c r="H226" s="9" t="s">
        <v>121</v>
      </c>
      <c r="I226" s="9" t="s">
        <v>1791</v>
      </c>
      <c r="J226" s="3" t="s">
        <v>2151</v>
      </c>
      <c r="K226" s="13" t="s">
        <v>1851</v>
      </c>
      <c r="L226" s="14" t="s">
        <v>1852</v>
      </c>
      <c r="M226" s="18">
        <f t="shared" si="9"/>
        <v>1.9722222222222197E-2</v>
      </c>
      <c r="N226">
        <f t="shared" si="10"/>
        <v>10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2124</v>
      </c>
      <c r="H227" s="9" t="s">
        <v>121</v>
      </c>
      <c r="I227" s="9" t="s">
        <v>2121</v>
      </c>
      <c r="J227" s="3" t="s">
        <v>2151</v>
      </c>
      <c r="K227" s="13" t="s">
        <v>2125</v>
      </c>
      <c r="L227" s="14" t="s">
        <v>2126</v>
      </c>
      <c r="M227" s="18">
        <f t="shared" si="9"/>
        <v>1.4780092592592609E-2</v>
      </c>
      <c r="N227">
        <f t="shared" si="10"/>
        <v>22</v>
      </c>
    </row>
    <row r="228" spans="1:14" x14ac:dyDescent="0.25">
      <c r="A228" s="11"/>
      <c r="B228" s="12"/>
      <c r="C228" s="12"/>
      <c r="D228" s="12"/>
      <c r="E228" s="9" t="s">
        <v>172</v>
      </c>
      <c r="F228" s="9" t="s">
        <v>15</v>
      </c>
      <c r="G228" s="10" t="s">
        <v>12</v>
      </c>
      <c r="H228" s="5"/>
      <c r="I228" s="5"/>
      <c r="J228" s="6"/>
      <c r="K228" s="7"/>
      <c r="L228" s="8"/>
    </row>
    <row r="229" spans="1:14" x14ac:dyDescent="0.25">
      <c r="A229" s="11"/>
      <c r="B229" s="12"/>
      <c r="C229" s="12"/>
      <c r="D229" s="12"/>
      <c r="E229" s="12"/>
      <c r="F229" s="12"/>
      <c r="G229" s="9" t="s">
        <v>173</v>
      </c>
      <c r="H229" s="9" t="s">
        <v>121</v>
      </c>
      <c r="I229" s="9" t="s">
        <v>18</v>
      </c>
      <c r="J229" s="3" t="s">
        <v>2151</v>
      </c>
      <c r="K229" s="13" t="s">
        <v>174</v>
      </c>
      <c r="L229" s="14" t="s">
        <v>175</v>
      </c>
      <c r="M229" s="18">
        <f t="shared" si="9"/>
        <v>2.5601851851851876E-2</v>
      </c>
      <c r="N229">
        <f t="shared" si="10"/>
        <v>10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176</v>
      </c>
      <c r="H230" s="9" t="s">
        <v>121</v>
      </c>
      <c r="I230" s="9" t="s">
        <v>18</v>
      </c>
      <c r="J230" s="3" t="s">
        <v>2151</v>
      </c>
      <c r="K230" s="13" t="s">
        <v>177</v>
      </c>
      <c r="L230" s="14" t="s">
        <v>178</v>
      </c>
      <c r="M230" s="18">
        <f t="shared" si="9"/>
        <v>2.5312500000000071E-2</v>
      </c>
      <c r="N230">
        <f t="shared" si="10"/>
        <v>17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179</v>
      </c>
      <c r="H231" s="9" t="s">
        <v>121</v>
      </c>
      <c r="I231" s="9" t="s">
        <v>18</v>
      </c>
      <c r="J231" s="3" t="s">
        <v>2151</v>
      </c>
      <c r="K231" s="13" t="s">
        <v>180</v>
      </c>
      <c r="L231" s="14" t="s">
        <v>181</v>
      </c>
      <c r="M231" s="18">
        <f t="shared" si="9"/>
        <v>1.2673611111110983E-2</v>
      </c>
      <c r="N231">
        <f t="shared" si="10"/>
        <v>21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628</v>
      </c>
      <c r="H232" s="9" t="s">
        <v>121</v>
      </c>
      <c r="I232" s="9" t="s">
        <v>515</v>
      </c>
      <c r="J232" s="3" t="s">
        <v>2151</v>
      </c>
      <c r="K232" s="13" t="s">
        <v>629</v>
      </c>
      <c r="L232" s="14" t="s">
        <v>630</v>
      </c>
      <c r="M232" s="18">
        <f t="shared" si="9"/>
        <v>2.0960648148148242E-2</v>
      </c>
      <c r="N232">
        <f t="shared" si="10"/>
        <v>21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1063</v>
      </c>
      <c r="H233" s="9" t="s">
        <v>121</v>
      </c>
      <c r="I233" s="9" t="s">
        <v>971</v>
      </c>
      <c r="J233" s="3" t="s">
        <v>2151</v>
      </c>
      <c r="K233" s="13" t="s">
        <v>1064</v>
      </c>
      <c r="L233" s="14" t="s">
        <v>1065</v>
      </c>
      <c r="M233" s="18">
        <f t="shared" si="9"/>
        <v>1.3946759259259256E-2</v>
      </c>
      <c r="N233">
        <f t="shared" si="10"/>
        <v>21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1066</v>
      </c>
      <c r="H234" s="9" t="s">
        <v>121</v>
      </c>
      <c r="I234" s="9" t="s">
        <v>971</v>
      </c>
      <c r="J234" s="3" t="s">
        <v>2151</v>
      </c>
      <c r="K234" s="13" t="s">
        <v>1067</v>
      </c>
      <c r="L234" s="14" t="s">
        <v>1068</v>
      </c>
      <c r="M234" s="18">
        <f t="shared" si="9"/>
        <v>1.996527777777779E-2</v>
      </c>
      <c r="N234">
        <f t="shared" si="10"/>
        <v>17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1506</v>
      </c>
      <c r="H235" s="9" t="s">
        <v>121</v>
      </c>
      <c r="I235" s="9" t="s">
        <v>1413</v>
      </c>
      <c r="J235" s="3" t="s">
        <v>2151</v>
      </c>
      <c r="K235" s="13" t="s">
        <v>1507</v>
      </c>
      <c r="L235" s="14" t="s">
        <v>1508</v>
      </c>
      <c r="M235" s="18">
        <f t="shared" si="9"/>
        <v>2.3159722222222179E-2</v>
      </c>
      <c r="N235">
        <f t="shared" si="10"/>
        <v>6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1509</v>
      </c>
      <c r="H236" s="9" t="s">
        <v>121</v>
      </c>
      <c r="I236" s="9" t="s">
        <v>1413</v>
      </c>
      <c r="J236" s="3" t="s">
        <v>2151</v>
      </c>
      <c r="K236" s="13" t="s">
        <v>1510</v>
      </c>
      <c r="L236" s="14" t="s">
        <v>1511</v>
      </c>
      <c r="M236" s="18">
        <f t="shared" si="9"/>
        <v>4.0092592592592569E-2</v>
      </c>
      <c r="N236">
        <f t="shared" si="10"/>
        <v>8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1512</v>
      </c>
      <c r="H237" s="9" t="s">
        <v>121</v>
      </c>
      <c r="I237" s="9" t="s">
        <v>1413</v>
      </c>
      <c r="J237" s="3" t="s">
        <v>2151</v>
      </c>
      <c r="K237" s="13" t="s">
        <v>1513</v>
      </c>
      <c r="L237" s="14" t="s">
        <v>1514</v>
      </c>
      <c r="M237" s="18">
        <f t="shared" si="9"/>
        <v>1.6574074074073963E-2</v>
      </c>
      <c r="N237">
        <f t="shared" si="10"/>
        <v>20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1853</v>
      </c>
      <c r="H238" s="9" t="s">
        <v>121</v>
      </c>
      <c r="I238" s="9" t="s">
        <v>1791</v>
      </c>
      <c r="J238" s="3" t="s">
        <v>2151</v>
      </c>
      <c r="K238" s="13" t="s">
        <v>1854</v>
      </c>
      <c r="L238" s="14" t="s">
        <v>1855</v>
      </c>
      <c r="M238" s="18">
        <f t="shared" si="9"/>
        <v>2.626157407407409E-2</v>
      </c>
      <c r="N238">
        <f t="shared" si="10"/>
        <v>6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1856</v>
      </c>
      <c r="H239" s="9" t="s">
        <v>121</v>
      </c>
      <c r="I239" s="9" t="s">
        <v>1791</v>
      </c>
      <c r="J239" s="3" t="s">
        <v>2151</v>
      </c>
      <c r="K239" s="13" t="s">
        <v>1857</v>
      </c>
      <c r="L239" s="14" t="s">
        <v>1858</v>
      </c>
      <c r="M239" s="18">
        <f t="shared" si="9"/>
        <v>1.7800925925925859E-2</v>
      </c>
      <c r="N239">
        <f t="shared" si="10"/>
        <v>12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1859</v>
      </c>
      <c r="H240" s="9" t="s">
        <v>121</v>
      </c>
      <c r="I240" s="9" t="s">
        <v>1791</v>
      </c>
      <c r="J240" s="3" t="s">
        <v>2151</v>
      </c>
      <c r="K240" s="13" t="s">
        <v>1860</v>
      </c>
      <c r="L240" s="14" t="s">
        <v>1861</v>
      </c>
      <c r="M240" s="18">
        <f t="shared" si="9"/>
        <v>1.4120370370370283E-2</v>
      </c>
      <c r="N240">
        <f t="shared" si="10"/>
        <v>17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1862</v>
      </c>
      <c r="H241" s="9" t="s">
        <v>121</v>
      </c>
      <c r="I241" s="9" t="s">
        <v>1791</v>
      </c>
      <c r="J241" s="3" t="s">
        <v>2151</v>
      </c>
      <c r="K241" s="13" t="s">
        <v>1863</v>
      </c>
      <c r="L241" s="14" t="s">
        <v>1864</v>
      </c>
      <c r="M241" s="18">
        <f t="shared" si="9"/>
        <v>1.446759259259256E-2</v>
      </c>
      <c r="N241">
        <f t="shared" si="10"/>
        <v>20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2127</v>
      </c>
      <c r="H242" s="9" t="s">
        <v>121</v>
      </c>
      <c r="I242" s="9" t="s">
        <v>2121</v>
      </c>
      <c r="J242" s="3" t="s">
        <v>2151</v>
      </c>
      <c r="K242" s="13" t="s">
        <v>2128</v>
      </c>
      <c r="L242" s="14" t="s">
        <v>2129</v>
      </c>
      <c r="M242" s="18">
        <f t="shared" si="9"/>
        <v>1.2800925925925966E-2</v>
      </c>
      <c r="N242">
        <f t="shared" si="10"/>
        <v>17</v>
      </c>
    </row>
    <row r="243" spans="1:14" x14ac:dyDescent="0.25">
      <c r="A243" s="11"/>
      <c r="B243" s="12"/>
      <c r="C243" s="9" t="s">
        <v>551</v>
      </c>
      <c r="D243" s="9" t="s">
        <v>552</v>
      </c>
      <c r="E243" s="9" t="s">
        <v>552</v>
      </c>
      <c r="F243" s="9" t="s">
        <v>15</v>
      </c>
      <c r="G243" s="10" t="s">
        <v>12</v>
      </c>
      <c r="H243" s="5"/>
      <c r="I243" s="5"/>
      <c r="J243" s="6"/>
      <c r="K243" s="7"/>
      <c r="L243" s="8"/>
    </row>
    <row r="244" spans="1:14" x14ac:dyDescent="0.25">
      <c r="A244" s="11"/>
      <c r="B244" s="12"/>
      <c r="C244" s="12"/>
      <c r="D244" s="12"/>
      <c r="E244" s="12"/>
      <c r="F244" s="12"/>
      <c r="G244" s="9" t="s">
        <v>1515</v>
      </c>
      <c r="H244" s="9" t="s">
        <v>121</v>
      </c>
      <c r="I244" s="9" t="s">
        <v>1413</v>
      </c>
      <c r="J244" s="3" t="s">
        <v>2151</v>
      </c>
      <c r="K244" s="13" t="s">
        <v>1516</v>
      </c>
      <c r="L244" s="14" t="s">
        <v>1517</v>
      </c>
      <c r="M244" s="18">
        <f t="shared" si="9"/>
        <v>1.5659722222222228E-2</v>
      </c>
      <c r="N244">
        <f t="shared" si="10"/>
        <v>7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1865</v>
      </c>
      <c r="H245" s="9" t="s">
        <v>121</v>
      </c>
      <c r="I245" s="9" t="s">
        <v>1791</v>
      </c>
      <c r="J245" s="3" t="s">
        <v>2151</v>
      </c>
      <c r="K245" s="13" t="s">
        <v>1866</v>
      </c>
      <c r="L245" s="14" t="s">
        <v>1867</v>
      </c>
      <c r="M245" s="18">
        <f t="shared" si="9"/>
        <v>1.6724537037037024E-2</v>
      </c>
      <c r="N245">
        <f t="shared" si="10"/>
        <v>7</v>
      </c>
    </row>
    <row r="246" spans="1:14" x14ac:dyDescent="0.25">
      <c r="A246" s="11"/>
      <c r="B246" s="12"/>
      <c r="C246" s="9" t="s">
        <v>182</v>
      </c>
      <c r="D246" s="9" t="s">
        <v>183</v>
      </c>
      <c r="E246" s="9" t="s">
        <v>183</v>
      </c>
      <c r="F246" s="9" t="s">
        <v>15</v>
      </c>
      <c r="G246" s="10" t="s">
        <v>12</v>
      </c>
      <c r="H246" s="5"/>
      <c r="I246" s="5"/>
      <c r="J246" s="6"/>
      <c r="K246" s="7"/>
      <c r="L246" s="8"/>
    </row>
    <row r="247" spans="1:14" x14ac:dyDescent="0.25">
      <c r="A247" s="11"/>
      <c r="B247" s="12"/>
      <c r="C247" s="12"/>
      <c r="D247" s="12"/>
      <c r="E247" s="12"/>
      <c r="F247" s="12"/>
      <c r="G247" s="9" t="s">
        <v>184</v>
      </c>
      <c r="H247" s="9" t="s">
        <v>121</v>
      </c>
      <c r="I247" s="9" t="s">
        <v>18</v>
      </c>
      <c r="J247" s="3" t="s">
        <v>2151</v>
      </c>
      <c r="K247" s="13" t="s">
        <v>185</v>
      </c>
      <c r="L247" s="14" t="s">
        <v>186</v>
      </c>
      <c r="M247" s="18">
        <f t="shared" si="9"/>
        <v>2.8020833333333328E-2</v>
      </c>
      <c r="N247">
        <f t="shared" si="10"/>
        <v>9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187</v>
      </c>
      <c r="H248" s="9" t="s">
        <v>121</v>
      </c>
      <c r="I248" s="9" t="s">
        <v>18</v>
      </c>
      <c r="J248" s="3" t="s">
        <v>2151</v>
      </c>
      <c r="K248" s="13" t="s">
        <v>188</v>
      </c>
      <c r="L248" s="14" t="s">
        <v>189</v>
      </c>
      <c r="M248" s="18">
        <f t="shared" si="9"/>
        <v>1.9953703703703529E-2</v>
      </c>
      <c r="N248">
        <f t="shared" si="10"/>
        <v>16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631</v>
      </c>
      <c r="H249" s="9" t="s">
        <v>121</v>
      </c>
      <c r="I249" s="9" t="s">
        <v>515</v>
      </c>
      <c r="J249" s="3" t="s">
        <v>2151</v>
      </c>
      <c r="K249" s="13" t="s">
        <v>632</v>
      </c>
      <c r="L249" s="14" t="s">
        <v>633</v>
      </c>
      <c r="M249" s="18">
        <f t="shared" si="9"/>
        <v>2.5150462962962972E-2</v>
      </c>
      <c r="N249">
        <f t="shared" si="10"/>
        <v>12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634</v>
      </c>
      <c r="H250" s="9" t="s">
        <v>121</v>
      </c>
      <c r="I250" s="9" t="s">
        <v>515</v>
      </c>
      <c r="J250" s="3" t="s">
        <v>2151</v>
      </c>
      <c r="K250" s="13" t="s">
        <v>635</v>
      </c>
      <c r="L250" s="14" t="s">
        <v>636</v>
      </c>
      <c r="M250" s="18">
        <f t="shared" si="9"/>
        <v>1.5289351851851984E-2</v>
      </c>
      <c r="N250">
        <f t="shared" si="10"/>
        <v>16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637</v>
      </c>
      <c r="H251" s="9" t="s">
        <v>121</v>
      </c>
      <c r="I251" s="9" t="s">
        <v>515</v>
      </c>
      <c r="J251" s="3" t="s">
        <v>2151</v>
      </c>
      <c r="K251" s="13" t="s">
        <v>638</v>
      </c>
      <c r="L251" s="14" t="s">
        <v>639</v>
      </c>
      <c r="M251" s="18">
        <f t="shared" si="9"/>
        <v>1.8425925925925846E-2</v>
      </c>
      <c r="N251">
        <f t="shared" si="10"/>
        <v>19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1069</v>
      </c>
      <c r="H252" s="9" t="s">
        <v>121</v>
      </c>
      <c r="I252" s="9" t="s">
        <v>971</v>
      </c>
      <c r="J252" s="3" t="s">
        <v>2151</v>
      </c>
      <c r="K252" s="13" t="s">
        <v>1070</v>
      </c>
      <c r="L252" s="14" t="s">
        <v>1071</v>
      </c>
      <c r="M252" s="18">
        <f t="shared" si="9"/>
        <v>2.5787037037036997E-2</v>
      </c>
      <c r="N252">
        <f t="shared" si="10"/>
        <v>16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1518</v>
      </c>
      <c r="H253" s="9" t="s">
        <v>121</v>
      </c>
      <c r="I253" s="9" t="s">
        <v>1413</v>
      </c>
      <c r="J253" s="3" t="s">
        <v>2151</v>
      </c>
      <c r="K253" s="13" t="s">
        <v>1519</v>
      </c>
      <c r="L253" s="14" t="s">
        <v>1520</v>
      </c>
      <c r="M253" s="18">
        <f t="shared" si="9"/>
        <v>3.5162037037036964E-2</v>
      </c>
      <c r="N253">
        <f t="shared" si="10"/>
        <v>8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2075</v>
      </c>
      <c r="H254" s="9" t="s">
        <v>121</v>
      </c>
      <c r="I254" s="9" t="s">
        <v>2051</v>
      </c>
      <c r="J254" s="3" t="s">
        <v>2151</v>
      </c>
      <c r="K254" s="13" t="s">
        <v>2076</v>
      </c>
      <c r="L254" s="14" t="s">
        <v>2077</v>
      </c>
      <c r="M254" s="18">
        <f t="shared" si="9"/>
        <v>1.7025462962962923E-2</v>
      </c>
      <c r="N254">
        <f t="shared" si="10"/>
        <v>14</v>
      </c>
    </row>
    <row r="255" spans="1:14" x14ac:dyDescent="0.25">
      <c r="A255" s="11"/>
      <c r="B255" s="12"/>
      <c r="C255" s="9" t="s">
        <v>190</v>
      </c>
      <c r="D255" s="9" t="s">
        <v>191</v>
      </c>
      <c r="E255" s="9" t="s">
        <v>191</v>
      </c>
      <c r="F255" s="9" t="s">
        <v>15</v>
      </c>
      <c r="G255" s="9" t="s">
        <v>192</v>
      </c>
      <c r="H255" s="9" t="s">
        <v>121</v>
      </c>
      <c r="I255" s="9" t="s">
        <v>18</v>
      </c>
      <c r="J255" s="3" t="s">
        <v>2151</v>
      </c>
      <c r="K255" s="13" t="s">
        <v>193</v>
      </c>
      <c r="L255" s="14" t="s">
        <v>194</v>
      </c>
      <c r="M255" s="18">
        <f t="shared" si="9"/>
        <v>1.9039351851851821E-2</v>
      </c>
      <c r="N255">
        <f t="shared" si="10"/>
        <v>4</v>
      </c>
    </row>
    <row r="256" spans="1:14" x14ac:dyDescent="0.25">
      <c r="A256" s="11"/>
      <c r="B256" s="12"/>
      <c r="C256" s="9" t="s">
        <v>195</v>
      </c>
      <c r="D256" s="9" t="s">
        <v>196</v>
      </c>
      <c r="E256" s="9" t="s">
        <v>196</v>
      </c>
      <c r="F256" s="9" t="s">
        <v>15</v>
      </c>
      <c r="G256" s="10" t="s">
        <v>12</v>
      </c>
      <c r="H256" s="5"/>
      <c r="I256" s="5"/>
      <c r="J256" s="6"/>
      <c r="K256" s="7"/>
      <c r="L256" s="8"/>
    </row>
    <row r="257" spans="1:14" x14ac:dyDescent="0.25">
      <c r="A257" s="11"/>
      <c r="B257" s="12"/>
      <c r="C257" s="12"/>
      <c r="D257" s="12"/>
      <c r="E257" s="12"/>
      <c r="F257" s="12"/>
      <c r="G257" s="9" t="s">
        <v>197</v>
      </c>
      <c r="H257" s="9" t="s">
        <v>121</v>
      </c>
      <c r="I257" s="9" t="s">
        <v>18</v>
      </c>
      <c r="J257" s="3" t="s">
        <v>2151</v>
      </c>
      <c r="K257" s="13" t="s">
        <v>198</v>
      </c>
      <c r="L257" s="14" t="s">
        <v>199</v>
      </c>
      <c r="M257" s="18">
        <f t="shared" si="9"/>
        <v>2.2835648148148091E-2</v>
      </c>
      <c r="N257">
        <f t="shared" si="10"/>
        <v>15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640</v>
      </c>
      <c r="H258" s="9" t="s">
        <v>121</v>
      </c>
      <c r="I258" s="9" t="s">
        <v>515</v>
      </c>
      <c r="J258" s="3" t="s">
        <v>2151</v>
      </c>
      <c r="K258" s="13" t="s">
        <v>641</v>
      </c>
      <c r="L258" s="14" t="s">
        <v>642</v>
      </c>
      <c r="M258" s="18">
        <f t="shared" si="9"/>
        <v>1.4687500000000075E-2</v>
      </c>
      <c r="N258">
        <f t="shared" si="10"/>
        <v>14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1072</v>
      </c>
      <c r="H259" s="9" t="s">
        <v>121</v>
      </c>
      <c r="I259" s="9" t="s">
        <v>971</v>
      </c>
      <c r="J259" s="3" t="s">
        <v>2151</v>
      </c>
      <c r="K259" s="13" t="s">
        <v>1073</v>
      </c>
      <c r="L259" s="14" t="s">
        <v>1074</v>
      </c>
      <c r="M259" s="18">
        <f t="shared" ref="M259:M322" si="11">L259-K259</f>
        <v>2.17129629629631E-2</v>
      </c>
      <c r="N259">
        <f t="shared" ref="N259:N322" si="12">HOUR(K259)</f>
        <v>13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1521</v>
      </c>
      <c r="H260" s="9" t="s">
        <v>121</v>
      </c>
      <c r="I260" s="9" t="s">
        <v>1413</v>
      </c>
      <c r="J260" s="3" t="s">
        <v>2151</v>
      </c>
      <c r="K260" s="13" t="s">
        <v>1522</v>
      </c>
      <c r="L260" s="14" t="s">
        <v>1523</v>
      </c>
      <c r="M260" s="18">
        <f t="shared" si="11"/>
        <v>2.2372685185185204E-2</v>
      </c>
      <c r="N260">
        <f t="shared" si="12"/>
        <v>20</v>
      </c>
    </row>
    <row r="261" spans="1:14" x14ac:dyDescent="0.25">
      <c r="A261" s="11"/>
      <c r="B261" s="12"/>
      <c r="C261" s="9" t="s">
        <v>40</v>
      </c>
      <c r="D261" s="9" t="s">
        <v>41</v>
      </c>
      <c r="E261" s="9" t="s">
        <v>200</v>
      </c>
      <c r="F261" s="9" t="s">
        <v>15</v>
      </c>
      <c r="G261" s="10" t="s">
        <v>12</v>
      </c>
      <c r="H261" s="5"/>
      <c r="I261" s="5"/>
      <c r="J261" s="6"/>
      <c r="K261" s="7"/>
      <c r="L261" s="8"/>
    </row>
    <row r="262" spans="1:14" x14ac:dyDescent="0.25">
      <c r="A262" s="11"/>
      <c r="B262" s="12"/>
      <c r="C262" s="12"/>
      <c r="D262" s="12"/>
      <c r="E262" s="12"/>
      <c r="F262" s="12"/>
      <c r="G262" s="9" t="s">
        <v>201</v>
      </c>
      <c r="H262" s="9" t="s">
        <v>202</v>
      </c>
      <c r="I262" s="9" t="s">
        <v>18</v>
      </c>
      <c r="J262" s="3" t="s">
        <v>2151</v>
      </c>
      <c r="K262" s="13" t="s">
        <v>203</v>
      </c>
      <c r="L262" s="14" t="s">
        <v>204</v>
      </c>
      <c r="M262" s="18">
        <f t="shared" si="11"/>
        <v>1.1608796296296298E-2</v>
      </c>
      <c r="N262">
        <f t="shared" si="12"/>
        <v>6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643</v>
      </c>
      <c r="H263" s="9" t="s">
        <v>202</v>
      </c>
      <c r="I263" s="9" t="s">
        <v>515</v>
      </c>
      <c r="J263" s="3" t="s">
        <v>2151</v>
      </c>
      <c r="K263" s="13" t="s">
        <v>644</v>
      </c>
      <c r="L263" s="14" t="s">
        <v>645</v>
      </c>
      <c r="M263" s="18">
        <f t="shared" si="11"/>
        <v>1.2280092592592634E-2</v>
      </c>
      <c r="N263">
        <f t="shared" si="12"/>
        <v>5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1075</v>
      </c>
      <c r="H264" s="9" t="s">
        <v>202</v>
      </c>
      <c r="I264" s="9" t="s">
        <v>971</v>
      </c>
      <c r="J264" s="3" t="s">
        <v>2151</v>
      </c>
      <c r="K264" s="13" t="s">
        <v>1076</v>
      </c>
      <c r="L264" s="14" t="s">
        <v>1077</v>
      </c>
      <c r="M264" s="18">
        <f t="shared" si="11"/>
        <v>1.5648148148148189E-2</v>
      </c>
      <c r="N264">
        <f t="shared" si="12"/>
        <v>11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1524</v>
      </c>
      <c r="H265" s="9" t="s">
        <v>202</v>
      </c>
      <c r="I265" s="9" t="s">
        <v>1413</v>
      </c>
      <c r="J265" s="3" t="s">
        <v>2151</v>
      </c>
      <c r="K265" s="13" t="s">
        <v>1525</v>
      </c>
      <c r="L265" s="14" t="s">
        <v>1526</v>
      </c>
      <c r="M265" s="18">
        <f t="shared" si="11"/>
        <v>2.8113425925925889E-2</v>
      </c>
      <c r="N265">
        <f t="shared" si="12"/>
        <v>5</v>
      </c>
    </row>
    <row r="266" spans="1:14" x14ac:dyDescent="0.25">
      <c r="A266" s="11"/>
      <c r="B266" s="12"/>
      <c r="C266" s="9" t="s">
        <v>205</v>
      </c>
      <c r="D266" s="9" t="s">
        <v>206</v>
      </c>
      <c r="E266" s="9" t="s">
        <v>206</v>
      </c>
      <c r="F266" s="9" t="s">
        <v>15</v>
      </c>
      <c r="G266" s="9" t="s">
        <v>207</v>
      </c>
      <c r="H266" s="9" t="s">
        <v>121</v>
      </c>
      <c r="I266" s="9" t="s">
        <v>18</v>
      </c>
      <c r="J266" s="3" t="s">
        <v>2151</v>
      </c>
      <c r="K266" s="13" t="s">
        <v>208</v>
      </c>
      <c r="L266" s="14" t="s">
        <v>209</v>
      </c>
      <c r="M266" s="18">
        <f t="shared" si="11"/>
        <v>2.2881944444444469E-2</v>
      </c>
      <c r="N266">
        <f t="shared" si="12"/>
        <v>14</v>
      </c>
    </row>
    <row r="267" spans="1:14" x14ac:dyDescent="0.25">
      <c r="A267" s="11"/>
      <c r="B267" s="12"/>
      <c r="C267" s="9" t="s">
        <v>825</v>
      </c>
      <c r="D267" s="9" t="s">
        <v>826</v>
      </c>
      <c r="E267" s="9" t="s">
        <v>826</v>
      </c>
      <c r="F267" s="9" t="s">
        <v>15</v>
      </c>
      <c r="G267" s="9" t="s">
        <v>2130</v>
      </c>
      <c r="H267" s="9" t="s">
        <v>121</v>
      </c>
      <c r="I267" s="9" t="s">
        <v>2121</v>
      </c>
      <c r="J267" s="3" t="s">
        <v>2151</v>
      </c>
      <c r="K267" s="13" t="s">
        <v>2131</v>
      </c>
      <c r="L267" s="14" t="s">
        <v>2132</v>
      </c>
      <c r="M267" s="18">
        <f t="shared" si="11"/>
        <v>1.2361111111111101E-2</v>
      </c>
      <c r="N267">
        <f t="shared" si="12"/>
        <v>11</v>
      </c>
    </row>
    <row r="268" spans="1:14" x14ac:dyDescent="0.25">
      <c r="A268" s="11"/>
      <c r="B268" s="12"/>
      <c r="C268" s="9" t="s">
        <v>423</v>
      </c>
      <c r="D268" s="9" t="s">
        <v>424</v>
      </c>
      <c r="E268" s="9" t="s">
        <v>424</v>
      </c>
      <c r="F268" s="9" t="s">
        <v>15</v>
      </c>
      <c r="G268" s="9" t="s">
        <v>2078</v>
      </c>
      <c r="H268" s="9" t="s">
        <v>121</v>
      </c>
      <c r="I268" s="9" t="s">
        <v>2051</v>
      </c>
      <c r="J268" s="3" t="s">
        <v>2151</v>
      </c>
      <c r="K268" s="13" t="s">
        <v>2079</v>
      </c>
      <c r="L268" s="14" t="s">
        <v>2080</v>
      </c>
      <c r="M268" s="18">
        <f t="shared" si="11"/>
        <v>2.5486111111111112E-2</v>
      </c>
      <c r="N268">
        <f t="shared" si="12"/>
        <v>1</v>
      </c>
    </row>
    <row r="269" spans="1:14" x14ac:dyDescent="0.25">
      <c r="A269" s="11"/>
      <c r="B269" s="12"/>
      <c r="C269" s="9" t="s">
        <v>210</v>
      </c>
      <c r="D269" s="9" t="s">
        <v>211</v>
      </c>
      <c r="E269" s="9" t="s">
        <v>211</v>
      </c>
      <c r="F269" s="9" t="s">
        <v>15</v>
      </c>
      <c r="G269" s="10" t="s">
        <v>12</v>
      </c>
      <c r="H269" s="5"/>
      <c r="I269" s="5"/>
      <c r="J269" s="6"/>
      <c r="K269" s="7"/>
      <c r="L269" s="8"/>
    </row>
    <row r="270" spans="1:14" x14ac:dyDescent="0.25">
      <c r="A270" s="11"/>
      <c r="B270" s="12"/>
      <c r="C270" s="12"/>
      <c r="D270" s="12"/>
      <c r="E270" s="12"/>
      <c r="F270" s="12"/>
      <c r="G270" s="9" t="s">
        <v>212</v>
      </c>
      <c r="H270" s="9" t="s">
        <v>121</v>
      </c>
      <c r="I270" s="9" t="s">
        <v>18</v>
      </c>
      <c r="J270" s="3" t="s">
        <v>2151</v>
      </c>
      <c r="K270" s="13" t="s">
        <v>213</v>
      </c>
      <c r="L270" s="14" t="s">
        <v>214</v>
      </c>
      <c r="M270" s="18">
        <f t="shared" si="11"/>
        <v>1.9444444444444486E-2</v>
      </c>
      <c r="N270">
        <f t="shared" si="12"/>
        <v>19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646</v>
      </c>
      <c r="H271" s="9" t="s">
        <v>121</v>
      </c>
      <c r="I271" s="9" t="s">
        <v>515</v>
      </c>
      <c r="J271" s="3" t="s">
        <v>2151</v>
      </c>
      <c r="K271" s="13" t="s">
        <v>647</v>
      </c>
      <c r="L271" s="14" t="s">
        <v>648</v>
      </c>
      <c r="M271" s="18">
        <f t="shared" si="11"/>
        <v>2.02430555555555E-2</v>
      </c>
      <c r="N271">
        <f t="shared" si="12"/>
        <v>18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1078</v>
      </c>
      <c r="H272" s="9" t="s">
        <v>121</v>
      </c>
      <c r="I272" s="9" t="s">
        <v>971</v>
      </c>
      <c r="J272" s="3" t="s">
        <v>2151</v>
      </c>
      <c r="K272" s="13" t="s">
        <v>1079</v>
      </c>
      <c r="L272" s="14" t="s">
        <v>1080</v>
      </c>
      <c r="M272" s="18">
        <f t="shared" si="11"/>
        <v>2.4479166666666718E-2</v>
      </c>
      <c r="N272">
        <f t="shared" si="12"/>
        <v>14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1081</v>
      </c>
      <c r="H273" s="9" t="s">
        <v>121</v>
      </c>
      <c r="I273" s="9" t="s">
        <v>971</v>
      </c>
      <c r="J273" s="3" t="s">
        <v>2151</v>
      </c>
      <c r="K273" s="13" t="s">
        <v>1082</v>
      </c>
      <c r="L273" s="14" t="s">
        <v>1083</v>
      </c>
      <c r="M273" s="18">
        <f t="shared" si="11"/>
        <v>3.2060185185185275E-2</v>
      </c>
      <c r="N273">
        <f t="shared" si="12"/>
        <v>17</v>
      </c>
    </row>
    <row r="274" spans="1:14" x14ac:dyDescent="0.25">
      <c r="A274" s="11"/>
      <c r="B274" s="12"/>
      <c r="C274" s="9" t="s">
        <v>215</v>
      </c>
      <c r="D274" s="9" t="s">
        <v>216</v>
      </c>
      <c r="E274" s="9" t="s">
        <v>216</v>
      </c>
      <c r="F274" s="9" t="s">
        <v>15</v>
      </c>
      <c r="G274" s="10" t="s">
        <v>12</v>
      </c>
      <c r="H274" s="5"/>
      <c r="I274" s="5"/>
      <c r="J274" s="6"/>
      <c r="K274" s="7"/>
      <c r="L274" s="8"/>
    </row>
    <row r="275" spans="1:14" x14ac:dyDescent="0.25">
      <c r="A275" s="11"/>
      <c r="B275" s="12"/>
      <c r="C275" s="12"/>
      <c r="D275" s="12"/>
      <c r="E275" s="12"/>
      <c r="F275" s="12"/>
      <c r="G275" s="9" t="s">
        <v>217</v>
      </c>
      <c r="H275" s="9" t="s">
        <v>121</v>
      </c>
      <c r="I275" s="9" t="s">
        <v>18</v>
      </c>
      <c r="J275" s="3" t="s">
        <v>2151</v>
      </c>
      <c r="K275" s="13" t="s">
        <v>218</v>
      </c>
      <c r="L275" s="14" t="s">
        <v>219</v>
      </c>
      <c r="M275" s="18">
        <f t="shared" si="11"/>
        <v>4.0555555555555511E-2</v>
      </c>
      <c r="N275">
        <f t="shared" si="12"/>
        <v>9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1084</v>
      </c>
      <c r="H276" s="9" t="s">
        <v>121</v>
      </c>
      <c r="I276" s="9" t="s">
        <v>971</v>
      </c>
      <c r="J276" s="3" t="s">
        <v>2151</v>
      </c>
      <c r="K276" s="13" t="s">
        <v>1085</v>
      </c>
      <c r="L276" s="17" t="s">
        <v>1086</v>
      </c>
      <c r="M276" s="18">
        <f t="shared" si="11"/>
        <v>1.4328703703703705E-2</v>
      </c>
      <c r="N276">
        <v>0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1527</v>
      </c>
      <c r="H277" s="9" t="s">
        <v>121</v>
      </c>
      <c r="I277" s="9" t="s">
        <v>1413</v>
      </c>
      <c r="J277" s="3" t="s">
        <v>2151</v>
      </c>
      <c r="K277" s="13" t="s">
        <v>1528</v>
      </c>
      <c r="L277" s="14" t="s">
        <v>1529</v>
      </c>
      <c r="M277" s="18">
        <f t="shared" si="11"/>
        <v>1.8379629629629579E-2</v>
      </c>
      <c r="N277">
        <f t="shared" si="12"/>
        <v>7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1530</v>
      </c>
      <c r="H278" s="9" t="s">
        <v>121</v>
      </c>
      <c r="I278" s="9" t="s">
        <v>1413</v>
      </c>
      <c r="J278" s="3" t="s">
        <v>2151</v>
      </c>
      <c r="K278" s="13" t="s">
        <v>1531</v>
      </c>
      <c r="L278" s="14" t="s">
        <v>1532</v>
      </c>
      <c r="M278" s="18">
        <f t="shared" si="11"/>
        <v>3.9016203703703733E-2</v>
      </c>
      <c r="N278">
        <f t="shared" si="12"/>
        <v>9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1533</v>
      </c>
      <c r="H279" s="9" t="s">
        <v>121</v>
      </c>
      <c r="I279" s="9" t="s">
        <v>1413</v>
      </c>
      <c r="J279" s="3" t="s">
        <v>2151</v>
      </c>
      <c r="K279" s="13" t="s">
        <v>1534</v>
      </c>
      <c r="L279" s="14" t="s">
        <v>1535</v>
      </c>
      <c r="M279" s="18">
        <f t="shared" si="11"/>
        <v>4.037037037037039E-2</v>
      </c>
      <c r="N279">
        <f t="shared" si="12"/>
        <v>11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1536</v>
      </c>
      <c r="H280" s="9" t="s">
        <v>121</v>
      </c>
      <c r="I280" s="9" t="s">
        <v>1413</v>
      </c>
      <c r="J280" s="3" t="s">
        <v>2151</v>
      </c>
      <c r="K280" s="13" t="s">
        <v>1537</v>
      </c>
      <c r="L280" s="14" t="s">
        <v>1538</v>
      </c>
      <c r="M280" s="18">
        <f t="shared" si="11"/>
        <v>2.1944444444444322E-2</v>
      </c>
      <c r="N280">
        <f t="shared" si="12"/>
        <v>17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1868</v>
      </c>
      <c r="H281" s="9" t="s">
        <v>121</v>
      </c>
      <c r="I281" s="9" t="s">
        <v>1791</v>
      </c>
      <c r="J281" s="3" t="s">
        <v>2151</v>
      </c>
      <c r="K281" s="13" t="s">
        <v>1869</v>
      </c>
      <c r="L281" s="14" t="s">
        <v>1870</v>
      </c>
      <c r="M281" s="18">
        <f t="shared" si="11"/>
        <v>2.0578703703703738E-2</v>
      </c>
      <c r="N281">
        <f t="shared" si="12"/>
        <v>8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1871</v>
      </c>
      <c r="H282" s="9" t="s">
        <v>121</v>
      </c>
      <c r="I282" s="9" t="s">
        <v>1791</v>
      </c>
      <c r="J282" s="3" t="s">
        <v>2151</v>
      </c>
      <c r="K282" s="13" t="s">
        <v>1872</v>
      </c>
      <c r="L282" s="14" t="s">
        <v>1873</v>
      </c>
      <c r="M282" s="18">
        <f t="shared" si="11"/>
        <v>2.0960648148148131E-2</v>
      </c>
      <c r="N282">
        <f t="shared" si="12"/>
        <v>11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1874</v>
      </c>
      <c r="H283" s="9" t="s">
        <v>121</v>
      </c>
      <c r="I283" s="9" t="s">
        <v>1791</v>
      </c>
      <c r="J283" s="3" t="s">
        <v>2151</v>
      </c>
      <c r="K283" s="13" t="s">
        <v>1875</v>
      </c>
      <c r="L283" s="14" t="s">
        <v>1876</v>
      </c>
      <c r="M283" s="18">
        <f t="shared" si="11"/>
        <v>2.5115740740740744E-2</v>
      </c>
      <c r="N283">
        <f t="shared" si="12"/>
        <v>14</v>
      </c>
    </row>
    <row r="284" spans="1:14" x14ac:dyDescent="0.25">
      <c r="A284" s="3" t="s">
        <v>220</v>
      </c>
      <c r="B284" s="9" t="s">
        <v>221</v>
      </c>
      <c r="C284" s="10" t="s">
        <v>12</v>
      </c>
      <c r="D284" s="5"/>
      <c r="E284" s="5"/>
      <c r="F284" s="5"/>
      <c r="G284" s="5"/>
      <c r="H284" s="5"/>
      <c r="I284" s="5"/>
      <c r="J284" s="6"/>
      <c r="K284" s="7"/>
      <c r="L284" s="8"/>
    </row>
    <row r="285" spans="1:14" x14ac:dyDescent="0.25">
      <c r="A285" s="11"/>
      <c r="B285" s="12"/>
      <c r="C285" s="9" t="s">
        <v>222</v>
      </c>
      <c r="D285" s="9" t="s">
        <v>223</v>
      </c>
      <c r="E285" s="9" t="s">
        <v>223</v>
      </c>
      <c r="F285" s="9" t="s">
        <v>15</v>
      </c>
      <c r="G285" s="10" t="s">
        <v>12</v>
      </c>
      <c r="H285" s="5"/>
      <c r="I285" s="5"/>
      <c r="J285" s="6"/>
      <c r="K285" s="7"/>
      <c r="L285" s="8"/>
    </row>
    <row r="286" spans="1:14" x14ac:dyDescent="0.25">
      <c r="A286" s="11"/>
      <c r="B286" s="12"/>
      <c r="C286" s="12"/>
      <c r="D286" s="12"/>
      <c r="E286" s="12"/>
      <c r="F286" s="12"/>
      <c r="G286" s="9" t="s">
        <v>224</v>
      </c>
      <c r="H286" s="9" t="s">
        <v>121</v>
      </c>
      <c r="I286" s="9" t="s">
        <v>18</v>
      </c>
      <c r="J286" s="3" t="s">
        <v>2151</v>
      </c>
      <c r="K286" s="13" t="s">
        <v>225</v>
      </c>
      <c r="L286" s="14" t="s">
        <v>226</v>
      </c>
      <c r="M286" s="18">
        <f t="shared" si="11"/>
        <v>1.3321759259259269E-2</v>
      </c>
      <c r="N286">
        <f t="shared" si="12"/>
        <v>4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227</v>
      </c>
      <c r="H287" s="9" t="s">
        <v>121</v>
      </c>
      <c r="I287" s="9" t="s">
        <v>18</v>
      </c>
      <c r="J287" s="3" t="s">
        <v>2151</v>
      </c>
      <c r="K287" s="13" t="s">
        <v>228</v>
      </c>
      <c r="L287" s="14" t="s">
        <v>229</v>
      </c>
      <c r="M287" s="18">
        <f t="shared" si="11"/>
        <v>4.2233796296296255E-2</v>
      </c>
      <c r="N287">
        <f t="shared" si="12"/>
        <v>6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230</v>
      </c>
      <c r="H288" s="9" t="s">
        <v>121</v>
      </c>
      <c r="I288" s="9" t="s">
        <v>18</v>
      </c>
      <c r="J288" s="3" t="s">
        <v>2151</v>
      </c>
      <c r="K288" s="13" t="s">
        <v>231</v>
      </c>
      <c r="L288" s="14" t="s">
        <v>232</v>
      </c>
      <c r="M288" s="18">
        <f t="shared" si="11"/>
        <v>2.7569444444444424E-2</v>
      </c>
      <c r="N288">
        <f t="shared" si="12"/>
        <v>5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233</v>
      </c>
      <c r="H289" s="9" t="s">
        <v>121</v>
      </c>
      <c r="I289" s="9" t="s">
        <v>18</v>
      </c>
      <c r="J289" s="3" t="s">
        <v>2151</v>
      </c>
      <c r="K289" s="13" t="s">
        <v>234</v>
      </c>
      <c r="L289" s="14" t="s">
        <v>235</v>
      </c>
      <c r="M289" s="18">
        <f t="shared" si="11"/>
        <v>2.5266203703703694E-2</v>
      </c>
      <c r="N289">
        <f t="shared" si="12"/>
        <v>8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236</v>
      </c>
      <c r="H290" s="9" t="s">
        <v>121</v>
      </c>
      <c r="I290" s="9" t="s">
        <v>18</v>
      </c>
      <c r="J290" s="3" t="s">
        <v>2151</v>
      </c>
      <c r="K290" s="13" t="s">
        <v>237</v>
      </c>
      <c r="L290" s="14" t="s">
        <v>238</v>
      </c>
      <c r="M290" s="18">
        <f t="shared" si="11"/>
        <v>3.3541666666666747E-2</v>
      </c>
      <c r="N290">
        <f t="shared" si="12"/>
        <v>10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239</v>
      </c>
      <c r="H291" s="9" t="s">
        <v>121</v>
      </c>
      <c r="I291" s="9" t="s">
        <v>18</v>
      </c>
      <c r="J291" s="3" t="s">
        <v>2151</v>
      </c>
      <c r="K291" s="13" t="s">
        <v>240</v>
      </c>
      <c r="L291" s="14" t="s">
        <v>241</v>
      </c>
      <c r="M291" s="18">
        <f t="shared" si="11"/>
        <v>3.1840277777777759E-2</v>
      </c>
      <c r="N291">
        <f t="shared" si="12"/>
        <v>12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242</v>
      </c>
      <c r="H292" s="9" t="s">
        <v>121</v>
      </c>
      <c r="I292" s="9" t="s">
        <v>18</v>
      </c>
      <c r="J292" s="3" t="s">
        <v>2151</v>
      </c>
      <c r="K292" s="13" t="s">
        <v>243</v>
      </c>
      <c r="L292" s="14" t="s">
        <v>244</v>
      </c>
      <c r="M292" s="18">
        <f t="shared" si="11"/>
        <v>1.3912037037037139E-2</v>
      </c>
      <c r="N292">
        <f t="shared" si="12"/>
        <v>18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649</v>
      </c>
      <c r="H293" s="9" t="s">
        <v>121</v>
      </c>
      <c r="I293" s="9" t="s">
        <v>515</v>
      </c>
      <c r="J293" s="3" t="s">
        <v>2151</v>
      </c>
      <c r="K293" s="13" t="s">
        <v>650</v>
      </c>
      <c r="L293" s="14" t="s">
        <v>651</v>
      </c>
      <c r="M293" s="18">
        <f t="shared" si="11"/>
        <v>1.0324074074074041E-2</v>
      </c>
      <c r="N293">
        <f t="shared" si="12"/>
        <v>5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652</v>
      </c>
      <c r="H294" s="9" t="s">
        <v>121</v>
      </c>
      <c r="I294" s="9" t="s">
        <v>515</v>
      </c>
      <c r="J294" s="3" t="s">
        <v>2151</v>
      </c>
      <c r="K294" s="13" t="s">
        <v>653</v>
      </c>
      <c r="L294" s="14" t="s">
        <v>654</v>
      </c>
      <c r="M294" s="18">
        <f t="shared" si="11"/>
        <v>1.7280092592592611E-2</v>
      </c>
      <c r="N294">
        <f t="shared" si="12"/>
        <v>5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655</v>
      </c>
      <c r="H295" s="9" t="s">
        <v>121</v>
      </c>
      <c r="I295" s="9" t="s">
        <v>515</v>
      </c>
      <c r="J295" s="3" t="s">
        <v>2151</v>
      </c>
      <c r="K295" s="13" t="s">
        <v>656</v>
      </c>
      <c r="L295" s="14" t="s">
        <v>657</v>
      </c>
      <c r="M295" s="18">
        <f t="shared" si="11"/>
        <v>1.4016203703703656E-2</v>
      </c>
      <c r="N295">
        <f t="shared" si="12"/>
        <v>8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658</v>
      </c>
      <c r="H296" s="9" t="s">
        <v>121</v>
      </c>
      <c r="I296" s="9" t="s">
        <v>515</v>
      </c>
      <c r="J296" s="3" t="s">
        <v>2151</v>
      </c>
      <c r="K296" s="13" t="s">
        <v>659</v>
      </c>
      <c r="L296" s="14" t="s">
        <v>660</v>
      </c>
      <c r="M296" s="18">
        <f t="shared" si="11"/>
        <v>1.5659722222222283E-2</v>
      </c>
      <c r="N296">
        <f t="shared" si="12"/>
        <v>8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661</v>
      </c>
      <c r="H297" s="9" t="s">
        <v>121</v>
      </c>
      <c r="I297" s="9" t="s">
        <v>515</v>
      </c>
      <c r="J297" s="3" t="s">
        <v>2151</v>
      </c>
      <c r="K297" s="13" t="s">
        <v>662</v>
      </c>
      <c r="L297" s="14" t="s">
        <v>663</v>
      </c>
      <c r="M297" s="18">
        <f t="shared" si="11"/>
        <v>3.2777777777777795E-2</v>
      </c>
      <c r="N297">
        <f t="shared" si="12"/>
        <v>12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664</v>
      </c>
      <c r="H298" s="9" t="s">
        <v>121</v>
      </c>
      <c r="I298" s="9" t="s">
        <v>515</v>
      </c>
      <c r="J298" s="3" t="s">
        <v>2151</v>
      </c>
      <c r="K298" s="13" t="s">
        <v>665</v>
      </c>
      <c r="L298" s="14" t="s">
        <v>666</v>
      </c>
      <c r="M298" s="18">
        <f t="shared" si="11"/>
        <v>3.8136574074074114E-2</v>
      </c>
      <c r="N298">
        <f t="shared" si="12"/>
        <v>12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667</v>
      </c>
      <c r="H299" s="9" t="s">
        <v>121</v>
      </c>
      <c r="I299" s="9" t="s">
        <v>515</v>
      </c>
      <c r="J299" s="3" t="s">
        <v>2151</v>
      </c>
      <c r="K299" s="13" t="s">
        <v>668</v>
      </c>
      <c r="L299" s="14" t="s">
        <v>669</v>
      </c>
      <c r="M299" s="18">
        <f t="shared" si="11"/>
        <v>3.4641203703703716E-2</v>
      </c>
      <c r="N299">
        <f t="shared" si="12"/>
        <v>16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1087</v>
      </c>
      <c r="H300" s="9" t="s">
        <v>121</v>
      </c>
      <c r="I300" s="9" t="s">
        <v>971</v>
      </c>
      <c r="J300" s="3" t="s">
        <v>2151</v>
      </c>
      <c r="K300" s="13" t="s">
        <v>1088</v>
      </c>
      <c r="L300" s="14" t="s">
        <v>1089</v>
      </c>
      <c r="M300" s="18">
        <f t="shared" si="11"/>
        <v>1.6701388888888918E-2</v>
      </c>
      <c r="N300">
        <f t="shared" si="12"/>
        <v>4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1090</v>
      </c>
      <c r="H301" s="9" t="s">
        <v>121</v>
      </c>
      <c r="I301" s="9" t="s">
        <v>971</v>
      </c>
      <c r="J301" s="3" t="s">
        <v>2151</v>
      </c>
      <c r="K301" s="13" t="s">
        <v>1091</v>
      </c>
      <c r="L301" s="14" t="s">
        <v>1092</v>
      </c>
      <c r="M301" s="18">
        <f t="shared" si="11"/>
        <v>4.3611111111111128E-2</v>
      </c>
      <c r="N301">
        <f t="shared" si="12"/>
        <v>4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1093</v>
      </c>
      <c r="H302" s="9" t="s">
        <v>121</v>
      </c>
      <c r="I302" s="9" t="s">
        <v>971</v>
      </c>
      <c r="J302" s="3" t="s">
        <v>2151</v>
      </c>
      <c r="K302" s="13" t="s">
        <v>1094</v>
      </c>
      <c r="L302" s="14" t="s">
        <v>1095</v>
      </c>
      <c r="M302" s="18">
        <f t="shared" si="11"/>
        <v>3.8148148148148153E-2</v>
      </c>
      <c r="N302">
        <f t="shared" si="12"/>
        <v>7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1096</v>
      </c>
      <c r="H303" s="9" t="s">
        <v>121</v>
      </c>
      <c r="I303" s="9" t="s">
        <v>971</v>
      </c>
      <c r="J303" s="3" t="s">
        <v>2151</v>
      </c>
      <c r="K303" s="13" t="s">
        <v>1097</v>
      </c>
      <c r="L303" s="14" t="s">
        <v>1098</v>
      </c>
      <c r="M303" s="18">
        <f t="shared" si="11"/>
        <v>5.8287037037037082E-2</v>
      </c>
      <c r="N303">
        <f t="shared" si="12"/>
        <v>7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1099</v>
      </c>
      <c r="H304" s="9" t="s">
        <v>121</v>
      </c>
      <c r="I304" s="9" t="s">
        <v>971</v>
      </c>
      <c r="J304" s="3" t="s">
        <v>2151</v>
      </c>
      <c r="K304" s="13" t="s">
        <v>1100</v>
      </c>
      <c r="L304" s="14" t="s">
        <v>1101</v>
      </c>
      <c r="M304" s="18">
        <f t="shared" si="11"/>
        <v>3.4444444444444389E-2</v>
      </c>
      <c r="N304">
        <f t="shared" si="12"/>
        <v>8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1102</v>
      </c>
      <c r="H305" s="9" t="s">
        <v>121</v>
      </c>
      <c r="I305" s="9" t="s">
        <v>971</v>
      </c>
      <c r="J305" s="3" t="s">
        <v>2151</v>
      </c>
      <c r="K305" s="13" t="s">
        <v>1103</v>
      </c>
      <c r="L305" s="14" t="s">
        <v>1104</v>
      </c>
      <c r="M305" s="18">
        <f t="shared" si="11"/>
        <v>2.5057870370370328E-2</v>
      </c>
      <c r="N305">
        <f t="shared" si="12"/>
        <v>12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1105</v>
      </c>
      <c r="H306" s="9" t="s">
        <v>121</v>
      </c>
      <c r="I306" s="9" t="s">
        <v>971</v>
      </c>
      <c r="J306" s="3" t="s">
        <v>2151</v>
      </c>
      <c r="K306" s="13" t="s">
        <v>1106</v>
      </c>
      <c r="L306" s="14" t="s">
        <v>1107</v>
      </c>
      <c r="M306" s="18">
        <f t="shared" si="11"/>
        <v>3.3634259259259225E-2</v>
      </c>
      <c r="N306">
        <f t="shared" si="12"/>
        <v>15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1108</v>
      </c>
      <c r="H307" s="9" t="s">
        <v>121</v>
      </c>
      <c r="I307" s="9" t="s">
        <v>971</v>
      </c>
      <c r="J307" s="3" t="s">
        <v>2151</v>
      </c>
      <c r="K307" s="13" t="s">
        <v>1109</v>
      </c>
      <c r="L307" s="14" t="s">
        <v>1110</v>
      </c>
      <c r="M307" s="18">
        <f t="shared" si="11"/>
        <v>2.0555555555555549E-2</v>
      </c>
      <c r="N307">
        <f t="shared" si="12"/>
        <v>16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1111</v>
      </c>
      <c r="H308" s="9" t="s">
        <v>121</v>
      </c>
      <c r="I308" s="9" t="s">
        <v>971</v>
      </c>
      <c r="J308" s="3" t="s">
        <v>2151</v>
      </c>
      <c r="K308" s="13" t="s">
        <v>1112</v>
      </c>
      <c r="L308" s="14" t="s">
        <v>1113</v>
      </c>
      <c r="M308" s="18">
        <f t="shared" si="11"/>
        <v>1.6400462962962825E-2</v>
      </c>
      <c r="N308">
        <f t="shared" si="12"/>
        <v>17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1539</v>
      </c>
      <c r="H309" s="9" t="s">
        <v>121</v>
      </c>
      <c r="I309" s="9" t="s">
        <v>1413</v>
      </c>
      <c r="J309" s="3" t="s">
        <v>2151</v>
      </c>
      <c r="K309" s="13" t="s">
        <v>1540</v>
      </c>
      <c r="L309" s="14" t="s">
        <v>1541</v>
      </c>
      <c r="M309" s="18">
        <f t="shared" si="11"/>
        <v>1.5243055555555579E-2</v>
      </c>
      <c r="N309">
        <f t="shared" si="12"/>
        <v>4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1542</v>
      </c>
      <c r="H310" s="9" t="s">
        <v>121</v>
      </c>
      <c r="I310" s="9" t="s">
        <v>1413</v>
      </c>
      <c r="J310" s="3" t="s">
        <v>2151</v>
      </c>
      <c r="K310" s="13" t="s">
        <v>1543</v>
      </c>
      <c r="L310" s="14" t="s">
        <v>1544</v>
      </c>
      <c r="M310" s="18">
        <f t="shared" si="11"/>
        <v>1.6597222222222208E-2</v>
      </c>
      <c r="N310">
        <f t="shared" si="12"/>
        <v>5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1545</v>
      </c>
      <c r="H311" s="9" t="s">
        <v>121</v>
      </c>
      <c r="I311" s="9" t="s">
        <v>1413</v>
      </c>
      <c r="J311" s="3" t="s">
        <v>2151</v>
      </c>
      <c r="K311" s="13" t="s">
        <v>1546</v>
      </c>
      <c r="L311" s="14" t="s">
        <v>1547</v>
      </c>
      <c r="M311" s="18">
        <f t="shared" si="11"/>
        <v>2.2175925925925932E-2</v>
      </c>
      <c r="N311">
        <f t="shared" si="12"/>
        <v>8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1548</v>
      </c>
      <c r="H312" s="9" t="s">
        <v>121</v>
      </c>
      <c r="I312" s="9" t="s">
        <v>1413</v>
      </c>
      <c r="J312" s="3" t="s">
        <v>2151</v>
      </c>
      <c r="K312" s="13" t="s">
        <v>1549</v>
      </c>
      <c r="L312" s="14" t="s">
        <v>1550</v>
      </c>
      <c r="M312" s="18">
        <f t="shared" si="11"/>
        <v>2.4525462962962874E-2</v>
      </c>
      <c r="N312">
        <f t="shared" si="12"/>
        <v>18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1551</v>
      </c>
      <c r="H313" s="9" t="s">
        <v>121</v>
      </c>
      <c r="I313" s="9" t="s">
        <v>1413</v>
      </c>
      <c r="J313" s="3" t="s">
        <v>2151</v>
      </c>
      <c r="K313" s="13" t="s">
        <v>1552</v>
      </c>
      <c r="L313" s="14" t="s">
        <v>1553</v>
      </c>
      <c r="M313" s="18">
        <f t="shared" si="11"/>
        <v>1.2824074074074043E-2</v>
      </c>
      <c r="N313">
        <f t="shared" si="12"/>
        <v>23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1877</v>
      </c>
      <c r="H314" s="9" t="s">
        <v>121</v>
      </c>
      <c r="I314" s="9" t="s">
        <v>1791</v>
      </c>
      <c r="J314" s="3" t="s">
        <v>2151</v>
      </c>
      <c r="K314" s="13" t="s">
        <v>1878</v>
      </c>
      <c r="L314" s="14" t="s">
        <v>1879</v>
      </c>
      <c r="M314" s="18">
        <f t="shared" si="11"/>
        <v>1.2719907407407402E-2</v>
      </c>
      <c r="N314">
        <f t="shared" si="12"/>
        <v>2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1880</v>
      </c>
      <c r="H315" s="9" t="s">
        <v>121</v>
      </c>
      <c r="I315" s="9" t="s">
        <v>1791</v>
      </c>
      <c r="J315" s="3" t="s">
        <v>2151</v>
      </c>
      <c r="K315" s="13" t="s">
        <v>1881</v>
      </c>
      <c r="L315" s="14" t="s">
        <v>1882</v>
      </c>
      <c r="M315" s="18">
        <f t="shared" si="11"/>
        <v>1.3900462962962962E-2</v>
      </c>
      <c r="N315">
        <f t="shared" si="12"/>
        <v>4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1883</v>
      </c>
      <c r="H316" s="9" t="s">
        <v>121</v>
      </c>
      <c r="I316" s="9" t="s">
        <v>1791</v>
      </c>
      <c r="J316" s="3" t="s">
        <v>2151</v>
      </c>
      <c r="K316" s="13" t="s">
        <v>1884</v>
      </c>
      <c r="L316" s="14" t="s">
        <v>1885</v>
      </c>
      <c r="M316" s="18">
        <f t="shared" si="11"/>
        <v>1.2546296296296278E-2</v>
      </c>
      <c r="N316">
        <f t="shared" si="12"/>
        <v>5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1886</v>
      </c>
      <c r="H317" s="9" t="s">
        <v>121</v>
      </c>
      <c r="I317" s="9" t="s">
        <v>1791</v>
      </c>
      <c r="J317" s="3" t="s">
        <v>2151</v>
      </c>
      <c r="K317" s="13" t="s">
        <v>1887</v>
      </c>
      <c r="L317" s="14" t="s">
        <v>1888</v>
      </c>
      <c r="M317" s="18">
        <f t="shared" si="11"/>
        <v>1.9641203703703702E-2</v>
      </c>
      <c r="N317">
        <f t="shared" si="12"/>
        <v>5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1889</v>
      </c>
      <c r="H318" s="9" t="s">
        <v>121</v>
      </c>
      <c r="I318" s="9" t="s">
        <v>1791</v>
      </c>
      <c r="J318" s="3" t="s">
        <v>2151</v>
      </c>
      <c r="K318" s="13" t="s">
        <v>1890</v>
      </c>
      <c r="L318" s="14" t="s">
        <v>1891</v>
      </c>
      <c r="M318" s="18">
        <f t="shared" si="11"/>
        <v>2.090277777777777E-2</v>
      </c>
      <c r="N318">
        <f t="shared" si="12"/>
        <v>8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1892</v>
      </c>
      <c r="H319" s="9" t="s">
        <v>121</v>
      </c>
      <c r="I319" s="9" t="s">
        <v>1791</v>
      </c>
      <c r="J319" s="3" t="s">
        <v>2151</v>
      </c>
      <c r="K319" s="13" t="s">
        <v>1893</v>
      </c>
      <c r="L319" s="14" t="s">
        <v>1894</v>
      </c>
      <c r="M319" s="18">
        <f t="shared" si="11"/>
        <v>2.3969907407407398E-2</v>
      </c>
      <c r="N319">
        <f t="shared" si="12"/>
        <v>8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1895</v>
      </c>
      <c r="H320" s="9" t="s">
        <v>121</v>
      </c>
      <c r="I320" s="9" t="s">
        <v>1791</v>
      </c>
      <c r="J320" s="3" t="s">
        <v>2151</v>
      </c>
      <c r="K320" s="13" t="s">
        <v>1896</v>
      </c>
      <c r="L320" s="14" t="s">
        <v>1897</v>
      </c>
      <c r="M320" s="18">
        <f t="shared" si="11"/>
        <v>1.6377314814814747E-2</v>
      </c>
      <c r="N320">
        <f t="shared" si="12"/>
        <v>12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1898</v>
      </c>
      <c r="H321" s="9" t="s">
        <v>121</v>
      </c>
      <c r="I321" s="9" t="s">
        <v>1791</v>
      </c>
      <c r="J321" s="3" t="s">
        <v>2151</v>
      </c>
      <c r="K321" s="13" t="s">
        <v>1899</v>
      </c>
      <c r="L321" s="14" t="s">
        <v>1900</v>
      </c>
      <c r="M321" s="18">
        <f t="shared" si="11"/>
        <v>1.1932870370370274E-2</v>
      </c>
      <c r="N321">
        <f t="shared" si="12"/>
        <v>15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2081</v>
      </c>
      <c r="H322" s="9" t="s">
        <v>121</v>
      </c>
      <c r="I322" s="9" t="s">
        <v>2051</v>
      </c>
      <c r="J322" s="3" t="s">
        <v>2151</v>
      </c>
      <c r="K322" s="13" t="s">
        <v>2082</v>
      </c>
      <c r="L322" s="14" t="s">
        <v>2083</v>
      </c>
      <c r="M322" s="18">
        <f t="shared" si="11"/>
        <v>1.4097222222222205E-2</v>
      </c>
      <c r="N322">
        <f t="shared" si="12"/>
        <v>5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2084</v>
      </c>
      <c r="H323" s="9" t="s">
        <v>121</v>
      </c>
      <c r="I323" s="9" t="s">
        <v>2051</v>
      </c>
      <c r="J323" s="3" t="s">
        <v>2151</v>
      </c>
      <c r="K323" s="13" t="s">
        <v>2085</v>
      </c>
      <c r="L323" s="14" t="s">
        <v>2086</v>
      </c>
      <c r="M323" s="18">
        <f t="shared" ref="M323:M386" si="13">L323-K323</f>
        <v>1.6041666666666649E-2</v>
      </c>
      <c r="N323">
        <f t="shared" ref="N323:N386" si="14">HOUR(K323)</f>
        <v>5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2087</v>
      </c>
      <c r="H324" s="9" t="s">
        <v>121</v>
      </c>
      <c r="I324" s="9" t="s">
        <v>2051</v>
      </c>
      <c r="J324" s="3" t="s">
        <v>2151</v>
      </c>
      <c r="K324" s="13" t="s">
        <v>2088</v>
      </c>
      <c r="L324" s="14" t="s">
        <v>2089</v>
      </c>
      <c r="M324" s="18">
        <f t="shared" si="13"/>
        <v>1.3333333333333308E-2</v>
      </c>
      <c r="N324">
        <f t="shared" si="14"/>
        <v>7</v>
      </c>
    </row>
    <row r="325" spans="1:14" x14ac:dyDescent="0.25">
      <c r="A325" s="11"/>
      <c r="B325" s="12"/>
      <c r="C325" s="9" t="s">
        <v>118</v>
      </c>
      <c r="D325" s="9" t="s">
        <v>119</v>
      </c>
      <c r="E325" s="9" t="s">
        <v>119</v>
      </c>
      <c r="F325" s="9" t="s">
        <v>15</v>
      </c>
      <c r="G325" s="10" t="s">
        <v>12</v>
      </c>
      <c r="H325" s="5"/>
      <c r="I325" s="5"/>
      <c r="J325" s="6"/>
      <c r="K325" s="7"/>
      <c r="L325" s="8"/>
    </row>
    <row r="326" spans="1:14" x14ac:dyDescent="0.25">
      <c r="A326" s="11"/>
      <c r="B326" s="12"/>
      <c r="C326" s="12"/>
      <c r="D326" s="12"/>
      <c r="E326" s="12"/>
      <c r="F326" s="12"/>
      <c r="G326" s="9" t="s">
        <v>245</v>
      </c>
      <c r="H326" s="9" t="s">
        <v>121</v>
      </c>
      <c r="I326" s="9" t="s">
        <v>18</v>
      </c>
      <c r="J326" s="3" t="s">
        <v>2151</v>
      </c>
      <c r="K326" s="13" t="s">
        <v>246</v>
      </c>
      <c r="L326" s="14" t="s">
        <v>247</v>
      </c>
      <c r="M326" s="18">
        <f t="shared" si="13"/>
        <v>1.6435185185185164E-2</v>
      </c>
      <c r="N326">
        <f t="shared" si="14"/>
        <v>7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248</v>
      </c>
      <c r="H327" s="9" t="s">
        <v>121</v>
      </c>
      <c r="I327" s="9" t="s">
        <v>18</v>
      </c>
      <c r="J327" s="3" t="s">
        <v>2151</v>
      </c>
      <c r="K327" s="13" t="s">
        <v>249</v>
      </c>
      <c r="L327" s="14" t="s">
        <v>250</v>
      </c>
      <c r="M327" s="18">
        <f t="shared" si="13"/>
        <v>1.7766203703703687E-2</v>
      </c>
      <c r="N327">
        <f t="shared" si="14"/>
        <v>9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251</v>
      </c>
      <c r="H328" s="9" t="s">
        <v>121</v>
      </c>
      <c r="I328" s="9" t="s">
        <v>18</v>
      </c>
      <c r="J328" s="3" t="s">
        <v>2151</v>
      </c>
      <c r="K328" s="13" t="s">
        <v>252</v>
      </c>
      <c r="L328" s="14" t="s">
        <v>253</v>
      </c>
      <c r="M328" s="18">
        <f t="shared" si="13"/>
        <v>2.0740740740740726E-2</v>
      </c>
      <c r="N328">
        <f t="shared" si="14"/>
        <v>12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254</v>
      </c>
      <c r="H329" s="9" t="s">
        <v>121</v>
      </c>
      <c r="I329" s="9" t="s">
        <v>18</v>
      </c>
      <c r="J329" s="3" t="s">
        <v>2151</v>
      </c>
      <c r="K329" s="13" t="s">
        <v>255</v>
      </c>
      <c r="L329" s="14" t="s">
        <v>256</v>
      </c>
      <c r="M329" s="18">
        <f t="shared" si="13"/>
        <v>2.3715277777777821E-2</v>
      </c>
      <c r="N329">
        <f t="shared" si="14"/>
        <v>12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257</v>
      </c>
      <c r="H330" s="9" t="s">
        <v>121</v>
      </c>
      <c r="I330" s="9" t="s">
        <v>18</v>
      </c>
      <c r="J330" s="3" t="s">
        <v>2151</v>
      </c>
      <c r="K330" s="13" t="s">
        <v>258</v>
      </c>
      <c r="L330" s="14" t="s">
        <v>259</v>
      </c>
      <c r="M330" s="18">
        <f t="shared" si="13"/>
        <v>1.7083333333333339E-2</v>
      </c>
      <c r="N330">
        <f t="shared" si="14"/>
        <v>16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260</v>
      </c>
      <c r="H331" s="9" t="s">
        <v>121</v>
      </c>
      <c r="I331" s="9" t="s">
        <v>18</v>
      </c>
      <c r="J331" s="3" t="s">
        <v>2151</v>
      </c>
      <c r="K331" s="13" t="s">
        <v>261</v>
      </c>
      <c r="L331" s="14" t="s">
        <v>262</v>
      </c>
      <c r="M331" s="18">
        <f t="shared" si="13"/>
        <v>1.3368055555555647E-2</v>
      </c>
      <c r="N331">
        <f t="shared" si="14"/>
        <v>18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670</v>
      </c>
      <c r="H332" s="9" t="s">
        <v>121</v>
      </c>
      <c r="I332" s="9" t="s">
        <v>515</v>
      </c>
      <c r="J332" s="3" t="s">
        <v>2151</v>
      </c>
      <c r="K332" s="13" t="s">
        <v>671</v>
      </c>
      <c r="L332" s="14" t="s">
        <v>672</v>
      </c>
      <c r="M332" s="18">
        <f t="shared" si="13"/>
        <v>1.541666666666669E-2</v>
      </c>
      <c r="N332">
        <f t="shared" si="14"/>
        <v>6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673</v>
      </c>
      <c r="H333" s="9" t="s">
        <v>121</v>
      </c>
      <c r="I333" s="9" t="s">
        <v>515</v>
      </c>
      <c r="J333" s="3" t="s">
        <v>2151</v>
      </c>
      <c r="K333" s="13" t="s">
        <v>674</v>
      </c>
      <c r="L333" s="14" t="s">
        <v>675</v>
      </c>
      <c r="M333" s="18">
        <f t="shared" si="13"/>
        <v>1.4432870370370388E-2</v>
      </c>
      <c r="N333">
        <f t="shared" si="14"/>
        <v>9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676</v>
      </c>
      <c r="H334" s="9" t="s">
        <v>121</v>
      </c>
      <c r="I334" s="9" t="s">
        <v>515</v>
      </c>
      <c r="J334" s="3" t="s">
        <v>2151</v>
      </c>
      <c r="K334" s="13" t="s">
        <v>677</v>
      </c>
      <c r="L334" s="14" t="s">
        <v>678</v>
      </c>
      <c r="M334" s="18">
        <f t="shared" si="13"/>
        <v>1.6481481481481486E-2</v>
      </c>
      <c r="N334">
        <f t="shared" si="14"/>
        <v>9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679</v>
      </c>
      <c r="H335" s="9" t="s">
        <v>121</v>
      </c>
      <c r="I335" s="9" t="s">
        <v>515</v>
      </c>
      <c r="J335" s="3" t="s">
        <v>2151</v>
      </c>
      <c r="K335" s="13" t="s">
        <v>680</v>
      </c>
      <c r="L335" s="14" t="s">
        <v>681</v>
      </c>
      <c r="M335" s="18">
        <f t="shared" si="13"/>
        <v>2.0127314814814889E-2</v>
      </c>
      <c r="N335">
        <f t="shared" si="14"/>
        <v>12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682</v>
      </c>
      <c r="H336" s="9" t="s">
        <v>121</v>
      </c>
      <c r="I336" s="9" t="s">
        <v>515</v>
      </c>
      <c r="J336" s="3" t="s">
        <v>2151</v>
      </c>
      <c r="K336" s="13" t="s">
        <v>683</v>
      </c>
      <c r="L336" s="14" t="s">
        <v>684</v>
      </c>
      <c r="M336" s="18">
        <f t="shared" si="13"/>
        <v>1.9143518518518476E-2</v>
      </c>
      <c r="N336">
        <f t="shared" si="14"/>
        <v>12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685</v>
      </c>
      <c r="H337" s="9" t="s">
        <v>121</v>
      </c>
      <c r="I337" s="9" t="s">
        <v>515</v>
      </c>
      <c r="J337" s="3" t="s">
        <v>2151</v>
      </c>
      <c r="K337" s="13" t="s">
        <v>686</v>
      </c>
      <c r="L337" s="14" t="s">
        <v>687</v>
      </c>
      <c r="M337" s="18">
        <f t="shared" si="13"/>
        <v>2.6782407407407449E-2</v>
      </c>
      <c r="N337">
        <f t="shared" si="14"/>
        <v>16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688</v>
      </c>
      <c r="H338" s="9" t="s">
        <v>121</v>
      </c>
      <c r="I338" s="9" t="s">
        <v>515</v>
      </c>
      <c r="J338" s="3" t="s">
        <v>2151</v>
      </c>
      <c r="K338" s="13" t="s">
        <v>689</v>
      </c>
      <c r="L338" s="14" t="s">
        <v>690</v>
      </c>
      <c r="M338" s="18">
        <f t="shared" si="13"/>
        <v>2.0810185185185071E-2</v>
      </c>
      <c r="N338">
        <f t="shared" si="14"/>
        <v>19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1114</v>
      </c>
      <c r="H339" s="9" t="s">
        <v>121</v>
      </c>
      <c r="I339" s="9" t="s">
        <v>971</v>
      </c>
      <c r="J339" s="3" t="s">
        <v>2151</v>
      </c>
      <c r="K339" s="13" t="s">
        <v>1115</v>
      </c>
      <c r="L339" s="14" t="s">
        <v>1116</v>
      </c>
      <c r="M339" s="18">
        <f t="shared" si="13"/>
        <v>1.627314814814812E-2</v>
      </c>
      <c r="N339">
        <f t="shared" si="14"/>
        <v>6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1117</v>
      </c>
      <c r="H340" s="9" t="s">
        <v>121</v>
      </c>
      <c r="I340" s="9" t="s">
        <v>971</v>
      </c>
      <c r="J340" s="3" t="s">
        <v>2151</v>
      </c>
      <c r="K340" s="13" t="s">
        <v>1118</v>
      </c>
      <c r="L340" s="14" t="s">
        <v>1119</v>
      </c>
      <c r="M340" s="18">
        <f t="shared" si="13"/>
        <v>1.9641203703703702E-2</v>
      </c>
      <c r="N340">
        <f t="shared" si="14"/>
        <v>9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1120</v>
      </c>
      <c r="H341" s="9" t="s">
        <v>121</v>
      </c>
      <c r="I341" s="9" t="s">
        <v>971</v>
      </c>
      <c r="J341" s="3" t="s">
        <v>2151</v>
      </c>
      <c r="K341" s="13" t="s">
        <v>1121</v>
      </c>
      <c r="L341" s="14" t="s">
        <v>1122</v>
      </c>
      <c r="M341" s="18">
        <f t="shared" si="13"/>
        <v>1.6597222222222263E-2</v>
      </c>
      <c r="N341">
        <f t="shared" si="14"/>
        <v>9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1123</v>
      </c>
      <c r="H342" s="9" t="s">
        <v>121</v>
      </c>
      <c r="I342" s="9" t="s">
        <v>971</v>
      </c>
      <c r="J342" s="3" t="s">
        <v>2151</v>
      </c>
      <c r="K342" s="13" t="s">
        <v>1124</v>
      </c>
      <c r="L342" s="14" t="s">
        <v>1125</v>
      </c>
      <c r="M342" s="18">
        <f t="shared" si="13"/>
        <v>1.40393518518519E-2</v>
      </c>
      <c r="N342">
        <f t="shared" si="14"/>
        <v>10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1126</v>
      </c>
      <c r="H343" s="9" t="s">
        <v>121</v>
      </c>
      <c r="I343" s="9" t="s">
        <v>971</v>
      </c>
      <c r="J343" s="3" t="s">
        <v>2151</v>
      </c>
      <c r="K343" s="13" t="s">
        <v>1127</v>
      </c>
      <c r="L343" s="14" t="s">
        <v>1128</v>
      </c>
      <c r="M343" s="18">
        <f t="shared" si="13"/>
        <v>2.7685185185185257E-2</v>
      </c>
      <c r="N343">
        <f t="shared" si="14"/>
        <v>12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1129</v>
      </c>
      <c r="H344" s="9" t="s">
        <v>121</v>
      </c>
      <c r="I344" s="9" t="s">
        <v>971</v>
      </c>
      <c r="J344" s="3" t="s">
        <v>2151</v>
      </c>
      <c r="K344" s="13" t="s">
        <v>1130</v>
      </c>
      <c r="L344" s="14" t="s">
        <v>1131</v>
      </c>
      <c r="M344" s="18">
        <f t="shared" si="13"/>
        <v>2.3807870370370354E-2</v>
      </c>
      <c r="N344">
        <f t="shared" si="14"/>
        <v>12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1132</v>
      </c>
      <c r="H345" s="9" t="s">
        <v>121</v>
      </c>
      <c r="I345" s="9" t="s">
        <v>971</v>
      </c>
      <c r="J345" s="3" t="s">
        <v>2151</v>
      </c>
      <c r="K345" s="13" t="s">
        <v>1133</v>
      </c>
      <c r="L345" s="14" t="s">
        <v>129</v>
      </c>
      <c r="M345" s="18">
        <f t="shared" si="13"/>
        <v>1.621527777777787E-2</v>
      </c>
      <c r="N345">
        <f t="shared" si="14"/>
        <v>12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1134</v>
      </c>
      <c r="H346" s="9" t="s">
        <v>121</v>
      </c>
      <c r="I346" s="9" t="s">
        <v>971</v>
      </c>
      <c r="J346" s="3" t="s">
        <v>2151</v>
      </c>
      <c r="K346" s="13" t="s">
        <v>1135</v>
      </c>
      <c r="L346" s="14" t="s">
        <v>1136</v>
      </c>
      <c r="M346" s="18">
        <f t="shared" si="13"/>
        <v>1.4166666666666772E-2</v>
      </c>
      <c r="N346">
        <f t="shared" si="14"/>
        <v>13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1137</v>
      </c>
      <c r="H347" s="9" t="s">
        <v>121</v>
      </c>
      <c r="I347" s="9" t="s">
        <v>971</v>
      </c>
      <c r="J347" s="3" t="s">
        <v>2151</v>
      </c>
      <c r="K347" s="13" t="s">
        <v>1138</v>
      </c>
      <c r="L347" s="14" t="s">
        <v>1139</v>
      </c>
      <c r="M347" s="18">
        <f t="shared" si="13"/>
        <v>2.7384259259259247E-2</v>
      </c>
      <c r="N347">
        <f t="shared" si="14"/>
        <v>15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1554</v>
      </c>
      <c r="H348" s="9" t="s">
        <v>121</v>
      </c>
      <c r="I348" s="9" t="s">
        <v>1413</v>
      </c>
      <c r="J348" s="3" t="s">
        <v>2151</v>
      </c>
      <c r="K348" s="13" t="s">
        <v>1555</v>
      </c>
      <c r="L348" s="14" t="s">
        <v>1556</v>
      </c>
      <c r="M348" s="18">
        <f t="shared" si="13"/>
        <v>1.649305555555558E-2</v>
      </c>
      <c r="N348">
        <f t="shared" si="14"/>
        <v>6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1557</v>
      </c>
      <c r="H349" s="9" t="s">
        <v>121</v>
      </c>
      <c r="I349" s="9" t="s">
        <v>1413</v>
      </c>
      <c r="J349" s="3" t="s">
        <v>2151</v>
      </c>
      <c r="K349" s="13" t="s">
        <v>1558</v>
      </c>
      <c r="L349" s="14" t="s">
        <v>1559</v>
      </c>
      <c r="M349" s="18">
        <f t="shared" si="13"/>
        <v>1.5162037037037057E-2</v>
      </c>
      <c r="N349">
        <f t="shared" si="14"/>
        <v>6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1560</v>
      </c>
      <c r="H350" s="9" t="s">
        <v>121</v>
      </c>
      <c r="I350" s="9" t="s">
        <v>1413</v>
      </c>
      <c r="J350" s="3" t="s">
        <v>2151</v>
      </c>
      <c r="K350" s="13" t="s">
        <v>1561</v>
      </c>
      <c r="L350" s="14" t="s">
        <v>1562</v>
      </c>
      <c r="M350" s="18">
        <f t="shared" si="13"/>
        <v>1.5486111111111145E-2</v>
      </c>
      <c r="N350">
        <f t="shared" si="14"/>
        <v>7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1563</v>
      </c>
      <c r="H351" s="9" t="s">
        <v>121</v>
      </c>
      <c r="I351" s="9" t="s">
        <v>1413</v>
      </c>
      <c r="J351" s="3" t="s">
        <v>2151</v>
      </c>
      <c r="K351" s="13" t="s">
        <v>1564</v>
      </c>
      <c r="L351" s="14" t="s">
        <v>1565</v>
      </c>
      <c r="M351" s="18">
        <f t="shared" si="13"/>
        <v>1.5405092592592595E-2</v>
      </c>
      <c r="N351">
        <f t="shared" si="14"/>
        <v>9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1566</v>
      </c>
      <c r="H352" s="9" t="s">
        <v>121</v>
      </c>
      <c r="I352" s="9" t="s">
        <v>1413</v>
      </c>
      <c r="J352" s="3" t="s">
        <v>2151</v>
      </c>
      <c r="K352" s="13" t="s">
        <v>1567</v>
      </c>
      <c r="L352" s="14" t="s">
        <v>1568</v>
      </c>
      <c r="M352" s="18">
        <f t="shared" si="13"/>
        <v>1.4953703703703747E-2</v>
      </c>
      <c r="N352">
        <f t="shared" si="14"/>
        <v>9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1569</v>
      </c>
      <c r="H353" s="9" t="s">
        <v>121</v>
      </c>
      <c r="I353" s="9" t="s">
        <v>1413</v>
      </c>
      <c r="J353" s="3" t="s">
        <v>2151</v>
      </c>
      <c r="K353" s="13" t="s">
        <v>1570</v>
      </c>
      <c r="L353" s="14" t="s">
        <v>1571</v>
      </c>
      <c r="M353" s="18">
        <f t="shared" si="13"/>
        <v>8.1689814814814854E-2</v>
      </c>
      <c r="N353">
        <f t="shared" si="14"/>
        <v>9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1572</v>
      </c>
      <c r="H354" s="9" t="s">
        <v>121</v>
      </c>
      <c r="I354" s="9" t="s">
        <v>1413</v>
      </c>
      <c r="J354" s="3" t="s">
        <v>2151</v>
      </c>
      <c r="K354" s="13" t="s">
        <v>1573</v>
      </c>
      <c r="L354" s="14" t="s">
        <v>1574</v>
      </c>
      <c r="M354" s="18">
        <f t="shared" si="13"/>
        <v>1.5254629629629646E-2</v>
      </c>
      <c r="N354">
        <f t="shared" si="14"/>
        <v>9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1575</v>
      </c>
      <c r="H355" s="9" t="s">
        <v>121</v>
      </c>
      <c r="I355" s="9" t="s">
        <v>1413</v>
      </c>
      <c r="J355" s="3" t="s">
        <v>2151</v>
      </c>
      <c r="K355" s="13" t="s">
        <v>1576</v>
      </c>
      <c r="L355" s="14" t="s">
        <v>1577</v>
      </c>
      <c r="M355" s="18">
        <f t="shared" si="13"/>
        <v>2.2731481481481408E-2</v>
      </c>
      <c r="N355">
        <f t="shared" si="14"/>
        <v>12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1578</v>
      </c>
      <c r="H356" s="9" t="s">
        <v>121</v>
      </c>
      <c r="I356" s="9" t="s">
        <v>1413</v>
      </c>
      <c r="J356" s="3" t="s">
        <v>2151</v>
      </c>
      <c r="K356" s="13" t="s">
        <v>1579</v>
      </c>
      <c r="L356" s="14" t="s">
        <v>1580</v>
      </c>
      <c r="M356" s="18">
        <f t="shared" si="13"/>
        <v>1.8483796296296373E-2</v>
      </c>
      <c r="N356">
        <f t="shared" si="14"/>
        <v>12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1581</v>
      </c>
      <c r="H357" s="9" t="s">
        <v>121</v>
      </c>
      <c r="I357" s="9" t="s">
        <v>1413</v>
      </c>
      <c r="J357" s="3" t="s">
        <v>2151</v>
      </c>
      <c r="K357" s="13" t="s">
        <v>1582</v>
      </c>
      <c r="L357" s="14" t="s">
        <v>1583</v>
      </c>
      <c r="M357" s="18">
        <f t="shared" si="13"/>
        <v>2.0659722222222232E-2</v>
      </c>
      <c r="N357">
        <f t="shared" si="14"/>
        <v>12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1901</v>
      </c>
      <c r="H358" s="9" t="s">
        <v>121</v>
      </c>
      <c r="I358" s="9" t="s">
        <v>1791</v>
      </c>
      <c r="J358" s="3" t="s">
        <v>2151</v>
      </c>
      <c r="K358" s="13" t="s">
        <v>1902</v>
      </c>
      <c r="L358" s="14" t="s">
        <v>1903</v>
      </c>
      <c r="M358" s="18">
        <f t="shared" si="13"/>
        <v>1.5972222222222221E-2</v>
      </c>
      <c r="N358">
        <f t="shared" si="14"/>
        <v>6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1904</v>
      </c>
      <c r="H359" s="9" t="s">
        <v>121</v>
      </c>
      <c r="I359" s="9" t="s">
        <v>1791</v>
      </c>
      <c r="J359" s="3" t="s">
        <v>2151</v>
      </c>
      <c r="K359" s="13" t="s">
        <v>1905</v>
      </c>
      <c r="L359" s="14" t="s">
        <v>1906</v>
      </c>
      <c r="M359" s="18">
        <f t="shared" si="13"/>
        <v>1.7731481481481515E-2</v>
      </c>
      <c r="N359">
        <f t="shared" si="14"/>
        <v>9</v>
      </c>
    </row>
    <row r="360" spans="1:14" x14ac:dyDescent="0.25">
      <c r="A360" s="11"/>
      <c r="B360" s="12"/>
      <c r="C360" s="9" t="s">
        <v>146</v>
      </c>
      <c r="D360" s="9" t="s">
        <v>147</v>
      </c>
      <c r="E360" s="9" t="s">
        <v>147</v>
      </c>
      <c r="F360" s="9" t="s">
        <v>15</v>
      </c>
      <c r="G360" s="10" t="s">
        <v>12</v>
      </c>
      <c r="H360" s="5"/>
      <c r="I360" s="5"/>
      <c r="J360" s="6"/>
      <c r="K360" s="7"/>
      <c r="L360" s="8"/>
    </row>
    <row r="361" spans="1:14" x14ac:dyDescent="0.25">
      <c r="A361" s="11"/>
      <c r="B361" s="12"/>
      <c r="C361" s="12"/>
      <c r="D361" s="12"/>
      <c r="E361" s="12"/>
      <c r="F361" s="12"/>
      <c r="G361" s="9" t="s">
        <v>263</v>
      </c>
      <c r="H361" s="9" t="s">
        <v>121</v>
      </c>
      <c r="I361" s="9" t="s">
        <v>18</v>
      </c>
      <c r="J361" s="3" t="s">
        <v>2151</v>
      </c>
      <c r="K361" s="13" t="s">
        <v>264</v>
      </c>
      <c r="L361" s="14" t="s">
        <v>265</v>
      </c>
      <c r="M361" s="18">
        <f t="shared" si="13"/>
        <v>1.5289351851851873E-2</v>
      </c>
      <c r="N361">
        <f t="shared" si="14"/>
        <v>4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266</v>
      </c>
      <c r="H362" s="9" t="s">
        <v>121</v>
      </c>
      <c r="I362" s="9" t="s">
        <v>18</v>
      </c>
      <c r="J362" s="3" t="s">
        <v>2151</v>
      </c>
      <c r="K362" s="13" t="s">
        <v>267</v>
      </c>
      <c r="L362" s="14" t="s">
        <v>268</v>
      </c>
      <c r="M362" s="18">
        <f t="shared" si="13"/>
        <v>2.0300925925925972E-2</v>
      </c>
      <c r="N362">
        <f t="shared" si="14"/>
        <v>4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269</v>
      </c>
      <c r="H363" s="9" t="s">
        <v>121</v>
      </c>
      <c r="I363" s="9" t="s">
        <v>18</v>
      </c>
      <c r="J363" s="3" t="s">
        <v>2151</v>
      </c>
      <c r="K363" s="13" t="s">
        <v>270</v>
      </c>
      <c r="L363" s="14" t="s">
        <v>271</v>
      </c>
      <c r="M363" s="18">
        <f t="shared" si="13"/>
        <v>2.5150462962962944E-2</v>
      </c>
      <c r="N363">
        <f t="shared" si="14"/>
        <v>4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272</v>
      </c>
      <c r="H364" s="9" t="s">
        <v>121</v>
      </c>
      <c r="I364" s="9" t="s">
        <v>18</v>
      </c>
      <c r="J364" s="3" t="s">
        <v>2151</v>
      </c>
      <c r="K364" s="13" t="s">
        <v>273</v>
      </c>
      <c r="L364" s="14" t="s">
        <v>274</v>
      </c>
      <c r="M364" s="18">
        <f t="shared" si="13"/>
        <v>2.9375000000000012E-2</v>
      </c>
      <c r="N364">
        <f t="shared" si="14"/>
        <v>4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275</v>
      </c>
      <c r="H365" s="9" t="s">
        <v>121</v>
      </c>
      <c r="I365" s="9" t="s">
        <v>18</v>
      </c>
      <c r="J365" s="3" t="s">
        <v>2151</v>
      </c>
      <c r="K365" s="13" t="s">
        <v>276</v>
      </c>
      <c r="L365" s="14" t="s">
        <v>277</v>
      </c>
      <c r="M365" s="18">
        <f t="shared" si="13"/>
        <v>2.2893518518518507E-2</v>
      </c>
      <c r="N365">
        <f t="shared" si="14"/>
        <v>6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278</v>
      </c>
      <c r="H366" s="9" t="s">
        <v>121</v>
      </c>
      <c r="I366" s="9" t="s">
        <v>18</v>
      </c>
      <c r="J366" s="3" t="s">
        <v>2151</v>
      </c>
      <c r="K366" s="13" t="s">
        <v>279</v>
      </c>
      <c r="L366" s="14" t="s">
        <v>280</v>
      </c>
      <c r="M366" s="18">
        <f t="shared" si="13"/>
        <v>2.5983796296296324E-2</v>
      </c>
      <c r="N366">
        <f t="shared" si="14"/>
        <v>6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281</v>
      </c>
      <c r="H367" s="9" t="s">
        <v>121</v>
      </c>
      <c r="I367" s="9" t="s">
        <v>18</v>
      </c>
      <c r="J367" s="3" t="s">
        <v>2151</v>
      </c>
      <c r="K367" s="13" t="s">
        <v>282</v>
      </c>
      <c r="L367" s="14" t="s">
        <v>283</v>
      </c>
      <c r="M367" s="18">
        <f t="shared" si="13"/>
        <v>2.3738425925925899E-2</v>
      </c>
      <c r="N367">
        <f t="shared" si="14"/>
        <v>8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284</v>
      </c>
      <c r="H368" s="9" t="s">
        <v>121</v>
      </c>
      <c r="I368" s="9" t="s">
        <v>18</v>
      </c>
      <c r="J368" s="3" t="s">
        <v>2151</v>
      </c>
      <c r="K368" s="13" t="s">
        <v>285</v>
      </c>
      <c r="L368" s="14" t="s">
        <v>286</v>
      </c>
      <c r="M368" s="18">
        <f t="shared" si="13"/>
        <v>2.2141203703703705E-2</v>
      </c>
      <c r="N368">
        <f t="shared" si="14"/>
        <v>8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287</v>
      </c>
      <c r="H369" s="9" t="s">
        <v>121</v>
      </c>
      <c r="I369" s="9" t="s">
        <v>18</v>
      </c>
      <c r="J369" s="3" t="s">
        <v>2151</v>
      </c>
      <c r="K369" s="13" t="s">
        <v>288</v>
      </c>
      <c r="L369" s="14" t="s">
        <v>289</v>
      </c>
      <c r="M369" s="18">
        <f t="shared" si="13"/>
        <v>2.1249999999999991E-2</v>
      </c>
      <c r="N369">
        <f t="shared" si="14"/>
        <v>10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691</v>
      </c>
      <c r="H370" s="9" t="s">
        <v>121</v>
      </c>
      <c r="I370" s="9" t="s">
        <v>515</v>
      </c>
      <c r="J370" s="3" t="s">
        <v>2151</v>
      </c>
      <c r="K370" s="13" t="s">
        <v>692</v>
      </c>
      <c r="L370" s="14" t="s">
        <v>693</v>
      </c>
      <c r="M370" s="18">
        <f t="shared" si="13"/>
        <v>1.305555555555557E-2</v>
      </c>
      <c r="N370">
        <f t="shared" si="14"/>
        <v>4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694</v>
      </c>
      <c r="H371" s="9" t="s">
        <v>121</v>
      </c>
      <c r="I371" s="9" t="s">
        <v>515</v>
      </c>
      <c r="J371" s="3" t="s">
        <v>2151</v>
      </c>
      <c r="K371" s="13" t="s">
        <v>695</v>
      </c>
      <c r="L371" s="14" t="s">
        <v>696</v>
      </c>
      <c r="M371" s="18">
        <f t="shared" si="13"/>
        <v>1.7569444444444415E-2</v>
      </c>
      <c r="N371">
        <f t="shared" si="14"/>
        <v>4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697</v>
      </c>
      <c r="H372" s="9" t="s">
        <v>121</v>
      </c>
      <c r="I372" s="9" t="s">
        <v>515</v>
      </c>
      <c r="J372" s="3" t="s">
        <v>2151</v>
      </c>
      <c r="K372" s="13" t="s">
        <v>698</v>
      </c>
      <c r="L372" s="14" t="s">
        <v>699</v>
      </c>
      <c r="M372" s="18">
        <f t="shared" si="13"/>
        <v>1.1469907407407387E-2</v>
      </c>
      <c r="N372">
        <f t="shared" si="14"/>
        <v>6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700</v>
      </c>
      <c r="H373" s="9" t="s">
        <v>121</v>
      </c>
      <c r="I373" s="9" t="s">
        <v>515</v>
      </c>
      <c r="J373" s="3" t="s">
        <v>2151</v>
      </c>
      <c r="K373" s="13" t="s">
        <v>701</v>
      </c>
      <c r="L373" s="14" t="s">
        <v>702</v>
      </c>
      <c r="M373" s="18">
        <f t="shared" si="13"/>
        <v>1.799768518518513E-2</v>
      </c>
      <c r="N373">
        <f t="shared" si="14"/>
        <v>8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703</v>
      </c>
      <c r="H374" s="9" t="s">
        <v>121</v>
      </c>
      <c r="I374" s="9" t="s">
        <v>515</v>
      </c>
      <c r="J374" s="3" t="s">
        <v>2151</v>
      </c>
      <c r="K374" s="13" t="s">
        <v>704</v>
      </c>
      <c r="L374" s="14" t="s">
        <v>705</v>
      </c>
      <c r="M374" s="18">
        <f t="shared" si="13"/>
        <v>1.8206018518518552E-2</v>
      </c>
      <c r="N374">
        <f t="shared" si="14"/>
        <v>8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706</v>
      </c>
      <c r="H375" s="9" t="s">
        <v>121</v>
      </c>
      <c r="I375" s="9" t="s">
        <v>515</v>
      </c>
      <c r="J375" s="3" t="s">
        <v>2151</v>
      </c>
      <c r="K375" s="13" t="s">
        <v>707</v>
      </c>
      <c r="L375" s="14" t="s">
        <v>708</v>
      </c>
      <c r="M375" s="18">
        <f t="shared" si="13"/>
        <v>2.1145833333333364E-2</v>
      </c>
      <c r="N375">
        <f t="shared" si="14"/>
        <v>10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709</v>
      </c>
      <c r="H376" s="9" t="s">
        <v>121</v>
      </c>
      <c r="I376" s="9" t="s">
        <v>515</v>
      </c>
      <c r="J376" s="3" t="s">
        <v>2151</v>
      </c>
      <c r="K376" s="13" t="s">
        <v>710</v>
      </c>
      <c r="L376" s="14" t="s">
        <v>711</v>
      </c>
      <c r="M376" s="18">
        <f t="shared" si="13"/>
        <v>2.3043981481481512E-2</v>
      </c>
      <c r="N376">
        <f t="shared" si="14"/>
        <v>10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712</v>
      </c>
      <c r="H377" s="9" t="s">
        <v>121</v>
      </c>
      <c r="I377" s="9" t="s">
        <v>515</v>
      </c>
      <c r="J377" s="3" t="s">
        <v>2151</v>
      </c>
      <c r="K377" s="13" t="s">
        <v>713</v>
      </c>
      <c r="L377" s="14" t="s">
        <v>714</v>
      </c>
      <c r="M377" s="18">
        <f t="shared" si="13"/>
        <v>3.1192129629629695E-2</v>
      </c>
      <c r="N377">
        <f t="shared" si="14"/>
        <v>15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1140</v>
      </c>
      <c r="H378" s="9" t="s">
        <v>121</v>
      </c>
      <c r="I378" s="9" t="s">
        <v>971</v>
      </c>
      <c r="J378" s="3" t="s">
        <v>2151</v>
      </c>
      <c r="K378" s="13" t="s">
        <v>1141</v>
      </c>
      <c r="L378" s="14" t="s">
        <v>1142</v>
      </c>
      <c r="M378" s="18">
        <f t="shared" si="13"/>
        <v>1.6365740740740736E-2</v>
      </c>
      <c r="N378">
        <f t="shared" si="14"/>
        <v>4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1143</v>
      </c>
      <c r="H379" s="9" t="s">
        <v>121</v>
      </c>
      <c r="I379" s="9" t="s">
        <v>971</v>
      </c>
      <c r="J379" s="3" t="s">
        <v>2151</v>
      </c>
      <c r="K379" s="13" t="s">
        <v>1144</v>
      </c>
      <c r="L379" s="14" t="s">
        <v>1145</v>
      </c>
      <c r="M379" s="18">
        <f t="shared" si="13"/>
        <v>1.9270833333333348E-2</v>
      </c>
      <c r="N379">
        <f t="shared" si="14"/>
        <v>4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1146</v>
      </c>
      <c r="H380" s="9" t="s">
        <v>121</v>
      </c>
      <c r="I380" s="9" t="s">
        <v>971</v>
      </c>
      <c r="J380" s="3" t="s">
        <v>2151</v>
      </c>
      <c r="K380" s="13" t="s">
        <v>1147</v>
      </c>
      <c r="L380" s="14" t="s">
        <v>1148</v>
      </c>
      <c r="M380" s="18">
        <f t="shared" si="13"/>
        <v>1.6701388888888835E-2</v>
      </c>
      <c r="N380">
        <f t="shared" si="14"/>
        <v>7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1149</v>
      </c>
      <c r="H381" s="9" t="s">
        <v>121</v>
      </c>
      <c r="I381" s="9" t="s">
        <v>971</v>
      </c>
      <c r="J381" s="3" t="s">
        <v>2151</v>
      </c>
      <c r="K381" s="13" t="s">
        <v>1150</v>
      </c>
      <c r="L381" s="14" t="s">
        <v>1151</v>
      </c>
      <c r="M381" s="18">
        <f t="shared" si="13"/>
        <v>4.3020833333333286E-2</v>
      </c>
      <c r="N381">
        <f t="shared" si="14"/>
        <v>7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1152</v>
      </c>
      <c r="H382" s="9" t="s">
        <v>121</v>
      </c>
      <c r="I382" s="9" t="s">
        <v>971</v>
      </c>
      <c r="J382" s="3" t="s">
        <v>2151</v>
      </c>
      <c r="K382" s="13" t="s">
        <v>1153</v>
      </c>
      <c r="L382" s="14" t="s">
        <v>1154</v>
      </c>
      <c r="M382" s="18">
        <f t="shared" si="13"/>
        <v>4.1122685185185137E-2</v>
      </c>
      <c r="N382">
        <f t="shared" si="14"/>
        <v>7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1155</v>
      </c>
      <c r="H383" s="9" t="s">
        <v>121</v>
      </c>
      <c r="I383" s="9" t="s">
        <v>971</v>
      </c>
      <c r="J383" s="3" t="s">
        <v>2151</v>
      </c>
      <c r="K383" s="13" t="s">
        <v>1156</v>
      </c>
      <c r="L383" s="14" t="s">
        <v>1157</v>
      </c>
      <c r="M383" s="18">
        <f t="shared" si="13"/>
        <v>3.8645833333333379E-2</v>
      </c>
      <c r="N383">
        <f t="shared" si="14"/>
        <v>14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1584</v>
      </c>
      <c r="H384" s="9" t="s">
        <v>121</v>
      </c>
      <c r="I384" s="9" t="s">
        <v>1413</v>
      </c>
      <c r="J384" s="3" t="s">
        <v>2151</v>
      </c>
      <c r="K384" s="13" t="s">
        <v>1585</v>
      </c>
      <c r="L384" s="14" t="s">
        <v>1586</v>
      </c>
      <c r="M384" s="18">
        <f t="shared" si="13"/>
        <v>1.3425925925925924E-2</v>
      </c>
      <c r="N384">
        <f t="shared" si="14"/>
        <v>4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1587</v>
      </c>
      <c r="H385" s="9" t="s">
        <v>121</v>
      </c>
      <c r="I385" s="9" t="s">
        <v>1413</v>
      </c>
      <c r="J385" s="3" t="s">
        <v>2151</v>
      </c>
      <c r="K385" s="13" t="s">
        <v>1588</v>
      </c>
      <c r="L385" s="14" t="s">
        <v>1589</v>
      </c>
      <c r="M385" s="18">
        <f t="shared" si="13"/>
        <v>1.2060185185185146E-2</v>
      </c>
      <c r="N385">
        <f t="shared" si="14"/>
        <v>7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1590</v>
      </c>
      <c r="H386" s="9" t="s">
        <v>121</v>
      </c>
      <c r="I386" s="9" t="s">
        <v>1413</v>
      </c>
      <c r="J386" s="3" t="s">
        <v>2151</v>
      </c>
      <c r="K386" s="13" t="s">
        <v>1591</v>
      </c>
      <c r="L386" s="14" t="s">
        <v>528</v>
      </c>
      <c r="M386" s="18">
        <f t="shared" si="13"/>
        <v>2.1493055555555529E-2</v>
      </c>
      <c r="N386">
        <f t="shared" si="14"/>
        <v>8</v>
      </c>
    </row>
    <row r="387" spans="1:14" x14ac:dyDescent="0.25">
      <c r="A387" s="11"/>
      <c r="B387" s="12"/>
      <c r="C387" s="9" t="s">
        <v>160</v>
      </c>
      <c r="D387" s="9" t="s">
        <v>161</v>
      </c>
      <c r="E387" s="10" t="s">
        <v>12</v>
      </c>
      <c r="F387" s="5"/>
      <c r="G387" s="5"/>
      <c r="H387" s="5"/>
      <c r="I387" s="5"/>
      <c r="J387" s="6"/>
      <c r="K387" s="7"/>
      <c r="L387" s="8"/>
    </row>
    <row r="388" spans="1:14" x14ac:dyDescent="0.25">
      <c r="A388" s="11"/>
      <c r="B388" s="12"/>
      <c r="C388" s="12"/>
      <c r="D388" s="12"/>
      <c r="E388" s="9" t="s">
        <v>290</v>
      </c>
      <c r="F388" s="9" t="s">
        <v>15</v>
      </c>
      <c r="G388" s="10" t="s">
        <v>12</v>
      </c>
      <c r="H388" s="5"/>
      <c r="I388" s="5"/>
      <c r="J388" s="6"/>
      <c r="K388" s="7"/>
      <c r="L388" s="8"/>
    </row>
    <row r="389" spans="1:14" x14ac:dyDescent="0.25">
      <c r="A389" s="11"/>
      <c r="B389" s="12"/>
      <c r="C389" s="12"/>
      <c r="D389" s="12"/>
      <c r="E389" s="12"/>
      <c r="F389" s="12"/>
      <c r="G389" s="9" t="s">
        <v>291</v>
      </c>
      <c r="H389" s="9" t="s">
        <v>121</v>
      </c>
      <c r="I389" s="9" t="s">
        <v>18</v>
      </c>
      <c r="J389" s="3" t="s">
        <v>2151</v>
      </c>
      <c r="K389" s="13" t="s">
        <v>292</v>
      </c>
      <c r="L389" s="14" t="s">
        <v>293</v>
      </c>
      <c r="M389" s="18">
        <f t="shared" ref="M387:M450" si="15">L389-K389</f>
        <v>1.7407407407407427E-2</v>
      </c>
      <c r="N389">
        <f t="shared" ref="N387:N450" si="16">HOUR(K389)</f>
        <v>8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294</v>
      </c>
      <c r="H390" s="9" t="s">
        <v>121</v>
      </c>
      <c r="I390" s="9" t="s">
        <v>18</v>
      </c>
      <c r="J390" s="3" t="s">
        <v>2151</v>
      </c>
      <c r="K390" s="13" t="s">
        <v>295</v>
      </c>
      <c r="L390" s="14" t="s">
        <v>296</v>
      </c>
      <c r="M390" s="18">
        <f t="shared" si="15"/>
        <v>1.9074074074074132E-2</v>
      </c>
      <c r="N390">
        <f t="shared" si="16"/>
        <v>10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297</v>
      </c>
      <c r="H391" s="9" t="s">
        <v>121</v>
      </c>
      <c r="I391" s="9" t="s">
        <v>18</v>
      </c>
      <c r="J391" s="3" t="s">
        <v>2151</v>
      </c>
      <c r="K391" s="13" t="s">
        <v>298</v>
      </c>
      <c r="L391" s="14" t="s">
        <v>299</v>
      </c>
      <c r="M391" s="18">
        <f t="shared" si="15"/>
        <v>3.3483796296296275E-2</v>
      </c>
      <c r="N391">
        <f t="shared" si="16"/>
        <v>10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300</v>
      </c>
      <c r="H392" s="9" t="s">
        <v>121</v>
      </c>
      <c r="I392" s="9" t="s">
        <v>18</v>
      </c>
      <c r="J392" s="3" t="s">
        <v>2151</v>
      </c>
      <c r="K392" s="13" t="s">
        <v>301</v>
      </c>
      <c r="L392" s="14" t="s">
        <v>302</v>
      </c>
      <c r="M392" s="18">
        <f t="shared" si="15"/>
        <v>2.4374999999999925E-2</v>
      </c>
      <c r="N392">
        <f t="shared" si="16"/>
        <v>14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715</v>
      </c>
      <c r="H393" s="9" t="s">
        <v>121</v>
      </c>
      <c r="I393" s="9" t="s">
        <v>515</v>
      </c>
      <c r="J393" s="3" t="s">
        <v>2151</v>
      </c>
      <c r="K393" s="13" t="s">
        <v>716</v>
      </c>
      <c r="L393" s="14" t="s">
        <v>717</v>
      </c>
      <c r="M393" s="18">
        <f t="shared" si="15"/>
        <v>1.7256944444444422E-2</v>
      </c>
      <c r="N393">
        <f t="shared" si="16"/>
        <v>10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1158</v>
      </c>
      <c r="H394" s="9" t="s">
        <v>121</v>
      </c>
      <c r="I394" s="9" t="s">
        <v>971</v>
      </c>
      <c r="J394" s="3" t="s">
        <v>2151</v>
      </c>
      <c r="K394" s="13" t="s">
        <v>1159</v>
      </c>
      <c r="L394" s="14" t="s">
        <v>1160</v>
      </c>
      <c r="M394" s="18">
        <f t="shared" si="15"/>
        <v>2.3599537037036988E-2</v>
      </c>
      <c r="N394">
        <f t="shared" si="16"/>
        <v>10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1161</v>
      </c>
      <c r="H395" s="9" t="s">
        <v>121</v>
      </c>
      <c r="I395" s="9" t="s">
        <v>971</v>
      </c>
      <c r="J395" s="3" t="s">
        <v>2151</v>
      </c>
      <c r="K395" s="13" t="s">
        <v>1162</v>
      </c>
      <c r="L395" s="14" t="s">
        <v>1163</v>
      </c>
      <c r="M395" s="18">
        <f t="shared" si="15"/>
        <v>2.9004629629629575E-2</v>
      </c>
      <c r="N395">
        <f t="shared" si="16"/>
        <v>13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1592</v>
      </c>
      <c r="H396" s="9" t="s">
        <v>121</v>
      </c>
      <c r="I396" s="9" t="s">
        <v>1413</v>
      </c>
      <c r="J396" s="3" t="s">
        <v>2151</v>
      </c>
      <c r="K396" s="13" t="s">
        <v>1593</v>
      </c>
      <c r="L396" s="14" t="s">
        <v>1594</v>
      </c>
      <c r="M396" s="18">
        <f t="shared" si="15"/>
        <v>4.2222222222222272E-2</v>
      </c>
      <c r="N396">
        <f t="shared" si="16"/>
        <v>9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1595</v>
      </c>
      <c r="H397" s="9" t="s">
        <v>121</v>
      </c>
      <c r="I397" s="9" t="s">
        <v>1413</v>
      </c>
      <c r="J397" s="3" t="s">
        <v>2151</v>
      </c>
      <c r="K397" s="13" t="s">
        <v>1596</v>
      </c>
      <c r="L397" s="14" t="s">
        <v>1597</v>
      </c>
      <c r="M397" s="18">
        <f t="shared" si="15"/>
        <v>7.5439814814814765E-2</v>
      </c>
      <c r="N397">
        <f t="shared" si="16"/>
        <v>9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1598</v>
      </c>
      <c r="H398" s="9" t="s">
        <v>121</v>
      </c>
      <c r="I398" s="9" t="s">
        <v>1413</v>
      </c>
      <c r="J398" s="3" t="s">
        <v>2151</v>
      </c>
      <c r="K398" s="13" t="s">
        <v>1599</v>
      </c>
      <c r="L398" s="14" t="s">
        <v>1600</v>
      </c>
      <c r="M398" s="18">
        <f t="shared" si="15"/>
        <v>9.8842592592592593E-2</v>
      </c>
      <c r="N398">
        <f t="shared" si="16"/>
        <v>10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1907</v>
      </c>
      <c r="H399" s="9" t="s">
        <v>121</v>
      </c>
      <c r="I399" s="9" t="s">
        <v>1791</v>
      </c>
      <c r="J399" s="3" t="s">
        <v>2151</v>
      </c>
      <c r="K399" s="13" t="s">
        <v>1908</v>
      </c>
      <c r="L399" s="14" t="s">
        <v>1909</v>
      </c>
      <c r="M399" s="18">
        <f t="shared" si="15"/>
        <v>1.4120370370370394E-2</v>
      </c>
      <c r="N399">
        <f t="shared" si="16"/>
        <v>9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1910</v>
      </c>
      <c r="H400" s="9" t="s">
        <v>121</v>
      </c>
      <c r="I400" s="9" t="s">
        <v>1791</v>
      </c>
      <c r="J400" s="3" t="s">
        <v>2151</v>
      </c>
      <c r="K400" s="13" t="s">
        <v>1911</v>
      </c>
      <c r="L400" s="14" t="s">
        <v>1912</v>
      </c>
      <c r="M400" s="18">
        <f t="shared" si="15"/>
        <v>1.9270833333333348E-2</v>
      </c>
      <c r="N400">
        <f t="shared" si="16"/>
        <v>9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1913</v>
      </c>
      <c r="H401" s="9" t="s">
        <v>121</v>
      </c>
      <c r="I401" s="9" t="s">
        <v>1791</v>
      </c>
      <c r="J401" s="3" t="s">
        <v>2151</v>
      </c>
      <c r="K401" s="13" t="s">
        <v>1914</v>
      </c>
      <c r="L401" s="14" t="s">
        <v>1915</v>
      </c>
      <c r="M401" s="18">
        <f t="shared" si="15"/>
        <v>1.9652777777777741E-2</v>
      </c>
      <c r="N401">
        <f t="shared" si="16"/>
        <v>9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1916</v>
      </c>
      <c r="H402" s="9" t="s">
        <v>121</v>
      </c>
      <c r="I402" s="9" t="s">
        <v>1791</v>
      </c>
      <c r="J402" s="3" t="s">
        <v>2151</v>
      </c>
      <c r="K402" s="13" t="s">
        <v>1917</v>
      </c>
      <c r="L402" s="14" t="s">
        <v>1918</v>
      </c>
      <c r="M402" s="18">
        <f t="shared" si="15"/>
        <v>2.1979166666666661E-2</v>
      </c>
      <c r="N402">
        <f t="shared" si="16"/>
        <v>10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1919</v>
      </c>
      <c r="H403" s="9" t="s">
        <v>121</v>
      </c>
      <c r="I403" s="9" t="s">
        <v>1791</v>
      </c>
      <c r="J403" s="3" t="s">
        <v>2151</v>
      </c>
      <c r="K403" s="13" t="s">
        <v>1920</v>
      </c>
      <c r="L403" s="14" t="s">
        <v>1921</v>
      </c>
      <c r="M403" s="18">
        <f t="shared" si="15"/>
        <v>2.5625000000000009E-2</v>
      </c>
      <c r="N403">
        <f t="shared" si="16"/>
        <v>12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1922</v>
      </c>
      <c r="H404" s="9" t="s">
        <v>121</v>
      </c>
      <c r="I404" s="9" t="s">
        <v>1791</v>
      </c>
      <c r="J404" s="3" t="s">
        <v>2151</v>
      </c>
      <c r="K404" s="13" t="s">
        <v>1923</v>
      </c>
      <c r="L404" s="14" t="s">
        <v>1924</v>
      </c>
      <c r="M404" s="18">
        <f t="shared" si="15"/>
        <v>2.8981481481481497E-2</v>
      </c>
      <c r="N404">
        <f t="shared" si="16"/>
        <v>12</v>
      </c>
    </row>
    <row r="405" spans="1:14" x14ac:dyDescent="0.25">
      <c r="A405" s="11"/>
      <c r="B405" s="12"/>
      <c r="C405" s="12"/>
      <c r="D405" s="12"/>
      <c r="E405" s="9" t="s">
        <v>303</v>
      </c>
      <c r="F405" s="9" t="s">
        <v>15</v>
      </c>
      <c r="G405" s="10" t="s">
        <v>12</v>
      </c>
      <c r="H405" s="5"/>
      <c r="I405" s="5"/>
      <c r="J405" s="6"/>
      <c r="K405" s="7"/>
      <c r="L405" s="8"/>
    </row>
    <row r="406" spans="1:14" x14ac:dyDescent="0.25">
      <c r="A406" s="11"/>
      <c r="B406" s="12"/>
      <c r="C406" s="12"/>
      <c r="D406" s="12"/>
      <c r="E406" s="12"/>
      <c r="F406" s="12"/>
      <c r="G406" s="9" t="s">
        <v>304</v>
      </c>
      <c r="H406" s="9" t="s">
        <v>121</v>
      </c>
      <c r="I406" s="9" t="s">
        <v>18</v>
      </c>
      <c r="J406" s="3" t="s">
        <v>2151</v>
      </c>
      <c r="K406" s="13" t="s">
        <v>305</v>
      </c>
      <c r="L406" s="14" t="s">
        <v>306</v>
      </c>
      <c r="M406" s="18">
        <f t="shared" si="15"/>
        <v>2.0324074074074105E-2</v>
      </c>
      <c r="N406">
        <f t="shared" si="16"/>
        <v>9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307</v>
      </c>
      <c r="H407" s="9" t="s">
        <v>121</v>
      </c>
      <c r="I407" s="9" t="s">
        <v>18</v>
      </c>
      <c r="J407" s="3" t="s">
        <v>2151</v>
      </c>
      <c r="K407" s="13" t="s">
        <v>308</v>
      </c>
      <c r="L407" s="14" t="s">
        <v>309</v>
      </c>
      <c r="M407" s="18">
        <f t="shared" si="15"/>
        <v>2.1157407407407403E-2</v>
      </c>
      <c r="N407">
        <f t="shared" si="16"/>
        <v>10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310</v>
      </c>
      <c r="H408" s="9" t="s">
        <v>121</v>
      </c>
      <c r="I408" s="9" t="s">
        <v>18</v>
      </c>
      <c r="J408" s="3" t="s">
        <v>2151</v>
      </c>
      <c r="K408" s="13" t="s">
        <v>311</v>
      </c>
      <c r="L408" s="14" t="s">
        <v>312</v>
      </c>
      <c r="M408" s="18">
        <f t="shared" si="15"/>
        <v>2.6828703703703716E-2</v>
      </c>
      <c r="N408">
        <f t="shared" si="16"/>
        <v>10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313</v>
      </c>
      <c r="H409" s="9" t="s">
        <v>121</v>
      </c>
      <c r="I409" s="9" t="s">
        <v>18</v>
      </c>
      <c r="J409" s="3" t="s">
        <v>2151</v>
      </c>
      <c r="K409" s="13" t="s">
        <v>314</v>
      </c>
      <c r="L409" s="14" t="s">
        <v>315</v>
      </c>
      <c r="M409" s="18">
        <f t="shared" si="15"/>
        <v>4.4756944444444502E-2</v>
      </c>
      <c r="N409">
        <f t="shared" si="16"/>
        <v>11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316</v>
      </c>
      <c r="H410" s="9" t="s">
        <v>121</v>
      </c>
      <c r="I410" s="9" t="s">
        <v>18</v>
      </c>
      <c r="J410" s="3" t="s">
        <v>2151</v>
      </c>
      <c r="K410" s="13" t="s">
        <v>317</v>
      </c>
      <c r="L410" s="14" t="s">
        <v>318</v>
      </c>
      <c r="M410" s="18">
        <f t="shared" si="15"/>
        <v>2.4444444444444491E-2</v>
      </c>
      <c r="N410">
        <f t="shared" si="16"/>
        <v>12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319</v>
      </c>
      <c r="H411" s="9" t="s">
        <v>121</v>
      </c>
      <c r="I411" s="9" t="s">
        <v>18</v>
      </c>
      <c r="J411" s="3" t="s">
        <v>2151</v>
      </c>
      <c r="K411" s="13" t="s">
        <v>320</v>
      </c>
      <c r="L411" s="14" t="s">
        <v>321</v>
      </c>
      <c r="M411" s="18">
        <f t="shared" si="15"/>
        <v>2.8969907407407458E-2</v>
      </c>
      <c r="N411">
        <f t="shared" si="16"/>
        <v>12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322</v>
      </c>
      <c r="H412" s="9" t="s">
        <v>121</v>
      </c>
      <c r="I412" s="9" t="s">
        <v>18</v>
      </c>
      <c r="J412" s="3" t="s">
        <v>2151</v>
      </c>
      <c r="K412" s="13" t="s">
        <v>323</v>
      </c>
      <c r="L412" s="14" t="s">
        <v>324</v>
      </c>
      <c r="M412" s="18">
        <f t="shared" si="15"/>
        <v>3.1064814814814823E-2</v>
      </c>
      <c r="N412">
        <f t="shared" si="16"/>
        <v>12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325</v>
      </c>
      <c r="H413" s="9" t="s">
        <v>121</v>
      </c>
      <c r="I413" s="9" t="s">
        <v>18</v>
      </c>
      <c r="J413" s="3" t="s">
        <v>2151</v>
      </c>
      <c r="K413" s="13" t="s">
        <v>326</v>
      </c>
      <c r="L413" s="14" t="s">
        <v>327</v>
      </c>
      <c r="M413" s="18">
        <f t="shared" si="15"/>
        <v>1.5798611111111138E-2</v>
      </c>
      <c r="N413">
        <f t="shared" si="16"/>
        <v>13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328</v>
      </c>
      <c r="H414" s="9" t="s">
        <v>121</v>
      </c>
      <c r="I414" s="9" t="s">
        <v>18</v>
      </c>
      <c r="J414" s="3" t="s">
        <v>2151</v>
      </c>
      <c r="K414" s="13" t="s">
        <v>329</v>
      </c>
      <c r="L414" s="14" t="s">
        <v>330</v>
      </c>
      <c r="M414" s="18">
        <f t="shared" si="15"/>
        <v>2.3587962962962949E-2</v>
      </c>
      <c r="N414">
        <f t="shared" si="16"/>
        <v>13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331</v>
      </c>
      <c r="H415" s="9" t="s">
        <v>121</v>
      </c>
      <c r="I415" s="9" t="s">
        <v>18</v>
      </c>
      <c r="J415" s="3" t="s">
        <v>2151</v>
      </c>
      <c r="K415" s="13" t="s">
        <v>332</v>
      </c>
      <c r="L415" s="14" t="s">
        <v>333</v>
      </c>
      <c r="M415" s="18">
        <f t="shared" si="15"/>
        <v>2.9398148148148118E-2</v>
      </c>
      <c r="N415">
        <f t="shared" si="16"/>
        <v>14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718</v>
      </c>
      <c r="H416" s="9" t="s">
        <v>121</v>
      </c>
      <c r="I416" s="9" t="s">
        <v>515</v>
      </c>
      <c r="J416" s="3" t="s">
        <v>2151</v>
      </c>
      <c r="K416" s="13" t="s">
        <v>719</v>
      </c>
      <c r="L416" s="14" t="s">
        <v>720</v>
      </c>
      <c r="M416" s="18">
        <f t="shared" si="15"/>
        <v>1.6516203703703658E-2</v>
      </c>
      <c r="N416">
        <f t="shared" si="16"/>
        <v>9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721</v>
      </c>
      <c r="H417" s="9" t="s">
        <v>121</v>
      </c>
      <c r="I417" s="9" t="s">
        <v>515</v>
      </c>
      <c r="J417" s="3" t="s">
        <v>2151</v>
      </c>
      <c r="K417" s="13" t="s">
        <v>722</v>
      </c>
      <c r="L417" s="14" t="s">
        <v>723</v>
      </c>
      <c r="M417" s="18">
        <f t="shared" si="15"/>
        <v>1.8078703703703736E-2</v>
      </c>
      <c r="N417">
        <f t="shared" si="16"/>
        <v>9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724</v>
      </c>
      <c r="H418" s="9" t="s">
        <v>121</v>
      </c>
      <c r="I418" s="9" t="s">
        <v>515</v>
      </c>
      <c r="J418" s="3" t="s">
        <v>2151</v>
      </c>
      <c r="K418" s="13" t="s">
        <v>725</v>
      </c>
      <c r="L418" s="14" t="s">
        <v>726</v>
      </c>
      <c r="M418" s="18">
        <f t="shared" si="15"/>
        <v>2.8217592592592544E-2</v>
      </c>
      <c r="N418">
        <f t="shared" si="16"/>
        <v>11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727</v>
      </c>
      <c r="H419" s="9" t="s">
        <v>121</v>
      </c>
      <c r="I419" s="9" t="s">
        <v>515</v>
      </c>
      <c r="J419" s="3" t="s">
        <v>2151</v>
      </c>
      <c r="K419" s="13" t="s">
        <v>728</v>
      </c>
      <c r="L419" s="14" t="s">
        <v>729</v>
      </c>
      <c r="M419" s="18">
        <f t="shared" si="15"/>
        <v>2.5671296296296386E-2</v>
      </c>
      <c r="N419">
        <f t="shared" si="16"/>
        <v>12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730</v>
      </c>
      <c r="H420" s="9" t="s">
        <v>121</v>
      </c>
      <c r="I420" s="9" t="s">
        <v>515</v>
      </c>
      <c r="J420" s="3" t="s">
        <v>2151</v>
      </c>
      <c r="K420" s="13" t="s">
        <v>731</v>
      </c>
      <c r="L420" s="14" t="s">
        <v>732</v>
      </c>
      <c r="M420" s="18">
        <f t="shared" si="15"/>
        <v>2.7546296296296235E-2</v>
      </c>
      <c r="N420">
        <f t="shared" si="16"/>
        <v>12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733</v>
      </c>
      <c r="H421" s="9" t="s">
        <v>121</v>
      </c>
      <c r="I421" s="9" t="s">
        <v>515</v>
      </c>
      <c r="J421" s="3" t="s">
        <v>2151</v>
      </c>
      <c r="K421" s="13" t="s">
        <v>734</v>
      </c>
      <c r="L421" s="14" t="s">
        <v>735</v>
      </c>
      <c r="M421" s="18">
        <f t="shared" si="15"/>
        <v>4.2511574074074132E-2</v>
      </c>
      <c r="N421">
        <f t="shared" si="16"/>
        <v>12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736</v>
      </c>
      <c r="H422" s="9" t="s">
        <v>121</v>
      </c>
      <c r="I422" s="9" t="s">
        <v>515</v>
      </c>
      <c r="J422" s="3" t="s">
        <v>2151</v>
      </c>
      <c r="K422" s="13" t="s">
        <v>737</v>
      </c>
      <c r="L422" s="14" t="s">
        <v>738</v>
      </c>
      <c r="M422" s="18">
        <f t="shared" si="15"/>
        <v>2.1111111111111081E-2</v>
      </c>
      <c r="N422">
        <f t="shared" si="16"/>
        <v>14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739</v>
      </c>
      <c r="H423" s="9" t="s">
        <v>121</v>
      </c>
      <c r="I423" s="9" t="s">
        <v>515</v>
      </c>
      <c r="J423" s="3" t="s">
        <v>2151</v>
      </c>
      <c r="K423" s="13" t="s">
        <v>740</v>
      </c>
      <c r="L423" s="14" t="s">
        <v>741</v>
      </c>
      <c r="M423" s="18">
        <f t="shared" si="15"/>
        <v>3.1759259259259265E-2</v>
      </c>
      <c r="N423">
        <f t="shared" si="16"/>
        <v>14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1164</v>
      </c>
      <c r="H424" s="9" t="s">
        <v>121</v>
      </c>
      <c r="I424" s="9" t="s">
        <v>971</v>
      </c>
      <c r="J424" s="3" t="s">
        <v>2151</v>
      </c>
      <c r="K424" s="13" t="s">
        <v>1165</v>
      </c>
      <c r="L424" s="14" t="s">
        <v>1166</v>
      </c>
      <c r="M424" s="18">
        <f t="shared" si="15"/>
        <v>3.3460648148148142E-2</v>
      </c>
      <c r="N424">
        <f t="shared" si="16"/>
        <v>9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1167</v>
      </c>
      <c r="H425" s="9" t="s">
        <v>121</v>
      </c>
      <c r="I425" s="9" t="s">
        <v>971</v>
      </c>
      <c r="J425" s="3" t="s">
        <v>2151</v>
      </c>
      <c r="K425" s="13" t="s">
        <v>1168</v>
      </c>
      <c r="L425" s="14" t="s">
        <v>1169</v>
      </c>
      <c r="M425" s="18">
        <f t="shared" si="15"/>
        <v>2.81481481481482E-2</v>
      </c>
      <c r="N425">
        <f t="shared" si="16"/>
        <v>10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1170</v>
      </c>
      <c r="H426" s="9" t="s">
        <v>121</v>
      </c>
      <c r="I426" s="9" t="s">
        <v>971</v>
      </c>
      <c r="J426" s="3" t="s">
        <v>2151</v>
      </c>
      <c r="K426" s="13" t="s">
        <v>1171</v>
      </c>
      <c r="L426" s="14" t="s">
        <v>1172</v>
      </c>
      <c r="M426" s="18">
        <f t="shared" si="15"/>
        <v>3.1412037037036988E-2</v>
      </c>
      <c r="N426">
        <f t="shared" si="16"/>
        <v>11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1173</v>
      </c>
      <c r="H427" s="9" t="s">
        <v>121</v>
      </c>
      <c r="I427" s="9" t="s">
        <v>971</v>
      </c>
      <c r="J427" s="3" t="s">
        <v>2151</v>
      </c>
      <c r="K427" s="13" t="s">
        <v>1174</v>
      </c>
      <c r="L427" s="14" t="s">
        <v>1175</v>
      </c>
      <c r="M427" s="18">
        <f t="shared" si="15"/>
        <v>2.1643518518518479E-2</v>
      </c>
      <c r="N427">
        <f t="shared" si="16"/>
        <v>11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1176</v>
      </c>
      <c r="H428" s="9" t="s">
        <v>121</v>
      </c>
      <c r="I428" s="9" t="s">
        <v>971</v>
      </c>
      <c r="J428" s="3" t="s">
        <v>2151</v>
      </c>
      <c r="K428" s="13" t="s">
        <v>1177</v>
      </c>
      <c r="L428" s="14" t="s">
        <v>1178</v>
      </c>
      <c r="M428" s="18">
        <f t="shared" si="15"/>
        <v>3.1840277777777815E-2</v>
      </c>
      <c r="N428">
        <f t="shared" si="16"/>
        <v>11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1179</v>
      </c>
      <c r="H429" s="9" t="s">
        <v>121</v>
      </c>
      <c r="I429" s="9" t="s">
        <v>971</v>
      </c>
      <c r="J429" s="3" t="s">
        <v>2151</v>
      </c>
      <c r="K429" s="13" t="s">
        <v>1180</v>
      </c>
      <c r="L429" s="14" t="s">
        <v>1181</v>
      </c>
      <c r="M429" s="18">
        <f t="shared" si="15"/>
        <v>3.0613425925925974E-2</v>
      </c>
      <c r="N429">
        <f t="shared" si="16"/>
        <v>12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1182</v>
      </c>
      <c r="H430" s="9" t="s">
        <v>121</v>
      </c>
      <c r="I430" s="9" t="s">
        <v>971</v>
      </c>
      <c r="J430" s="3" t="s">
        <v>2151</v>
      </c>
      <c r="K430" s="13" t="s">
        <v>1183</v>
      </c>
      <c r="L430" s="14" t="s">
        <v>1184</v>
      </c>
      <c r="M430" s="18">
        <f t="shared" si="15"/>
        <v>2.7280092592592564E-2</v>
      </c>
      <c r="N430">
        <f t="shared" si="16"/>
        <v>13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1185</v>
      </c>
      <c r="H431" s="9" t="s">
        <v>121</v>
      </c>
      <c r="I431" s="9" t="s">
        <v>971</v>
      </c>
      <c r="J431" s="3" t="s">
        <v>2151</v>
      </c>
      <c r="K431" s="13" t="s">
        <v>1186</v>
      </c>
      <c r="L431" s="14" t="s">
        <v>1187</v>
      </c>
      <c r="M431" s="18">
        <f t="shared" si="15"/>
        <v>2.2256944444444482E-2</v>
      </c>
      <c r="N431">
        <f t="shared" si="16"/>
        <v>13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1188</v>
      </c>
      <c r="H432" s="9" t="s">
        <v>121</v>
      </c>
      <c r="I432" s="9" t="s">
        <v>971</v>
      </c>
      <c r="J432" s="3" t="s">
        <v>2151</v>
      </c>
      <c r="K432" s="13" t="s">
        <v>1189</v>
      </c>
      <c r="L432" s="14" t="s">
        <v>1190</v>
      </c>
      <c r="M432" s="18">
        <f t="shared" si="15"/>
        <v>3.5243055555555625E-2</v>
      </c>
      <c r="N432">
        <f t="shared" si="16"/>
        <v>13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1191</v>
      </c>
      <c r="H433" s="9" t="s">
        <v>121</v>
      </c>
      <c r="I433" s="9" t="s">
        <v>971</v>
      </c>
      <c r="J433" s="3" t="s">
        <v>2151</v>
      </c>
      <c r="K433" s="13" t="s">
        <v>1192</v>
      </c>
      <c r="L433" s="14" t="s">
        <v>1193</v>
      </c>
      <c r="M433" s="18">
        <f t="shared" si="15"/>
        <v>3.2523148148148162E-2</v>
      </c>
      <c r="N433">
        <f t="shared" si="16"/>
        <v>15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1601</v>
      </c>
      <c r="H434" s="9" t="s">
        <v>121</v>
      </c>
      <c r="I434" s="9" t="s">
        <v>1413</v>
      </c>
      <c r="J434" s="3" t="s">
        <v>2151</v>
      </c>
      <c r="K434" s="13" t="s">
        <v>1602</v>
      </c>
      <c r="L434" s="14" t="s">
        <v>1603</v>
      </c>
      <c r="M434" s="18">
        <f t="shared" si="15"/>
        <v>7.4432870370370441E-2</v>
      </c>
      <c r="N434">
        <f t="shared" si="16"/>
        <v>9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1604</v>
      </c>
      <c r="H435" s="9" t="s">
        <v>121</v>
      </c>
      <c r="I435" s="9" t="s">
        <v>1413</v>
      </c>
      <c r="J435" s="3" t="s">
        <v>2151</v>
      </c>
      <c r="K435" s="13" t="s">
        <v>1605</v>
      </c>
      <c r="L435" s="14" t="s">
        <v>1606</v>
      </c>
      <c r="M435" s="18">
        <f t="shared" si="15"/>
        <v>9.9664351851851796E-2</v>
      </c>
      <c r="N435">
        <f t="shared" si="16"/>
        <v>9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1925</v>
      </c>
      <c r="H436" s="9" t="s">
        <v>121</v>
      </c>
      <c r="I436" s="9" t="s">
        <v>1791</v>
      </c>
      <c r="J436" s="3" t="s">
        <v>2151</v>
      </c>
      <c r="K436" s="13" t="s">
        <v>1926</v>
      </c>
      <c r="L436" s="14" t="s">
        <v>1927</v>
      </c>
      <c r="M436" s="18">
        <f t="shared" si="15"/>
        <v>1.6689814814814852E-2</v>
      </c>
      <c r="N436">
        <f t="shared" si="16"/>
        <v>10</v>
      </c>
    </row>
    <row r="437" spans="1:14" x14ac:dyDescent="0.25">
      <c r="A437" s="11"/>
      <c r="B437" s="12"/>
      <c r="C437" s="9" t="s">
        <v>742</v>
      </c>
      <c r="D437" s="9" t="s">
        <v>743</v>
      </c>
      <c r="E437" s="9" t="s">
        <v>743</v>
      </c>
      <c r="F437" s="9" t="s">
        <v>15</v>
      </c>
      <c r="G437" s="10" t="s">
        <v>12</v>
      </c>
      <c r="H437" s="5"/>
      <c r="I437" s="5"/>
      <c r="J437" s="6"/>
      <c r="K437" s="7"/>
      <c r="L437" s="8"/>
    </row>
    <row r="438" spans="1:14" x14ac:dyDescent="0.25">
      <c r="A438" s="11"/>
      <c r="B438" s="12"/>
      <c r="C438" s="12"/>
      <c r="D438" s="12"/>
      <c r="E438" s="12"/>
      <c r="F438" s="12"/>
      <c r="G438" s="9" t="s">
        <v>744</v>
      </c>
      <c r="H438" s="9" t="s">
        <v>121</v>
      </c>
      <c r="I438" s="9" t="s">
        <v>515</v>
      </c>
      <c r="J438" s="3" t="s">
        <v>2151</v>
      </c>
      <c r="K438" s="13" t="s">
        <v>745</v>
      </c>
      <c r="L438" s="14" t="s">
        <v>746</v>
      </c>
      <c r="M438" s="18">
        <f t="shared" si="15"/>
        <v>1.2962962962962982E-2</v>
      </c>
      <c r="N438">
        <f t="shared" si="16"/>
        <v>1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1607</v>
      </c>
      <c r="H439" s="9" t="s">
        <v>121</v>
      </c>
      <c r="I439" s="9" t="s">
        <v>1413</v>
      </c>
      <c r="J439" s="3" t="s">
        <v>2151</v>
      </c>
      <c r="K439" s="13" t="s">
        <v>1608</v>
      </c>
      <c r="L439" s="14" t="s">
        <v>1609</v>
      </c>
      <c r="M439" s="18">
        <f t="shared" si="15"/>
        <v>1.5648148148148161E-2</v>
      </c>
      <c r="N439">
        <f t="shared" si="16"/>
        <v>2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1928</v>
      </c>
      <c r="H440" s="9" t="s">
        <v>121</v>
      </c>
      <c r="I440" s="9" t="s">
        <v>1791</v>
      </c>
      <c r="J440" s="3" t="s">
        <v>2151</v>
      </c>
      <c r="K440" s="13" t="s">
        <v>1929</v>
      </c>
      <c r="L440" s="14" t="s">
        <v>1930</v>
      </c>
      <c r="M440" s="18">
        <f t="shared" si="15"/>
        <v>1.4999999999999999E-2</v>
      </c>
      <c r="N440">
        <f t="shared" si="16"/>
        <v>1</v>
      </c>
    </row>
    <row r="441" spans="1:14" x14ac:dyDescent="0.25">
      <c r="A441" s="11"/>
      <c r="B441" s="12"/>
      <c r="C441" s="9" t="s">
        <v>24</v>
      </c>
      <c r="D441" s="9" t="s">
        <v>25</v>
      </c>
      <c r="E441" s="9" t="s">
        <v>25</v>
      </c>
      <c r="F441" s="9" t="s">
        <v>15</v>
      </c>
      <c r="G441" s="10" t="s">
        <v>12</v>
      </c>
      <c r="H441" s="5"/>
      <c r="I441" s="5"/>
      <c r="J441" s="6"/>
      <c r="K441" s="7"/>
      <c r="L441" s="8"/>
    </row>
    <row r="442" spans="1:14" x14ac:dyDescent="0.25">
      <c r="A442" s="11"/>
      <c r="B442" s="12"/>
      <c r="C442" s="12"/>
      <c r="D442" s="12"/>
      <c r="E442" s="12"/>
      <c r="F442" s="12"/>
      <c r="G442" s="9" t="s">
        <v>1931</v>
      </c>
      <c r="H442" s="9" t="s">
        <v>121</v>
      </c>
      <c r="I442" s="9" t="s">
        <v>1791</v>
      </c>
      <c r="J442" s="3" t="s">
        <v>2151</v>
      </c>
      <c r="K442" s="13" t="s">
        <v>1932</v>
      </c>
      <c r="L442" s="14" t="s">
        <v>1933</v>
      </c>
      <c r="M442" s="18">
        <f t="shared" si="15"/>
        <v>2.4571759259259252E-2</v>
      </c>
      <c r="N442">
        <f t="shared" si="16"/>
        <v>6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1934</v>
      </c>
      <c r="H443" s="9" t="s">
        <v>121</v>
      </c>
      <c r="I443" s="9" t="s">
        <v>1791</v>
      </c>
      <c r="J443" s="3" t="s">
        <v>2151</v>
      </c>
      <c r="K443" s="13" t="s">
        <v>1935</v>
      </c>
      <c r="L443" s="14" t="s">
        <v>1936</v>
      </c>
      <c r="M443" s="18">
        <f t="shared" si="15"/>
        <v>3.4733796296296304E-2</v>
      </c>
      <c r="N443">
        <f t="shared" si="16"/>
        <v>10</v>
      </c>
    </row>
    <row r="444" spans="1:14" x14ac:dyDescent="0.25">
      <c r="A444" s="11"/>
      <c r="B444" s="12"/>
      <c r="C444" s="9" t="s">
        <v>166</v>
      </c>
      <c r="D444" s="9" t="s">
        <v>167</v>
      </c>
      <c r="E444" s="9" t="s">
        <v>167</v>
      </c>
      <c r="F444" s="9" t="s">
        <v>15</v>
      </c>
      <c r="G444" s="10" t="s">
        <v>12</v>
      </c>
      <c r="H444" s="5"/>
      <c r="I444" s="5"/>
      <c r="J444" s="6"/>
      <c r="K444" s="7"/>
      <c r="L444" s="8"/>
    </row>
    <row r="445" spans="1:14" x14ac:dyDescent="0.25">
      <c r="A445" s="11"/>
      <c r="B445" s="12"/>
      <c r="C445" s="12"/>
      <c r="D445" s="12"/>
      <c r="E445" s="12"/>
      <c r="F445" s="12"/>
      <c r="G445" s="9" t="s">
        <v>334</v>
      </c>
      <c r="H445" s="9" t="s">
        <v>121</v>
      </c>
      <c r="I445" s="9" t="s">
        <v>18</v>
      </c>
      <c r="J445" s="3" t="s">
        <v>2151</v>
      </c>
      <c r="K445" s="13" t="s">
        <v>335</v>
      </c>
      <c r="L445" s="14" t="s">
        <v>336</v>
      </c>
      <c r="M445" s="18">
        <f t="shared" si="15"/>
        <v>3.0706018518518535E-2</v>
      </c>
      <c r="N445">
        <f t="shared" si="16"/>
        <v>5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337</v>
      </c>
      <c r="H446" s="9" t="s">
        <v>121</v>
      </c>
      <c r="I446" s="9" t="s">
        <v>18</v>
      </c>
      <c r="J446" s="3" t="s">
        <v>2151</v>
      </c>
      <c r="K446" s="13" t="s">
        <v>338</v>
      </c>
      <c r="L446" s="14" t="s">
        <v>339</v>
      </c>
      <c r="M446" s="18">
        <f t="shared" si="15"/>
        <v>2.1851851851851845E-2</v>
      </c>
      <c r="N446">
        <f t="shared" si="16"/>
        <v>7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340</v>
      </c>
      <c r="H447" s="9" t="s">
        <v>121</v>
      </c>
      <c r="I447" s="9" t="s">
        <v>18</v>
      </c>
      <c r="J447" s="3" t="s">
        <v>2151</v>
      </c>
      <c r="K447" s="13" t="s">
        <v>341</v>
      </c>
      <c r="L447" s="14" t="s">
        <v>342</v>
      </c>
      <c r="M447" s="18">
        <f t="shared" si="15"/>
        <v>2.5567129629629648E-2</v>
      </c>
      <c r="N447">
        <f t="shared" si="16"/>
        <v>8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343</v>
      </c>
      <c r="H448" s="9" t="s">
        <v>121</v>
      </c>
      <c r="I448" s="9" t="s">
        <v>18</v>
      </c>
      <c r="J448" s="3" t="s">
        <v>2151</v>
      </c>
      <c r="K448" s="13" t="s">
        <v>344</v>
      </c>
      <c r="L448" s="14" t="s">
        <v>345</v>
      </c>
      <c r="M448" s="18">
        <f t="shared" si="15"/>
        <v>1.7858796296296275E-2</v>
      </c>
      <c r="N448">
        <f t="shared" si="16"/>
        <v>9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346</v>
      </c>
      <c r="H449" s="9" t="s">
        <v>121</v>
      </c>
      <c r="I449" s="9" t="s">
        <v>18</v>
      </c>
      <c r="J449" s="3" t="s">
        <v>2151</v>
      </c>
      <c r="K449" s="13" t="s">
        <v>347</v>
      </c>
      <c r="L449" s="14" t="s">
        <v>348</v>
      </c>
      <c r="M449" s="18">
        <f t="shared" si="15"/>
        <v>2.7523148148148158E-2</v>
      </c>
      <c r="N449">
        <f t="shared" si="16"/>
        <v>10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349</v>
      </c>
      <c r="H450" s="9" t="s">
        <v>121</v>
      </c>
      <c r="I450" s="9" t="s">
        <v>18</v>
      </c>
      <c r="J450" s="3" t="s">
        <v>2151</v>
      </c>
      <c r="K450" s="13" t="s">
        <v>350</v>
      </c>
      <c r="L450" s="14" t="s">
        <v>351</v>
      </c>
      <c r="M450" s="18">
        <f t="shared" si="15"/>
        <v>2.8252314814814827E-2</v>
      </c>
      <c r="N450">
        <f t="shared" si="16"/>
        <v>11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352</v>
      </c>
      <c r="H451" s="9" t="s">
        <v>121</v>
      </c>
      <c r="I451" s="9" t="s">
        <v>18</v>
      </c>
      <c r="J451" s="3" t="s">
        <v>2151</v>
      </c>
      <c r="K451" s="13" t="s">
        <v>353</v>
      </c>
      <c r="L451" s="14" t="s">
        <v>354</v>
      </c>
      <c r="M451" s="18">
        <f t="shared" ref="M451:M514" si="17">L451-K451</f>
        <v>2.8865740740740775E-2</v>
      </c>
      <c r="N451">
        <f t="shared" ref="N451:N514" si="18">HOUR(K451)</f>
        <v>13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747</v>
      </c>
      <c r="H452" s="9" t="s">
        <v>121</v>
      </c>
      <c r="I452" s="9" t="s">
        <v>515</v>
      </c>
      <c r="J452" s="3" t="s">
        <v>2151</v>
      </c>
      <c r="K452" s="13" t="s">
        <v>748</v>
      </c>
      <c r="L452" s="14" t="s">
        <v>749</v>
      </c>
      <c r="M452" s="18">
        <f t="shared" si="17"/>
        <v>1.4884259259259291E-2</v>
      </c>
      <c r="N452">
        <f t="shared" si="18"/>
        <v>14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1194</v>
      </c>
      <c r="H453" s="9" t="s">
        <v>121</v>
      </c>
      <c r="I453" s="9" t="s">
        <v>971</v>
      </c>
      <c r="J453" s="3" t="s">
        <v>2151</v>
      </c>
      <c r="K453" s="13" t="s">
        <v>1195</v>
      </c>
      <c r="L453" s="14" t="s">
        <v>1196</v>
      </c>
      <c r="M453" s="18">
        <f t="shared" si="17"/>
        <v>1.7187500000000022E-2</v>
      </c>
      <c r="N453">
        <f t="shared" si="18"/>
        <v>5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1197</v>
      </c>
      <c r="H454" s="9" t="s">
        <v>121</v>
      </c>
      <c r="I454" s="9" t="s">
        <v>971</v>
      </c>
      <c r="J454" s="3" t="s">
        <v>2151</v>
      </c>
      <c r="K454" s="13" t="s">
        <v>1198</v>
      </c>
      <c r="L454" s="14" t="s">
        <v>1199</v>
      </c>
      <c r="M454" s="18">
        <f t="shared" si="17"/>
        <v>3.7453703703703711E-2</v>
      </c>
      <c r="N454">
        <f t="shared" si="18"/>
        <v>6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1200</v>
      </c>
      <c r="H455" s="9" t="s">
        <v>121</v>
      </c>
      <c r="I455" s="9" t="s">
        <v>971</v>
      </c>
      <c r="J455" s="3" t="s">
        <v>2151</v>
      </c>
      <c r="K455" s="13" t="s">
        <v>1201</v>
      </c>
      <c r="L455" s="14" t="s">
        <v>1202</v>
      </c>
      <c r="M455" s="18">
        <f t="shared" si="17"/>
        <v>3.9930555555555525E-2</v>
      </c>
      <c r="N455">
        <f t="shared" si="18"/>
        <v>7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1203</v>
      </c>
      <c r="H456" s="9" t="s">
        <v>121</v>
      </c>
      <c r="I456" s="9" t="s">
        <v>971</v>
      </c>
      <c r="J456" s="3" t="s">
        <v>2151</v>
      </c>
      <c r="K456" s="13" t="s">
        <v>1204</v>
      </c>
      <c r="L456" s="14" t="s">
        <v>1205</v>
      </c>
      <c r="M456" s="18">
        <f t="shared" si="17"/>
        <v>3.7337962962962934E-2</v>
      </c>
      <c r="N456">
        <f t="shared" si="18"/>
        <v>10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1206</v>
      </c>
      <c r="H457" s="9" t="s">
        <v>121</v>
      </c>
      <c r="I457" s="9" t="s">
        <v>971</v>
      </c>
      <c r="J457" s="3" t="s">
        <v>2151</v>
      </c>
      <c r="K457" s="13" t="s">
        <v>1207</v>
      </c>
      <c r="L457" s="14" t="s">
        <v>1208</v>
      </c>
      <c r="M457" s="18">
        <f t="shared" si="17"/>
        <v>1.4004629629629672E-2</v>
      </c>
      <c r="N457">
        <f t="shared" si="18"/>
        <v>16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1610</v>
      </c>
      <c r="H458" s="9" t="s">
        <v>121</v>
      </c>
      <c r="I458" s="9" t="s">
        <v>1413</v>
      </c>
      <c r="J458" s="3" t="s">
        <v>2151</v>
      </c>
      <c r="K458" s="13" t="s">
        <v>1611</v>
      </c>
      <c r="L458" s="14" t="s">
        <v>1612</v>
      </c>
      <c r="M458" s="18">
        <f t="shared" si="17"/>
        <v>1.5659722222222228E-2</v>
      </c>
      <c r="N458">
        <f t="shared" si="18"/>
        <v>7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1613</v>
      </c>
      <c r="H459" s="9" t="s">
        <v>121</v>
      </c>
      <c r="I459" s="9" t="s">
        <v>1413</v>
      </c>
      <c r="J459" s="3" t="s">
        <v>2151</v>
      </c>
      <c r="K459" s="13" t="s">
        <v>1614</v>
      </c>
      <c r="L459" s="14" t="s">
        <v>1615</v>
      </c>
      <c r="M459" s="18">
        <f t="shared" si="17"/>
        <v>0.10125000000000001</v>
      </c>
      <c r="N459">
        <f t="shared" si="18"/>
        <v>9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1937</v>
      </c>
      <c r="H460" s="9" t="s">
        <v>121</v>
      </c>
      <c r="I460" s="9" t="s">
        <v>1791</v>
      </c>
      <c r="J460" s="3" t="s">
        <v>2151</v>
      </c>
      <c r="K460" s="13" t="s">
        <v>1938</v>
      </c>
      <c r="L460" s="14" t="s">
        <v>1939</v>
      </c>
      <c r="M460" s="18">
        <f t="shared" si="17"/>
        <v>2.2256944444444426E-2</v>
      </c>
      <c r="N460">
        <f t="shared" si="18"/>
        <v>10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1940</v>
      </c>
      <c r="H461" s="9" t="s">
        <v>121</v>
      </c>
      <c r="I461" s="9" t="s">
        <v>1791</v>
      </c>
      <c r="J461" s="3" t="s">
        <v>2151</v>
      </c>
      <c r="K461" s="13" t="s">
        <v>1941</v>
      </c>
      <c r="L461" s="14" t="s">
        <v>1942</v>
      </c>
      <c r="M461" s="18">
        <f t="shared" si="17"/>
        <v>1.4537037037037071E-2</v>
      </c>
      <c r="N461">
        <f t="shared" si="18"/>
        <v>11</v>
      </c>
    </row>
    <row r="462" spans="1:14" x14ac:dyDescent="0.25">
      <c r="A462" s="11"/>
      <c r="B462" s="12"/>
      <c r="C462" s="9" t="s">
        <v>86</v>
      </c>
      <c r="D462" s="9" t="s">
        <v>87</v>
      </c>
      <c r="E462" s="10" t="s">
        <v>12</v>
      </c>
      <c r="F462" s="5"/>
      <c r="G462" s="5"/>
      <c r="H462" s="5"/>
      <c r="I462" s="5"/>
      <c r="J462" s="6"/>
      <c r="K462" s="7"/>
      <c r="L462" s="8"/>
    </row>
    <row r="463" spans="1:14" x14ac:dyDescent="0.25">
      <c r="A463" s="11"/>
      <c r="B463" s="12"/>
      <c r="C463" s="12"/>
      <c r="D463" s="12"/>
      <c r="E463" s="9" t="s">
        <v>87</v>
      </c>
      <c r="F463" s="9" t="s">
        <v>15</v>
      </c>
      <c r="G463" s="10" t="s">
        <v>12</v>
      </c>
      <c r="H463" s="5"/>
      <c r="I463" s="5"/>
      <c r="J463" s="6"/>
      <c r="K463" s="7"/>
      <c r="L463" s="8"/>
    </row>
    <row r="464" spans="1:14" x14ac:dyDescent="0.25">
      <c r="A464" s="11"/>
      <c r="B464" s="12"/>
      <c r="C464" s="12"/>
      <c r="D464" s="12"/>
      <c r="E464" s="12"/>
      <c r="F464" s="12"/>
      <c r="G464" s="9" t="s">
        <v>355</v>
      </c>
      <c r="H464" s="9" t="s">
        <v>121</v>
      </c>
      <c r="I464" s="9" t="s">
        <v>18</v>
      </c>
      <c r="J464" s="3" t="s">
        <v>2151</v>
      </c>
      <c r="K464" s="13" t="s">
        <v>356</v>
      </c>
      <c r="L464" s="14" t="s">
        <v>357</v>
      </c>
      <c r="M464" s="18">
        <f t="shared" si="17"/>
        <v>1.1099537037037061E-2</v>
      </c>
      <c r="N464">
        <f t="shared" si="18"/>
        <v>2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358</v>
      </c>
      <c r="H465" s="9" t="s">
        <v>121</v>
      </c>
      <c r="I465" s="9" t="s">
        <v>18</v>
      </c>
      <c r="J465" s="3" t="s">
        <v>2151</v>
      </c>
      <c r="K465" s="13" t="s">
        <v>359</v>
      </c>
      <c r="L465" s="14" t="s">
        <v>360</v>
      </c>
      <c r="M465" s="18">
        <f t="shared" si="17"/>
        <v>2.9837962962962955E-2</v>
      </c>
      <c r="N465">
        <f t="shared" si="18"/>
        <v>5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361</v>
      </c>
      <c r="H466" s="9" t="s">
        <v>121</v>
      </c>
      <c r="I466" s="9" t="s">
        <v>18</v>
      </c>
      <c r="J466" s="3" t="s">
        <v>2151</v>
      </c>
      <c r="K466" s="13" t="s">
        <v>362</v>
      </c>
      <c r="L466" s="14" t="s">
        <v>363</v>
      </c>
      <c r="M466" s="18">
        <f t="shared" si="17"/>
        <v>2.4456018518518557E-2</v>
      </c>
      <c r="N466">
        <f t="shared" si="18"/>
        <v>5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364</v>
      </c>
      <c r="H467" s="9" t="s">
        <v>121</v>
      </c>
      <c r="I467" s="9" t="s">
        <v>18</v>
      </c>
      <c r="J467" s="3" t="s">
        <v>2151</v>
      </c>
      <c r="K467" s="13" t="s">
        <v>365</v>
      </c>
      <c r="L467" s="14" t="s">
        <v>366</v>
      </c>
      <c r="M467" s="18">
        <f t="shared" si="17"/>
        <v>1.0370370370370363E-2</v>
      </c>
      <c r="N467">
        <f t="shared" si="18"/>
        <v>22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750</v>
      </c>
      <c r="H468" s="9" t="s">
        <v>121</v>
      </c>
      <c r="I468" s="9" t="s">
        <v>515</v>
      </c>
      <c r="J468" s="3" t="s">
        <v>2151</v>
      </c>
      <c r="K468" s="13" t="s">
        <v>751</v>
      </c>
      <c r="L468" s="14" t="s">
        <v>752</v>
      </c>
      <c r="M468" s="18">
        <f t="shared" si="17"/>
        <v>1.0868055555555561E-2</v>
      </c>
      <c r="N468">
        <f t="shared" si="18"/>
        <v>1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753</v>
      </c>
      <c r="H469" s="9" t="s">
        <v>121</v>
      </c>
      <c r="I469" s="9" t="s">
        <v>515</v>
      </c>
      <c r="J469" s="3" t="s">
        <v>2151</v>
      </c>
      <c r="K469" s="13" t="s">
        <v>754</v>
      </c>
      <c r="L469" s="14" t="s">
        <v>755</v>
      </c>
      <c r="M469" s="18">
        <f t="shared" si="17"/>
        <v>1.9363425925925881E-2</v>
      </c>
      <c r="N469">
        <f t="shared" si="18"/>
        <v>10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756</v>
      </c>
      <c r="H470" s="9" t="s">
        <v>121</v>
      </c>
      <c r="I470" s="9" t="s">
        <v>515</v>
      </c>
      <c r="J470" s="3" t="s">
        <v>2151</v>
      </c>
      <c r="K470" s="13" t="s">
        <v>757</v>
      </c>
      <c r="L470" s="14" t="s">
        <v>758</v>
      </c>
      <c r="M470" s="18">
        <f t="shared" si="17"/>
        <v>1.8321759259259274E-2</v>
      </c>
      <c r="N470">
        <f t="shared" si="18"/>
        <v>23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1209</v>
      </c>
      <c r="H471" s="9" t="s">
        <v>121</v>
      </c>
      <c r="I471" s="9" t="s">
        <v>971</v>
      </c>
      <c r="J471" s="3" t="s">
        <v>2151</v>
      </c>
      <c r="K471" s="13" t="s">
        <v>1210</v>
      </c>
      <c r="L471" s="14" t="s">
        <v>1211</v>
      </c>
      <c r="M471" s="18">
        <f t="shared" si="17"/>
        <v>1.9618055555555541E-2</v>
      </c>
      <c r="N471">
        <f t="shared" si="18"/>
        <v>2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1616</v>
      </c>
      <c r="H472" s="9" t="s">
        <v>121</v>
      </c>
      <c r="I472" s="9" t="s">
        <v>1413</v>
      </c>
      <c r="J472" s="3" t="s">
        <v>2151</v>
      </c>
      <c r="K472" s="13" t="s">
        <v>1617</v>
      </c>
      <c r="L472" s="14" t="s">
        <v>1618</v>
      </c>
      <c r="M472" s="18">
        <f t="shared" si="17"/>
        <v>1.6296296296296281E-2</v>
      </c>
      <c r="N472">
        <f t="shared" si="18"/>
        <v>5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1619</v>
      </c>
      <c r="H473" s="9" t="s">
        <v>121</v>
      </c>
      <c r="I473" s="9" t="s">
        <v>1413</v>
      </c>
      <c r="J473" s="3" t="s">
        <v>2151</v>
      </c>
      <c r="K473" s="13" t="s">
        <v>1620</v>
      </c>
      <c r="L473" s="14" t="s">
        <v>1621</v>
      </c>
      <c r="M473" s="18">
        <f t="shared" si="17"/>
        <v>2.1921296296296355E-2</v>
      </c>
      <c r="N473">
        <f t="shared" si="18"/>
        <v>21</v>
      </c>
    </row>
    <row r="474" spans="1:14" x14ac:dyDescent="0.25">
      <c r="A474" s="11"/>
      <c r="B474" s="12"/>
      <c r="C474" s="12"/>
      <c r="D474" s="12"/>
      <c r="E474" s="9" t="s">
        <v>172</v>
      </c>
      <c r="F474" s="9" t="s">
        <v>15</v>
      </c>
      <c r="G474" s="10" t="s">
        <v>12</v>
      </c>
      <c r="H474" s="5"/>
      <c r="I474" s="5"/>
      <c r="J474" s="6"/>
      <c r="K474" s="7"/>
      <c r="L474" s="8"/>
    </row>
    <row r="475" spans="1:14" x14ac:dyDescent="0.25">
      <c r="A475" s="11"/>
      <c r="B475" s="12"/>
      <c r="C475" s="12"/>
      <c r="D475" s="12"/>
      <c r="E475" s="12"/>
      <c r="F475" s="12"/>
      <c r="G475" s="9" t="s">
        <v>367</v>
      </c>
      <c r="H475" s="9" t="s">
        <v>121</v>
      </c>
      <c r="I475" s="9" t="s">
        <v>18</v>
      </c>
      <c r="J475" s="3" t="s">
        <v>2151</v>
      </c>
      <c r="K475" s="13" t="s">
        <v>368</v>
      </c>
      <c r="L475" s="14" t="s">
        <v>369</v>
      </c>
      <c r="M475" s="18">
        <f t="shared" si="17"/>
        <v>3.4490740740740766E-2</v>
      </c>
      <c r="N475">
        <f t="shared" si="18"/>
        <v>7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759</v>
      </c>
      <c r="H476" s="9" t="s">
        <v>121</v>
      </c>
      <c r="I476" s="9" t="s">
        <v>515</v>
      </c>
      <c r="J476" s="3" t="s">
        <v>2151</v>
      </c>
      <c r="K476" s="13" t="s">
        <v>760</v>
      </c>
      <c r="L476" s="14" t="s">
        <v>761</v>
      </c>
      <c r="M476" s="18">
        <f t="shared" si="17"/>
        <v>2.5509259259259232E-2</v>
      </c>
      <c r="N476">
        <f t="shared" si="18"/>
        <v>10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762</v>
      </c>
      <c r="H477" s="9" t="s">
        <v>121</v>
      </c>
      <c r="I477" s="9" t="s">
        <v>515</v>
      </c>
      <c r="J477" s="3" t="s">
        <v>2151</v>
      </c>
      <c r="K477" s="13" t="s">
        <v>763</v>
      </c>
      <c r="L477" s="14" t="s">
        <v>764</v>
      </c>
      <c r="M477" s="18">
        <f t="shared" si="17"/>
        <v>2.2118055555555571E-2</v>
      </c>
      <c r="N477">
        <f t="shared" si="18"/>
        <v>17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1622</v>
      </c>
      <c r="H478" s="9" t="s">
        <v>121</v>
      </c>
      <c r="I478" s="9" t="s">
        <v>1413</v>
      </c>
      <c r="J478" s="3" t="s">
        <v>2151</v>
      </c>
      <c r="K478" s="13" t="s">
        <v>1623</v>
      </c>
      <c r="L478" s="14" t="s">
        <v>1624</v>
      </c>
      <c r="M478" s="18">
        <f t="shared" si="17"/>
        <v>1.532407407407399E-2</v>
      </c>
      <c r="N478">
        <f t="shared" si="18"/>
        <v>17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1943</v>
      </c>
      <c r="H479" s="9" t="s">
        <v>121</v>
      </c>
      <c r="I479" s="9" t="s">
        <v>1791</v>
      </c>
      <c r="J479" s="3" t="s">
        <v>2151</v>
      </c>
      <c r="K479" s="13" t="s">
        <v>1944</v>
      </c>
      <c r="L479" s="14" t="s">
        <v>1945</v>
      </c>
      <c r="M479" s="18">
        <f t="shared" si="17"/>
        <v>2.8680555555555542E-2</v>
      </c>
      <c r="N479">
        <f t="shared" si="18"/>
        <v>10</v>
      </c>
    </row>
    <row r="480" spans="1:14" x14ac:dyDescent="0.25">
      <c r="A480" s="11"/>
      <c r="B480" s="12"/>
      <c r="C480" s="9" t="s">
        <v>551</v>
      </c>
      <c r="D480" s="9" t="s">
        <v>552</v>
      </c>
      <c r="E480" s="9" t="s">
        <v>552</v>
      </c>
      <c r="F480" s="9" t="s">
        <v>15</v>
      </c>
      <c r="G480" s="10" t="s">
        <v>12</v>
      </c>
      <c r="H480" s="5"/>
      <c r="I480" s="5"/>
      <c r="J480" s="6"/>
      <c r="K480" s="7"/>
      <c r="L480" s="8"/>
    </row>
    <row r="481" spans="1:14" x14ac:dyDescent="0.25">
      <c r="A481" s="11"/>
      <c r="B481" s="12"/>
      <c r="C481" s="12"/>
      <c r="D481" s="12"/>
      <c r="E481" s="12"/>
      <c r="F481" s="12"/>
      <c r="G481" s="9" t="s">
        <v>765</v>
      </c>
      <c r="H481" s="9" t="s">
        <v>121</v>
      </c>
      <c r="I481" s="9" t="s">
        <v>515</v>
      </c>
      <c r="J481" s="3" t="s">
        <v>2151</v>
      </c>
      <c r="K481" s="13" t="s">
        <v>766</v>
      </c>
      <c r="L481" s="14" t="s">
        <v>767</v>
      </c>
      <c r="M481" s="18">
        <f t="shared" si="17"/>
        <v>1.8182870370370363E-2</v>
      </c>
      <c r="N481">
        <f t="shared" si="18"/>
        <v>6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768</v>
      </c>
      <c r="H482" s="9" t="s">
        <v>121</v>
      </c>
      <c r="I482" s="9" t="s">
        <v>515</v>
      </c>
      <c r="J482" s="3" t="s">
        <v>2151</v>
      </c>
      <c r="K482" s="13" t="s">
        <v>769</v>
      </c>
      <c r="L482" s="14" t="s">
        <v>770</v>
      </c>
      <c r="M482" s="18">
        <f t="shared" si="17"/>
        <v>1.4479166666666654E-2</v>
      </c>
      <c r="N482">
        <f t="shared" si="18"/>
        <v>7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1212</v>
      </c>
      <c r="H483" s="9" t="s">
        <v>121</v>
      </c>
      <c r="I483" s="9" t="s">
        <v>971</v>
      </c>
      <c r="J483" s="3" t="s">
        <v>2151</v>
      </c>
      <c r="K483" s="13" t="s">
        <v>1213</v>
      </c>
      <c r="L483" s="14" t="s">
        <v>1214</v>
      </c>
      <c r="M483" s="18">
        <f t="shared" si="17"/>
        <v>1.5138888888888882E-2</v>
      </c>
      <c r="N483">
        <f t="shared" si="18"/>
        <v>2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1215</v>
      </c>
      <c r="H484" s="9" t="s">
        <v>121</v>
      </c>
      <c r="I484" s="9" t="s">
        <v>971</v>
      </c>
      <c r="J484" s="3" t="s">
        <v>2151</v>
      </c>
      <c r="K484" s="13" t="s">
        <v>1216</v>
      </c>
      <c r="L484" s="14" t="s">
        <v>1217</v>
      </c>
      <c r="M484" s="18">
        <f t="shared" si="17"/>
        <v>2.7442129629629608E-2</v>
      </c>
      <c r="N484">
        <f t="shared" si="18"/>
        <v>4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1218</v>
      </c>
      <c r="H485" s="9" t="s">
        <v>121</v>
      </c>
      <c r="I485" s="9" t="s">
        <v>971</v>
      </c>
      <c r="J485" s="3" t="s">
        <v>2151</v>
      </c>
      <c r="K485" s="13" t="s">
        <v>1219</v>
      </c>
      <c r="L485" s="14" t="s">
        <v>1220</v>
      </c>
      <c r="M485" s="18">
        <f t="shared" si="17"/>
        <v>4.4513888888888908E-2</v>
      </c>
      <c r="N485">
        <f t="shared" si="18"/>
        <v>6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1221</v>
      </c>
      <c r="H486" s="9" t="s">
        <v>121</v>
      </c>
      <c r="I486" s="9" t="s">
        <v>971</v>
      </c>
      <c r="J486" s="3" t="s">
        <v>2151</v>
      </c>
      <c r="K486" s="13" t="s">
        <v>1222</v>
      </c>
      <c r="L486" s="14" t="s">
        <v>1223</v>
      </c>
      <c r="M486" s="18">
        <f t="shared" si="17"/>
        <v>4.9537037037037046E-2</v>
      </c>
      <c r="N486">
        <f t="shared" si="18"/>
        <v>6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1224</v>
      </c>
      <c r="H487" s="9" t="s">
        <v>121</v>
      </c>
      <c r="I487" s="9" t="s">
        <v>971</v>
      </c>
      <c r="J487" s="3" t="s">
        <v>2151</v>
      </c>
      <c r="K487" s="13" t="s">
        <v>1225</v>
      </c>
      <c r="L487" s="14" t="s">
        <v>1226</v>
      </c>
      <c r="M487" s="18">
        <f t="shared" si="17"/>
        <v>4.3900462962962905E-2</v>
      </c>
      <c r="N487">
        <f t="shared" si="18"/>
        <v>6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1227</v>
      </c>
      <c r="H488" s="9" t="s">
        <v>121</v>
      </c>
      <c r="I488" s="9" t="s">
        <v>971</v>
      </c>
      <c r="J488" s="3" t="s">
        <v>2151</v>
      </c>
      <c r="K488" s="13" t="s">
        <v>1228</v>
      </c>
      <c r="L488" s="14" t="s">
        <v>1229</v>
      </c>
      <c r="M488" s="18">
        <f t="shared" si="17"/>
        <v>3.312499999999996E-2</v>
      </c>
      <c r="N488">
        <f t="shared" si="18"/>
        <v>7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1230</v>
      </c>
      <c r="H489" s="9" t="s">
        <v>121</v>
      </c>
      <c r="I489" s="9" t="s">
        <v>971</v>
      </c>
      <c r="J489" s="3" t="s">
        <v>2151</v>
      </c>
      <c r="K489" s="13" t="s">
        <v>1231</v>
      </c>
      <c r="L489" s="14" t="s">
        <v>1232</v>
      </c>
      <c r="M489" s="18">
        <f t="shared" si="17"/>
        <v>2.170138888888884E-2</v>
      </c>
      <c r="N489">
        <f t="shared" si="18"/>
        <v>9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1233</v>
      </c>
      <c r="H490" s="9" t="s">
        <v>121</v>
      </c>
      <c r="I490" s="9" t="s">
        <v>971</v>
      </c>
      <c r="J490" s="3" t="s">
        <v>2151</v>
      </c>
      <c r="K490" s="13" t="s">
        <v>1234</v>
      </c>
      <c r="L490" s="14" t="s">
        <v>1235</v>
      </c>
      <c r="M490" s="18">
        <f t="shared" si="17"/>
        <v>2.5798611111111203E-2</v>
      </c>
      <c r="N490">
        <f t="shared" si="18"/>
        <v>9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1625</v>
      </c>
      <c r="H491" s="9" t="s">
        <v>121</v>
      </c>
      <c r="I491" s="9" t="s">
        <v>1413</v>
      </c>
      <c r="J491" s="3" t="s">
        <v>2151</v>
      </c>
      <c r="K491" s="13" t="s">
        <v>1626</v>
      </c>
      <c r="L491" s="14" t="s">
        <v>1627</v>
      </c>
      <c r="M491" s="18">
        <f t="shared" si="17"/>
        <v>1.730324074074073E-2</v>
      </c>
      <c r="N491">
        <f t="shared" si="18"/>
        <v>2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1628</v>
      </c>
      <c r="H492" s="9" t="s">
        <v>121</v>
      </c>
      <c r="I492" s="9" t="s">
        <v>1413</v>
      </c>
      <c r="J492" s="3" t="s">
        <v>2151</v>
      </c>
      <c r="K492" s="13" t="s">
        <v>1629</v>
      </c>
      <c r="L492" s="14" t="s">
        <v>1630</v>
      </c>
      <c r="M492" s="18">
        <f t="shared" si="17"/>
        <v>1.6319444444444442E-2</v>
      </c>
      <c r="N492">
        <f t="shared" si="18"/>
        <v>4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1631</v>
      </c>
      <c r="H493" s="9" t="s">
        <v>121</v>
      </c>
      <c r="I493" s="9" t="s">
        <v>1413</v>
      </c>
      <c r="J493" s="3" t="s">
        <v>2151</v>
      </c>
      <c r="K493" s="13" t="s">
        <v>1632</v>
      </c>
      <c r="L493" s="14" t="s">
        <v>1633</v>
      </c>
      <c r="M493" s="18">
        <f t="shared" si="17"/>
        <v>1.5775462962963005E-2</v>
      </c>
      <c r="N493">
        <f t="shared" si="18"/>
        <v>6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1634</v>
      </c>
      <c r="H494" s="9" t="s">
        <v>121</v>
      </c>
      <c r="I494" s="9" t="s">
        <v>1413</v>
      </c>
      <c r="J494" s="3" t="s">
        <v>2151</v>
      </c>
      <c r="K494" s="13" t="s">
        <v>1635</v>
      </c>
      <c r="L494" s="14" t="s">
        <v>1636</v>
      </c>
      <c r="M494" s="18">
        <f t="shared" si="17"/>
        <v>1.7743055555555554E-2</v>
      </c>
      <c r="N494">
        <f t="shared" si="18"/>
        <v>7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1946</v>
      </c>
      <c r="H495" s="9" t="s">
        <v>121</v>
      </c>
      <c r="I495" s="9" t="s">
        <v>1791</v>
      </c>
      <c r="J495" s="3" t="s">
        <v>2151</v>
      </c>
      <c r="K495" s="13" t="s">
        <v>1947</v>
      </c>
      <c r="L495" s="14" t="s">
        <v>1948</v>
      </c>
      <c r="M495" s="18">
        <f t="shared" si="17"/>
        <v>1.7314814814814811E-2</v>
      </c>
      <c r="N495">
        <f t="shared" si="18"/>
        <v>3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1949</v>
      </c>
      <c r="H496" s="9" t="s">
        <v>121</v>
      </c>
      <c r="I496" s="9" t="s">
        <v>1791</v>
      </c>
      <c r="J496" s="3" t="s">
        <v>2151</v>
      </c>
      <c r="K496" s="13" t="s">
        <v>1950</v>
      </c>
      <c r="L496" s="14" t="s">
        <v>1951</v>
      </c>
      <c r="M496" s="18">
        <f t="shared" si="17"/>
        <v>3.1493055555555566E-2</v>
      </c>
      <c r="N496">
        <f t="shared" si="18"/>
        <v>5</v>
      </c>
    </row>
    <row r="497" spans="1:14" x14ac:dyDescent="0.25">
      <c r="A497" s="11"/>
      <c r="B497" s="12"/>
      <c r="C497" s="9" t="s">
        <v>370</v>
      </c>
      <c r="D497" s="9" t="s">
        <v>371</v>
      </c>
      <c r="E497" s="9" t="s">
        <v>371</v>
      </c>
      <c r="F497" s="9" t="s">
        <v>15</v>
      </c>
      <c r="G497" s="10" t="s">
        <v>12</v>
      </c>
      <c r="H497" s="5"/>
      <c r="I497" s="5"/>
      <c r="J497" s="6"/>
      <c r="K497" s="7"/>
      <c r="L497" s="8"/>
    </row>
    <row r="498" spans="1:14" x14ac:dyDescent="0.25">
      <c r="A498" s="11"/>
      <c r="B498" s="12"/>
      <c r="C498" s="12"/>
      <c r="D498" s="12"/>
      <c r="E498" s="12"/>
      <c r="F498" s="12"/>
      <c r="G498" s="9" t="s">
        <v>372</v>
      </c>
      <c r="H498" s="9" t="s">
        <v>121</v>
      </c>
      <c r="I498" s="9" t="s">
        <v>18</v>
      </c>
      <c r="J498" s="3" t="s">
        <v>2151</v>
      </c>
      <c r="K498" s="13" t="s">
        <v>373</v>
      </c>
      <c r="L498" s="14" t="s">
        <v>374</v>
      </c>
      <c r="M498" s="18">
        <f t="shared" si="17"/>
        <v>1.9421296296296298E-2</v>
      </c>
      <c r="N498">
        <f t="shared" si="18"/>
        <v>14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375</v>
      </c>
      <c r="H499" s="9" t="s">
        <v>121</v>
      </c>
      <c r="I499" s="9" t="s">
        <v>18</v>
      </c>
      <c r="J499" s="3" t="s">
        <v>2151</v>
      </c>
      <c r="K499" s="13" t="s">
        <v>376</v>
      </c>
      <c r="L499" s="14" t="s">
        <v>377</v>
      </c>
      <c r="M499" s="18">
        <f t="shared" si="17"/>
        <v>2.4537037037037024E-2</v>
      </c>
      <c r="N499">
        <f t="shared" si="18"/>
        <v>23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771</v>
      </c>
      <c r="H500" s="9" t="s">
        <v>121</v>
      </c>
      <c r="I500" s="9" t="s">
        <v>515</v>
      </c>
      <c r="J500" s="3" t="s">
        <v>2151</v>
      </c>
      <c r="K500" s="13" t="s">
        <v>772</v>
      </c>
      <c r="L500" s="14" t="s">
        <v>773</v>
      </c>
      <c r="M500" s="18">
        <f t="shared" si="17"/>
        <v>2.1481481481481463E-2</v>
      </c>
      <c r="N500">
        <f t="shared" si="18"/>
        <v>3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774</v>
      </c>
      <c r="H501" s="9" t="s">
        <v>121</v>
      </c>
      <c r="I501" s="9" t="s">
        <v>515</v>
      </c>
      <c r="J501" s="3" t="s">
        <v>2151</v>
      </c>
      <c r="K501" s="13" t="s">
        <v>775</v>
      </c>
      <c r="L501" s="14" t="s">
        <v>776</v>
      </c>
      <c r="M501" s="18">
        <f t="shared" si="17"/>
        <v>1.743055555555556E-2</v>
      </c>
      <c r="N501">
        <f t="shared" si="18"/>
        <v>6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777</v>
      </c>
      <c r="H502" s="9" t="s">
        <v>121</v>
      </c>
      <c r="I502" s="9" t="s">
        <v>515</v>
      </c>
      <c r="J502" s="3" t="s">
        <v>2151</v>
      </c>
      <c r="K502" s="13" t="s">
        <v>778</v>
      </c>
      <c r="L502" s="14" t="s">
        <v>779</v>
      </c>
      <c r="M502" s="18">
        <f t="shared" si="17"/>
        <v>2.4201388888888897E-2</v>
      </c>
      <c r="N502">
        <f t="shared" si="18"/>
        <v>8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780</v>
      </c>
      <c r="H503" s="9" t="s">
        <v>121</v>
      </c>
      <c r="I503" s="9" t="s">
        <v>515</v>
      </c>
      <c r="J503" s="3" t="s">
        <v>2151</v>
      </c>
      <c r="K503" s="13" t="s">
        <v>781</v>
      </c>
      <c r="L503" s="14" t="s">
        <v>782</v>
      </c>
      <c r="M503" s="18">
        <f t="shared" si="17"/>
        <v>2.6481481481481495E-2</v>
      </c>
      <c r="N503">
        <f t="shared" si="18"/>
        <v>10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783</v>
      </c>
      <c r="H504" s="9" t="s">
        <v>121</v>
      </c>
      <c r="I504" s="9" t="s">
        <v>515</v>
      </c>
      <c r="J504" s="3" t="s">
        <v>2151</v>
      </c>
      <c r="K504" s="13" t="s">
        <v>784</v>
      </c>
      <c r="L504" s="14" t="s">
        <v>785</v>
      </c>
      <c r="M504" s="18">
        <f t="shared" si="17"/>
        <v>4.7210648148148127E-2</v>
      </c>
      <c r="N504">
        <f t="shared" si="18"/>
        <v>13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786</v>
      </c>
      <c r="H505" s="9" t="s">
        <v>121</v>
      </c>
      <c r="I505" s="9" t="s">
        <v>515</v>
      </c>
      <c r="J505" s="3" t="s">
        <v>2151</v>
      </c>
      <c r="K505" s="13" t="s">
        <v>787</v>
      </c>
      <c r="L505" s="14" t="s">
        <v>788</v>
      </c>
      <c r="M505" s="18">
        <f t="shared" si="17"/>
        <v>3.0081018518518632E-2</v>
      </c>
      <c r="N505">
        <f t="shared" si="18"/>
        <v>17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789</v>
      </c>
      <c r="H506" s="9" t="s">
        <v>121</v>
      </c>
      <c r="I506" s="9" t="s">
        <v>515</v>
      </c>
      <c r="J506" s="3" t="s">
        <v>2151</v>
      </c>
      <c r="K506" s="13" t="s">
        <v>790</v>
      </c>
      <c r="L506" s="14" t="s">
        <v>791</v>
      </c>
      <c r="M506" s="18">
        <f t="shared" si="17"/>
        <v>1.6249999999999987E-2</v>
      </c>
      <c r="N506">
        <f t="shared" si="18"/>
        <v>21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792</v>
      </c>
      <c r="H507" s="9" t="s">
        <v>121</v>
      </c>
      <c r="I507" s="9" t="s">
        <v>515</v>
      </c>
      <c r="J507" s="3" t="s">
        <v>2151</v>
      </c>
      <c r="K507" s="13" t="s">
        <v>793</v>
      </c>
      <c r="L507" s="14" t="s">
        <v>794</v>
      </c>
      <c r="M507" s="18">
        <f t="shared" si="17"/>
        <v>2.4803240740740695E-2</v>
      </c>
      <c r="N507">
        <f t="shared" si="18"/>
        <v>23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1236</v>
      </c>
      <c r="H508" s="9" t="s">
        <v>121</v>
      </c>
      <c r="I508" s="9" t="s">
        <v>971</v>
      </c>
      <c r="J508" s="3" t="s">
        <v>2151</v>
      </c>
      <c r="K508" s="13" t="s">
        <v>1237</v>
      </c>
      <c r="L508" s="14" t="s">
        <v>1238</v>
      </c>
      <c r="M508" s="18">
        <f t="shared" si="17"/>
        <v>2.4201388888888897E-2</v>
      </c>
      <c r="N508">
        <f t="shared" si="18"/>
        <v>3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1239</v>
      </c>
      <c r="H509" s="9" t="s">
        <v>121</v>
      </c>
      <c r="I509" s="9" t="s">
        <v>971</v>
      </c>
      <c r="J509" s="3" t="s">
        <v>2151</v>
      </c>
      <c r="K509" s="13" t="s">
        <v>1240</v>
      </c>
      <c r="L509" s="14" t="s">
        <v>1241</v>
      </c>
      <c r="M509" s="18">
        <f t="shared" si="17"/>
        <v>3.4201388888888851E-2</v>
      </c>
      <c r="N509">
        <f t="shared" si="18"/>
        <v>5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1242</v>
      </c>
      <c r="H510" s="9" t="s">
        <v>121</v>
      </c>
      <c r="I510" s="9" t="s">
        <v>971</v>
      </c>
      <c r="J510" s="3" t="s">
        <v>2151</v>
      </c>
      <c r="K510" s="13" t="s">
        <v>1243</v>
      </c>
      <c r="L510" s="14" t="s">
        <v>1244</v>
      </c>
      <c r="M510" s="18">
        <f t="shared" si="17"/>
        <v>2.4467592592592569E-2</v>
      </c>
      <c r="N510">
        <f t="shared" si="18"/>
        <v>8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1637</v>
      </c>
      <c r="H511" s="9" t="s">
        <v>121</v>
      </c>
      <c r="I511" s="9" t="s">
        <v>1413</v>
      </c>
      <c r="J511" s="3" t="s">
        <v>2151</v>
      </c>
      <c r="K511" s="13" t="s">
        <v>1638</v>
      </c>
      <c r="L511" s="14" t="s">
        <v>1639</v>
      </c>
      <c r="M511" s="18">
        <f t="shared" si="17"/>
        <v>1.7071759259259189E-2</v>
      </c>
      <c r="N511">
        <f t="shared" si="18"/>
        <v>19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1245</v>
      </c>
      <c r="H512" s="9" t="s">
        <v>121</v>
      </c>
      <c r="I512" s="9" t="s">
        <v>971</v>
      </c>
      <c r="J512" s="3" t="s">
        <v>2151</v>
      </c>
      <c r="K512" s="13" t="s">
        <v>1246</v>
      </c>
      <c r="L512" s="14" t="s">
        <v>1247</v>
      </c>
      <c r="M512" s="18">
        <f t="shared" si="17"/>
        <v>1.1377314814814854E-2</v>
      </c>
      <c r="N512">
        <f t="shared" si="18"/>
        <v>18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1248</v>
      </c>
      <c r="H513" s="9" t="s">
        <v>121</v>
      </c>
      <c r="I513" s="9" t="s">
        <v>971</v>
      </c>
      <c r="J513" s="3" t="s">
        <v>2151</v>
      </c>
      <c r="K513" s="13" t="s">
        <v>1249</v>
      </c>
      <c r="L513" s="14" t="s">
        <v>1250</v>
      </c>
      <c r="M513" s="18">
        <f t="shared" si="17"/>
        <v>1.4282407407407383E-2</v>
      </c>
      <c r="N513">
        <f t="shared" si="18"/>
        <v>20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1251</v>
      </c>
      <c r="H514" s="9" t="s">
        <v>121</v>
      </c>
      <c r="I514" s="9" t="s">
        <v>971</v>
      </c>
      <c r="J514" s="3" t="s">
        <v>2151</v>
      </c>
      <c r="K514" s="13" t="s">
        <v>1252</v>
      </c>
      <c r="L514" s="14" t="s">
        <v>1253</v>
      </c>
      <c r="M514" s="18">
        <f t="shared" si="17"/>
        <v>2.5196759259259349E-2</v>
      </c>
      <c r="N514">
        <f t="shared" si="18"/>
        <v>12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1254</v>
      </c>
      <c r="H515" s="9" t="s">
        <v>121</v>
      </c>
      <c r="I515" s="9" t="s">
        <v>971</v>
      </c>
      <c r="J515" s="3" t="s">
        <v>2151</v>
      </c>
      <c r="K515" s="13" t="s">
        <v>1255</v>
      </c>
      <c r="L515" s="14" t="s">
        <v>1256</v>
      </c>
      <c r="M515" s="18">
        <f t="shared" ref="M515:M578" si="19">L515-K515</f>
        <v>2.2974537037037002E-2</v>
      </c>
      <c r="N515">
        <f t="shared" ref="N515:N578" si="20">HOUR(K515)</f>
        <v>14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1257</v>
      </c>
      <c r="H516" s="9" t="s">
        <v>121</v>
      </c>
      <c r="I516" s="9" t="s">
        <v>971</v>
      </c>
      <c r="J516" s="3" t="s">
        <v>2151</v>
      </c>
      <c r="K516" s="13" t="s">
        <v>1258</v>
      </c>
      <c r="L516" s="17" t="s">
        <v>2161</v>
      </c>
      <c r="M516" s="18">
        <f t="shared" si="19"/>
        <v>2.4189814814814747E-2</v>
      </c>
      <c r="N516">
        <f t="shared" si="20"/>
        <v>23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1640</v>
      </c>
      <c r="H517" s="9" t="s">
        <v>121</v>
      </c>
      <c r="I517" s="9" t="s">
        <v>1413</v>
      </c>
      <c r="J517" s="3" t="s">
        <v>2151</v>
      </c>
      <c r="K517" s="13" t="s">
        <v>1641</v>
      </c>
      <c r="L517" s="14" t="s">
        <v>1642</v>
      </c>
      <c r="M517" s="18">
        <f t="shared" si="19"/>
        <v>1.8865740740740711E-2</v>
      </c>
      <c r="N517">
        <f t="shared" si="20"/>
        <v>5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1643</v>
      </c>
      <c r="H518" s="9" t="s">
        <v>121</v>
      </c>
      <c r="I518" s="9" t="s">
        <v>1413</v>
      </c>
      <c r="J518" s="3" t="s">
        <v>2151</v>
      </c>
      <c r="K518" s="13" t="s">
        <v>1644</v>
      </c>
      <c r="L518" s="14" t="s">
        <v>1645</v>
      </c>
      <c r="M518" s="18">
        <f t="shared" si="19"/>
        <v>2.1400462962962941E-2</v>
      </c>
      <c r="N518">
        <f t="shared" si="20"/>
        <v>6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1646</v>
      </c>
      <c r="H519" s="9" t="s">
        <v>121</v>
      </c>
      <c r="I519" s="9" t="s">
        <v>1413</v>
      </c>
      <c r="J519" s="3" t="s">
        <v>2151</v>
      </c>
      <c r="K519" s="13" t="s">
        <v>1647</v>
      </c>
      <c r="L519" s="14" t="s">
        <v>1648</v>
      </c>
      <c r="M519" s="18">
        <f t="shared" si="19"/>
        <v>8.7094907407407385E-2</v>
      </c>
      <c r="N519">
        <f t="shared" si="20"/>
        <v>11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1649</v>
      </c>
      <c r="H520" s="9" t="s">
        <v>121</v>
      </c>
      <c r="I520" s="9" t="s">
        <v>1413</v>
      </c>
      <c r="J520" s="3" t="s">
        <v>2151</v>
      </c>
      <c r="K520" s="13" t="s">
        <v>1650</v>
      </c>
      <c r="L520" s="14" t="s">
        <v>1651</v>
      </c>
      <c r="M520" s="18">
        <f t="shared" si="19"/>
        <v>5.7499999999999996E-2</v>
      </c>
      <c r="N520">
        <f t="shared" si="20"/>
        <v>13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1652</v>
      </c>
      <c r="H521" s="9" t="s">
        <v>121</v>
      </c>
      <c r="I521" s="9" t="s">
        <v>1413</v>
      </c>
      <c r="J521" s="3" t="s">
        <v>2151</v>
      </c>
      <c r="K521" s="13" t="s">
        <v>1653</v>
      </c>
      <c r="L521" s="14" t="s">
        <v>1654</v>
      </c>
      <c r="M521" s="18">
        <f t="shared" si="19"/>
        <v>3.4699074074074132E-2</v>
      </c>
      <c r="N521">
        <f t="shared" si="20"/>
        <v>17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1655</v>
      </c>
      <c r="H522" s="9" t="s">
        <v>121</v>
      </c>
      <c r="I522" s="9" t="s">
        <v>1413</v>
      </c>
      <c r="J522" s="3" t="s">
        <v>2151</v>
      </c>
      <c r="K522" s="13" t="s">
        <v>1656</v>
      </c>
      <c r="L522" s="14" t="s">
        <v>1657</v>
      </c>
      <c r="M522" s="18">
        <f t="shared" si="19"/>
        <v>2.965277777777775E-2</v>
      </c>
      <c r="N522">
        <f t="shared" si="20"/>
        <v>17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1658</v>
      </c>
      <c r="H523" s="9" t="s">
        <v>121</v>
      </c>
      <c r="I523" s="9" t="s">
        <v>1413</v>
      </c>
      <c r="J523" s="3" t="s">
        <v>2151</v>
      </c>
      <c r="K523" s="13" t="s">
        <v>1659</v>
      </c>
      <c r="L523" s="14" t="s">
        <v>1660</v>
      </c>
      <c r="M523" s="18">
        <f t="shared" si="19"/>
        <v>1.5324074074074101E-2</v>
      </c>
      <c r="N523">
        <f t="shared" si="20"/>
        <v>22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1952</v>
      </c>
      <c r="H524" s="9" t="s">
        <v>121</v>
      </c>
      <c r="I524" s="9" t="s">
        <v>1791</v>
      </c>
      <c r="J524" s="3" t="s">
        <v>2151</v>
      </c>
      <c r="K524" s="13" t="s">
        <v>1953</v>
      </c>
      <c r="L524" s="14" t="s">
        <v>1954</v>
      </c>
      <c r="M524" s="18">
        <f t="shared" si="19"/>
        <v>3.0856481481481485E-2</v>
      </c>
      <c r="N524">
        <f t="shared" si="20"/>
        <v>1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1955</v>
      </c>
      <c r="H525" s="9" t="s">
        <v>121</v>
      </c>
      <c r="I525" s="9" t="s">
        <v>1791</v>
      </c>
      <c r="J525" s="3" t="s">
        <v>2151</v>
      </c>
      <c r="K525" s="13" t="s">
        <v>1956</v>
      </c>
      <c r="L525" s="14" t="s">
        <v>1957</v>
      </c>
      <c r="M525" s="18">
        <f t="shared" si="19"/>
        <v>3.0833333333333268E-2</v>
      </c>
      <c r="N525">
        <f t="shared" si="20"/>
        <v>12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1958</v>
      </c>
      <c r="H526" s="9" t="s">
        <v>121</v>
      </c>
      <c r="I526" s="9" t="s">
        <v>1791</v>
      </c>
      <c r="J526" s="3" t="s">
        <v>2151</v>
      </c>
      <c r="K526" s="13" t="s">
        <v>1959</v>
      </c>
      <c r="L526" s="14" t="s">
        <v>1960</v>
      </c>
      <c r="M526" s="18">
        <f t="shared" si="19"/>
        <v>2.4062499999999876E-2</v>
      </c>
      <c r="N526">
        <f t="shared" si="20"/>
        <v>22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2090</v>
      </c>
      <c r="H527" s="9" t="s">
        <v>121</v>
      </c>
      <c r="I527" s="9" t="s">
        <v>2051</v>
      </c>
      <c r="J527" s="3" t="s">
        <v>2151</v>
      </c>
      <c r="K527" s="13" t="s">
        <v>2091</v>
      </c>
      <c r="L527" s="14" t="s">
        <v>2092</v>
      </c>
      <c r="M527" s="18">
        <f t="shared" si="19"/>
        <v>3.1319444444444455E-2</v>
      </c>
      <c r="N527">
        <f t="shared" si="20"/>
        <v>4</v>
      </c>
    </row>
    <row r="528" spans="1:14" x14ac:dyDescent="0.25">
      <c r="A528" s="11"/>
      <c r="B528" s="12"/>
      <c r="C528" s="9" t="s">
        <v>182</v>
      </c>
      <c r="D528" s="9" t="s">
        <v>183</v>
      </c>
      <c r="E528" s="9" t="s">
        <v>183</v>
      </c>
      <c r="F528" s="9" t="s">
        <v>15</v>
      </c>
      <c r="G528" s="10" t="s">
        <v>12</v>
      </c>
      <c r="H528" s="5"/>
      <c r="I528" s="5"/>
      <c r="J528" s="6"/>
      <c r="K528" s="7"/>
      <c r="L528" s="8"/>
    </row>
    <row r="529" spans="1:14" x14ac:dyDescent="0.25">
      <c r="A529" s="11"/>
      <c r="B529" s="12"/>
      <c r="C529" s="12"/>
      <c r="D529" s="12"/>
      <c r="E529" s="12"/>
      <c r="F529" s="12"/>
      <c r="G529" s="9" t="s">
        <v>378</v>
      </c>
      <c r="H529" s="9" t="s">
        <v>121</v>
      </c>
      <c r="I529" s="9" t="s">
        <v>18</v>
      </c>
      <c r="J529" s="3" t="s">
        <v>2151</v>
      </c>
      <c r="K529" s="13" t="s">
        <v>379</v>
      </c>
      <c r="L529" s="14" t="s">
        <v>380</v>
      </c>
      <c r="M529" s="18">
        <f t="shared" si="19"/>
        <v>2.4097222222222214E-2</v>
      </c>
      <c r="N529">
        <f t="shared" si="20"/>
        <v>15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381</v>
      </c>
      <c r="H530" s="9" t="s">
        <v>121</v>
      </c>
      <c r="I530" s="9" t="s">
        <v>18</v>
      </c>
      <c r="J530" s="3" t="s">
        <v>2151</v>
      </c>
      <c r="K530" s="13" t="s">
        <v>382</v>
      </c>
      <c r="L530" s="14" t="s">
        <v>383</v>
      </c>
      <c r="M530" s="18">
        <f t="shared" si="19"/>
        <v>1.5995370370370465E-2</v>
      </c>
      <c r="N530">
        <f t="shared" si="20"/>
        <v>19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1259</v>
      </c>
      <c r="H531" s="9" t="s">
        <v>121</v>
      </c>
      <c r="I531" s="9" t="s">
        <v>971</v>
      </c>
      <c r="J531" s="3" t="s">
        <v>2151</v>
      </c>
      <c r="K531" s="13" t="s">
        <v>1260</v>
      </c>
      <c r="L531" s="14" t="s">
        <v>1261</v>
      </c>
      <c r="M531" s="18">
        <f t="shared" si="19"/>
        <v>3.2731481481481528E-2</v>
      </c>
      <c r="N531">
        <f t="shared" si="20"/>
        <v>18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1661</v>
      </c>
      <c r="H532" s="9" t="s">
        <v>121</v>
      </c>
      <c r="I532" s="9" t="s">
        <v>1413</v>
      </c>
      <c r="J532" s="3" t="s">
        <v>2151</v>
      </c>
      <c r="K532" s="13" t="s">
        <v>1662</v>
      </c>
      <c r="L532" s="14" t="s">
        <v>1663</v>
      </c>
      <c r="M532" s="18">
        <f t="shared" si="19"/>
        <v>2.2800925925926085E-2</v>
      </c>
      <c r="N532">
        <f t="shared" si="20"/>
        <v>16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1961</v>
      </c>
      <c r="H533" s="9" t="s">
        <v>121</v>
      </c>
      <c r="I533" s="9" t="s">
        <v>1791</v>
      </c>
      <c r="J533" s="3" t="s">
        <v>2151</v>
      </c>
      <c r="K533" s="13" t="s">
        <v>1962</v>
      </c>
      <c r="L533" s="14" t="s">
        <v>1963</v>
      </c>
      <c r="M533" s="18">
        <f t="shared" si="19"/>
        <v>2.2523148148148209E-2</v>
      </c>
      <c r="N533">
        <f t="shared" si="20"/>
        <v>9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1964</v>
      </c>
      <c r="H534" s="9" t="s">
        <v>121</v>
      </c>
      <c r="I534" s="9" t="s">
        <v>1791</v>
      </c>
      <c r="J534" s="3" t="s">
        <v>2151</v>
      </c>
      <c r="K534" s="13" t="s">
        <v>1965</v>
      </c>
      <c r="L534" s="14" t="s">
        <v>1966</v>
      </c>
      <c r="M534" s="18">
        <f t="shared" si="19"/>
        <v>2.070601851851861E-2</v>
      </c>
      <c r="N534">
        <f t="shared" si="20"/>
        <v>12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1967</v>
      </c>
      <c r="H535" s="9" t="s">
        <v>121</v>
      </c>
      <c r="I535" s="9" t="s">
        <v>1791</v>
      </c>
      <c r="J535" s="3" t="s">
        <v>2151</v>
      </c>
      <c r="K535" s="13" t="s">
        <v>1968</v>
      </c>
      <c r="L535" s="14" t="s">
        <v>1969</v>
      </c>
      <c r="M535" s="18">
        <f t="shared" si="19"/>
        <v>1.1701388888888831E-2</v>
      </c>
      <c r="N535">
        <f t="shared" si="20"/>
        <v>14</v>
      </c>
    </row>
    <row r="536" spans="1:14" x14ac:dyDescent="0.25">
      <c r="A536" s="11"/>
      <c r="B536" s="12"/>
      <c r="C536" s="9" t="s">
        <v>195</v>
      </c>
      <c r="D536" s="9" t="s">
        <v>196</v>
      </c>
      <c r="E536" s="9" t="s">
        <v>196</v>
      </c>
      <c r="F536" s="9" t="s">
        <v>15</v>
      </c>
      <c r="G536" s="10" t="s">
        <v>12</v>
      </c>
      <c r="H536" s="5"/>
      <c r="I536" s="5"/>
      <c r="J536" s="6"/>
      <c r="K536" s="7"/>
      <c r="L536" s="8"/>
    </row>
    <row r="537" spans="1:14" x14ac:dyDescent="0.25">
      <c r="A537" s="11"/>
      <c r="B537" s="12"/>
      <c r="C537" s="12"/>
      <c r="D537" s="12"/>
      <c r="E537" s="12"/>
      <c r="F537" s="12"/>
      <c r="G537" s="9" t="s">
        <v>384</v>
      </c>
      <c r="H537" s="9" t="s">
        <v>121</v>
      </c>
      <c r="I537" s="9" t="s">
        <v>18</v>
      </c>
      <c r="J537" s="3" t="s">
        <v>2151</v>
      </c>
      <c r="K537" s="13" t="s">
        <v>385</v>
      </c>
      <c r="L537" s="14" t="s">
        <v>386</v>
      </c>
      <c r="M537" s="18">
        <f t="shared" si="19"/>
        <v>3.8495370370370374E-2</v>
      </c>
      <c r="N537">
        <f t="shared" si="20"/>
        <v>5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387</v>
      </c>
      <c r="H538" s="9" t="s">
        <v>121</v>
      </c>
      <c r="I538" s="9" t="s">
        <v>18</v>
      </c>
      <c r="J538" s="3" t="s">
        <v>2151</v>
      </c>
      <c r="K538" s="13" t="s">
        <v>388</v>
      </c>
      <c r="L538" s="14" t="s">
        <v>389</v>
      </c>
      <c r="M538" s="18">
        <f t="shared" si="19"/>
        <v>3.9039351851851839E-2</v>
      </c>
      <c r="N538">
        <f t="shared" si="20"/>
        <v>5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390</v>
      </c>
      <c r="H539" s="9" t="s">
        <v>121</v>
      </c>
      <c r="I539" s="9" t="s">
        <v>18</v>
      </c>
      <c r="J539" s="3" t="s">
        <v>2151</v>
      </c>
      <c r="K539" s="13" t="s">
        <v>391</v>
      </c>
      <c r="L539" s="14" t="s">
        <v>392</v>
      </c>
      <c r="M539" s="18">
        <f t="shared" si="19"/>
        <v>2.0127314814814834E-2</v>
      </c>
      <c r="N539">
        <f t="shared" si="20"/>
        <v>9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393</v>
      </c>
      <c r="H540" s="9" t="s">
        <v>121</v>
      </c>
      <c r="I540" s="9" t="s">
        <v>18</v>
      </c>
      <c r="J540" s="3" t="s">
        <v>2151</v>
      </c>
      <c r="K540" s="13" t="s">
        <v>394</v>
      </c>
      <c r="L540" s="14" t="s">
        <v>395</v>
      </c>
      <c r="M540" s="18">
        <f t="shared" si="19"/>
        <v>3.999999999999998E-2</v>
      </c>
      <c r="N540">
        <f t="shared" si="20"/>
        <v>10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795</v>
      </c>
      <c r="H541" s="9" t="s">
        <v>121</v>
      </c>
      <c r="I541" s="9" t="s">
        <v>515</v>
      </c>
      <c r="J541" s="3" t="s">
        <v>2151</v>
      </c>
      <c r="K541" s="13" t="s">
        <v>796</v>
      </c>
      <c r="L541" s="14" t="s">
        <v>797</v>
      </c>
      <c r="M541" s="18">
        <f t="shared" si="19"/>
        <v>1.4027777777777778E-2</v>
      </c>
      <c r="N541">
        <f t="shared" si="20"/>
        <v>3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798</v>
      </c>
      <c r="H542" s="9" t="s">
        <v>121</v>
      </c>
      <c r="I542" s="9" t="s">
        <v>515</v>
      </c>
      <c r="J542" s="3" t="s">
        <v>2151</v>
      </c>
      <c r="K542" s="13" t="s">
        <v>799</v>
      </c>
      <c r="L542" s="14" t="s">
        <v>800</v>
      </c>
      <c r="M542" s="18">
        <f t="shared" si="19"/>
        <v>1.7083333333333339E-2</v>
      </c>
      <c r="N542">
        <f t="shared" si="20"/>
        <v>5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1262</v>
      </c>
      <c r="H543" s="9" t="s">
        <v>121</v>
      </c>
      <c r="I543" s="9" t="s">
        <v>971</v>
      </c>
      <c r="J543" s="3" t="s">
        <v>2151</v>
      </c>
      <c r="K543" s="13" t="s">
        <v>1263</v>
      </c>
      <c r="L543" s="14" t="s">
        <v>1264</v>
      </c>
      <c r="M543" s="18">
        <f t="shared" si="19"/>
        <v>4.9143518518518503E-2</v>
      </c>
      <c r="N543">
        <f t="shared" si="20"/>
        <v>7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1265</v>
      </c>
      <c r="H544" s="9" t="s">
        <v>121</v>
      </c>
      <c r="I544" s="9" t="s">
        <v>971</v>
      </c>
      <c r="J544" s="3" t="s">
        <v>2151</v>
      </c>
      <c r="K544" s="13" t="s">
        <v>1266</v>
      </c>
      <c r="L544" s="14" t="s">
        <v>1267</v>
      </c>
      <c r="M544" s="18">
        <f t="shared" si="19"/>
        <v>3.1053240740740728E-2</v>
      </c>
      <c r="N544">
        <f t="shared" si="20"/>
        <v>11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1664</v>
      </c>
      <c r="H545" s="9" t="s">
        <v>121</v>
      </c>
      <c r="I545" s="9" t="s">
        <v>1413</v>
      </c>
      <c r="J545" s="3" t="s">
        <v>2151</v>
      </c>
      <c r="K545" s="13" t="s">
        <v>1665</v>
      </c>
      <c r="L545" s="14" t="s">
        <v>1666</v>
      </c>
      <c r="M545" s="18">
        <f t="shared" si="19"/>
        <v>2.5729166666666692E-2</v>
      </c>
      <c r="N545">
        <f t="shared" si="20"/>
        <v>5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1667</v>
      </c>
      <c r="H546" s="9" t="s">
        <v>121</v>
      </c>
      <c r="I546" s="9" t="s">
        <v>1413</v>
      </c>
      <c r="J546" s="3" t="s">
        <v>2151</v>
      </c>
      <c r="K546" s="13" t="s">
        <v>1668</v>
      </c>
      <c r="L546" s="14" t="s">
        <v>1669</v>
      </c>
      <c r="M546" s="18">
        <f t="shared" si="19"/>
        <v>1.5358796296296329E-2</v>
      </c>
      <c r="N546">
        <f t="shared" si="20"/>
        <v>7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1670</v>
      </c>
      <c r="H547" s="9" t="s">
        <v>121</v>
      </c>
      <c r="I547" s="9" t="s">
        <v>1413</v>
      </c>
      <c r="J547" s="3" t="s">
        <v>2151</v>
      </c>
      <c r="K547" s="13" t="s">
        <v>1671</v>
      </c>
      <c r="L547" s="14" t="s">
        <v>1672</v>
      </c>
      <c r="M547" s="18">
        <f t="shared" si="19"/>
        <v>6.3252314814814803E-2</v>
      </c>
      <c r="N547">
        <f t="shared" si="20"/>
        <v>9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2133</v>
      </c>
      <c r="H548" s="9" t="s">
        <v>121</v>
      </c>
      <c r="I548" s="9" t="s">
        <v>2121</v>
      </c>
      <c r="J548" s="3" t="s">
        <v>2151</v>
      </c>
      <c r="K548" s="13" t="s">
        <v>2134</v>
      </c>
      <c r="L548" s="14" t="s">
        <v>2135</v>
      </c>
      <c r="M548" s="18">
        <f t="shared" si="19"/>
        <v>1.9675925925925819E-2</v>
      </c>
      <c r="N548">
        <f t="shared" si="20"/>
        <v>14</v>
      </c>
    </row>
    <row r="549" spans="1:14" x14ac:dyDescent="0.25">
      <c r="A549" s="11"/>
      <c r="B549" s="12"/>
      <c r="C549" s="9" t="s">
        <v>40</v>
      </c>
      <c r="D549" s="9" t="s">
        <v>41</v>
      </c>
      <c r="E549" s="9" t="s">
        <v>200</v>
      </c>
      <c r="F549" s="9" t="s">
        <v>15</v>
      </c>
      <c r="G549" s="10" t="s">
        <v>12</v>
      </c>
      <c r="H549" s="5"/>
      <c r="I549" s="5"/>
      <c r="J549" s="6"/>
      <c r="K549" s="7"/>
      <c r="L549" s="8"/>
    </row>
    <row r="550" spans="1:14" x14ac:dyDescent="0.25">
      <c r="A550" s="11"/>
      <c r="B550" s="12"/>
      <c r="C550" s="12"/>
      <c r="D550" s="12"/>
      <c r="E550" s="12"/>
      <c r="F550" s="12"/>
      <c r="G550" s="9" t="s">
        <v>396</v>
      </c>
      <c r="H550" s="9" t="s">
        <v>202</v>
      </c>
      <c r="I550" s="9" t="s">
        <v>18</v>
      </c>
      <c r="J550" s="3" t="s">
        <v>2151</v>
      </c>
      <c r="K550" s="13" t="s">
        <v>397</v>
      </c>
      <c r="L550" s="14" t="s">
        <v>398</v>
      </c>
      <c r="M550" s="18">
        <f t="shared" si="19"/>
        <v>4.372685185185185E-2</v>
      </c>
      <c r="N550">
        <f t="shared" si="20"/>
        <v>5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399</v>
      </c>
      <c r="H551" s="9" t="s">
        <v>202</v>
      </c>
      <c r="I551" s="9" t="s">
        <v>18</v>
      </c>
      <c r="J551" s="3" t="s">
        <v>2151</v>
      </c>
      <c r="K551" s="13" t="s">
        <v>400</v>
      </c>
      <c r="L551" s="14" t="s">
        <v>401</v>
      </c>
      <c r="M551" s="18">
        <f t="shared" si="19"/>
        <v>3.2060185185185164E-2</v>
      </c>
      <c r="N551">
        <f t="shared" si="20"/>
        <v>10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402</v>
      </c>
      <c r="H552" s="9" t="s">
        <v>202</v>
      </c>
      <c r="I552" s="9" t="s">
        <v>18</v>
      </c>
      <c r="J552" s="3" t="s">
        <v>2151</v>
      </c>
      <c r="K552" s="13" t="s">
        <v>403</v>
      </c>
      <c r="L552" s="14" t="s">
        <v>404</v>
      </c>
      <c r="M552" s="18">
        <f t="shared" si="19"/>
        <v>4.6782407407407356E-2</v>
      </c>
      <c r="N552">
        <f t="shared" si="20"/>
        <v>10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405</v>
      </c>
      <c r="H553" s="9" t="s">
        <v>202</v>
      </c>
      <c r="I553" s="9" t="s">
        <v>18</v>
      </c>
      <c r="J553" s="3" t="s">
        <v>2151</v>
      </c>
      <c r="K553" s="13" t="s">
        <v>406</v>
      </c>
      <c r="L553" s="14" t="s">
        <v>407</v>
      </c>
      <c r="M553" s="18">
        <f t="shared" si="19"/>
        <v>2.6793981481481377E-2</v>
      </c>
      <c r="N553">
        <f t="shared" si="20"/>
        <v>12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408</v>
      </c>
      <c r="H554" s="9" t="s">
        <v>202</v>
      </c>
      <c r="I554" s="9" t="s">
        <v>18</v>
      </c>
      <c r="J554" s="3" t="s">
        <v>2151</v>
      </c>
      <c r="K554" s="13" t="s">
        <v>409</v>
      </c>
      <c r="L554" s="14" t="s">
        <v>410</v>
      </c>
      <c r="M554" s="18">
        <f t="shared" si="19"/>
        <v>1.7280092592592666E-2</v>
      </c>
      <c r="N554">
        <f t="shared" si="20"/>
        <v>16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411</v>
      </c>
      <c r="H555" s="9" t="s">
        <v>202</v>
      </c>
      <c r="I555" s="9" t="s">
        <v>18</v>
      </c>
      <c r="J555" s="3" t="s">
        <v>2151</v>
      </c>
      <c r="K555" s="13" t="s">
        <v>412</v>
      </c>
      <c r="L555" s="14" t="s">
        <v>413</v>
      </c>
      <c r="M555" s="18">
        <f t="shared" si="19"/>
        <v>1.7604166666666865E-2</v>
      </c>
      <c r="N555">
        <f t="shared" si="20"/>
        <v>16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414</v>
      </c>
      <c r="H556" s="9" t="s">
        <v>202</v>
      </c>
      <c r="I556" s="9" t="s">
        <v>18</v>
      </c>
      <c r="J556" s="3" t="s">
        <v>2151</v>
      </c>
      <c r="K556" s="13" t="s">
        <v>415</v>
      </c>
      <c r="L556" s="14" t="s">
        <v>416</v>
      </c>
      <c r="M556" s="18">
        <f t="shared" si="19"/>
        <v>1.3715277777777701E-2</v>
      </c>
      <c r="N556">
        <f t="shared" si="20"/>
        <v>21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801</v>
      </c>
      <c r="H557" s="9" t="s">
        <v>202</v>
      </c>
      <c r="I557" s="9" t="s">
        <v>515</v>
      </c>
      <c r="J557" s="3" t="s">
        <v>2151</v>
      </c>
      <c r="K557" s="13" t="s">
        <v>802</v>
      </c>
      <c r="L557" s="14" t="s">
        <v>803</v>
      </c>
      <c r="M557" s="18">
        <f t="shared" si="19"/>
        <v>1.3657407407407424E-2</v>
      </c>
      <c r="N557">
        <f t="shared" si="20"/>
        <v>5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804</v>
      </c>
      <c r="H558" s="9" t="s">
        <v>202</v>
      </c>
      <c r="I558" s="9" t="s">
        <v>515</v>
      </c>
      <c r="J558" s="3" t="s">
        <v>2151</v>
      </c>
      <c r="K558" s="13" t="s">
        <v>805</v>
      </c>
      <c r="L558" s="14" t="s">
        <v>806</v>
      </c>
      <c r="M558" s="18">
        <f t="shared" si="19"/>
        <v>2.1284722222222274E-2</v>
      </c>
      <c r="N558">
        <f t="shared" si="20"/>
        <v>10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807</v>
      </c>
      <c r="H559" s="9" t="s">
        <v>202</v>
      </c>
      <c r="I559" s="9" t="s">
        <v>515</v>
      </c>
      <c r="J559" s="3" t="s">
        <v>2151</v>
      </c>
      <c r="K559" s="13" t="s">
        <v>808</v>
      </c>
      <c r="L559" s="14" t="s">
        <v>809</v>
      </c>
      <c r="M559" s="18">
        <f t="shared" si="19"/>
        <v>3.7291666666666612E-2</v>
      </c>
      <c r="N559">
        <f t="shared" si="20"/>
        <v>10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810</v>
      </c>
      <c r="H560" s="9" t="s">
        <v>202</v>
      </c>
      <c r="I560" s="9" t="s">
        <v>515</v>
      </c>
      <c r="J560" s="3" t="s">
        <v>2151</v>
      </c>
      <c r="K560" s="13" t="s">
        <v>811</v>
      </c>
      <c r="L560" s="14" t="s">
        <v>812</v>
      </c>
      <c r="M560" s="18">
        <f t="shared" si="19"/>
        <v>3.0266203703703753E-2</v>
      </c>
      <c r="N560">
        <f t="shared" si="20"/>
        <v>11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813</v>
      </c>
      <c r="H561" s="9" t="s">
        <v>202</v>
      </c>
      <c r="I561" s="9" t="s">
        <v>515</v>
      </c>
      <c r="J561" s="3" t="s">
        <v>2151</v>
      </c>
      <c r="K561" s="13" t="s">
        <v>814</v>
      </c>
      <c r="L561" s="14" t="s">
        <v>815</v>
      </c>
      <c r="M561" s="18">
        <f t="shared" si="19"/>
        <v>2.0925925925925903E-2</v>
      </c>
      <c r="N561">
        <f t="shared" si="20"/>
        <v>15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816</v>
      </c>
      <c r="H562" s="9" t="s">
        <v>202</v>
      </c>
      <c r="I562" s="9" t="s">
        <v>515</v>
      </c>
      <c r="J562" s="3" t="s">
        <v>2151</v>
      </c>
      <c r="K562" s="13" t="s">
        <v>817</v>
      </c>
      <c r="L562" s="14" t="s">
        <v>818</v>
      </c>
      <c r="M562" s="18">
        <f t="shared" si="19"/>
        <v>1.3645833333333357E-2</v>
      </c>
      <c r="N562">
        <f t="shared" si="20"/>
        <v>16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819</v>
      </c>
      <c r="H563" s="9" t="s">
        <v>202</v>
      </c>
      <c r="I563" s="9" t="s">
        <v>515</v>
      </c>
      <c r="J563" s="3" t="s">
        <v>2151</v>
      </c>
      <c r="K563" s="13" t="s">
        <v>820</v>
      </c>
      <c r="L563" s="14" t="s">
        <v>821</v>
      </c>
      <c r="M563" s="18">
        <f t="shared" si="19"/>
        <v>1.9398148148148109E-2</v>
      </c>
      <c r="N563">
        <f t="shared" si="20"/>
        <v>16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1268</v>
      </c>
      <c r="H564" s="9" t="s">
        <v>202</v>
      </c>
      <c r="I564" s="9" t="s">
        <v>971</v>
      </c>
      <c r="J564" s="3" t="s">
        <v>2151</v>
      </c>
      <c r="K564" s="13" t="s">
        <v>1269</v>
      </c>
      <c r="L564" s="14" t="s">
        <v>1270</v>
      </c>
      <c r="M564" s="18">
        <f t="shared" si="19"/>
        <v>2.1064814814814814E-2</v>
      </c>
      <c r="N564">
        <f t="shared" si="20"/>
        <v>5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1271</v>
      </c>
      <c r="H565" s="9" t="s">
        <v>202</v>
      </c>
      <c r="I565" s="9" t="s">
        <v>971</v>
      </c>
      <c r="J565" s="3" t="s">
        <v>2151</v>
      </c>
      <c r="K565" s="13" t="s">
        <v>1272</v>
      </c>
      <c r="L565" s="14" t="s">
        <v>1273</v>
      </c>
      <c r="M565" s="18">
        <f t="shared" si="19"/>
        <v>2.1423611111111157E-2</v>
      </c>
      <c r="N565">
        <f t="shared" si="20"/>
        <v>5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1274</v>
      </c>
      <c r="H566" s="9" t="s">
        <v>202</v>
      </c>
      <c r="I566" s="9" t="s">
        <v>971</v>
      </c>
      <c r="J566" s="3" t="s">
        <v>2151</v>
      </c>
      <c r="K566" s="13" t="s">
        <v>1275</v>
      </c>
      <c r="L566" s="14" t="s">
        <v>1276</v>
      </c>
      <c r="M566" s="18">
        <f t="shared" si="19"/>
        <v>2.8969907407407403E-2</v>
      </c>
      <c r="N566">
        <f t="shared" si="20"/>
        <v>5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1673</v>
      </c>
      <c r="H567" s="9" t="s">
        <v>202</v>
      </c>
      <c r="I567" s="9" t="s">
        <v>1413</v>
      </c>
      <c r="J567" s="3" t="s">
        <v>2151</v>
      </c>
      <c r="K567" s="13" t="s">
        <v>1674</v>
      </c>
      <c r="L567" s="14" t="s">
        <v>1675</v>
      </c>
      <c r="M567" s="18">
        <f t="shared" si="19"/>
        <v>1.359953703703709E-2</v>
      </c>
      <c r="N567">
        <f t="shared" si="20"/>
        <v>19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1676</v>
      </c>
      <c r="H568" s="9" t="s">
        <v>202</v>
      </c>
      <c r="I568" s="9" t="s">
        <v>1413</v>
      </c>
      <c r="J568" s="3" t="s">
        <v>2151</v>
      </c>
      <c r="K568" s="13" t="s">
        <v>1677</v>
      </c>
      <c r="L568" s="14" t="s">
        <v>1678</v>
      </c>
      <c r="M568" s="18">
        <f t="shared" si="19"/>
        <v>2.093749999999997E-2</v>
      </c>
      <c r="N568">
        <f t="shared" si="20"/>
        <v>5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1679</v>
      </c>
      <c r="H569" s="9" t="s">
        <v>202</v>
      </c>
      <c r="I569" s="9" t="s">
        <v>1413</v>
      </c>
      <c r="J569" s="3" t="s">
        <v>2151</v>
      </c>
      <c r="K569" s="13" t="s">
        <v>1680</v>
      </c>
      <c r="L569" s="14" t="s">
        <v>1681</v>
      </c>
      <c r="M569" s="18">
        <f t="shared" si="19"/>
        <v>1.6620370370370396E-2</v>
      </c>
      <c r="N569">
        <f t="shared" si="20"/>
        <v>7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1682</v>
      </c>
      <c r="H570" s="9" t="s">
        <v>202</v>
      </c>
      <c r="I570" s="9" t="s">
        <v>1413</v>
      </c>
      <c r="J570" s="3" t="s">
        <v>2151</v>
      </c>
      <c r="K570" s="13" t="s">
        <v>1683</v>
      </c>
      <c r="L570" s="14" t="s">
        <v>1684</v>
      </c>
      <c r="M570" s="18">
        <f t="shared" si="19"/>
        <v>0.10688657407407398</v>
      </c>
      <c r="N570">
        <f t="shared" si="20"/>
        <v>11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1685</v>
      </c>
      <c r="H571" s="9" t="s">
        <v>202</v>
      </c>
      <c r="I571" s="9" t="s">
        <v>1413</v>
      </c>
      <c r="J571" s="3" t="s">
        <v>2151</v>
      </c>
      <c r="K571" s="13" t="s">
        <v>1686</v>
      </c>
      <c r="L571" s="14" t="s">
        <v>1687</v>
      </c>
      <c r="M571" s="18">
        <f t="shared" si="19"/>
        <v>7.8773148148148175E-2</v>
      </c>
      <c r="N571">
        <f t="shared" si="20"/>
        <v>12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1688</v>
      </c>
      <c r="H572" s="9" t="s">
        <v>202</v>
      </c>
      <c r="I572" s="9" t="s">
        <v>1413</v>
      </c>
      <c r="J572" s="3" t="s">
        <v>2151</v>
      </c>
      <c r="K572" s="13" t="s">
        <v>1689</v>
      </c>
      <c r="L572" s="14" t="s">
        <v>1690</v>
      </c>
      <c r="M572" s="18">
        <f t="shared" si="19"/>
        <v>1.3530092592592635E-2</v>
      </c>
      <c r="N572">
        <f t="shared" si="20"/>
        <v>20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1970</v>
      </c>
      <c r="H573" s="9" t="s">
        <v>202</v>
      </c>
      <c r="I573" s="9" t="s">
        <v>1791</v>
      </c>
      <c r="J573" s="3" t="s">
        <v>2151</v>
      </c>
      <c r="K573" s="13" t="s">
        <v>1971</v>
      </c>
      <c r="L573" s="14" t="s">
        <v>1972</v>
      </c>
      <c r="M573" s="18">
        <f t="shared" si="19"/>
        <v>2.7372685185185153E-2</v>
      </c>
      <c r="N573">
        <f t="shared" si="20"/>
        <v>6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1973</v>
      </c>
      <c r="H574" s="9" t="s">
        <v>202</v>
      </c>
      <c r="I574" s="9" t="s">
        <v>1791</v>
      </c>
      <c r="J574" s="3" t="s">
        <v>2151</v>
      </c>
      <c r="K574" s="13" t="s">
        <v>1974</v>
      </c>
      <c r="L574" s="14" t="s">
        <v>1975</v>
      </c>
      <c r="M574" s="18">
        <f t="shared" si="19"/>
        <v>3.2222222222222263E-2</v>
      </c>
      <c r="N574">
        <f t="shared" si="20"/>
        <v>12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2093</v>
      </c>
      <c r="H575" s="9" t="s">
        <v>202</v>
      </c>
      <c r="I575" s="9" t="s">
        <v>2051</v>
      </c>
      <c r="J575" s="3" t="s">
        <v>2151</v>
      </c>
      <c r="K575" s="13" t="s">
        <v>2094</v>
      </c>
      <c r="L575" s="14" t="s">
        <v>2095</v>
      </c>
      <c r="M575" s="18">
        <f t="shared" si="19"/>
        <v>2.3599537037037037E-2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2096</v>
      </c>
      <c r="H576" s="9" t="s">
        <v>202</v>
      </c>
      <c r="I576" s="9" t="s">
        <v>2051</v>
      </c>
      <c r="J576" s="3" t="s">
        <v>2151</v>
      </c>
      <c r="K576" s="13" t="s">
        <v>2097</v>
      </c>
      <c r="L576" s="14" t="s">
        <v>2098</v>
      </c>
      <c r="M576" s="18">
        <f t="shared" si="19"/>
        <v>1.2500000000000011E-2</v>
      </c>
      <c r="N576">
        <f t="shared" si="20"/>
        <v>5</v>
      </c>
    </row>
    <row r="577" spans="1:14" x14ac:dyDescent="0.25">
      <c r="A577" s="11"/>
      <c r="B577" s="12"/>
      <c r="C577" s="9" t="s">
        <v>205</v>
      </c>
      <c r="D577" s="9" t="s">
        <v>206</v>
      </c>
      <c r="E577" s="9" t="s">
        <v>206</v>
      </c>
      <c r="F577" s="9" t="s">
        <v>15</v>
      </c>
      <c r="G577" s="10" t="s">
        <v>12</v>
      </c>
      <c r="H577" s="5"/>
      <c r="I577" s="5"/>
      <c r="J577" s="6"/>
      <c r="K577" s="7"/>
      <c r="L577" s="8"/>
    </row>
    <row r="578" spans="1:14" x14ac:dyDescent="0.25">
      <c r="A578" s="11"/>
      <c r="B578" s="12"/>
      <c r="C578" s="12"/>
      <c r="D578" s="12"/>
      <c r="E578" s="12"/>
      <c r="F578" s="12"/>
      <c r="G578" s="9" t="s">
        <v>417</v>
      </c>
      <c r="H578" s="9" t="s">
        <v>121</v>
      </c>
      <c r="I578" s="9" t="s">
        <v>18</v>
      </c>
      <c r="J578" s="3" t="s">
        <v>2151</v>
      </c>
      <c r="K578" s="13" t="s">
        <v>418</v>
      </c>
      <c r="L578" s="14" t="s">
        <v>419</v>
      </c>
      <c r="M578" s="18">
        <f t="shared" si="19"/>
        <v>2.5879629629629641E-2</v>
      </c>
      <c r="N578">
        <f t="shared" si="20"/>
        <v>8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420</v>
      </c>
      <c r="H579" s="9" t="s">
        <v>121</v>
      </c>
      <c r="I579" s="9" t="s">
        <v>18</v>
      </c>
      <c r="J579" s="3" t="s">
        <v>2151</v>
      </c>
      <c r="K579" s="13" t="s">
        <v>421</v>
      </c>
      <c r="L579" s="14" t="s">
        <v>422</v>
      </c>
      <c r="M579" s="18">
        <f t="shared" ref="M579:M642" si="21">L579-K579</f>
        <v>1.5439814814814823E-2</v>
      </c>
      <c r="N579">
        <f t="shared" ref="N579:N642" si="22">HOUR(K579)</f>
        <v>11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822</v>
      </c>
      <c r="H580" s="9" t="s">
        <v>121</v>
      </c>
      <c r="I580" s="9" t="s">
        <v>515</v>
      </c>
      <c r="J580" s="3" t="s">
        <v>2151</v>
      </c>
      <c r="K580" s="13" t="s">
        <v>823</v>
      </c>
      <c r="L580" s="14" t="s">
        <v>824</v>
      </c>
      <c r="M580" s="18">
        <f t="shared" si="21"/>
        <v>2.4988425925925983E-2</v>
      </c>
      <c r="N580">
        <f t="shared" si="22"/>
        <v>11</v>
      </c>
    </row>
    <row r="581" spans="1:14" x14ac:dyDescent="0.25">
      <c r="A581" s="11"/>
      <c r="B581" s="12"/>
      <c r="C581" s="9" t="s">
        <v>825</v>
      </c>
      <c r="D581" s="9" t="s">
        <v>826</v>
      </c>
      <c r="E581" s="9" t="s">
        <v>826</v>
      </c>
      <c r="F581" s="9" t="s">
        <v>15</v>
      </c>
      <c r="G581" s="10" t="s">
        <v>12</v>
      </c>
      <c r="H581" s="5"/>
      <c r="I581" s="5"/>
      <c r="J581" s="6"/>
      <c r="K581" s="7"/>
      <c r="L581" s="8"/>
    </row>
    <row r="582" spans="1:14" x14ac:dyDescent="0.25">
      <c r="A582" s="11"/>
      <c r="B582" s="12"/>
      <c r="C582" s="12"/>
      <c r="D582" s="12"/>
      <c r="E582" s="12"/>
      <c r="F582" s="12"/>
      <c r="G582" s="9" t="s">
        <v>827</v>
      </c>
      <c r="H582" s="9" t="s">
        <v>121</v>
      </c>
      <c r="I582" s="9" t="s">
        <v>515</v>
      </c>
      <c r="J582" s="3" t="s">
        <v>2151</v>
      </c>
      <c r="K582" s="13" t="s">
        <v>828</v>
      </c>
      <c r="L582" s="14" t="s">
        <v>829</v>
      </c>
      <c r="M582" s="18">
        <f t="shared" si="21"/>
        <v>1.6724537037037024E-2</v>
      </c>
      <c r="N582">
        <f t="shared" si="22"/>
        <v>15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2136</v>
      </c>
      <c r="H583" s="9" t="s">
        <v>121</v>
      </c>
      <c r="I583" s="9" t="s">
        <v>2121</v>
      </c>
      <c r="J583" s="3" t="s">
        <v>2151</v>
      </c>
      <c r="K583" s="13" t="s">
        <v>2137</v>
      </c>
      <c r="L583" s="14" t="s">
        <v>2138</v>
      </c>
      <c r="M583" s="18">
        <f t="shared" si="21"/>
        <v>1.388888888888884E-2</v>
      </c>
      <c r="N583">
        <f t="shared" si="22"/>
        <v>15</v>
      </c>
    </row>
    <row r="584" spans="1:14" x14ac:dyDescent="0.25">
      <c r="A584" s="11"/>
      <c r="B584" s="12"/>
      <c r="C584" s="9" t="s">
        <v>423</v>
      </c>
      <c r="D584" s="9" t="s">
        <v>424</v>
      </c>
      <c r="E584" s="9" t="s">
        <v>424</v>
      </c>
      <c r="F584" s="9" t="s">
        <v>15</v>
      </c>
      <c r="G584" s="10" t="s">
        <v>12</v>
      </c>
      <c r="H584" s="5"/>
      <c r="I584" s="5"/>
      <c r="J584" s="6"/>
      <c r="K584" s="7"/>
      <c r="L584" s="8"/>
    </row>
    <row r="585" spans="1:14" x14ac:dyDescent="0.25">
      <c r="A585" s="11"/>
      <c r="B585" s="12"/>
      <c r="C585" s="12"/>
      <c r="D585" s="12"/>
      <c r="E585" s="12"/>
      <c r="F585" s="12"/>
      <c r="G585" s="9" t="s">
        <v>425</v>
      </c>
      <c r="H585" s="9" t="s">
        <v>121</v>
      </c>
      <c r="I585" s="9" t="s">
        <v>18</v>
      </c>
      <c r="J585" s="3" t="s">
        <v>2151</v>
      </c>
      <c r="K585" s="13" t="s">
        <v>426</v>
      </c>
      <c r="L585" s="14" t="s">
        <v>427</v>
      </c>
      <c r="M585" s="18">
        <f t="shared" si="21"/>
        <v>5.1921296296296215E-2</v>
      </c>
      <c r="N585">
        <f t="shared" si="22"/>
        <v>10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830</v>
      </c>
      <c r="H586" s="9" t="s">
        <v>121</v>
      </c>
      <c r="I586" s="9" t="s">
        <v>515</v>
      </c>
      <c r="J586" s="3" t="s">
        <v>2151</v>
      </c>
      <c r="K586" s="13" t="s">
        <v>831</v>
      </c>
      <c r="L586" s="14" t="s">
        <v>832</v>
      </c>
      <c r="M586" s="18">
        <f t="shared" si="21"/>
        <v>1.9305555555555576E-2</v>
      </c>
      <c r="N586">
        <f t="shared" si="22"/>
        <v>10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1277</v>
      </c>
      <c r="H587" s="9" t="s">
        <v>121</v>
      </c>
      <c r="I587" s="9" t="s">
        <v>971</v>
      </c>
      <c r="J587" s="3" t="s">
        <v>2151</v>
      </c>
      <c r="K587" s="13" t="s">
        <v>1278</v>
      </c>
      <c r="L587" s="14" t="s">
        <v>1279</v>
      </c>
      <c r="M587" s="18">
        <f t="shared" si="21"/>
        <v>3.7499999999999978E-2</v>
      </c>
      <c r="N587">
        <f t="shared" si="22"/>
        <v>10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1691</v>
      </c>
      <c r="H588" s="9" t="s">
        <v>121</v>
      </c>
      <c r="I588" s="9" t="s">
        <v>1413</v>
      </c>
      <c r="J588" s="3" t="s">
        <v>2151</v>
      </c>
      <c r="K588" s="13" t="s">
        <v>1692</v>
      </c>
      <c r="L588" s="14" t="s">
        <v>1693</v>
      </c>
      <c r="M588" s="18">
        <f t="shared" si="21"/>
        <v>9.5324074074074061E-2</v>
      </c>
      <c r="N588">
        <f t="shared" si="22"/>
        <v>10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1976</v>
      </c>
      <c r="H589" s="9" t="s">
        <v>121</v>
      </c>
      <c r="I589" s="9" t="s">
        <v>1791</v>
      </c>
      <c r="J589" s="3" t="s">
        <v>2151</v>
      </c>
      <c r="K589" s="13" t="s">
        <v>1977</v>
      </c>
      <c r="L589" s="14" t="s">
        <v>1978</v>
      </c>
      <c r="M589" s="18">
        <f t="shared" si="21"/>
        <v>1.5578703703703678E-2</v>
      </c>
      <c r="N589">
        <f t="shared" si="22"/>
        <v>4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1979</v>
      </c>
      <c r="H590" s="9" t="s">
        <v>121</v>
      </c>
      <c r="I590" s="9" t="s">
        <v>1791</v>
      </c>
      <c r="J590" s="3" t="s">
        <v>2151</v>
      </c>
      <c r="K590" s="13" t="s">
        <v>1980</v>
      </c>
      <c r="L590" s="14" t="s">
        <v>1981</v>
      </c>
      <c r="M590" s="18">
        <f t="shared" si="21"/>
        <v>1.1261574074074132E-2</v>
      </c>
      <c r="N590">
        <f t="shared" si="22"/>
        <v>21</v>
      </c>
    </row>
    <row r="591" spans="1:14" x14ac:dyDescent="0.25">
      <c r="A591" s="11"/>
      <c r="B591" s="12"/>
      <c r="C591" s="9" t="s">
        <v>215</v>
      </c>
      <c r="D591" s="9" t="s">
        <v>216</v>
      </c>
      <c r="E591" s="9" t="s">
        <v>216</v>
      </c>
      <c r="F591" s="9" t="s">
        <v>15</v>
      </c>
      <c r="G591" s="10" t="s">
        <v>12</v>
      </c>
      <c r="H591" s="5"/>
      <c r="I591" s="5"/>
      <c r="J591" s="6"/>
      <c r="K591" s="7"/>
      <c r="L591" s="8"/>
    </row>
    <row r="592" spans="1:14" x14ac:dyDescent="0.25">
      <c r="A592" s="11"/>
      <c r="B592" s="12"/>
      <c r="C592" s="12"/>
      <c r="D592" s="12"/>
      <c r="E592" s="12"/>
      <c r="F592" s="12"/>
      <c r="G592" s="9" t="s">
        <v>428</v>
      </c>
      <c r="H592" s="9" t="s">
        <v>121</v>
      </c>
      <c r="I592" s="9" t="s">
        <v>18</v>
      </c>
      <c r="J592" s="3" t="s">
        <v>2151</v>
      </c>
      <c r="K592" s="13" t="s">
        <v>429</v>
      </c>
      <c r="L592" s="14" t="s">
        <v>430</v>
      </c>
      <c r="M592" s="18">
        <f t="shared" si="21"/>
        <v>1.5046296296296301E-2</v>
      </c>
      <c r="N592">
        <f t="shared" si="22"/>
        <v>1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431</v>
      </c>
      <c r="H593" s="9" t="s">
        <v>121</v>
      </c>
      <c r="I593" s="9" t="s">
        <v>18</v>
      </c>
      <c r="J593" s="3" t="s">
        <v>2151</v>
      </c>
      <c r="K593" s="13" t="s">
        <v>432</v>
      </c>
      <c r="L593" s="14" t="s">
        <v>433</v>
      </c>
      <c r="M593" s="18">
        <f t="shared" si="21"/>
        <v>2.3541666666666655E-2</v>
      </c>
      <c r="N593">
        <f t="shared" si="22"/>
        <v>5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833</v>
      </c>
      <c r="H594" s="9" t="s">
        <v>121</v>
      </c>
      <c r="I594" s="9" t="s">
        <v>515</v>
      </c>
      <c r="J594" s="3" t="s">
        <v>2151</v>
      </c>
      <c r="K594" s="13" t="s">
        <v>834</v>
      </c>
      <c r="L594" s="14" t="s">
        <v>835</v>
      </c>
      <c r="M594" s="18">
        <f t="shared" si="21"/>
        <v>1.6296296296296309E-2</v>
      </c>
      <c r="N594">
        <f t="shared" si="22"/>
        <v>2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836</v>
      </c>
      <c r="H595" s="9" t="s">
        <v>121</v>
      </c>
      <c r="I595" s="9" t="s">
        <v>515</v>
      </c>
      <c r="J595" s="3" t="s">
        <v>2151</v>
      </c>
      <c r="K595" s="13" t="s">
        <v>837</v>
      </c>
      <c r="L595" s="14" t="s">
        <v>838</v>
      </c>
      <c r="M595" s="18">
        <f t="shared" si="21"/>
        <v>1.706018518518515E-2</v>
      </c>
      <c r="N595">
        <f t="shared" si="22"/>
        <v>21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1280</v>
      </c>
      <c r="H596" s="9" t="s">
        <v>121</v>
      </c>
      <c r="I596" s="9" t="s">
        <v>971</v>
      </c>
      <c r="J596" s="3" t="s">
        <v>2151</v>
      </c>
      <c r="K596" s="13" t="s">
        <v>1281</v>
      </c>
      <c r="L596" s="14" t="s">
        <v>1282</v>
      </c>
      <c r="M596" s="18">
        <f t="shared" si="21"/>
        <v>1.5486111111111117E-2</v>
      </c>
      <c r="N596">
        <f t="shared" si="22"/>
        <v>2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1283</v>
      </c>
      <c r="H597" s="9" t="s">
        <v>121</v>
      </c>
      <c r="I597" s="9" t="s">
        <v>971</v>
      </c>
      <c r="J597" s="3" t="s">
        <v>2151</v>
      </c>
      <c r="K597" s="13" t="s">
        <v>1284</v>
      </c>
      <c r="L597" s="14" t="s">
        <v>1285</v>
      </c>
      <c r="M597" s="18">
        <f t="shared" si="21"/>
        <v>3.7546296296296272E-2</v>
      </c>
      <c r="N597">
        <f t="shared" si="22"/>
        <v>4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1286</v>
      </c>
      <c r="H598" s="9" t="s">
        <v>121</v>
      </c>
      <c r="I598" s="9" t="s">
        <v>971</v>
      </c>
      <c r="J598" s="3" t="s">
        <v>2151</v>
      </c>
      <c r="K598" s="13" t="s">
        <v>1287</v>
      </c>
      <c r="L598" s="14" t="s">
        <v>1288</v>
      </c>
      <c r="M598" s="18">
        <f t="shared" si="21"/>
        <v>3.5983796296296278E-2</v>
      </c>
      <c r="N598">
        <f t="shared" si="22"/>
        <v>6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1289</v>
      </c>
      <c r="H599" s="9" t="s">
        <v>121</v>
      </c>
      <c r="I599" s="9" t="s">
        <v>971</v>
      </c>
      <c r="J599" s="3" t="s">
        <v>2151</v>
      </c>
      <c r="K599" s="13" t="s">
        <v>1290</v>
      </c>
      <c r="L599" s="14" t="s">
        <v>1291</v>
      </c>
      <c r="M599" s="18">
        <f t="shared" si="21"/>
        <v>1.5416666666666745E-2</v>
      </c>
      <c r="N599">
        <f t="shared" si="22"/>
        <v>21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1694</v>
      </c>
      <c r="H600" s="9" t="s">
        <v>121</v>
      </c>
      <c r="I600" s="9" t="s">
        <v>1413</v>
      </c>
      <c r="J600" s="3" t="s">
        <v>2151</v>
      </c>
      <c r="K600" s="13" t="s">
        <v>1695</v>
      </c>
      <c r="L600" s="14" t="s">
        <v>1696</v>
      </c>
      <c r="M600" s="18">
        <f t="shared" si="21"/>
        <v>1.5081018518518507E-2</v>
      </c>
      <c r="N600">
        <f t="shared" si="22"/>
        <v>1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1697</v>
      </c>
      <c r="H601" s="9" t="s">
        <v>121</v>
      </c>
      <c r="I601" s="9" t="s">
        <v>1413</v>
      </c>
      <c r="J601" s="3" t="s">
        <v>2151</v>
      </c>
      <c r="K601" s="13" t="s">
        <v>1698</v>
      </c>
      <c r="L601" s="14" t="s">
        <v>1699</v>
      </c>
      <c r="M601" s="18">
        <f t="shared" si="21"/>
        <v>3.0856481481481485E-2</v>
      </c>
      <c r="N601">
        <f t="shared" si="22"/>
        <v>5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1700</v>
      </c>
      <c r="H602" s="9" t="s">
        <v>121</v>
      </c>
      <c r="I602" s="9" t="s">
        <v>1413</v>
      </c>
      <c r="J602" s="3" t="s">
        <v>2151</v>
      </c>
      <c r="K602" s="13" t="s">
        <v>1701</v>
      </c>
      <c r="L602" s="14" t="s">
        <v>1702</v>
      </c>
      <c r="M602" s="18">
        <f t="shared" si="21"/>
        <v>1.6724537037037024E-2</v>
      </c>
      <c r="N602">
        <f t="shared" si="22"/>
        <v>8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1703</v>
      </c>
      <c r="H603" s="9" t="s">
        <v>121</v>
      </c>
      <c r="I603" s="9" t="s">
        <v>1413</v>
      </c>
      <c r="J603" s="3" t="s">
        <v>2151</v>
      </c>
      <c r="K603" s="13" t="s">
        <v>1704</v>
      </c>
      <c r="L603" s="14" t="s">
        <v>1705</v>
      </c>
      <c r="M603" s="18">
        <f t="shared" si="21"/>
        <v>2.5057870370370328E-2</v>
      </c>
      <c r="N603">
        <f t="shared" si="22"/>
        <v>8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1706</v>
      </c>
      <c r="H604" s="9" t="s">
        <v>121</v>
      </c>
      <c r="I604" s="9" t="s">
        <v>1413</v>
      </c>
      <c r="J604" s="3" t="s">
        <v>2151</v>
      </c>
      <c r="K604" s="13" t="s">
        <v>1707</v>
      </c>
      <c r="L604" s="14" t="s">
        <v>1708</v>
      </c>
      <c r="M604" s="18">
        <f t="shared" si="21"/>
        <v>6.1608796296296342E-2</v>
      </c>
      <c r="N604">
        <f t="shared" si="22"/>
        <v>14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1709</v>
      </c>
      <c r="H605" s="9" t="s">
        <v>121</v>
      </c>
      <c r="I605" s="9" t="s">
        <v>1413</v>
      </c>
      <c r="J605" s="3" t="s">
        <v>2151</v>
      </c>
      <c r="K605" s="13" t="s">
        <v>1710</v>
      </c>
      <c r="L605" s="14" t="s">
        <v>1711</v>
      </c>
      <c r="M605" s="18">
        <f t="shared" si="21"/>
        <v>1.9490740740740753E-2</v>
      </c>
      <c r="N605">
        <f t="shared" si="22"/>
        <v>21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1982</v>
      </c>
      <c r="H606" s="9" t="s">
        <v>121</v>
      </c>
      <c r="I606" s="9" t="s">
        <v>1791</v>
      </c>
      <c r="J606" s="3" t="s">
        <v>2151</v>
      </c>
      <c r="K606" s="13" t="s">
        <v>1983</v>
      </c>
      <c r="L606" s="14" t="s">
        <v>1984</v>
      </c>
      <c r="M606" s="18">
        <f t="shared" si="21"/>
        <v>2.2199074074074079E-2</v>
      </c>
      <c r="N606">
        <f t="shared" si="22"/>
        <v>1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2139</v>
      </c>
      <c r="H607" s="9" t="s">
        <v>121</v>
      </c>
      <c r="I607" s="9" t="s">
        <v>2121</v>
      </c>
      <c r="J607" s="3" t="s">
        <v>2151</v>
      </c>
      <c r="K607" s="13" t="s">
        <v>2140</v>
      </c>
      <c r="L607" s="14" t="s">
        <v>2141</v>
      </c>
      <c r="M607" s="18">
        <f t="shared" si="21"/>
        <v>1.5729166666666683E-2</v>
      </c>
      <c r="N607">
        <f t="shared" si="22"/>
        <v>20</v>
      </c>
    </row>
    <row r="608" spans="1:14" x14ac:dyDescent="0.25">
      <c r="A608" s="11"/>
      <c r="B608" s="12"/>
      <c r="C608" s="9" t="s">
        <v>1292</v>
      </c>
      <c r="D608" s="9" t="s">
        <v>1293</v>
      </c>
      <c r="E608" s="9" t="s">
        <v>1293</v>
      </c>
      <c r="F608" s="9" t="s">
        <v>15</v>
      </c>
      <c r="G608" s="9" t="s">
        <v>1294</v>
      </c>
      <c r="H608" s="9" t="s">
        <v>121</v>
      </c>
      <c r="I608" s="9" t="s">
        <v>971</v>
      </c>
      <c r="J608" s="3" t="s">
        <v>2151</v>
      </c>
      <c r="K608" s="13" t="s">
        <v>1295</v>
      </c>
      <c r="L608" s="14" t="s">
        <v>1296</v>
      </c>
      <c r="M608" s="18">
        <f t="shared" si="21"/>
        <v>3.2557870370370279E-2</v>
      </c>
      <c r="N608">
        <f t="shared" si="22"/>
        <v>8</v>
      </c>
    </row>
    <row r="609" spans="1:14" x14ac:dyDescent="0.25">
      <c r="A609" s="3" t="s">
        <v>434</v>
      </c>
      <c r="B609" s="9" t="s">
        <v>435</v>
      </c>
      <c r="C609" s="10" t="s">
        <v>12</v>
      </c>
      <c r="D609" s="5"/>
      <c r="E609" s="5"/>
      <c r="F609" s="5"/>
      <c r="G609" s="5"/>
      <c r="H609" s="5"/>
      <c r="I609" s="5"/>
      <c r="J609" s="6"/>
      <c r="K609" s="7"/>
      <c r="L609" s="8"/>
    </row>
    <row r="610" spans="1:14" x14ac:dyDescent="0.25">
      <c r="A610" s="11"/>
      <c r="B610" s="12"/>
      <c r="C610" s="9" t="s">
        <v>1985</v>
      </c>
      <c r="D610" s="9" t="s">
        <v>1986</v>
      </c>
      <c r="E610" s="9" t="s">
        <v>1986</v>
      </c>
      <c r="F610" s="9" t="s">
        <v>438</v>
      </c>
      <c r="G610" s="10" t="s">
        <v>12</v>
      </c>
      <c r="H610" s="5"/>
      <c r="I610" s="5"/>
      <c r="J610" s="6"/>
      <c r="K610" s="7"/>
      <c r="L610" s="8"/>
    </row>
    <row r="611" spans="1:14" x14ac:dyDescent="0.25">
      <c r="A611" s="11"/>
      <c r="B611" s="12"/>
      <c r="C611" s="12"/>
      <c r="D611" s="12"/>
      <c r="E611" s="12"/>
      <c r="F611" s="12"/>
      <c r="G611" s="9" t="s">
        <v>1987</v>
      </c>
      <c r="H611" s="9" t="s">
        <v>121</v>
      </c>
      <c r="I611" s="9" t="s">
        <v>1791</v>
      </c>
      <c r="J611" s="3" t="s">
        <v>2151</v>
      </c>
      <c r="K611" s="13" t="s">
        <v>1988</v>
      </c>
      <c r="L611" s="14" t="s">
        <v>1989</v>
      </c>
      <c r="M611" s="18">
        <f t="shared" si="21"/>
        <v>2.7152777777777803E-2</v>
      </c>
      <c r="N611">
        <f t="shared" si="22"/>
        <v>19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2099</v>
      </c>
      <c r="H612" s="9" t="s">
        <v>121</v>
      </c>
      <c r="I612" s="9" t="s">
        <v>2051</v>
      </c>
      <c r="J612" s="3" t="s">
        <v>2151</v>
      </c>
      <c r="K612" s="13" t="s">
        <v>2100</v>
      </c>
      <c r="L612" s="14" t="s">
        <v>2101</v>
      </c>
      <c r="M612" s="18">
        <f t="shared" si="21"/>
        <v>2.5694444444444409E-2</v>
      </c>
      <c r="N612">
        <f t="shared" si="22"/>
        <v>8</v>
      </c>
    </row>
    <row r="613" spans="1:14" x14ac:dyDescent="0.25">
      <c r="A613" s="11"/>
      <c r="B613" s="12"/>
      <c r="C613" s="9" t="s">
        <v>436</v>
      </c>
      <c r="D613" s="9" t="s">
        <v>437</v>
      </c>
      <c r="E613" s="9" t="s">
        <v>437</v>
      </c>
      <c r="F613" s="9" t="s">
        <v>438</v>
      </c>
      <c r="G613" s="10" t="s">
        <v>12</v>
      </c>
      <c r="H613" s="5"/>
      <c r="I613" s="5"/>
      <c r="J613" s="6"/>
      <c r="K613" s="7"/>
      <c r="L613" s="8"/>
    </row>
    <row r="614" spans="1:14" x14ac:dyDescent="0.25">
      <c r="A614" s="11"/>
      <c r="B614" s="12"/>
      <c r="C614" s="12"/>
      <c r="D614" s="12"/>
      <c r="E614" s="12"/>
      <c r="F614" s="12"/>
      <c r="G614" s="9" t="s">
        <v>439</v>
      </c>
      <c r="H614" s="9" t="s">
        <v>121</v>
      </c>
      <c r="I614" s="9" t="s">
        <v>18</v>
      </c>
      <c r="J614" s="3" t="s">
        <v>2151</v>
      </c>
      <c r="K614" s="13" t="s">
        <v>440</v>
      </c>
      <c r="L614" s="14" t="s">
        <v>441</v>
      </c>
      <c r="M614" s="18">
        <f t="shared" si="21"/>
        <v>2.1249999999999991E-2</v>
      </c>
      <c r="N614">
        <f t="shared" si="22"/>
        <v>13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880</v>
      </c>
      <c r="H615" s="9" t="s">
        <v>121</v>
      </c>
      <c r="I615" s="9" t="s">
        <v>515</v>
      </c>
      <c r="J615" s="3" t="s">
        <v>2151</v>
      </c>
      <c r="K615" s="13" t="s">
        <v>881</v>
      </c>
      <c r="L615" s="14" t="s">
        <v>882</v>
      </c>
      <c r="M615" s="18">
        <f t="shared" si="21"/>
        <v>3.3935185185185124E-2</v>
      </c>
      <c r="N615">
        <f t="shared" si="22"/>
        <v>13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1990</v>
      </c>
      <c r="H616" s="9" t="s">
        <v>121</v>
      </c>
      <c r="I616" s="9" t="s">
        <v>1791</v>
      </c>
      <c r="J616" s="3" t="s">
        <v>2151</v>
      </c>
      <c r="K616" s="13" t="s">
        <v>1991</v>
      </c>
      <c r="L616" s="14" t="s">
        <v>1992</v>
      </c>
      <c r="M616" s="18">
        <f t="shared" si="21"/>
        <v>3.0636574074074108E-2</v>
      </c>
      <c r="N616">
        <f t="shared" si="22"/>
        <v>10</v>
      </c>
    </row>
    <row r="617" spans="1:14" x14ac:dyDescent="0.25">
      <c r="A617" s="11"/>
      <c r="B617" s="12"/>
      <c r="C617" s="9" t="s">
        <v>883</v>
      </c>
      <c r="D617" s="9" t="s">
        <v>884</v>
      </c>
      <c r="E617" s="9" t="s">
        <v>884</v>
      </c>
      <c r="F617" s="9" t="s">
        <v>438</v>
      </c>
      <c r="G617" s="10" t="s">
        <v>12</v>
      </c>
      <c r="H617" s="5"/>
      <c r="I617" s="5"/>
      <c r="J617" s="6"/>
      <c r="K617" s="7"/>
      <c r="L617" s="8"/>
    </row>
    <row r="618" spans="1:14" x14ac:dyDescent="0.25">
      <c r="A618" s="11"/>
      <c r="B618" s="12"/>
      <c r="C618" s="12"/>
      <c r="D618" s="12"/>
      <c r="E618" s="12"/>
      <c r="F618" s="12"/>
      <c r="G618" s="9" t="s">
        <v>1336</v>
      </c>
      <c r="H618" s="9" t="s">
        <v>121</v>
      </c>
      <c r="I618" s="9" t="s">
        <v>971</v>
      </c>
      <c r="J618" s="3" t="s">
        <v>2151</v>
      </c>
      <c r="K618" s="13" t="s">
        <v>1337</v>
      </c>
      <c r="L618" s="14" t="s">
        <v>1338</v>
      </c>
      <c r="M618" s="18">
        <f t="shared" si="21"/>
        <v>1.8043981481481453E-2</v>
      </c>
      <c r="N618">
        <f t="shared" si="22"/>
        <v>10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885</v>
      </c>
      <c r="H619" s="9" t="s">
        <v>121</v>
      </c>
      <c r="I619" s="9" t="s">
        <v>515</v>
      </c>
      <c r="J619" s="3" t="s">
        <v>2151</v>
      </c>
      <c r="K619" s="13" t="s">
        <v>886</v>
      </c>
      <c r="L619" s="14" t="s">
        <v>887</v>
      </c>
      <c r="M619" s="18">
        <f t="shared" si="21"/>
        <v>3.284722222222225E-2</v>
      </c>
      <c r="N619">
        <f t="shared" si="22"/>
        <v>11</v>
      </c>
    </row>
    <row r="620" spans="1:14" x14ac:dyDescent="0.25">
      <c r="A620" s="3" t="s">
        <v>442</v>
      </c>
      <c r="B620" s="9" t="s">
        <v>443</v>
      </c>
      <c r="C620" s="10" t="s">
        <v>12</v>
      </c>
      <c r="D620" s="5"/>
      <c r="E620" s="5"/>
      <c r="F620" s="5"/>
      <c r="G620" s="5"/>
      <c r="H620" s="5"/>
      <c r="I620" s="5"/>
      <c r="J620" s="6"/>
      <c r="K620" s="7"/>
      <c r="L620" s="8"/>
    </row>
    <row r="621" spans="1:14" x14ac:dyDescent="0.25">
      <c r="A621" s="11"/>
      <c r="B621" s="12"/>
      <c r="C621" s="9" t="s">
        <v>444</v>
      </c>
      <c r="D621" s="9" t="s">
        <v>445</v>
      </c>
      <c r="E621" s="9" t="s">
        <v>446</v>
      </c>
      <c r="F621" s="9" t="s">
        <v>15</v>
      </c>
      <c r="G621" s="10" t="s">
        <v>12</v>
      </c>
      <c r="H621" s="5"/>
      <c r="I621" s="5"/>
      <c r="J621" s="6"/>
      <c r="K621" s="7"/>
      <c r="L621" s="8"/>
    </row>
    <row r="622" spans="1:14" x14ac:dyDescent="0.25">
      <c r="A622" s="11"/>
      <c r="B622" s="12"/>
      <c r="C622" s="12"/>
      <c r="D622" s="12"/>
      <c r="E622" s="12"/>
      <c r="F622" s="12"/>
      <c r="G622" s="9" t="s">
        <v>447</v>
      </c>
      <c r="H622" s="9" t="s">
        <v>121</v>
      </c>
      <c r="I622" s="9" t="s">
        <v>18</v>
      </c>
      <c r="J622" s="3" t="s">
        <v>2151</v>
      </c>
      <c r="K622" s="13" t="s">
        <v>448</v>
      </c>
      <c r="L622" s="14" t="s">
        <v>449</v>
      </c>
      <c r="M622" s="18">
        <f t="shared" si="21"/>
        <v>3.0196759259259243E-2</v>
      </c>
      <c r="N622">
        <f t="shared" si="22"/>
        <v>11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450</v>
      </c>
      <c r="H623" s="9" t="s">
        <v>121</v>
      </c>
      <c r="I623" s="9" t="s">
        <v>18</v>
      </c>
      <c r="J623" s="3" t="s">
        <v>2151</v>
      </c>
      <c r="K623" s="13" t="s">
        <v>451</v>
      </c>
      <c r="L623" s="14" t="s">
        <v>452</v>
      </c>
      <c r="M623" s="18">
        <f t="shared" si="21"/>
        <v>2.792824074074074E-2</v>
      </c>
      <c r="N623">
        <f t="shared" si="22"/>
        <v>14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453</v>
      </c>
      <c r="H624" s="9" t="s">
        <v>121</v>
      </c>
      <c r="I624" s="9" t="s">
        <v>18</v>
      </c>
      <c r="J624" s="3" t="s">
        <v>2151</v>
      </c>
      <c r="K624" s="13" t="s">
        <v>454</v>
      </c>
      <c r="L624" s="14" t="s">
        <v>455</v>
      </c>
      <c r="M624" s="18">
        <f t="shared" si="21"/>
        <v>1.6377314814814747E-2</v>
      </c>
      <c r="N624">
        <f t="shared" si="22"/>
        <v>17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888</v>
      </c>
      <c r="H625" s="9" t="s">
        <v>121</v>
      </c>
      <c r="I625" s="9" t="s">
        <v>515</v>
      </c>
      <c r="J625" s="3" t="s">
        <v>2151</v>
      </c>
      <c r="K625" s="13" t="s">
        <v>889</v>
      </c>
      <c r="L625" s="14" t="s">
        <v>890</v>
      </c>
      <c r="M625" s="18">
        <f t="shared" si="21"/>
        <v>1.5821759259259272E-2</v>
      </c>
      <c r="N625">
        <f t="shared" si="22"/>
        <v>8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891</v>
      </c>
      <c r="H626" s="9" t="s">
        <v>121</v>
      </c>
      <c r="I626" s="9" t="s">
        <v>515</v>
      </c>
      <c r="J626" s="3" t="s">
        <v>2151</v>
      </c>
      <c r="K626" s="13" t="s">
        <v>892</v>
      </c>
      <c r="L626" s="14" t="s">
        <v>893</v>
      </c>
      <c r="M626" s="18">
        <f t="shared" si="21"/>
        <v>2.1724537037037028E-2</v>
      </c>
      <c r="N626">
        <f t="shared" si="22"/>
        <v>8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894</v>
      </c>
      <c r="H627" s="9" t="s">
        <v>121</v>
      </c>
      <c r="I627" s="9" t="s">
        <v>515</v>
      </c>
      <c r="J627" s="3" t="s">
        <v>2151</v>
      </c>
      <c r="K627" s="13" t="s">
        <v>895</v>
      </c>
      <c r="L627" s="14" t="s">
        <v>896</v>
      </c>
      <c r="M627" s="18">
        <f t="shared" si="21"/>
        <v>2.278935185185188E-2</v>
      </c>
      <c r="N627">
        <f t="shared" si="22"/>
        <v>10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897</v>
      </c>
      <c r="H628" s="9" t="s">
        <v>121</v>
      </c>
      <c r="I628" s="9" t="s">
        <v>515</v>
      </c>
      <c r="J628" s="3" t="s">
        <v>2151</v>
      </c>
      <c r="K628" s="13" t="s">
        <v>898</v>
      </c>
      <c r="L628" s="14" t="s">
        <v>899</v>
      </c>
      <c r="M628" s="18">
        <f t="shared" si="21"/>
        <v>3.2870370370370272E-2</v>
      </c>
      <c r="N628">
        <f t="shared" si="22"/>
        <v>11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900</v>
      </c>
      <c r="H629" s="9" t="s">
        <v>121</v>
      </c>
      <c r="I629" s="9" t="s">
        <v>515</v>
      </c>
      <c r="J629" s="3" t="s">
        <v>2151</v>
      </c>
      <c r="K629" s="13" t="s">
        <v>901</v>
      </c>
      <c r="L629" s="14" t="s">
        <v>902</v>
      </c>
      <c r="M629" s="18">
        <f t="shared" si="21"/>
        <v>3.6261574074073932E-2</v>
      </c>
      <c r="N629">
        <f t="shared" si="22"/>
        <v>12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903</v>
      </c>
      <c r="H630" s="9" t="s">
        <v>121</v>
      </c>
      <c r="I630" s="9" t="s">
        <v>515</v>
      </c>
      <c r="J630" s="3" t="s">
        <v>2151</v>
      </c>
      <c r="K630" s="13" t="s">
        <v>904</v>
      </c>
      <c r="L630" s="14" t="s">
        <v>905</v>
      </c>
      <c r="M630" s="18">
        <f t="shared" si="21"/>
        <v>3.8611111111111041E-2</v>
      </c>
      <c r="N630">
        <f t="shared" si="22"/>
        <v>13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906</v>
      </c>
      <c r="H631" s="9" t="s">
        <v>121</v>
      </c>
      <c r="I631" s="9" t="s">
        <v>515</v>
      </c>
      <c r="J631" s="3" t="s">
        <v>2151</v>
      </c>
      <c r="K631" s="13" t="s">
        <v>907</v>
      </c>
      <c r="L631" s="14" t="s">
        <v>908</v>
      </c>
      <c r="M631" s="18">
        <f t="shared" si="21"/>
        <v>2.6967592592592515E-2</v>
      </c>
      <c r="N631">
        <f t="shared" si="22"/>
        <v>16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1339</v>
      </c>
      <c r="H632" s="9" t="s">
        <v>121</v>
      </c>
      <c r="I632" s="9" t="s">
        <v>971</v>
      </c>
      <c r="J632" s="3" t="s">
        <v>2151</v>
      </c>
      <c r="K632" s="13" t="s">
        <v>1340</v>
      </c>
      <c r="L632" s="14" t="s">
        <v>1341</v>
      </c>
      <c r="M632" s="18">
        <f t="shared" si="21"/>
        <v>4.1863425925925901E-2</v>
      </c>
      <c r="N632">
        <f t="shared" si="22"/>
        <v>8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1712</v>
      </c>
      <c r="H633" s="9" t="s">
        <v>121</v>
      </c>
      <c r="I633" s="9" t="s">
        <v>1413</v>
      </c>
      <c r="J633" s="3" t="s">
        <v>2151</v>
      </c>
      <c r="K633" s="13" t="s">
        <v>1713</v>
      </c>
      <c r="L633" s="14" t="s">
        <v>1714</v>
      </c>
      <c r="M633" s="18">
        <f t="shared" si="21"/>
        <v>1.7708333333333437E-2</v>
      </c>
      <c r="N633">
        <f t="shared" si="22"/>
        <v>18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1342</v>
      </c>
      <c r="H634" s="9" t="s">
        <v>121</v>
      </c>
      <c r="I634" s="9" t="s">
        <v>971</v>
      </c>
      <c r="J634" s="3" t="s">
        <v>2151</v>
      </c>
      <c r="K634" s="13" t="s">
        <v>1343</v>
      </c>
      <c r="L634" s="14" t="s">
        <v>1344</v>
      </c>
      <c r="M634" s="18">
        <f t="shared" si="21"/>
        <v>3.145833333333331E-2</v>
      </c>
      <c r="N634">
        <f t="shared" si="22"/>
        <v>10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1345</v>
      </c>
      <c r="H635" s="9" t="s">
        <v>121</v>
      </c>
      <c r="I635" s="9" t="s">
        <v>971</v>
      </c>
      <c r="J635" s="3" t="s">
        <v>2151</v>
      </c>
      <c r="K635" s="13" t="s">
        <v>1346</v>
      </c>
      <c r="L635" s="14" t="s">
        <v>1347</v>
      </c>
      <c r="M635" s="18">
        <f t="shared" si="21"/>
        <v>3.6643518518518436E-2</v>
      </c>
      <c r="N635">
        <f t="shared" si="22"/>
        <v>11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1348</v>
      </c>
      <c r="H636" s="9" t="s">
        <v>121</v>
      </c>
      <c r="I636" s="9" t="s">
        <v>971</v>
      </c>
      <c r="J636" s="3" t="s">
        <v>2151</v>
      </c>
      <c r="K636" s="13" t="s">
        <v>1349</v>
      </c>
      <c r="L636" s="14" t="s">
        <v>1350</v>
      </c>
      <c r="M636" s="18">
        <f t="shared" si="21"/>
        <v>2.1539351851851851E-2</v>
      </c>
      <c r="N636">
        <f t="shared" si="22"/>
        <v>14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1351</v>
      </c>
      <c r="H637" s="9" t="s">
        <v>121</v>
      </c>
      <c r="I637" s="9" t="s">
        <v>971</v>
      </c>
      <c r="J637" s="3" t="s">
        <v>2151</v>
      </c>
      <c r="K637" s="13" t="s">
        <v>1352</v>
      </c>
      <c r="L637" s="14" t="s">
        <v>1353</v>
      </c>
      <c r="M637" s="18">
        <f t="shared" si="21"/>
        <v>2.3252314814814823E-2</v>
      </c>
      <c r="N637">
        <f t="shared" si="22"/>
        <v>15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1715</v>
      </c>
      <c r="H638" s="9" t="s">
        <v>121</v>
      </c>
      <c r="I638" s="9" t="s">
        <v>1413</v>
      </c>
      <c r="J638" s="3" t="s">
        <v>2151</v>
      </c>
      <c r="K638" s="13" t="s">
        <v>1716</v>
      </c>
      <c r="L638" s="14" t="s">
        <v>1717</v>
      </c>
      <c r="M638" s="18">
        <f t="shared" si="21"/>
        <v>6.5312499999999996E-2</v>
      </c>
      <c r="N638">
        <f t="shared" si="22"/>
        <v>9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1718</v>
      </c>
      <c r="H639" s="9" t="s">
        <v>121</v>
      </c>
      <c r="I639" s="9" t="s">
        <v>1413</v>
      </c>
      <c r="J639" s="3" t="s">
        <v>2151</v>
      </c>
      <c r="K639" s="13" t="s">
        <v>1719</v>
      </c>
      <c r="L639" s="14" t="s">
        <v>1720</v>
      </c>
      <c r="M639" s="18">
        <f t="shared" si="21"/>
        <v>7.0034722222222234E-2</v>
      </c>
      <c r="N639">
        <f t="shared" si="22"/>
        <v>9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1721</v>
      </c>
      <c r="H640" s="9" t="s">
        <v>121</v>
      </c>
      <c r="I640" s="9" t="s">
        <v>1413</v>
      </c>
      <c r="J640" s="3" t="s">
        <v>2151</v>
      </c>
      <c r="K640" s="13" t="s">
        <v>1722</v>
      </c>
      <c r="L640" s="14" t="s">
        <v>1723</v>
      </c>
      <c r="M640" s="18">
        <f t="shared" si="21"/>
        <v>6.5798611111111072E-2</v>
      </c>
      <c r="N640">
        <f t="shared" si="22"/>
        <v>13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1724</v>
      </c>
      <c r="H641" s="9" t="s">
        <v>121</v>
      </c>
      <c r="I641" s="9" t="s">
        <v>1413</v>
      </c>
      <c r="J641" s="3" t="s">
        <v>2151</v>
      </c>
      <c r="K641" s="13" t="s">
        <v>1725</v>
      </c>
      <c r="L641" s="14" t="s">
        <v>1726</v>
      </c>
      <c r="M641" s="18">
        <f t="shared" si="21"/>
        <v>6.6585648148148158E-2</v>
      </c>
      <c r="N641">
        <f t="shared" si="22"/>
        <v>14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1727</v>
      </c>
      <c r="H642" s="9" t="s">
        <v>121</v>
      </c>
      <c r="I642" s="9" t="s">
        <v>1413</v>
      </c>
      <c r="J642" s="3" t="s">
        <v>2151</v>
      </c>
      <c r="K642" s="13" t="s">
        <v>1728</v>
      </c>
      <c r="L642" s="14" t="s">
        <v>1729</v>
      </c>
      <c r="M642" s="18">
        <f t="shared" si="21"/>
        <v>2.6412037037037095E-2</v>
      </c>
      <c r="N642">
        <f t="shared" si="22"/>
        <v>15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1730</v>
      </c>
      <c r="H643" s="9" t="s">
        <v>121</v>
      </c>
      <c r="I643" s="9" t="s">
        <v>1413</v>
      </c>
      <c r="J643" s="3" t="s">
        <v>2151</v>
      </c>
      <c r="K643" s="13" t="s">
        <v>1731</v>
      </c>
      <c r="L643" s="14" t="s">
        <v>1732</v>
      </c>
      <c r="M643" s="18">
        <f t="shared" ref="M643:M706" si="23">L643-K643</f>
        <v>1.7037037037037184E-2</v>
      </c>
      <c r="N643">
        <f t="shared" ref="N643:N706" si="24">HOUR(K643)</f>
        <v>21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1993</v>
      </c>
      <c r="H644" s="9" t="s">
        <v>121</v>
      </c>
      <c r="I644" s="9" t="s">
        <v>1791</v>
      </c>
      <c r="J644" s="3" t="s">
        <v>2151</v>
      </c>
      <c r="K644" s="13" t="s">
        <v>1994</v>
      </c>
      <c r="L644" s="17" t="s">
        <v>1995</v>
      </c>
      <c r="M644" s="18">
        <f t="shared" si="23"/>
        <v>1.4189814814814818E-2</v>
      </c>
      <c r="N644">
        <v>0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1996</v>
      </c>
      <c r="H645" s="9" t="s">
        <v>121</v>
      </c>
      <c r="I645" s="9" t="s">
        <v>1791</v>
      </c>
      <c r="J645" s="3" t="s">
        <v>2151</v>
      </c>
      <c r="K645" s="13" t="s">
        <v>1997</v>
      </c>
      <c r="L645" s="14" t="s">
        <v>1998</v>
      </c>
      <c r="M645" s="18">
        <f t="shared" si="23"/>
        <v>1.6585648148148169E-2</v>
      </c>
      <c r="N645">
        <f t="shared" si="24"/>
        <v>8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1999</v>
      </c>
      <c r="H646" s="9" t="s">
        <v>121</v>
      </c>
      <c r="I646" s="9" t="s">
        <v>1791</v>
      </c>
      <c r="J646" s="3" t="s">
        <v>2151</v>
      </c>
      <c r="K646" s="13" t="s">
        <v>2000</v>
      </c>
      <c r="L646" s="14" t="s">
        <v>2001</v>
      </c>
      <c r="M646" s="18">
        <f t="shared" si="23"/>
        <v>1.4872685185185197E-2</v>
      </c>
      <c r="N646">
        <f t="shared" si="24"/>
        <v>11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2002</v>
      </c>
      <c r="H647" s="9" t="s">
        <v>121</v>
      </c>
      <c r="I647" s="9" t="s">
        <v>1791</v>
      </c>
      <c r="J647" s="3" t="s">
        <v>2151</v>
      </c>
      <c r="K647" s="13" t="s">
        <v>2003</v>
      </c>
      <c r="L647" s="14" t="s">
        <v>2004</v>
      </c>
      <c r="M647" s="18">
        <f t="shared" si="23"/>
        <v>2.7546296296296346E-2</v>
      </c>
      <c r="N647">
        <f t="shared" si="24"/>
        <v>13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2102</v>
      </c>
      <c r="H648" s="9" t="s">
        <v>121</v>
      </c>
      <c r="I648" s="9" t="s">
        <v>2051</v>
      </c>
      <c r="J648" s="3" t="s">
        <v>2151</v>
      </c>
      <c r="K648" s="13" t="s">
        <v>2103</v>
      </c>
      <c r="L648" s="14" t="s">
        <v>2104</v>
      </c>
      <c r="M648" s="18">
        <f t="shared" si="23"/>
        <v>2.3692129629629632E-2</v>
      </c>
      <c r="N648">
        <f t="shared" si="24"/>
        <v>1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2105</v>
      </c>
      <c r="H649" s="9" t="s">
        <v>121</v>
      </c>
      <c r="I649" s="9" t="s">
        <v>2051</v>
      </c>
      <c r="J649" s="3" t="s">
        <v>2151</v>
      </c>
      <c r="K649" s="13" t="s">
        <v>2106</v>
      </c>
      <c r="L649" s="14" t="s">
        <v>2107</v>
      </c>
      <c r="M649" s="18">
        <f t="shared" si="23"/>
        <v>1.4444444444444454E-2</v>
      </c>
      <c r="N649">
        <f t="shared" si="24"/>
        <v>4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2108</v>
      </c>
      <c r="H650" s="9" t="s">
        <v>121</v>
      </c>
      <c r="I650" s="9" t="s">
        <v>2051</v>
      </c>
      <c r="J650" s="3" t="s">
        <v>2151</v>
      </c>
      <c r="K650" s="13" t="s">
        <v>2109</v>
      </c>
      <c r="L650" s="14" t="s">
        <v>2110</v>
      </c>
      <c r="M650" s="18">
        <f t="shared" si="23"/>
        <v>1.2013888888888991E-2</v>
      </c>
      <c r="N650">
        <f t="shared" si="24"/>
        <v>22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2142</v>
      </c>
      <c r="H651" s="9" t="s">
        <v>121</v>
      </c>
      <c r="I651" s="9" t="s">
        <v>2121</v>
      </c>
      <c r="J651" s="3" t="s">
        <v>2151</v>
      </c>
      <c r="K651" s="13" t="s">
        <v>2143</v>
      </c>
      <c r="L651" s="14" t="s">
        <v>2144</v>
      </c>
      <c r="M651" s="18">
        <f t="shared" si="23"/>
        <v>1.1770833333333328E-2</v>
      </c>
      <c r="N651">
        <f t="shared" si="24"/>
        <v>1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2145</v>
      </c>
      <c r="H652" s="9" t="s">
        <v>121</v>
      </c>
      <c r="I652" s="9" t="s">
        <v>2121</v>
      </c>
      <c r="J652" s="3" t="s">
        <v>2151</v>
      </c>
      <c r="K652" s="13" t="s">
        <v>2146</v>
      </c>
      <c r="L652" s="14" t="s">
        <v>2147</v>
      </c>
      <c r="M652" s="18">
        <f t="shared" si="23"/>
        <v>1.4143518518518527E-2</v>
      </c>
      <c r="N652">
        <f t="shared" si="24"/>
        <v>3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2148</v>
      </c>
      <c r="H653" s="9" t="s">
        <v>121</v>
      </c>
      <c r="I653" s="9" t="s">
        <v>2121</v>
      </c>
      <c r="J653" s="3" t="s">
        <v>2151</v>
      </c>
      <c r="K653" s="13" t="s">
        <v>2149</v>
      </c>
      <c r="L653" s="14" t="s">
        <v>2150</v>
      </c>
      <c r="M653" s="18">
        <f t="shared" si="23"/>
        <v>1.3206018518518492E-2</v>
      </c>
      <c r="N653">
        <f t="shared" si="24"/>
        <v>6</v>
      </c>
    </row>
    <row r="654" spans="1:14" x14ac:dyDescent="0.25">
      <c r="A654" s="11"/>
      <c r="B654" s="12"/>
      <c r="C654" s="9" t="s">
        <v>456</v>
      </c>
      <c r="D654" s="9" t="s">
        <v>457</v>
      </c>
      <c r="E654" s="10" t="s">
        <v>12</v>
      </c>
      <c r="F654" s="5"/>
      <c r="G654" s="5"/>
      <c r="H654" s="5"/>
      <c r="I654" s="5"/>
      <c r="J654" s="6"/>
      <c r="K654" s="7"/>
      <c r="L654" s="8"/>
    </row>
    <row r="655" spans="1:14" x14ac:dyDescent="0.25">
      <c r="A655" s="11"/>
      <c r="B655" s="12"/>
      <c r="C655" s="12"/>
      <c r="D655" s="12"/>
      <c r="E655" s="9" t="s">
        <v>909</v>
      </c>
      <c r="F655" s="9" t="s">
        <v>15</v>
      </c>
      <c r="G655" s="10" t="s">
        <v>12</v>
      </c>
      <c r="H655" s="5"/>
      <c r="I655" s="5"/>
      <c r="J655" s="6"/>
      <c r="K655" s="7"/>
      <c r="L655" s="8"/>
    </row>
    <row r="656" spans="1:14" x14ac:dyDescent="0.25">
      <c r="A656" s="11"/>
      <c r="B656" s="12"/>
      <c r="C656" s="12"/>
      <c r="D656" s="12"/>
      <c r="E656" s="12"/>
      <c r="F656" s="12"/>
      <c r="G656" s="9" t="s">
        <v>910</v>
      </c>
      <c r="H656" s="9" t="s">
        <v>121</v>
      </c>
      <c r="I656" s="9" t="s">
        <v>515</v>
      </c>
      <c r="J656" s="3" t="s">
        <v>2151</v>
      </c>
      <c r="K656" s="13" t="s">
        <v>911</v>
      </c>
      <c r="L656" s="14" t="s">
        <v>912</v>
      </c>
      <c r="M656" s="18">
        <f t="shared" si="23"/>
        <v>2.5671296296296331E-2</v>
      </c>
      <c r="N656">
        <f t="shared" si="24"/>
        <v>11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913</v>
      </c>
      <c r="H657" s="9" t="s">
        <v>121</v>
      </c>
      <c r="I657" s="9" t="s">
        <v>515</v>
      </c>
      <c r="J657" s="3" t="s">
        <v>2151</v>
      </c>
      <c r="K657" s="13" t="s">
        <v>914</v>
      </c>
      <c r="L657" s="14" t="s">
        <v>915</v>
      </c>
      <c r="M657" s="18">
        <f t="shared" si="23"/>
        <v>1.4189814814814738E-2</v>
      </c>
      <c r="N657">
        <f t="shared" si="24"/>
        <v>18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1354</v>
      </c>
      <c r="H658" s="9" t="s">
        <v>121</v>
      </c>
      <c r="I658" s="9" t="s">
        <v>971</v>
      </c>
      <c r="J658" s="3" t="s">
        <v>2151</v>
      </c>
      <c r="K658" s="13" t="s">
        <v>1355</v>
      </c>
      <c r="L658" s="14" t="s">
        <v>1356</v>
      </c>
      <c r="M658" s="18">
        <f t="shared" si="23"/>
        <v>2.445601851851853E-2</v>
      </c>
      <c r="N658">
        <f t="shared" si="24"/>
        <v>20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1357</v>
      </c>
      <c r="H659" s="9" t="s">
        <v>121</v>
      </c>
      <c r="I659" s="9" t="s">
        <v>971</v>
      </c>
      <c r="J659" s="3" t="s">
        <v>2151</v>
      </c>
      <c r="K659" s="13" t="s">
        <v>1358</v>
      </c>
      <c r="L659" s="14" t="s">
        <v>1359</v>
      </c>
      <c r="M659" s="18">
        <f t="shared" si="23"/>
        <v>2.3287037037037051E-2</v>
      </c>
      <c r="N659">
        <f t="shared" si="24"/>
        <v>13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1360</v>
      </c>
      <c r="H660" s="9" t="s">
        <v>121</v>
      </c>
      <c r="I660" s="9" t="s">
        <v>971</v>
      </c>
      <c r="J660" s="3" t="s">
        <v>2151</v>
      </c>
      <c r="K660" s="13" t="s">
        <v>1361</v>
      </c>
      <c r="L660" s="14" t="s">
        <v>1362</v>
      </c>
      <c r="M660" s="18">
        <f t="shared" si="23"/>
        <v>1.7743055555555554E-2</v>
      </c>
      <c r="N660">
        <f t="shared" si="24"/>
        <v>17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1733</v>
      </c>
      <c r="H661" s="9" t="s">
        <v>121</v>
      </c>
      <c r="I661" s="9" t="s">
        <v>1413</v>
      </c>
      <c r="J661" s="3" t="s">
        <v>2151</v>
      </c>
      <c r="K661" s="13" t="s">
        <v>1734</v>
      </c>
      <c r="L661" s="14" t="s">
        <v>1735</v>
      </c>
      <c r="M661" s="18">
        <f t="shared" si="23"/>
        <v>1.2824074074074154E-2</v>
      </c>
      <c r="N661">
        <f t="shared" si="24"/>
        <v>18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1736</v>
      </c>
      <c r="H662" s="9" t="s">
        <v>121</v>
      </c>
      <c r="I662" s="9" t="s">
        <v>1413</v>
      </c>
      <c r="J662" s="3" t="s">
        <v>2151</v>
      </c>
      <c r="K662" s="13" t="s">
        <v>1737</v>
      </c>
      <c r="L662" s="14" t="s">
        <v>1738</v>
      </c>
      <c r="M662" s="18">
        <f t="shared" si="23"/>
        <v>1.4282407407407494E-2</v>
      </c>
      <c r="N662">
        <f t="shared" si="24"/>
        <v>22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2005</v>
      </c>
      <c r="H663" s="9" t="s">
        <v>121</v>
      </c>
      <c r="I663" s="9" t="s">
        <v>1791</v>
      </c>
      <c r="J663" s="3" t="s">
        <v>2151</v>
      </c>
      <c r="K663" s="13" t="s">
        <v>2006</v>
      </c>
      <c r="L663" s="14" t="s">
        <v>2007</v>
      </c>
      <c r="M663" s="18">
        <f t="shared" si="23"/>
        <v>1.4398148148148153E-2</v>
      </c>
      <c r="N663">
        <f t="shared" si="24"/>
        <v>1</v>
      </c>
    </row>
    <row r="664" spans="1:14" x14ac:dyDescent="0.25">
      <c r="A664" s="11"/>
      <c r="B664" s="12"/>
      <c r="C664" s="12"/>
      <c r="D664" s="12"/>
      <c r="E664" s="9" t="s">
        <v>458</v>
      </c>
      <c r="F664" s="9" t="s">
        <v>15</v>
      </c>
      <c r="G664" s="10" t="s">
        <v>12</v>
      </c>
      <c r="H664" s="5"/>
      <c r="I664" s="5"/>
      <c r="J664" s="6"/>
      <c r="K664" s="7"/>
      <c r="L664" s="8"/>
    </row>
    <row r="665" spans="1:14" x14ac:dyDescent="0.25">
      <c r="A665" s="11"/>
      <c r="B665" s="12"/>
      <c r="C665" s="12"/>
      <c r="D665" s="12"/>
      <c r="E665" s="12"/>
      <c r="F665" s="12"/>
      <c r="G665" s="9" t="s">
        <v>459</v>
      </c>
      <c r="H665" s="9" t="s">
        <v>121</v>
      </c>
      <c r="I665" s="9" t="s">
        <v>18</v>
      </c>
      <c r="J665" s="3" t="s">
        <v>2151</v>
      </c>
      <c r="K665" s="13" t="s">
        <v>460</v>
      </c>
      <c r="L665" s="14" t="s">
        <v>461</v>
      </c>
      <c r="M665" s="18">
        <f t="shared" si="23"/>
        <v>3.7870370370370332E-2</v>
      </c>
      <c r="N665">
        <f t="shared" si="24"/>
        <v>12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916</v>
      </c>
      <c r="H666" s="9" t="s">
        <v>121</v>
      </c>
      <c r="I666" s="9" t="s">
        <v>515</v>
      </c>
      <c r="J666" s="3" t="s">
        <v>2151</v>
      </c>
      <c r="K666" s="13" t="s">
        <v>917</v>
      </c>
      <c r="L666" s="14" t="s">
        <v>918</v>
      </c>
      <c r="M666" s="18">
        <f t="shared" si="23"/>
        <v>1.4687499999999964E-2</v>
      </c>
      <c r="N666">
        <f t="shared" si="24"/>
        <v>8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919</v>
      </c>
      <c r="H667" s="9" t="s">
        <v>121</v>
      </c>
      <c r="I667" s="9" t="s">
        <v>515</v>
      </c>
      <c r="J667" s="3" t="s">
        <v>2151</v>
      </c>
      <c r="K667" s="13" t="s">
        <v>920</v>
      </c>
      <c r="L667" s="14" t="s">
        <v>921</v>
      </c>
      <c r="M667" s="18">
        <f t="shared" si="23"/>
        <v>3.1006944444444406E-2</v>
      </c>
      <c r="N667">
        <f t="shared" si="24"/>
        <v>12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922</v>
      </c>
      <c r="H668" s="9" t="s">
        <v>121</v>
      </c>
      <c r="I668" s="9" t="s">
        <v>515</v>
      </c>
      <c r="J668" s="3" t="s">
        <v>2151</v>
      </c>
      <c r="K668" s="13" t="s">
        <v>923</v>
      </c>
      <c r="L668" s="14" t="s">
        <v>924</v>
      </c>
      <c r="M668" s="18">
        <f t="shared" si="23"/>
        <v>2.5717592592592653E-2</v>
      </c>
      <c r="N668">
        <f t="shared" si="24"/>
        <v>14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925</v>
      </c>
      <c r="H669" s="9" t="s">
        <v>121</v>
      </c>
      <c r="I669" s="9" t="s">
        <v>515</v>
      </c>
      <c r="J669" s="3" t="s">
        <v>2151</v>
      </c>
      <c r="K669" s="13" t="s">
        <v>926</v>
      </c>
      <c r="L669" s="14" t="s">
        <v>927</v>
      </c>
      <c r="M669" s="18">
        <f t="shared" si="23"/>
        <v>3.1284722222222228E-2</v>
      </c>
      <c r="N669">
        <f t="shared" si="24"/>
        <v>15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928</v>
      </c>
      <c r="H670" s="9" t="s">
        <v>121</v>
      </c>
      <c r="I670" s="9" t="s">
        <v>515</v>
      </c>
      <c r="J670" s="3" t="s">
        <v>2151</v>
      </c>
      <c r="K670" s="13" t="s">
        <v>929</v>
      </c>
      <c r="L670" s="14" t="s">
        <v>930</v>
      </c>
      <c r="M670" s="18">
        <f t="shared" si="23"/>
        <v>1.9710648148148047E-2</v>
      </c>
      <c r="N670">
        <f t="shared" si="24"/>
        <v>18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931</v>
      </c>
      <c r="H671" s="9" t="s">
        <v>121</v>
      </c>
      <c r="I671" s="9" t="s">
        <v>515</v>
      </c>
      <c r="J671" s="3" t="s">
        <v>2151</v>
      </c>
      <c r="K671" s="13" t="s">
        <v>932</v>
      </c>
      <c r="L671" s="14" t="s">
        <v>933</v>
      </c>
      <c r="M671" s="18">
        <f t="shared" si="23"/>
        <v>2.1469907407407507E-2</v>
      </c>
      <c r="N671">
        <f t="shared" si="24"/>
        <v>19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1363</v>
      </c>
      <c r="H672" s="9" t="s">
        <v>121</v>
      </c>
      <c r="I672" s="9" t="s">
        <v>971</v>
      </c>
      <c r="J672" s="3" t="s">
        <v>2151</v>
      </c>
      <c r="K672" s="13" t="s">
        <v>1364</v>
      </c>
      <c r="L672" s="14" t="s">
        <v>1365</v>
      </c>
      <c r="M672" s="18">
        <f t="shared" si="23"/>
        <v>2.4722222222222257E-2</v>
      </c>
      <c r="N672">
        <f t="shared" si="24"/>
        <v>9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1366</v>
      </c>
      <c r="H673" s="9" t="s">
        <v>121</v>
      </c>
      <c r="I673" s="9" t="s">
        <v>971</v>
      </c>
      <c r="J673" s="3" t="s">
        <v>2151</v>
      </c>
      <c r="K673" s="13" t="s">
        <v>1367</v>
      </c>
      <c r="L673" s="14" t="s">
        <v>1368</v>
      </c>
      <c r="M673" s="18">
        <f t="shared" si="23"/>
        <v>2.4074074074074081E-2</v>
      </c>
      <c r="N673">
        <f t="shared" si="24"/>
        <v>11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1739</v>
      </c>
      <c r="H674" s="9" t="s">
        <v>121</v>
      </c>
      <c r="I674" s="9" t="s">
        <v>1413</v>
      </c>
      <c r="J674" s="3" t="s">
        <v>2151</v>
      </c>
      <c r="K674" s="13" t="s">
        <v>1740</v>
      </c>
      <c r="L674" s="14" t="s">
        <v>1741</v>
      </c>
      <c r="M674" s="18">
        <f t="shared" si="23"/>
        <v>9.2951388888888875E-2</v>
      </c>
      <c r="N674">
        <f t="shared" si="24"/>
        <v>11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1742</v>
      </c>
      <c r="H675" s="9" t="s">
        <v>121</v>
      </c>
      <c r="I675" s="9" t="s">
        <v>1413</v>
      </c>
      <c r="J675" s="3" t="s">
        <v>2151</v>
      </c>
      <c r="K675" s="13" t="s">
        <v>1743</v>
      </c>
      <c r="L675" s="14" t="s">
        <v>1744</v>
      </c>
      <c r="M675" s="18">
        <f t="shared" si="23"/>
        <v>0.10001157407407418</v>
      </c>
      <c r="N675">
        <f t="shared" si="24"/>
        <v>11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1745</v>
      </c>
      <c r="H676" s="9" t="s">
        <v>121</v>
      </c>
      <c r="I676" s="9" t="s">
        <v>1413</v>
      </c>
      <c r="J676" s="3" t="s">
        <v>2151</v>
      </c>
      <c r="K676" s="13" t="s">
        <v>1746</v>
      </c>
      <c r="L676" s="14" t="s">
        <v>1747</v>
      </c>
      <c r="M676" s="18">
        <f t="shared" si="23"/>
        <v>7.105324074074082E-2</v>
      </c>
      <c r="N676">
        <f t="shared" si="24"/>
        <v>13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2008</v>
      </c>
      <c r="H677" s="9" t="s">
        <v>121</v>
      </c>
      <c r="I677" s="9" t="s">
        <v>1791</v>
      </c>
      <c r="J677" s="3" t="s">
        <v>2151</v>
      </c>
      <c r="K677" s="13" t="s">
        <v>2009</v>
      </c>
      <c r="L677" s="14" t="s">
        <v>2010</v>
      </c>
      <c r="M677" s="18">
        <f t="shared" si="23"/>
        <v>3.4421296296296311E-2</v>
      </c>
      <c r="N677">
        <f t="shared" si="24"/>
        <v>12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2011</v>
      </c>
      <c r="H678" s="9" t="s">
        <v>121</v>
      </c>
      <c r="I678" s="9" t="s">
        <v>1791</v>
      </c>
      <c r="J678" s="3" t="s">
        <v>2151</v>
      </c>
      <c r="K678" s="13" t="s">
        <v>2012</v>
      </c>
      <c r="L678" s="14" t="s">
        <v>2013</v>
      </c>
      <c r="M678" s="18">
        <f t="shared" si="23"/>
        <v>2.0844907407407409E-2</v>
      </c>
      <c r="N678">
        <f t="shared" si="24"/>
        <v>13</v>
      </c>
    </row>
    <row r="679" spans="1:14" x14ac:dyDescent="0.25">
      <c r="A679" s="11"/>
      <c r="B679" s="12"/>
      <c r="C679" s="9" t="s">
        <v>462</v>
      </c>
      <c r="D679" s="9" t="s">
        <v>463</v>
      </c>
      <c r="E679" s="9" t="s">
        <v>463</v>
      </c>
      <c r="F679" s="9" t="s">
        <v>15</v>
      </c>
      <c r="G679" s="10" t="s">
        <v>12</v>
      </c>
      <c r="H679" s="5"/>
      <c r="I679" s="5"/>
      <c r="J679" s="6"/>
      <c r="K679" s="7"/>
      <c r="L679" s="8"/>
    </row>
    <row r="680" spans="1:14" x14ac:dyDescent="0.25">
      <c r="A680" s="11"/>
      <c r="B680" s="12"/>
      <c r="C680" s="12"/>
      <c r="D680" s="12"/>
      <c r="E680" s="12"/>
      <c r="F680" s="12"/>
      <c r="G680" s="9" t="s">
        <v>464</v>
      </c>
      <c r="H680" s="9" t="s">
        <v>121</v>
      </c>
      <c r="I680" s="9" t="s">
        <v>18</v>
      </c>
      <c r="J680" s="3" t="s">
        <v>2151</v>
      </c>
      <c r="K680" s="13" t="s">
        <v>465</v>
      </c>
      <c r="L680" s="14" t="s">
        <v>466</v>
      </c>
      <c r="M680" s="18">
        <f t="shared" si="23"/>
        <v>3.0567129629629652E-2</v>
      </c>
      <c r="N680">
        <f t="shared" si="24"/>
        <v>4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934</v>
      </c>
      <c r="H681" s="9" t="s">
        <v>121</v>
      </c>
      <c r="I681" s="9" t="s">
        <v>515</v>
      </c>
      <c r="J681" s="3" t="s">
        <v>2151</v>
      </c>
      <c r="K681" s="13" t="s">
        <v>935</v>
      </c>
      <c r="L681" s="14" t="s">
        <v>936</v>
      </c>
      <c r="M681" s="18">
        <f t="shared" si="23"/>
        <v>1.6620370370370341E-2</v>
      </c>
      <c r="N681">
        <f t="shared" si="24"/>
        <v>4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937</v>
      </c>
      <c r="H682" s="9" t="s">
        <v>121</v>
      </c>
      <c r="I682" s="9" t="s">
        <v>515</v>
      </c>
      <c r="J682" s="3" t="s">
        <v>2151</v>
      </c>
      <c r="K682" s="13" t="s">
        <v>938</v>
      </c>
      <c r="L682" s="14" t="s">
        <v>939</v>
      </c>
      <c r="M682" s="18">
        <f t="shared" si="23"/>
        <v>1.7233796296296289E-2</v>
      </c>
      <c r="N682">
        <f t="shared" si="24"/>
        <v>9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940</v>
      </c>
      <c r="H683" s="9" t="s">
        <v>121</v>
      </c>
      <c r="I683" s="9" t="s">
        <v>515</v>
      </c>
      <c r="J683" s="3" t="s">
        <v>2151</v>
      </c>
      <c r="K683" s="13" t="s">
        <v>941</v>
      </c>
      <c r="L683" s="14" t="s">
        <v>942</v>
      </c>
      <c r="M683" s="18">
        <f t="shared" si="23"/>
        <v>2.285879629629628E-2</v>
      </c>
      <c r="N683">
        <f t="shared" si="24"/>
        <v>9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943</v>
      </c>
      <c r="H684" s="9" t="s">
        <v>121</v>
      </c>
      <c r="I684" s="9" t="s">
        <v>515</v>
      </c>
      <c r="J684" s="3" t="s">
        <v>2151</v>
      </c>
      <c r="K684" s="13" t="s">
        <v>944</v>
      </c>
      <c r="L684" s="14" t="s">
        <v>945</v>
      </c>
      <c r="M684" s="18">
        <f t="shared" si="23"/>
        <v>4.7962962962962985E-2</v>
      </c>
      <c r="N684">
        <f t="shared" si="24"/>
        <v>13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946</v>
      </c>
      <c r="H685" s="9" t="s">
        <v>121</v>
      </c>
      <c r="I685" s="9" t="s">
        <v>515</v>
      </c>
      <c r="J685" s="3" t="s">
        <v>2151</v>
      </c>
      <c r="K685" s="13" t="s">
        <v>947</v>
      </c>
      <c r="L685" s="14" t="s">
        <v>948</v>
      </c>
      <c r="M685" s="18">
        <f t="shared" si="23"/>
        <v>4.4270833333333259E-2</v>
      </c>
      <c r="N685">
        <f t="shared" si="24"/>
        <v>13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1369</v>
      </c>
      <c r="H686" s="9" t="s">
        <v>121</v>
      </c>
      <c r="I686" s="9" t="s">
        <v>971</v>
      </c>
      <c r="J686" s="3" t="s">
        <v>2151</v>
      </c>
      <c r="K686" s="13" t="s">
        <v>1370</v>
      </c>
      <c r="L686" s="14" t="s">
        <v>1371</v>
      </c>
      <c r="M686" s="18">
        <f t="shared" si="23"/>
        <v>1.8611111111111106E-2</v>
      </c>
      <c r="N686">
        <f t="shared" si="24"/>
        <v>4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1748</v>
      </c>
      <c r="H687" s="9" t="s">
        <v>121</v>
      </c>
      <c r="I687" s="9" t="s">
        <v>1413</v>
      </c>
      <c r="J687" s="3" t="s">
        <v>2151</v>
      </c>
      <c r="K687" s="13" t="s">
        <v>1749</v>
      </c>
      <c r="L687" s="14" t="s">
        <v>1750</v>
      </c>
      <c r="M687" s="18">
        <f t="shared" si="23"/>
        <v>1.6296296296296281E-2</v>
      </c>
      <c r="N687">
        <f t="shared" si="24"/>
        <v>4</v>
      </c>
    </row>
    <row r="688" spans="1:14" x14ac:dyDescent="0.25">
      <c r="A688" s="11"/>
      <c r="B688" s="12"/>
      <c r="C688" s="9" t="s">
        <v>467</v>
      </c>
      <c r="D688" s="9" t="s">
        <v>468</v>
      </c>
      <c r="E688" s="9" t="s">
        <v>469</v>
      </c>
      <c r="F688" s="9" t="s">
        <v>15</v>
      </c>
      <c r="G688" s="9" t="s">
        <v>470</v>
      </c>
      <c r="H688" s="9" t="s">
        <v>121</v>
      </c>
      <c r="I688" s="9" t="s">
        <v>18</v>
      </c>
      <c r="J688" s="3" t="s">
        <v>2151</v>
      </c>
      <c r="K688" s="13" t="s">
        <v>471</v>
      </c>
      <c r="L688" s="14" t="s">
        <v>472</v>
      </c>
      <c r="M688" s="18">
        <f t="shared" si="23"/>
        <v>1.8923611111111127E-2</v>
      </c>
      <c r="N688">
        <f t="shared" si="24"/>
        <v>7</v>
      </c>
    </row>
    <row r="689" spans="1:14" x14ac:dyDescent="0.25">
      <c r="A689" s="11"/>
      <c r="B689" s="12"/>
      <c r="C689" s="9" t="s">
        <v>473</v>
      </c>
      <c r="D689" s="9" t="s">
        <v>474</v>
      </c>
      <c r="E689" s="9" t="s">
        <v>475</v>
      </c>
      <c r="F689" s="9" t="s">
        <v>15</v>
      </c>
      <c r="G689" s="10" t="s">
        <v>12</v>
      </c>
      <c r="H689" s="5"/>
      <c r="I689" s="5"/>
      <c r="J689" s="6"/>
      <c r="K689" s="7"/>
      <c r="L689" s="8"/>
    </row>
    <row r="690" spans="1:14" x14ac:dyDescent="0.25">
      <c r="A690" s="11"/>
      <c r="B690" s="12"/>
      <c r="C690" s="12"/>
      <c r="D690" s="12"/>
      <c r="E690" s="12"/>
      <c r="F690" s="12"/>
      <c r="G690" s="9" t="s">
        <v>476</v>
      </c>
      <c r="H690" s="9" t="s">
        <v>121</v>
      </c>
      <c r="I690" s="9" t="s">
        <v>18</v>
      </c>
      <c r="J690" s="3" t="s">
        <v>2151</v>
      </c>
      <c r="K690" s="13" t="s">
        <v>477</v>
      </c>
      <c r="L690" s="14" t="s">
        <v>478</v>
      </c>
      <c r="M690" s="18">
        <f t="shared" si="23"/>
        <v>2.5092592592592611E-2</v>
      </c>
      <c r="N690">
        <f t="shared" si="24"/>
        <v>4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1751</v>
      </c>
      <c r="H691" s="9" t="s">
        <v>121</v>
      </c>
      <c r="I691" s="9" t="s">
        <v>1413</v>
      </c>
      <c r="J691" s="3" t="s">
        <v>2151</v>
      </c>
      <c r="K691" s="13" t="s">
        <v>1752</v>
      </c>
      <c r="L691" s="14" t="s">
        <v>1753</v>
      </c>
      <c r="M691" s="18">
        <f t="shared" si="23"/>
        <v>1.6400462962962936E-2</v>
      </c>
      <c r="N691">
        <f t="shared" si="24"/>
        <v>6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2014</v>
      </c>
      <c r="H692" s="9" t="s">
        <v>121</v>
      </c>
      <c r="I692" s="9" t="s">
        <v>1791</v>
      </c>
      <c r="J692" s="3" t="s">
        <v>2151</v>
      </c>
      <c r="K692" s="13" t="s">
        <v>2015</v>
      </c>
      <c r="L692" s="14" t="s">
        <v>2016</v>
      </c>
      <c r="M692" s="18">
        <f t="shared" si="23"/>
        <v>1.2592592592592711E-2</v>
      </c>
      <c r="N692">
        <f t="shared" si="24"/>
        <v>13</v>
      </c>
    </row>
    <row r="693" spans="1:14" x14ac:dyDescent="0.25">
      <c r="A693" s="11"/>
      <c r="B693" s="12"/>
      <c r="C693" s="9" t="s">
        <v>2017</v>
      </c>
      <c r="D693" s="9" t="s">
        <v>2018</v>
      </c>
      <c r="E693" s="9" t="s">
        <v>2019</v>
      </c>
      <c r="F693" s="9" t="s">
        <v>15</v>
      </c>
      <c r="G693" s="9" t="s">
        <v>2020</v>
      </c>
      <c r="H693" s="9" t="s">
        <v>121</v>
      </c>
      <c r="I693" s="9" t="s">
        <v>1791</v>
      </c>
      <c r="J693" s="3" t="s">
        <v>2151</v>
      </c>
      <c r="K693" s="13" t="s">
        <v>2021</v>
      </c>
      <c r="L693" s="14" t="s">
        <v>2022</v>
      </c>
      <c r="M693" s="18">
        <f t="shared" si="23"/>
        <v>1.4537037037037071E-2</v>
      </c>
      <c r="N693">
        <f t="shared" si="24"/>
        <v>7</v>
      </c>
    </row>
    <row r="694" spans="1:14" x14ac:dyDescent="0.25">
      <c r="A694" s="11"/>
      <c r="B694" s="12"/>
      <c r="C694" s="9" t="s">
        <v>1769</v>
      </c>
      <c r="D694" s="9" t="s">
        <v>1770</v>
      </c>
      <c r="E694" s="9" t="s">
        <v>1771</v>
      </c>
      <c r="F694" s="9" t="s">
        <v>15</v>
      </c>
      <c r="G694" s="10" t="s">
        <v>12</v>
      </c>
      <c r="H694" s="5"/>
      <c r="I694" s="5"/>
      <c r="J694" s="6"/>
      <c r="K694" s="7"/>
      <c r="L694" s="8"/>
    </row>
    <row r="695" spans="1:14" x14ac:dyDescent="0.25">
      <c r="A695" s="11"/>
      <c r="B695" s="12"/>
      <c r="C695" s="12"/>
      <c r="D695" s="12"/>
      <c r="E695" s="12"/>
      <c r="F695" s="12"/>
      <c r="G695" s="9" t="s">
        <v>2111</v>
      </c>
      <c r="H695" s="9" t="s">
        <v>121</v>
      </c>
      <c r="I695" s="9" t="s">
        <v>2051</v>
      </c>
      <c r="J695" s="3" t="s">
        <v>2151</v>
      </c>
      <c r="K695" s="13" t="s">
        <v>2112</v>
      </c>
      <c r="L695" s="14" t="s">
        <v>2113</v>
      </c>
      <c r="M695" s="18">
        <f t="shared" si="23"/>
        <v>1.5219907407407363E-2</v>
      </c>
      <c r="N695">
        <f t="shared" si="24"/>
        <v>9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2114</v>
      </c>
      <c r="H696" s="9" t="s">
        <v>121</v>
      </c>
      <c r="I696" s="9" t="s">
        <v>2051</v>
      </c>
      <c r="J696" s="3" t="s">
        <v>2151</v>
      </c>
      <c r="K696" s="13" t="s">
        <v>2115</v>
      </c>
      <c r="L696" s="14" t="s">
        <v>2116</v>
      </c>
      <c r="M696" s="18">
        <f t="shared" si="23"/>
        <v>2.091435185185192E-2</v>
      </c>
      <c r="N696">
        <f t="shared" si="24"/>
        <v>10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2117</v>
      </c>
      <c r="H697" s="9" t="s">
        <v>121</v>
      </c>
      <c r="I697" s="9" t="s">
        <v>2051</v>
      </c>
      <c r="J697" s="3" t="s">
        <v>2151</v>
      </c>
      <c r="K697" s="13" t="s">
        <v>2118</v>
      </c>
      <c r="L697" s="14" t="s">
        <v>2119</v>
      </c>
      <c r="M697" s="18">
        <f t="shared" si="23"/>
        <v>1.287037037037031E-2</v>
      </c>
      <c r="N697">
        <f t="shared" si="24"/>
        <v>11</v>
      </c>
    </row>
    <row r="698" spans="1:14" x14ac:dyDescent="0.25">
      <c r="A698" s="11"/>
      <c r="B698" s="12"/>
      <c r="C698" s="9" t="s">
        <v>479</v>
      </c>
      <c r="D698" s="9" t="s">
        <v>480</v>
      </c>
      <c r="E698" s="9" t="s">
        <v>481</v>
      </c>
      <c r="F698" s="9" t="s">
        <v>15</v>
      </c>
      <c r="G698" s="10" t="s">
        <v>12</v>
      </c>
      <c r="H698" s="5"/>
      <c r="I698" s="5"/>
      <c r="J698" s="6"/>
      <c r="K698" s="7"/>
      <c r="L698" s="8"/>
    </row>
    <row r="699" spans="1:14" x14ac:dyDescent="0.25">
      <c r="A699" s="11"/>
      <c r="B699" s="12"/>
      <c r="C699" s="12"/>
      <c r="D699" s="12"/>
      <c r="E699" s="12"/>
      <c r="F699" s="12"/>
      <c r="G699" s="9" t="s">
        <v>482</v>
      </c>
      <c r="H699" s="9" t="s">
        <v>121</v>
      </c>
      <c r="I699" s="9" t="s">
        <v>18</v>
      </c>
      <c r="J699" s="3" t="s">
        <v>2151</v>
      </c>
      <c r="K699" s="13" t="s">
        <v>483</v>
      </c>
      <c r="L699" s="14" t="s">
        <v>484</v>
      </c>
      <c r="M699" s="18">
        <f t="shared" si="23"/>
        <v>2.7106481481481481E-2</v>
      </c>
      <c r="N699">
        <f t="shared" si="24"/>
        <v>11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485</v>
      </c>
      <c r="H700" s="9" t="s">
        <v>121</v>
      </c>
      <c r="I700" s="9" t="s">
        <v>18</v>
      </c>
      <c r="J700" s="3" t="s">
        <v>2151</v>
      </c>
      <c r="K700" s="13" t="s">
        <v>486</v>
      </c>
      <c r="L700" s="14" t="s">
        <v>487</v>
      </c>
      <c r="M700" s="18">
        <f t="shared" si="23"/>
        <v>1.4664351851851776E-2</v>
      </c>
      <c r="N700">
        <f t="shared" si="24"/>
        <v>15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949</v>
      </c>
      <c r="H701" s="9" t="s">
        <v>121</v>
      </c>
      <c r="I701" s="9" t="s">
        <v>515</v>
      </c>
      <c r="J701" s="3" t="s">
        <v>2151</v>
      </c>
      <c r="K701" s="13" t="s">
        <v>950</v>
      </c>
      <c r="L701" s="14" t="s">
        <v>951</v>
      </c>
      <c r="M701" s="18">
        <f t="shared" si="23"/>
        <v>3.2557870370370501E-2</v>
      </c>
      <c r="N701">
        <f t="shared" si="24"/>
        <v>16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1372</v>
      </c>
      <c r="H702" s="9" t="s">
        <v>121</v>
      </c>
      <c r="I702" s="9" t="s">
        <v>971</v>
      </c>
      <c r="J702" s="3" t="s">
        <v>2151</v>
      </c>
      <c r="K702" s="13" t="s">
        <v>1373</v>
      </c>
      <c r="L702" s="14" t="s">
        <v>1374</v>
      </c>
      <c r="M702" s="18">
        <f t="shared" si="23"/>
        <v>1.7916666666666636E-2</v>
      </c>
      <c r="N702">
        <f t="shared" si="24"/>
        <v>9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1375</v>
      </c>
      <c r="H703" s="9" t="s">
        <v>121</v>
      </c>
      <c r="I703" s="9" t="s">
        <v>971</v>
      </c>
      <c r="J703" s="3" t="s">
        <v>2151</v>
      </c>
      <c r="K703" s="13" t="s">
        <v>1376</v>
      </c>
      <c r="L703" s="14" t="s">
        <v>1377</v>
      </c>
      <c r="M703" s="18">
        <f t="shared" si="23"/>
        <v>1.6030092592592637E-2</v>
      </c>
      <c r="N703">
        <f t="shared" si="24"/>
        <v>9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1378</v>
      </c>
      <c r="H704" s="9" t="s">
        <v>121</v>
      </c>
      <c r="I704" s="9" t="s">
        <v>971</v>
      </c>
      <c r="J704" s="3" t="s">
        <v>2151</v>
      </c>
      <c r="K704" s="13" t="s">
        <v>1379</v>
      </c>
      <c r="L704" s="14" t="s">
        <v>1380</v>
      </c>
      <c r="M704" s="18">
        <f t="shared" si="23"/>
        <v>3.052083333333333E-2</v>
      </c>
      <c r="N704">
        <f t="shared" si="24"/>
        <v>12</v>
      </c>
    </row>
    <row r="705" spans="1:14" x14ac:dyDescent="0.25">
      <c r="A705" s="11"/>
      <c r="B705" s="12"/>
      <c r="C705" s="9" t="s">
        <v>1381</v>
      </c>
      <c r="D705" s="9" t="s">
        <v>1382</v>
      </c>
      <c r="E705" s="9" t="s">
        <v>1383</v>
      </c>
      <c r="F705" s="9" t="s">
        <v>15</v>
      </c>
      <c r="G705" s="10" t="s">
        <v>12</v>
      </c>
      <c r="H705" s="5"/>
      <c r="I705" s="5"/>
      <c r="J705" s="6"/>
      <c r="K705" s="7"/>
      <c r="L705" s="8"/>
    </row>
    <row r="706" spans="1:14" x14ac:dyDescent="0.25">
      <c r="A706" s="11"/>
      <c r="B706" s="12"/>
      <c r="C706" s="12"/>
      <c r="D706" s="12"/>
      <c r="E706" s="12"/>
      <c r="F706" s="12"/>
      <c r="G706" s="9" t="s">
        <v>1384</v>
      </c>
      <c r="H706" s="9" t="s">
        <v>121</v>
      </c>
      <c r="I706" s="9" t="s">
        <v>971</v>
      </c>
      <c r="J706" s="3" t="s">
        <v>2151</v>
      </c>
      <c r="K706" s="13" t="s">
        <v>1385</v>
      </c>
      <c r="L706" s="14" t="s">
        <v>1386</v>
      </c>
      <c r="M706" s="18">
        <f t="shared" si="23"/>
        <v>2.0173611111111101E-2</v>
      </c>
      <c r="N706">
        <f t="shared" si="24"/>
        <v>4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1754</v>
      </c>
      <c r="H707" s="9" t="s">
        <v>121</v>
      </c>
      <c r="I707" s="9" t="s">
        <v>1413</v>
      </c>
      <c r="J707" s="3" t="s">
        <v>2151</v>
      </c>
      <c r="K707" s="13" t="s">
        <v>1755</v>
      </c>
      <c r="L707" s="14" t="s">
        <v>1756</v>
      </c>
      <c r="M707" s="18">
        <f t="shared" ref="M707:M770" si="25">L707-K707</f>
        <v>2.4016203703703665E-2</v>
      </c>
      <c r="N707">
        <f t="shared" ref="N707:N770" si="26">HOUR(K707)</f>
        <v>4</v>
      </c>
    </row>
    <row r="708" spans="1:14" x14ac:dyDescent="0.25">
      <c r="A708" s="11"/>
      <c r="B708" s="12"/>
      <c r="C708" s="9" t="s">
        <v>488</v>
      </c>
      <c r="D708" s="9" t="s">
        <v>489</v>
      </c>
      <c r="E708" s="9" t="s">
        <v>490</v>
      </c>
      <c r="F708" s="9" t="s">
        <v>15</v>
      </c>
      <c r="G708" s="10" t="s">
        <v>12</v>
      </c>
      <c r="H708" s="5"/>
      <c r="I708" s="5"/>
      <c r="J708" s="6"/>
      <c r="K708" s="7"/>
      <c r="L708" s="8"/>
    </row>
    <row r="709" spans="1:14" x14ac:dyDescent="0.25">
      <c r="A709" s="11"/>
      <c r="B709" s="12"/>
      <c r="C709" s="12"/>
      <c r="D709" s="12"/>
      <c r="E709" s="12"/>
      <c r="F709" s="12"/>
      <c r="G709" s="9" t="s">
        <v>491</v>
      </c>
      <c r="H709" s="9" t="s">
        <v>121</v>
      </c>
      <c r="I709" s="9" t="s">
        <v>18</v>
      </c>
      <c r="J709" s="3" t="s">
        <v>2151</v>
      </c>
      <c r="K709" s="13" t="s">
        <v>492</v>
      </c>
      <c r="L709" s="14" t="s">
        <v>493</v>
      </c>
      <c r="M709" s="18">
        <f t="shared" si="25"/>
        <v>2.0277777777777783E-2</v>
      </c>
      <c r="N709">
        <f t="shared" si="26"/>
        <v>11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1387</v>
      </c>
      <c r="H710" s="9" t="s">
        <v>121</v>
      </c>
      <c r="I710" s="9" t="s">
        <v>971</v>
      </c>
      <c r="J710" s="3" t="s">
        <v>2151</v>
      </c>
      <c r="K710" s="13" t="s">
        <v>1388</v>
      </c>
      <c r="L710" s="14" t="s">
        <v>1389</v>
      </c>
      <c r="M710" s="18">
        <f t="shared" si="25"/>
        <v>3.8645833333333324E-2</v>
      </c>
      <c r="N710">
        <f t="shared" si="26"/>
        <v>10</v>
      </c>
    </row>
    <row r="711" spans="1:14" x14ac:dyDescent="0.25">
      <c r="A711" s="11"/>
      <c r="B711" s="12"/>
      <c r="C711" s="12"/>
      <c r="D711" s="12"/>
      <c r="E711" s="12"/>
      <c r="F711" s="12"/>
      <c r="G711" s="9" t="s">
        <v>1390</v>
      </c>
      <c r="H711" s="9" t="s">
        <v>121</v>
      </c>
      <c r="I711" s="9" t="s">
        <v>971</v>
      </c>
      <c r="J711" s="3" t="s">
        <v>2151</v>
      </c>
      <c r="K711" s="13" t="s">
        <v>1391</v>
      </c>
      <c r="L711" s="14" t="s">
        <v>1392</v>
      </c>
      <c r="M711" s="18">
        <f t="shared" si="25"/>
        <v>2.9953703703703649E-2</v>
      </c>
      <c r="N711">
        <f t="shared" si="26"/>
        <v>15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1757</v>
      </c>
      <c r="H712" s="9" t="s">
        <v>121</v>
      </c>
      <c r="I712" s="9" t="s">
        <v>1413</v>
      </c>
      <c r="J712" s="3" t="s">
        <v>2151</v>
      </c>
      <c r="K712" s="13" t="s">
        <v>1758</v>
      </c>
      <c r="L712" s="14" t="s">
        <v>1759</v>
      </c>
      <c r="M712" s="18">
        <f t="shared" si="25"/>
        <v>8.1539351851851849E-2</v>
      </c>
      <c r="N712">
        <f t="shared" si="26"/>
        <v>10</v>
      </c>
    </row>
    <row r="713" spans="1:14" x14ac:dyDescent="0.25">
      <c r="A713" s="11"/>
      <c r="B713" s="12"/>
      <c r="C713" s="9" t="s">
        <v>494</v>
      </c>
      <c r="D713" s="9" t="s">
        <v>495</v>
      </c>
      <c r="E713" s="10" t="s">
        <v>12</v>
      </c>
      <c r="F713" s="5"/>
      <c r="G713" s="5"/>
      <c r="H713" s="5"/>
      <c r="I713" s="5"/>
      <c r="J713" s="6"/>
      <c r="K713" s="7"/>
      <c r="L713" s="8"/>
    </row>
    <row r="714" spans="1:14" x14ac:dyDescent="0.25">
      <c r="A714" s="11"/>
      <c r="B714" s="12"/>
      <c r="C714" s="12"/>
      <c r="D714" s="12"/>
      <c r="E714" s="9" t="s">
        <v>496</v>
      </c>
      <c r="F714" s="9" t="s">
        <v>15</v>
      </c>
      <c r="G714" s="10" t="s">
        <v>12</v>
      </c>
      <c r="H714" s="5"/>
      <c r="I714" s="5"/>
      <c r="J714" s="6"/>
      <c r="K714" s="7"/>
      <c r="L714" s="8"/>
    </row>
    <row r="715" spans="1:14" x14ac:dyDescent="0.25">
      <c r="A715" s="11"/>
      <c r="B715" s="12"/>
      <c r="C715" s="12"/>
      <c r="D715" s="12"/>
      <c r="E715" s="12"/>
      <c r="F715" s="12"/>
      <c r="G715" s="9" t="s">
        <v>497</v>
      </c>
      <c r="H715" s="9" t="s">
        <v>121</v>
      </c>
      <c r="I715" s="9" t="s">
        <v>18</v>
      </c>
      <c r="J715" s="3" t="s">
        <v>2151</v>
      </c>
      <c r="K715" s="13" t="s">
        <v>498</v>
      </c>
      <c r="L715" s="14" t="s">
        <v>499</v>
      </c>
      <c r="M715" s="18">
        <f t="shared" si="25"/>
        <v>2.2453703703703698E-2</v>
      </c>
      <c r="N715">
        <f t="shared" si="26"/>
        <v>14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952</v>
      </c>
      <c r="H716" s="9" t="s">
        <v>121</v>
      </c>
      <c r="I716" s="9" t="s">
        <v>515</v>
      </c>
      <c r="J716" s="3" t="s">
        <v>2151</v>
      </c>
      <c r="K716" s="13" t="s">
        <v>953</v>
      </c>
      <c r="L716" s="14" t="s">
        <v>954</v>
      </c>
      <c r="M716" s="18">
        <f t="shared" si="25"/>
        <v>1.2847222222222121E-2</v>
      </c>
      <c r="N716">
        <f t="shared" si="26"/>
        <v>17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1393</v>
      </c>
      <c r="H717" s="9" t="s">
        <v>121</v>
      </c>
      <c r="I717" s="9" t="s">
        <v>971</v>
      </c>
      <c r="J717" s="3" t="s">
        <v>2151</v>
      </c>
      <c r="K717" s="13" t="s">
        <v>1394</v>
      </c>
      <c r="L717" s="14" t="s">
        <v>1395</v>
      </c>
      <c r="M717" s="18">
        <f t="shared" si="25"/>
        <v>2.4189814814814747E-2</v>
      </c>
      <c r="N717">
        <f t="shared" si="26"/>
        <v>13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1760</v>
      </c>
      <c r="H718" s="9" t="s">
        <v>121</v>
      </c>
      <c r="I718" s="9" t="s">
        <v>1413</v>
      </c>
      <c r="J718" s="3" t="s">
        <v>2151</v>
      </c>
      <c r="K718" s="13" t="s">
        <v>1761</v>
      </c>
      <c r="L718" s="14" t="s">
        <v>1762</v>
      </c>
      <c r="M718" s="18">
        <f t="shared" si="25"/>
        <v>1.8506944444444562E-2</v>
      </c>
      <c r="N718">
        <f t="shared" si="26"/>
        <v>15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2023</v>
      </c>
      <c r="H719" s="9" t="s">
        <v>121</v>
      </c>
      <c r="I719" s="9" t="s">
        <v>1791</v>
      </c>
      <c r="J719" s="3" t="s">
        <v>2151</v>
      </c>
      <c r="K719" s="13" t="s">
        <v>2024</v>
      </c>
      <c r="L719" s="14" t="s">
        <v>2025</v>
      </c>
      <c r="M719" s="18">
        <f t="shared" si="25"/>
        <v>1.2581018518518561E-2</v>
      </c>
      <c r="N719">
        <f t="shared" si="26"/>
        <v>15</v>
      </c>
    </row>
    <row r="720" spans="1:14" x14ac:dyDescent="0.25">
      <c r="A720" s="11"/>
      <c r="B720" s="12"/>
      <c r="C720" s="12"/>
      <c r="D720" s="12"/>
      <c r="E720" s="9" t="s">
        <v>500</v>
      </c>
      <c r="F720" s="9" t="s">
        <v>15</v>
      </c>
      <c r="G720" s="10" t="s">
        <v>12</v>
      </c>
      <c r="H720" s="5"/>
      <c r="I720" s="5"/>
      <c r="J720" s="6"/>
      <c r="K720" s="7"/>
      <c r="L720" s="8"/>
    </row>
    <row r="721" spans="1:14" x14ac:dyDescent="0.25">
      <c r="A721" s="11"/>
      <c r="B721" s="12"/>
      <c r="C721" s="12"/>
      <c r="D721" s="12"/>
      <c r="E721" s="12"/>
      <c r="F721" s="12"/>
      <c r="G721" s="9" t="s">
        <v>501</v>
      </c>
      <c r="H721" s="9" t="s">
        <v>121</v>
      </c>
      <c r="I721" s="9" t="s">
        <v>18</v>
      </c>
      <c r="J721" s="3" t="s">
        <v>2151</v>
      </c>
      <c r="K721" s="13" t="s">
        <v>502</v>
      </c>
      <c r="L721" s="14" t="s">
        <v>503</v>
      </c>
      <c r="M721" s="18">
        <f t="shared" si="25"/>
        <v>3.081018518518519E-2</v>
      </c>
      <c r="N721">
        <f t="shared" si="26"/>
        <v>7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504</v>
      </c>
      <c r="H722" s="9" t="s">
        <v>121</v>
      </c>
      <c r="I722" s="9" t="s">
        <v>18</v>
      </c>
      <c r="J722" s="3" t="s">
        <v>2151</v>
      </c>
      <c r="K722" s="13" t="s">
        <v>505</v>
      </c>
      <c r="L722" s="14" t="s">
        <v>506</v>
      </c>
      <c r="M722" s="18">
        <f t="shared" si="25"/>
        <v>1.3726851851851851E-2</v>
      </c>
      <c r="N722">
        <f t="shared" si="26"/>
        <v>13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1763</v>
      </c>
      <c r="H723" s="9" t="s">
        <v>121</v>
      </c>
      <c r="I723" s="9" t="s">
        <v>1413</v>
      </c>
      <c r="J723" s="3" t="s">
        <v>2151</v>
      </c>
      <c r="K723" s="13" t="s">
        <v>1764</v>
      </c>
      <c r="L723" s="14" t="s">
        <v>1765</v>
      </c>
      <c r="M723" s="18">
        <f t="shared" si="25"/>
        <v>9.3229166666666696E-2</v>
      </c>
      <c r="N723">
        <f t="shared" si="26"/>
        <v>11</v>
      </c>
    </row>
    <row r="724" spans="1:14" x14ac:dyDescent="0.25">
      <c r="A724" s="3" t="s">
        <v>507</v>
      </c>
      <c r="B724" s="9" t="s">
        <v>508</v>
      </c>
      <c r="C724" s="10" t="s">
        <v>12</v>
      </c>
      <c r="D724" s="5"/>
      <c r="E724" s="5"/>
      <c r="F724" s="5"/>
      <c r="G724" s="5"/>
      <c r="H724" s="5"/>
      <c r="I724" s="5"/>
      <c r="J724" s="6"/>
      <c r="K724" s="7"/>
      <c r="L724" s="8"/>
    </row>
    <row r="725" spans="1:14" x14ac:dyDescent="0.25">
      <c r="A725" s="11"/>
      <c r="B725" s="12"/>
      <c r="C725" s="9" t="s">
        <v>467</v>
      </c>
      <c r="D725" s="9" t="s">
        <v>468</v>
      </c>
      <c r="E725" s="9" t="s">
        <v>469</v>
      </c>
      <c r="F725" s="9" t="s">
        <v>15</v>
      </c>
      <c r="G725" s="10" t="s">
        <v>12</v>
      </c>
      <c r="H725" s="5"/>
      <c r="I725" s="5"/>
      <c r="J725" s="6"/>
      <c r="K725" s="7"/>
      <c r="L725" s="8"/>
    </row>
    <row r="726" spans="1:14" x14ac:dyDescent="0.25">
      <c r="A726" s="11"/>
      <c r="B726" s="12"/>
      <c r="C726" s="12"/>
      <c r="D726" s="12"/>
      <c r="E726" s="12"/>
      <c r="F726" s="12"/>
      <c r="G726" s="9" t="s">
        <v>1396</v>
      </c>
      <c r="H726" s="9" t="s">
        <v>17</v>
      </c>
      <c r="I726" s="9" t="s">
        <v>971</v>
      </c>
      <c r="J726" s="3" t="s">
        <v>2151</v>
      </c>
      <c r="K726" s="13" t="s">
        <v>1397</v>
      </c>
      <c r="L726" s="14" t="s">
        <v>1398</v>
      </c>
      <c r="M726" s="18">
        <f t="shared" si="25"/>
        <v>1.6747685185185185E-2</v>
      </c>
      <c r="N726">
        <f t="shared" si="26"/>
        <v>5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1766</v>
      </c>
      <c r="H727" s="9" t="s">
        <v>17</v>
      </c>
      <c r="I727" s="9" t="s">
        <v>1413</v>
      </c>
      <c r="J727" s="3" t="s">
        <v>2151</v>
      </c>
      <c r="K727" s="13" t="s">
        <v>1767</v>
      </c>
      <c r="L727" s="14" t="s">
        <v>1768</v>
      </c>
      <c r="M727" s="18">
        <f t="shared" si="25"/>
        <v>1.8958333333333355E-2</v>
      </c>
      <c r="N727">
        <f t="shared" si="26"/>
        <v>6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2026</v>
      </c>
      <c r="H728" s="9" t="s">
        <v>17</v>
      </c>
      <c r="I728" s="9" t="s">
        <v>1791</v>
      </c>
      <c r="J728" s="3" t="s">
        <v>2151</v>
      </c>
      <c r="K728" s="13" t="s">
        <v>2027</v>
      </c>
      <c r="L728" s="14" t="s">
        <v>2028</v>
      </c>
      <c r="M728" s="18">
        <f t="shared" si="25"/>
        <v>3.244212962962964E-2</v>
      </c>
      <c r="N728">
        <f t="shared" si="26"/>
        <v>5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2029</v>
      </c>
      <c r="H729" s="9" t="s">
        <v>17</v>
      </c>
      <c r="I729" s="9" t="s">
        <v>1791</v>
      </c>
      <c r="J729" s="3" t="s">
        <v>2151</v>
      </c>
      <c r="K729" s="13" t="s">
        <v>2030</v>
      </c>
      <c r="L729" s="14" t="s">
        <v>2031</v>
      </c>
      <c r="M729" s="18">
        <f t="shared" si="25"/>
        <v>3.0393518518518514E-2</v>
      </c>
      <c r="N729">
        <f t="shared" si="26"/>
        <v>6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2032</v>
      </c>
      <c r="H730" s="9" t="s">
        <v>17</v>
      </c>
      <c r="I730" s="9" t="s">
        <v>1791</v>
      </c>
      <c r="J730" s="3" t="s">
        <v>2151</v>
      </c>
      <c r="K730" s="13" t="s">
        <v>2033</v>
      </c>
      <c r="L730" s="14" t="s">
        <v>2034</v>
      </c>
      <c r="M730" s="18">
        <f t="shared" si="25"/>
        <v>3.1516203703703727E-2</v>
      </c>
      <c r="N730">
        <f t="shared" si="26"/>
        <v>10</v>
      </c>
    </row>
    <row r="731" spans="1:14" x14ac:dyDescent="0.25">
      <c r="A731" s="11"/>
      <c r="B731" s="12"/>
      <c r="C731" s="9" t="s">
        <v>1769</v>
      </c>
      <c r="D731" s="9" t="s">
        <v>1770</v>
      </c>
      <c r="E731" s="9" t="s">
        <v>1771</v>
      </c>
      <c r="F731" s="9" t="s">
        <v>15</v>
      </c>
      <c r="G731" s="10" t="s">
        <v>12</v>
      </c>
      <c r="H731" s="5"/>
      <c r="I731" s="5"/>
      <c r="J731" s="6"/>
      <c r="K731" s="7"/>
      <c r="L731" s="8"/>
    </row>
    <row r="732" spans="1:14" x14ac:dyDescent="0.25">
      <c r="A732" s="11"/>
      <c r="B732" s="12"/>
      <c r="C732" s="12"/>
      <c r="D732" s="12"/>
      <c r="E732" s="12"/>
      <c r="F732" s="12"/>
      <c r="G732" s="9" t="s">
        <v>1772</v>
      </c>
      <c r="H732" s="9" t="s">
        <v>17</v>
      </c>
      <c r="I732" s="9" t="s">
        <v>1413</v>
      </c>
      <c r="J732" s="3" t="s">
        <v>2151</v>
      </c>
      <c r="K732" s="13" t="s">
        <v>1773</v>
      </c>
      <c r="L732" s="14" t="s">
        <v>1774</v>
      </c>
      <c r="M732" s="18">
        <f t="shared" si="25"/>
        <v>8.7708333333333333E-2</v>
      </c>
      <c r="N732">
        <f t="shared" si="26"/>
        <v>10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1775</v>
      </c>
      <c r="H733" s="9" t="s">
        <v>17</v>
      </c>
      <c r="I733" s="9" t="s">
        <v>1413</v>
      </c>
      <c r="J733" s="3" t="s">
        <v>2151</v>
      </c>
      <c r="K733" s="13" t="s">
        <v>1776</v>
      </c>
      <c r="L733" s="14" t="s">
        <v>1777</v>
      </c>
      <c r="M733" s="18">
        <f t="shared" si="25"/>
        <v>2.3344907407407411E-2</v>
      </c>
      <c r="N733">
        <f t="shared" si="26"/>
        <v>11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1778</v>
      </c>
      <c r="H734" s="9" t="s">
        <v>17</v>
      </c>
      <c r="I734" s="9" t="s">
        <v>1413</v>
      </c>
      <c r="J734" s="3" t="s">
        <v>2151</v>
      </c>
      <c r="K734" s="13" t="s">
        <v>1779</v>
      </c>
      <c r="L734" s="14" t="s">
        <v>1780</v>
      </c>
      <c r="M734" s="18">
        <f t="shared" si="25"/>
        <v>5.7523148148148184E-2</v>
      </c>
      <c r="N734">
        <f t="shared" si="26"/>
        <v>13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2035</v>
      </c>
      <c r="H735" s="9" t="s">
        <v>17</v>
      </c>
      <c r="I735" s="9" t="s">
        <v>1791</v>
      </c>
      <c r="J735" s="3" t="s">
        <v>2151</v>
      </c>
      <c r="K735" s="13" t="s">
        <v>2036</v>
      </c>
      <c r="L735" s="14" t="s">
        <v>2037</v>
      </c>
      <c r="M735" s="18">
        <f t="shared" si="25"/>
        <v>3.5914351851851822E-2</v>
      </c>
      <c r="N735">
        <f t="shared" si="26"/>
        <v>10</v>
      </c>
    </row>
    <row r="736" spans="1:14" x14ac:dyDescent="0.25">
      <c r="A736" s="11"/>
      <c r="B736" s="12"/>
      <c r="C736" s="9" t="s">
        <v>479</v>
      </c>
      <c r="D736" s="9" t="s">
        <v>480</v>
      </c>
      <c r="E736" s="10" t="s">
        <v>12</v>
      </c>
      <c r="F736" s="5"/>
      <c r="G736" s="5"/>
      <c r="H736" s="5"/>
      <c r="I736" s="5"/>
      <c r="J736" s="6"/>
      <c r="K736" s="7"/>
      <c r="L736" s="8"/>
    </row>
    <row r="737" spans="1:14" x14ac:dyDescent="0.25">
      <c r="A737" s="11"/>
      <c r="B737" s="12"/>
      <c r="C737" s="12"/>
      <c r="D737" s="12"/>
      <c r="E737" s="9" t="s">
        <v>481</v>
      </c>
      <c r="F737" s="9" t="s">
        <v>15</v>
      </c>
      <c r="G737" s="10" t="s">
        <v>12</v>
      </c>
      <c r="H737" s="5"/>
      <c r="I737" s="5"/>
      <c r="J737" s="6"/>
      <c r="K737" s="7"/>
      <c r="L737" s="8"/>
    </row>
    <row r="738" spans="1:14" x14ac:dyDescent="0.25">
      <c r="A738" s="11"/>
      <c r="B738" s="12"/>
      <c r="C738" s="12"/>
      <c r="D738" s="12"/>
      <c r="E738" s="12"/>
      <c r="F738" s="12"/>
      <c r="G738" s="9" t="s">
        <v>955</v>
      </c>
      <c r="H738" s="9" t="s">
        <v>17</v>
      </c>
      <c r="I738" s="9" t="s">
        <v>515</v>
      </c>
      <c r="J738" s="3" t="s">
        <v>2151</v>
      </c>
      <c r="K738" s="13" t="s">
        <v>956</v>
      </c>
      <c r="L738" s="14" t="s">
        <v>957</v>
      </c>
      <c r="M738" s="18">
        <f t="shared" si="25"/>
        <v>2.3449074074074039E-2</v>
      </c>
      <c r="N738">
        <f t="shared" si="26"/>
        <v>12</v>
      </c>
    </row>
    <row r="739" spans="1:14" x14ac:dyDescent="0.25">
      <c r="A739" s="11"/>
      <c r="B739" s="12"/>
      <c r="C739" s="12"/>
      <c r="D739" s="12"/>
      <c r="E739" s="12"/>
      <c r="F739" s="12"/>
      <c r="G739" s="9" t="s">
        <v>958</v>
      </c>
      <c r="H739" s="9" t="s">
        <v>17</v>
      </c>
      <c r="I739" s="9" t="s">
        <v>515</v>
      </c>
      <c r="J739" s="3" t="s">
        <v>2151</v>
      </c>
      <c r="K739" s="13" t="s">
        <v>959</v>
      </c>
      <c r="L739" s="14" t="s">
        <v>960</v>
      </c>
      <c r="M739" s="18">
        <f t="shared" si="25"/>
        <v>1.6157407407407343E-2</v>
      </c>
      <c r="N739">
        <f t="shared" si="26"/>
        <v>13</v>
      </c>
    </row>
    <row r="740" spans="1:14" x14ac:dyDescent="0.25">
      <c r="A740" s="11"/>
      <c r="B740" s="12"/>
      <c r="C740" s="12"/>
      <c r="D740" s="12"/>
      <c r="E740" s="12"/>
      <c r="F740" s="12"/>
      <c r="G740" s="9" t="s">
        <v>961</v>
      </c>
      <c r="H740" s="9" t="s">
        <v>17</v>
      </c>
      <c r="I740" s="9" t="s">
        <v>515</v>
      </c>
      <c r="J740" s="3" t="s">
        <v>2151</v>
      </c>
      <c r="K740" s="13" t="s">
        <v>962</v>
      </c>
      <c r="L740" s="14" t="s">
        <v>963</v>
      </c>
      <c r="M740" s="18">
        <f t="shared" si="25"/>
        <v>1.5601851851851811E-2</v>
      </c>
      <c r="N740">
        <f t="shared" si="26"/>
        <v>17</v>
      </c>
    </row>
    <row r="741" spans="1:14" x14ac:dyDescent="0.25">
      <c r="A741" s="11"/>
      <c r="B741" s="12"/>
      <c r="C741" s="12"/>
      <c r="D741" s="12"/>
      <c r="E741" s="12"/>
      <c r="F741" s="12"/>
      <c r="G741" s="9" t="s">
        <v>1781</v>
      </c>
      <c r="H741" s="9" t="s">
        <v>17</v>
      </c>
      <c r="I741" s="9" t="s">
        <v>1413</v>
      </c>
      <c r="J741" s="3" t="s">
        <v>2151</v>
      </c>
      <c r="K741" s="13" t="s">
        <v>1782</v>
      </c>
      <c r="L741" s="14" t="s">
        <v>1783</v>
      </c>
      <c r="M741" s="18">
        <f t="shared" si="25"/>
        <v>5.1909722222222232E-2</v>
      </c>
      <c r="N741">
        <f t="shared" si="26"/>
        <v>9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2038</v>
      </c>
      <c r="H742" s="9" t="s">
        <v>17</v>
      </c>
      <c r="I742" s="9" t="s">
        <v>1791</v>
      </c>
      <c r="J742" s="3" t="s">
        <v>2151</v>
      </c>
      <c r="K742" s="13" t="s">
        <v>2039</v>
      </c>
      <c r="L742" s="14" t="s">
        <v>2040</v>
      </c>
      <c r="M742" s="18">
        <f t="shared" si="25"/>
        <v>1.504629629629628E-2</v>
      </c>
      <c r="N742">
        <f t="shared" si="26"/>
        <v>14</v>
      </c>
    </row>
    <row r="743" spans="1:14" x14ac:dyDescent="0.25">
      <c r="A743" s="11"/>
      <c r="B743" s="12"/>
      <c r="C743" s="12"/>
      <c r="D743" s="12"/>
      <c r="E743" s="9" t="s">
        <v>1399</v>
      </c>
      <c r="F743" s="9" t="s">
        <v>15</v>
      </c>
      <c r="G743" s="10" t="s">
        <v>12</v>
      </c>
      <c r="H743" s="5"/>
      <c r="I743" s="5"/>
      <c r="J743" s="6"/>
      <c r="K743" s="7"/>
      <c r="L743" s="8"/>
    </row>
    <row r="744" spans="1:14" x14ac:dyDescent="0.25">
      <c r="A744" s="11"/>
      <c r="B744" s="12"/>
      <c r="C744" s="12"/>
      <c r="D744" s="12"/>
      <c r="E744" s="12"/>
      <c r="F744" s="12"/>
      <c r="G744" s="9" t="s">
        <v>1400</v>
      </c>
      <c r="H744" s="9" t="s">
        <v>17</v>
      </c>
      <c r="I744" s="9" t="s">
        <v>971</v>
      </c>
      <c r="J744" s="3" t="s">
        <v>2151</v>
      </c>
      <c r="K744" s="13" t="s">
        <v>1401</v>
      </c>
      <c r="L744" s="14" t="s">
        <v>1402</v>
      </c>
      <c r="M744" s="18">
        <f t="shared" si="25"/>
        <v>2.3171296296296329E-2</v>
      </c>
      <c r="N744">
        <f t="shared" si="26"/>
        <v>6</v>
      </c>
    </row>
    <row r="745" spans="1:14" x14ac:dyDescent="0.25">
      <c r="A745" s="11"/>
      <c r="B745" s="12"/>
      <c r="C745" s="12"/>
      <c r="D745" s="12"/>
      <c r="E745" s="12"/>
      <c r="F745" s="12"/>
      <c r="G745" s="9" t="s">
        <v>1784</v>
      </c>
      <c r="H745" s="9" t="s">
        <v>17</v>
      </c>
      <c r="I745" s="9" t="s">
        <v>1413</v>
      </c>
      <c r="J745" s="3" t="s">
        <v>2151</v>
      </c>
      <c r="K745" s="13" t="s">
        <v>1785</v>
      </c>
      <c r="L745" s="14" t="s">
        <v>1786</v>
      </c>
      <c r="M745" s="18">
        <f t="shared" si="25"/>
        <v>6.4606481481481404E-2</v>
      </c>
      <c r="N745">
        <f t="shared" si="26"/>
        <v>13</v>
      </c>
    </row>
    <row r="746" spans="1:14" x14ac:dyDescent="0.25">
      <c r="A746" s="11"/>
      <c r="B746" s="12"/>
      <c r="C746" s="9" t="s">
        <v>488</v>
      </c>
      <c r="D746" s="9" t="s">
        <v>489</v>
      </c>
      <c r="E746" s="9" t="s">
        <v>490</v>
      </c>
      <c r="F746" s="9" t="s">
        <v>15</v>
      </c>
      <c r="G746" s="9" t="s">
        <v>2041</v>
      </c>
      <c r="H746" s="9" t="s">
        <v>17</v>
      </c>
      <c r="I746" s="9" t="s">
        <v>1791</v>
      </c>
      <c r="J746" s="3" t="s">
        <v>2151</v>
      </c>
      <c r="K746" s="13" t="s">
        <v>2042</v>
      </c>
      <c r="L746" s="14" t="s">
        <v>2043</v>
      </c>
      <c r="M746" s="18">
        <f t="shared" si="25"/>
        <v>2.8263888888888866E-2</v>
      </c>
      <c r="N746">
        <f t="shared" si="26"/>
        <v>8</v>
      </c>
    </row>
    <row r="747" spans="1:14" x14ac:dyDescent="0.25">
      <c r="A747" s="11"/>
      <c r="B747" s="12"/>
      <c r="C747" s="9" t="s">
        <v>494</v>
      </c>
      <c r="D747" s="9" t="s">
        <v>495</v>
      </c>
      <c r="E747" s="10" t="s">
        <v>12</v>
      </c>
      <c r="F747" s="5"/>
      <c r="G747" s="5"/>
      <c r="H747" s="5"/>
      <c r="I747" s="5"/>
      <c r="J747" s="6"/>
      <c r="K747" s="7"/>
      <c r="L747" s="8"/>
    </row>
    <row r="748" spans="1:14" x14ac:dyDescent="0.25">
      <c r="A748" s="11"/>
      <c r="B748" s="12"/>
      <c r="C748" s="12"/>
      <c r="D748" s="12"/>
      <c r="E748" s="9" t="s">
        <v>496</v>
      </c>
      <c r="F748" s="9" t="s">
        <v>15</v>
      </c>
      <c r="G748" s="10" t="s">
        <v>12</v>
      </c>
      <c r="H748" s="5"/>
      <c r="I748" s="5"/>
      <c r="J748" s="6"/>
      <c r="K748" s="7"/>
      <c r="L748" s="8"/>
    </row>
    <row r="749" spans="1:14" x14ac:dyDescent="0.25">
      <c r="A749" s="11"/>
      <c r="B749" s="12"/>
      <c r="C749" s="12"/>
      <c r="D749" s="12"/>
      <c r="E749" s="12"/>
      <c r="F749" s="12"/>
      <c r="G749" s="9" t="s">
        <v>1403</v>
      </c>
      <c r="H749" s="9" t="s">
        <v>17</v>
      </c>
      <c r="I749" s="9" t="s">
        <v>971</v>
      </c>
      <c r="J749" s="3" t="s">
        <v>2151</v>
      </c>
      <c r="K749" s="13" t="s">
        <v>1404</v>
      </c>
      <c r="L749" s="14" t="s">
        <v>1405</v>
      </c>
      <c r="M749" s="18">
        <f t="shared" si="25"/>
        <v>3.6863425925925952E-2</v>
      </c>
      <c r="N749">
        <f t="shared" si="26"/>
        <v>15</v>
      </c>
    </row>
    <row r="750" spans="1:14" x14ac:dyDescent="0.25">
      <c r="A750" s="11"/>
      <c r="B750" s="12"/>
      <c r="C750" s="12"/>
      <c r="D750" s="12"/>
      <c r="E750" s="12"/>
      <c r="F750" s="12"/>
      <c r="G750" s="9" t="s">
        <v>2044</v>
      </c>
      <c r="H750" s="9" t="s">
        <v>17</v>
      </c>
      <c r="I750" s="9" t="s">
        <v>1791</v>
      </c>
      <c r="J750" s="3" t="s">
        <v>2151</v>
      </c>
      <c r="K750" s="13" t="s">
        <v>2045</v>
      </c>
      <c r="L750" s="14" t="s">
        <v>2046</v>
      </c>
      <c r="M750" s="18">
        <f t="shared" si="25"/>
        <v>1.6689814814814796E-2</v>
      </c>
      <c r="N750">
        <f t="shared" si="26"/>
        <v>13</v>
      </c>
    </row>
    <row r="751" spans="1:14" x14ac:dyDescent="0.25">
      <c r="A751" s="11"/>
      <c r="B751" s="12"/>
      <c r="C751" s="12"/>
      <c r="D751" s="12"/>
      <c r="E751" s="9" t="s">
        <v>500</v>
      </c>
      <c r="F751" s="9" t="s">
        <v>15</v>
      </c>
      <c r="G751" s="10" t="s">
        <v>12</v>
      </c>
      <c r="H751" s="5"/>
      <c r="I751" s="5"/>
      <c r="J751" s="6"/>
      <c r="K751" s="7"/>
      <c r="L751" s="8"/>
    </row>
    <row r="752" spans="1:14" x14ac:dyDescent="0.25">
      <c r="A752" s="11"/>
      <c r="B752" s="12"/>
      <c r="C752" s="12"/>
      <c r="D752" s="12"/>
      <c r="E752" s="12"/>
      <c r="F752" s="12"/>
      <c r="G752" s="9" t="s">
        <v>509</v>
      </c>
      <c r="H752" s="9" t="s">
        <v>17</v>
      </c>
      <c r="I752" s="9" t="s">
        <v>18</v>
      </c>
      <c r="J752" s="3" t="s">
        <v>2151</v>
      </c>
      <c r="K752" s="13" t="s">
        <v>510</v>
      </c>
      <c r="L752" s="14" t="s">
        <v>511</v>
      </c>
      <c r="M752" s="18">
        <f t="shared" si="25"/>
        <v>2.5613425925925859E-2</v>
      </c>
      <c r="N752">
        <f t="shared" si="26"/>
        <v>10</v>
      </c>
    </row>
    <row r="753" spans="1:14" x14ac:dyDescent="0.25">
      <c r="A753" s="11"/>
      <c r="B753" s="12"/>
      <c r="C753" s="12"/>
      <c r="D753" s="12"/>
      <c r="E753" s="12"/>
      <c r="F753" s="12"/>
      <c r="G753" s="9" t="s">
        <v>964</v>
      </c>
      <c r="H753" s="9" t="s">
        <v>17</v>
      </c>
      <c r="I753" s="9" t="s">
        <v>515</v>
      </c>
      <c r="J753" s="3" t="s">
        <v>2151</v>
      </c>
      <c r="K753" s="13" t="s">
        <v>965</v>
      </c>
      <c r="L753" s="14" t="s">
        <v>966</v>
      </c>
      <c r="M753" s="18">
        <f t="shared" si="25"/>
        <v>2.4525462962962929E-2</v>
      </c>
      <c r="N753">
        <f t="shared" si="26"/>
        <v>6</v>
      </c>
    </row>
    <row r="754" spans="1:14" x14ac:dyDescent="0.25">
      <c r="A754" s="11"/>
      <c r="B754" s="12"/>
      <c r="C754" s="12"/>
      <c r="D754" s="12"/>
      <c r="E754" s="12"/>
      <c r="F754" s="12"/>
      <c r="G754" s="9" t="s">
        <v>967</v>
      </c>
      <c r="H754" s="9" t="s">
        <v>17</v>
      </c>
      <c r="I754" s="9" t="s">
        <v>515</v>
      </c>
      <c r="J754" s="3" t="s">
        <v>2151</v>
      </c>
      <c r="K754" s="13" t="s">
        <v>968</v>
      </c>
      <c r="L754" s="14" t="s">
        <v>969</v>
      </c>
      <c r="M754" s="18">
        <f t="shared" si="25"/>
        <v>3.8148148148148098E-2</v>
      </c>
      <c r="N754">
        <f t="shared" si="26"/>
        <v>10</v>
      </c>
    </row>
    <row r="755" spans="1:14" x14ac:dyDescent="0.25">
      <c r="A755" s="11"/>
      <c r="B755" s="12"/>
      <c r="C755" s="12"/>
      <c r="D755" s="12"/>
      <c r="E755" s="12"/>
      <c r="F755" s="12"/>
      <c r="G755" s="9" t="s">
        <v>1406</v>
      </c>
      <c r="H755" s="9" t="s">
        <v>17</v>
      </c>
      <c r="I755" s="9" t="s">
        <v>971</v>
      </c>
      <c r="J755" s="3" t="s">
        <v>2151</v>
      </c>
      <c r="K755" s="13" t="s">
        <v>1407</v>
      </c>
      <c r="L755" s="14" t="s">
        <v>1408</v>
      </c>
      <c r="M755" s="18">
        <f t="shared" si="25"/>
        <v>2.2962962962962935E-2</v>
      </c>
      <c r="N755">
        <f t="shared" si="26"/>
        <v>5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1409</v>
      </c>
      <c r="H756" s="9" t="s">
        <v>17</v>
      </c>
      <c r="I756" s="9" t="s">
        <v>971</v>
      </c>
      <c r="J756" s="3" t="s">
        <v>2151</v>
      </c>
      <c r="K756" s="13" t="s">
        <v>1410</v>
      </c>
      <c r="L756" s="14" t="s">
        <v>1411</v>
      </c>
      <c r="M756" s="18">
        <f t="shared" si="25"/>
        <v>1.3032407407407409E-2</v>
      </c>
      <c r="N756">
        <f t="shared" si="26"/>
        <v>10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1787</v>
      </c>
      <c r="H757" s="9" t="s">
        <v>17</v>
      </c>
      <c r="I757" s="9" t="s">
        <v>1413</v>
      </c>
      <c r="J757" s="3" t="s">
        <v>2151</v>
      </c>
      <c r="K757" s="13" t="s">
        <v>1788</v>
      </c>
      <c r="L757" s="14" t="s">
        <v>1789</v>
      </c>
      <c r="M757" s="18">
        <f t="shared" si="25"/>
        <v>1.2187500000000018E-2</v>
      </c>
      <c r="N757">
        <f t="shared" si="26"/>
        <v>5</v>
      </c>
    </row>
    <row r="758" spans="1:14" x14ac:dyDescent="0.25">
      <c r="A758" s="11"/>
      <c r="B758" s="11"/>
      <c r="C758" s="11"/>
      <c r="D758" s="11"/>
      <c r="E758" s="11"/>
      <c r="F758" s="11"/>
      <c r="G758" s="3" t="s">
        <v>2047</v>
      </c>
      <c r="H758" s="3" t="s">
        <v>17</v>
      </c>
      <c r="I758" s="3" t="s">
        <v>1791</v>
      </c>
      <c r="J758" s="3" t="s">
        <v>2151</v>
      </c>
      <c r="K758" s="15" t="s">
        <v>2048</v>
      </c>
      <c r="L758" s="16" t="s">
        <v>2049</v>
      </c>
      <c r="M758" s="18">
        <f t="shared" si="25"/>
        <v>1.5949074074074088E-2</v>
      </c>
      <c r="N758">
        <f t="shared" si="26"/>
        <v>4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May 16th, 2022</vt:lpstr>
      <vt:lpstr>Tue, May 17th, 2022</vt:lpstr>
      <vt:lpstr>Wed, May 18th, 2022</vt:lpstr>
      <vt:lpstr>Thu, May 19th, 2022</vt:lpstr>
      <vt:lpstr>Fri, May 20th, 2022</vt:lpstr>
      <vt:lpstr>Sat, May 21st, 2022</vt:lpstr>
      <vt:lpstr>Sun, May 22nd, 2022</vt:lpstr>
      <vt:lpstr>Week 20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2022-05-24T12:25:35Z</dcterms:created>
  <dcterms:modified xsi:type="dcterms:W3CDTF">2022-05-24T14:46:07Z</dcterms:modified>
</cp:coreProperties>
</file>