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Numbers/"/>
    </mc:Choice>
  </mc:AlternateContent>
  <bookViews>
    <workbookView xWindow="0" yWindow="2400" windowWidth="28800" windowHeight="12285" activeTab="1"/>
  </bookViews>
  <sheets>
    <sheet name="Week 39 Numb" sheetId="1" r:id="rId1"/>
    <sheet name="Week 39 Times" sheetId="2" r:id="rId2"/>
    <sheet name="Week 39 Stats" sheetId="3" r:id="rId3"/>
    <sheet name="Mon Sep 26" sheetId="5" r:id="rId4"/>
    <sheet name="Tue Sep 27" sheetId="6" r:id="rId5"/>
    <sheet name="Wed Sep 28" sheetId="7" r:id="rId6"/>
    <sheet name="Thu Sep 29" sheetId="8" r:id="rId7"/>
    <sheet name="Fri Sep 30" sheetId="9" r:id="rId8"/>
    <sheet name="Sat Oct 1" sheetId="10" r:id="rId9"/>
    <sheet name="Sun Oct 2" sheetId="11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5" i="3" l="1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64" i="3"/>
  <c r="R3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6" i="9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6" i="7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J28" i="3" l="1"/>
  <c r="I28" i="3"/>
  <c r="I27" i="3"/>
  <c r="I26" i="3"/>
  <c r="I25" i="3"/>
  <c r="I24" i="3"/>
  <c r="I23" i="3"/>
  <c r="I22" i="3"/>
  <c r="J22" i="3" s="1"/>
  <c r="I21" i="3"/>
  <c r="I20" i="3"/>
  <c r="I19" i="3"/>
  <c r="I18" i="3"/>
  <c r="I17" i="3"/>
  <c r="I16" i="3"/>
  <c r="J16" i="3" s="1"/>
  <c r="I15" i="3"/>
  <c r="I14" i="3"/>
  <c r="I13" i="3"/>
  <c r="I12" i="3"/>
  <c r="I11" i="3"/>
  <c r="I10" i="3"/>
  <c r="J10" i="3" s="1"/>
  <c r="I9" i="3"/>
  <c r="I8" i="3"/>
  <c r="I7" i="3"/>
  <c r="I6" i="3"/>
  <c r="I5" i="3"/>
  <c r="H28" i="3"/>
  <c r="H27" i="3"/>
  <c r="J27" i="3" s="1"/>
  <c r="H26" i="3"/>
  <c r="J26" i="3" s="1"/>
  <c r="H25" i="3"/>
  <c r="J25" i="3" s="1"/>
  <c r="H24" i="3"/>
  <c r="J24" i="3" s="1"/>
  <c r="H23" i="3"/>
  <c r="J23" i="3" s="1"/>
  <c r="H22" i="3"/>
  <c r="H21" i="3"/>
  <c r="J21" i="3" s="1"/>
  <c r="H20" i="3"/>
  <c r="J20" i="3" s="1"/>
  <c r="H19" i="3"/>
  <c r="J19" i="3" s="1"/>
  <c r="H18" i="3"/>
  <c r="J18" i="3" s="1"/>
  <c r="H17" i="3"/>
  <c r="J17" i="3" s="1"/>
  <c r="H16" i="3"/>
  <c r="H15" i="3"/>
  <c r="H14" i="3"/>
  <c r="J14" i="3" s="1"/>
  <c r="H13" i="3"/>
  <c r="J13" i="3" s="1"/>
  <c r="H12" i="3"/>
  <c r="J12" i="3" s="1"/>
  <c r="H11" i="3"/>
  <c r="J11" i="3" s="1"/>
  <c r="H10" i="3"/>
  <c r="H9" i="3"/>
  <c r="H8" i="3"/>
  <c r="J8" i="3" s="1"/>
  <c r="H7" i="3"/>
  <c r="J7" i="3" s="1"/>
  <c r="H6" i="3"/>
  <c r="J6" i="3" s="1"/>
  <c r="H5" i="3"/>
  <c r="J9" i="3" l="1"/>
  <c r="J5" i="3"/>
  <c r="J15" i="3"/>
  <c r="J30" i="3"/>
  <c r="Q30" i="3"/>
  <c r="P30" i="3"/>
  <c r="O30" i="3"/>
  <c r="N30" i="3"/>
  <c r="M30" i="3"/>
  <c r="I30" i="3"/>
  <c r="H30" i="3"/>
  <c r="G30" i="3"/>
  <c r="F30" i="3"/>
  <c r="E30" i="3"/>
  <c r="D30" i="3"/>
  <c r="C30" i="3"/>
</calcChain>
</file>

<file path=xl/sharedStrings.xml><?xml version="1.0" encoding="utf-8"?>
<sst xmlns="http://schemas.openxmlformats.org/spreadsheetml/2006/main" count="209" uniqueCount="44">
  <si>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</si>
  <si>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</si>
  <si>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</si>
  <si>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</si>
  <si>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</si>
  <si>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</si>
  <si>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</si>
  <si>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</si>
  <si>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</si>
  <si>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</si>
  <si>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</si>
  <si>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</si>
  <si>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</si>
  <si>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</si>
  <si>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</si>
  <si>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</si>
  <si>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</si>
  <si>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</si>
  <si>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Logisitc Trucks Total Numbers by Hour</t>
  </si>
  <si>
    <t>Mon September 26, 2022</t>
  </si>
  <si>
    <t>Tue September 27, 2022</t>
  </si>
  <si>
    <t>Wed September 28, 2022</t>
  </si>
  <si>
    <t>Thu September 29, 2022</t>
  </si>
  <si>
    <t>Fri September 30, 2022</t>
  </si>
  <si>
    <t>Sat October 1, 2022</t>
  </si>
  <si>
    <t>Sun October 2, 2022</t>
  </si>
  <si>
    <t>Week 39</t>
  </si>
  <si>
    <t>Totals</t>
  </si>
  <si>
    <t>Week 39 Average Time of Weighing Chip Trucks by Hour</t>
  </si>
  <si>
    <t>Week 39 Average Time of Weighing Chip Trucks</t>
  </si>
  <si>
    <t>Week 39 Average Time of Logistic Trucks Trips by Hour</t>
  </si>
  <si>
    <t>Week 39 Average Time of Logistic Trucks Trips</t>
  </si>
  <si>
    <t>Week 39 Total Number of Chip Trucks by Hour</t>
  </si>
  <si>
    <t>Week 39 Total Number of Logistic Trucks by Hour</t>
  </si>
  <si>
    <t>Week 39 Average Number of Chip Trucks by Hour</t>
  </si>
  <si>
    <t>Week 39 Average Number of Logistic Trucks by Hour</t>
  </si>
  <si>
    <t>Week 39 Average Number of All Trucks by Hour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</si>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</sst>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right"/>
    </xf>
    <xf numFmtId="0" fontId="0" fillId="5" borderId="5" xfId="0" applyFill="1" applyBorder="1"/>
    <xf numFmtId="0" fontId="0" fillId="5" borderId="2" xfId="0" applyFill="1" applyBorder="1"/>
    <xf numFmtId="164" fontId="0" fillId="5" borderId="6" xfId="0" applyNumberFormat="1" applyFill="1" applyBorder="1"/>
    <xf numFmtId="164" fontId="0" fillId="5" borderId="3" xfId="0" applyNumberFormat="1" applyFill="1" applyBorder="1"/>
    <xf numFmtId="164" fontId="0" fillId="6" borderId="6" xfId="0" applyNumberFormat="1" applyFill="1" applyBorder="1"/>
    <xf numFmtId="164" fontId="0" fillId="6" borderId="5" xfId="0" applyNumberFormat="1" applyFill="1" applyBorder="1"/>
    <xf numFmtId="0" fontId="0" fillId="4" borderId="7" xfId="0" applyFill="1" applyBorder="1"/>
    <xf numFmtId="0" fontId="0" fillId="2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3" borderId="0" xfId="0" applyFill="1" applyBorder="1"/>
    <xf numFmtId="164" fontId="0" fillId="5" borderId="0" xfId="0" applyNumberFormat="1" applyFill="1"/>
    <xf numFmtId="164" fontId="0" fillId="5" borderId="5" xfId="0" applyNumberFormat="1" applyFill="1" applyBorder="1"/>
    <xf numFmtId="20" fontId="0" fillId="6" borderId="6" xfId="0" applyNumberFormat="1" applyFill="1" applyBorder="1"/>
    <xf numFmtId="20" fontId="0" fillId="6" borderId="5" xfId="0" applyNumberFormat="1" applyFill="1" applyBorder="1"/>
    <xf numFmtId="164" fontId="0" fillId="5" borderId="8" xfId="0" applyNumberFormat="1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164" fontId="0" fillId="6" borderId="0" xfId="0" applyNumberFormat="1" applyFill="1"/>
    <xf numFmtId="0" fontId="0" fillId="2" borderId="7" xfId="0" applyFill="1" applyBorder="1"/>
    <xf numFmtId="164" fontId="0" fillId="4" borderId="7" xfId="0" applyNumberFormat="1" applyFill="1" applyBorder="1"/>
    <xf numFmtId="0" fontId="0" fillId="5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FF99"/>
      <color rgb="FFC6E0B4"/>
      <color rgb="FFC5EB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39 9/26/22-10/2/22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39 Stats'!$M$63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Sep 28'!$B$6:$B$29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39 Stats'!$M$64:$M$87</c:f>
              <c:numCache>
                <c:formatCode>General</c:formatCode>
                <c:ptCount val="24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17</c:v>
                </c:pt>
                <c:pt idx="4">
                  <c:v>41</c:v>
                </c:pt>
                <c:pt idx="5">
                  <c:v>34</c:v>
                </c:pt>
                <c:pt idx="6">
                  <c:v>37</c:v>
                </c:pt>
                <c:pt idx="7">
                  <c:v>40</c:v>
                </c:pt>
                <c:pt idx="8">
                  <c:v>51</c:v>
                </c:pt>
                <c:pt idx="9">
                  <c:v>46</c:v>
                </c:pt>
                <c:pt idx="10">
                  <c:v>40</c:v>
                </c:pt>
                <c:pt idx="11">
                  <c:v>50</c:v>
                </c:pt>
                <c:pt idx="12">
                  <c:v>45</c:v>
                </c:pt>
                <c:pt idx="13">
                  <c:v>46</c:v>
                </c:pt>
                <c:pt idx="14">
                  <c:v>29</c:v>
                </c:pt>
                <c:pt idx="15">
                  <c:v>28</c:v>
                </c:pt>
                <c:pt idx="16">
                  <c:v>21</c:v>
                </c:pt>
                <c:pt idx="17">
                  <c:v>19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18</c:v>
                </c:pt>
                <c:pt idx="22">
                  <c:v>6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5-40DF-AA20-4E2006F9EC40}"/>
            </c:ext>
          </c:extLst>
        </c:ser>
        <c:ser>
          <c:idx val="1"/>
          <c:order val="1"/>
          <c:tx>
            <c:strRef>
              <c:f>'Week 39 Stats'!$N$63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Sep 28'!$B$6:$B$29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39 Stats'!$N$64:$N$87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5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13</c:v>
                </c:pt>
                <c:pt idx="11">
                  <c:v>18</c:v>
                </c:pt>
                <c:pt idx="12">
                  <c:v>34</c:v>
                </c:pt>
                <c:pt idx="13">
                  <c:v>29</c:v>
                </c:pt>
                <c:pt idx="14">
                  <c:v>23</c:v>
                </c:pt>
                <c:pt idx="15">
                  <c:v>30</c:v>
                </c:pt>
                <c:pt idx="16">
                  <c:v>17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5-40DF-AA20-4E2006F9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8325336"/>
        <c:axId val="798325992"/>
      </c:barChart>
      <c:lineChart>
        <c:grouping val="standard"/>
        <c:varyColors val="0"/>
        <c:ser>
          <c:idx val="2"/>
          <c:order val="2"/>
          <c:tx>
            <c:strRef>
              <c:f>'Week 39 Stats'!$O$63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39 Stats'!$O$64:$O$87</c:f>
              <c:numCache>
                <c:formatCode>General</c:formatCode>
                <c:ptCount val="24"/>
                <c:pt idx="0">
                  <c:v>25.833333333333332</c:v>
                </c:pt>
                <c:pt idx="1">
                  <c:v>25.833333333333332</c:v>
                </c:pt>
                <c:pt idx="2">
                  <c:v>25.833333333333332</c:v>
                </c:pt>
                <c:pt idx="3">
                  <c:v>25.833333333333332</c:v>
                </c:pt>
                <c:pt idx="4">
                  <c:v>25.833333333333332</c:v>
                </c:pt>
                <c:pt idx="5">
                  <c:v>25.833333333333332</c:v>
                </c:pt>
                <c:pt idx="6">
                  <c:v>25.833333333333332</c:v>
                </c:pt>
                <c:pt idx="7">
                  <c:v>25.833333333333332</c:v>
                </c:pt>
                <c:pt idx="8">
                  <c:v>25.833333333333332</c:v>
                </c:pt>
                <c:pt idx="9">
                  <c:v>25.833333333333332</c:v>
                </c:pt>
                <c:pt idx="10">
                  <c:v>25.833333333333332</c:v>
                </c:pt>
                <c:pt idx="11">
                  <c:v>25.833333333333332</c:v>
                </c:pt>
                <c:pt idx="12">
                  <c:v>25.833333333333332</c:v>
                </c:pt>
                <c:pt idx="13">
                  <c:v>25.833333333333332</c:v>
                </c:pt>
                <c:pt idx="14">
                  <c:v>25.833333333333332</c:v>
                </c:pt>
                <c:pt idx="15">
                  <c:v>25.833333333333332</c:v>
                </c:pt>
                <c:pt idx="16">
                  <c:v>25.833333333333332</c:v>
                </c:pt>
                <c:pt idx="17">
                  <c:v>25.833333333333332</c:v>
                </c:pt>
                <c:pt idx="18">
                  <c:v>25.833333333333332</c:v>
                </c:pt>
                <c:pt idx="19">
                  <c:v>25.833333333333332</c:v>
                </c:pt>
                <c:pt idx="20">
                  <c:v>25.833333333333332</c:v>
                </c:pt>
                <c:pt idx="21">
                  <c:v>25.833333333333332</c:v>
                </c:pt>
                <c:pt idx="22">
                  <c:v>25.833333333333332</c:v>
                </c:pt>
                <c:pt idx="23">
                  <c:v>25.833333333333332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5-40DF-AA20-4E2006F9EC40}"/>
            </c:ext>
          </c:extLst>
        </c:ser>
        <c:ser>
          <c:idx val="3"/>
          <c:order val="3"/>
          <c:tx>
            <c:strRef>
              <c:f>'Week 39 Stats'!$P$63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39 Stats'!$P$64:$P$87</c:f>
              <c:numCache>
                <c:formatCode>General</c:formatCode>
                <c:ptCount val="24"/>
                <c:pt idx="0">
                  <c:v>11.166666666666666</c:v>
                </c:pt>
                <c:pt idx="1">
                  <c:v>11.166666666666666</c:v>
                </c:pt>
                <c:pt idx="2">
                  <c:v>11.166666666666666</c:v>
                </c:pt>
                <c:pt idx="3">
                  <c:v>11.166666666666666</c:v>
                </c:pt>
                <c:pt idx="4">
                  <c:v>11.166666666666666</c:v>
                </c:pt>
                <c:pt idx="5">
                  <c:v>11.166666666666666</c:v>
                </c:pt>
                <c:pt idx="6">
                  <c:v>11.166666666666666</c:v>
                </c:pt>
                <c:pt idx="7">
                  <c:v>11.166666666666666</c:v>
                </c:pt>
                <c:pt idx="8">
                  <c:v>11.166666666666666</c:v>
                </c:pt>
                <c:pt idx="9">
                  <c:v>11.166666666666666</c:v>
                </c:pt>
                <c:pt idx="10">
                  <c:v>11.166666666666666</c:v>
                </c:pt>
                <c:pt idx="11">
                  <c:v>11.166666666666666</c:v>
                </c:pt>
                <c:pt idx="12">
                  <c:v>11.166666666666666</c:v>
                </c:pt>
                <c:pt idx="13">
                  <c:v>11.166666666666666</c:v>
                </c:pt>
                <c:pt idx="14">
                  <c:v>11.166666666666666</c:v>
                </c:pt>
                <c:pt idx="15">
                  <c:v>11.166666666666666</c:v>
                </c:pt>
                <c:pt idx="16">
                  <c:v>11.166666666666666</c:v>
                </c:pt>
                <c:pt idx="17">
                  <c:v>11.166666666666666</c:v>
                </c:pt>
                <c:pt idx="18">
                  <c:v>11.166666666666666</c:v>
                </c:pt>
                <c:pt idx="19">
                  <c:v>11.166666666666666</c:v>
                </c:pt>
                <c:pt idx="20">
                  <c:v>11.166666666666666</c:v>
                </c:pt>
                <c:pt idx="21">
                  <c:v>11.166666666666666</c:v>
                </c:pt>
                <c:pt idx="22">
                  <c:v>11.166666666666666</c:v>
                </c:pt>
                <c:pt idx="23">
                  <c:v>11.166666666666666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5-40DF-AA20-4E2006F9EC40}"/>
            </c:ext>
          </c:extLst>
        </c:ser>
        <c:ser>
          <c:idx val="4"/>
          <c:order val="4"/>
          <c:tx>
            <c:strRef>
              <c:f>'Week 39 Stats'!$Q$63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39 Stats'!$Q$64:$Q$87</c:f>
              <c:numCache>
                <c:formatCode>General</c:formatCode>
                <c:ptCount val="2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15-40DF-AA20-4E2006F9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325336"/>
        <c:axId val="798325992"/>
      </c:lineChart>
      <c:catAx>
        <c:axId val="79832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25992"/>
        <c:crosses val="autoZero"/>
        <c:auto val="1"/>
        <c:lblAlgn val="ctr"/>
        <c:lblOffset val="100"/>
        <c:noMultiLvlLbl val="0"/>
      </c:catAx>
      <c:valAx>
        <c:axId val="79832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2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Sep 26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Sep 26'!$L$5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Sep 26'!$L$6:$L$29</c:f>
              <c:numCache>
                <c:formatCode>h:mm;@</c:formatCode>
                <c:ptCount val="24"/>
                <c:pt idx="0">
                  <c:v>0</c:v>
                </c:pt>
                <c:pt idx="1">
                  <c:v>1.7743055555555561E-2</c:v>
                </c:pt>
                <c:pt idx="2">
                  <c:v>1.1226851851851835E-2</c:v>
                </c:pt>
                <c:pt idx="3">
                  <c:v>1.4189814814814822E-2</c:v>
                </c:pt>
                <c:pt idx="4">
                  <c:v>1.5907118055555565E-2</c:v>
                </c:pt>
                <c:pt idx="5">
                  <c:v>1.7924382716049386E-2</c:v>
                </c:pt>
                <c:pt idx="6">
                  <c:v>2.0681423611111104E-2</c:v>
                </c:pt>
                <c:pt idx="7">
                  <c:v>2.4429012345679003E-2</c:v>
                </c:pt>
                <c:pt idx="8">
                  <c:v>1.8021990740740734E-2</c:v>
                </c:pt>
                <c:pt idx="9">
                  <c:v>1.6801697530864173E-2</c:v>
                </c:pt>
                <c:pt idx="10">
                  <c:v>2.2044270833333338E-2</c:v>
                </c:pt>
                <c:pt idx="11">
                  <c:v>2.9206532921810729E-2</c:v>
                </c:pt>
                <c:pt idx="12">
                  <c:v>1.9172453703703702E-2</c:v>
                </c:pt>
                <c:pt idx="13">
                  <c:v>3.3404558404558395E-2</c:v>
                </c:pt>
                <c:pt idx="14">
                  <c:v>2.9094328703703695E-2</c:v>
                </c:pt>
                <c:pt idx="15">
                  <c:v>2.9110725308642005E-2</c:v>
                </c:pt>
                <c:pt idx="16">
                  <c:v>1.9060185185185152E-2</c:v>
                </c:pt>
                <c:pt idx="17">
                  <c:v>1.6273148148148064E-2</c:v>
                </c:pt>
                <c:pt idx="18">
                  <c:v>2.0271990740740764E-2</c:v>
                </c:pt>
                <c:pt idx="19">
                  <c:v>1.3101851851851865E-2</c:v>
                </c:pt>
                <c:pt idx="20">
                  <c:v>1.7361111111111105E-2</c:v>
                </c:pt>
                <c:pt idx="21">
                  <c:v>1.8179976851851853E-2</c:v>
                </c:pt>
                <c:pt idx="22">
                  <c:v>0</c:v>
                </c:pt>
                <c:pt idx="23">
                  <c:v>1.3807870370370345E-2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6-443D-8587-B77BB67B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488840"/>
        <c:axId val="1077492120"/>
      </c:barChart>
      <c:lineChart>
        <c:grouping val="standard"/>
        <c:varyColors val="0"/>
        <c:ser>
          <c:idx val="1"/>
          <c:order val="1"/>
          <c:tx>
            <c:strRef>
              <c:f>'Mon Sep 26'!$M$5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Sep 26'!$M$6:$M$29</c:f>
              <c:numCache>
                <c:formatCode>h:mm;@</c:formatCode>
                <c:ptCount val="24"/>
                <c:pt idx="0">
                  <c:v>1.9864288698056055E-2</c:v>
                </c:pt>
                <c:pt idx="1">
                  <c:v>1.9864288698056055E-2</c:v>
                </c:pt>
                <c:pt idx="2">
                  <c:v>1.9864288698056055E-2</c:v>
                </c:pt>
                <c:pt idx="3">
                  <c:v>1.9864288698056055E-2</c:v>
                </c:pt>
                <c:pt idx="4">
                  <c:v>1.9864288698056055E-2</c:v>
                </c:pt>
                <c:pt idx="5">
                  <c:v>1.9864288698056055E-2</c:v>
                </c:pt>
                <c:pt idx="6">
                  <c:v>1.9864288698056055E-2</c:v>
                </c:pt>
                <c:pt idx="7">
                  <c:v>1.9864288698056055E-2</c:v>
                </c:pt>
                <c:pt idx="8">
                  <c:v>1.9864288698056055E-2</c:v>
                </c:pt>
                <c:pt idx="9">
                  <c:v>1.9864288698056055E-2</c:v>
                </c:pt>
                <c:pt idx="10">
                  <c:v>1.9864288698056055E-2</c:v>
                </c:pt>
                <c:pt idx="11">
                  <c:v>1.9864288698056055E-2</c:v>
                </c:pt>
                <c:pt idx="12">
                  <c:v>1.9864288698056055E-2</c:v>
                </c:pt>
                <c:pt idx="13">
                  <c:v>1.9864288698056055E-2</c:v>
                </c:pt>
                <c:pt idx="14">
                  <c:v>1.9864288698056055E-2</c:v>
                </c:pt>
                <c:pt idx="15">
                  <c:v>1.9864288698056055E-2</c:v>
                </c:pt>
                <c:pt idx="16">
                  <c:v>1.9864288698056055E-2</c:v>
                </c:pt>
                <c:pt idx="17">
                  <c:v>1.9864288698056055E-2</c:v>
                </c:pt>
                <c:pt idx="18">
                  <c:v>1.9864288698056055E-2</c:v>
                </c:pt>
                <c:pt idx="19">
                  <c:v>1.9864288698056055E-2</c:v>
                </c:pt>
                <c:pt idx="20">
                  <c:v>1.9864288698056055E-2</c:v>
                </c:pt>
                <c:pt idx="21">
                  <c:v>1.9864288698056055E-2</c:v>
                </c:pt>
                <c:pt idx="22">
                  <c:v>1.9864288698056055E-2</c:v>
                </c:pt>
                <c:pt idx="23">
                  <c:v>1.9864288698056055E-2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6-443D-8587-B77BB67B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488840"/>
        <c:axId val="1077492120"/>
      </c:lineChart>
      <c:catAx>
        <c:axId val="10774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92120"/>
        <c:crosses val="autoZero"/>
        <c:auto val="1"/>
        <c:lblAlgn val="ctr"/>
        <c:lblOffset val="100"/>
        <c:noMultiLvlLbl val="0"/>
      </c:catAx>
      <c:valAx>
        <c:axId val="10774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Sep 26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Sep 26'!$N$5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Sep 27'!$B$6:$B$29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Sep 26'!$N$6:$N$29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5.4583333333333331E-2</c:v>
                </c:pt>
                <c:pt idx="6">
                  <c:v>0</c:v>
                </c:pt>
                <c:pt idx="7">
                  <c:v>4.3750000000000011E-2</c:v>
                </c:pt>
                <c:pt idx="8">
                  <c:v>9.2638888888888896E-2</c:v>
                </c:pt>
                <c:pt idx="9">
                  <c:v>3.9583333333333338E-2</c:v>
                </c:pt>
                <c:pt idx="10">
                  <c:v>0.7104166666666667</c:v>
                </c:pt>
                <c:pt idx="11">
                  <c:v>4.0277777777777767E-2</c:v>
                </c:pt>
                <c:pt idx="12">
                  <c:v>0.37152777777777773</c:v>
                </c:pt>
                <c:pt idx="13">
                  <c:v>0.28272569444444445</c:v>
                </c:pt>
                <c:pt idx="14">
                  <c:v>0.45251736111111107</c:v>
                </c:pt>
                <c:pt idx="15">
                  <c:v>0.4906746031746031</c:v>
                </c:pt>
                <c:pt idx="16">
                  <c:v>0.73333333333333339</c:v>
                </c:pt>
                <c:pt idx="17">
                  <c:v>5.8680555555555569E-2</c:v>
                </c:pt>
                <c:pt idx="18">
                  <c:v>0</c:v>
                </c:pt>
                <c:pt idx="19">
                  <c:v>4.479166666666673E-2</c:v>
                </c:pt>
                <c:pt idx="20">
                  <c:v>0</c:v>
                </c:pt>
                <c:pt idx="21">
                  <c:v>0.52847222222222212</c:v>
                </c:pt>
                <c:pt idx="22">
                  <c:v>0.52604166666666674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A-4127-B698-A22EB620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618328"/>
        <c:axId val="1144620624"/>
      </c:barChart>
      <c:lineChart>
        <c:grouping val="standard"/>
        <c:varyColors val="0"/>
        <c:ser>
          <c:idx val="1"/>
          <c:order val="1"/>
          <c:tx>
            <c:strRef>
              <c:f>'Mon Sep 26'!$O$5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Sep 26'!$O$6:$O$29</c:f>
              <c:numCache>
                <c:formatCode>h:mm</c:formatCode>
                <c:ptCount val="24"/>
                <c:pt idx="0">
                  <c:v>0.29800099206349207</c:v>
                </c:pt>
                <c:pt idx="1">
                  <c:v>0.29800099206349207</c:v>
                </c:pt>
                <c:pt idx="2">
                  <c:v>0.29800099206349207</c:v>
                </c:pt>
                <c:pt idx="3">
                  <c:v>0.29800099206349207</c:v>
                </c:pt>
                <c:pt idx="4">
                  <c:v>0.29800099206349207</c:v>
                </c:pt>
                <c:pt idx="5">
                  <c:v>0.29800099206349207</c:v>
                </c:pt>
                <c:pt idx="6">
                  <c:v>0.29800099206349207</c:v>
                </c:pt>
                <c:pt idx="7">
                  <c:v>0.29800099206349207</c:v>
                </c:pt>
                <c:pt idx="8">
                  <c:v>0.29800099206349207</c:v>
                </c:pt>
                <c:pt idx="9">
                  <c:v>0.29800099206349207</c:v>
                </c:pt>
                <c:pt idx="10">
                  <c:v>0.29800099206349207</c:v>
                </c:pt>
                <c:pt idx="11">
                  <c:v>0.29800099206349207</c:v>
                </c:pt>
                <c:pt idx="12">
                  <c:v>0.29800099206349207</c:v>
                </c:pt>
                <c:pt idx="13">
                  <c:v>0.29800099206349207</c:v>
                </c:pt>
                <c:pt idx="14">
                  <c:v>0.29800099206349207</c:v>
                </c:pt>
                <c:pt idx="15">
                  <c:v>0.29800099206349207</c:v>
                </c:pt>
                <c:pt idx="16">
                  <c:v>0.29800099206349207</c:v>
                </c:pt>
                <c:pt idx="17">
                  <c:v>0.29800099206349207</c:v>
                </c:pt>
                <c:pt idx="18">
                  <c:v>0.29800099206349207</c:v>
                </c:pt>
                <c:pt idx="19">
                  <c:v>0.29800099206349207</c:v>
                </c:pt>
                <c:pt idx="20">
                  <c:v>0.29800099206349207</c:v>
                </c:pt>
                <c:pt idx="21">
                  <c:v>0.29800099206349207</c:v>
                </c:pt>
                <c:pt idx="22">
                  <c:v>0.29800099206349207</c:v>
                </c:pt>
                <c:pt idx="23">
                  <c:v>0.29800099206349207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A-4127-B698-A22EB620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18328"/>
        <c:axId val="1144620624"/>
      </c:lineChart>
      <c:catAx>
        <c:axId val="114461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20624"/>
        <c:crosses val="autoZero"/>
        <c:auto val="1"/>
        <c:lblAlgn val="ctr"/>
        <c:lblOffset val="100"/>
        <c:noMultiLvlLbl val="0"/>
      </c:catAx>
      <c:valAx>
        <c:axId val="11446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1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Sep 27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Sep 27'!$L$5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Sep 27'!$L$6:$L$29</c:f>
              <c:numCache>
                <c:formatCode>h:mm;@</c:formatCode>
                <c:ptCount val="24"/>
                <c:pt idx="0">
                  <c:v>1.2337962962962967E-2</c:v>
                </c:pt>
                <c:pt idx="1">
                  <c:v>1.8730709876543211E-2</c:v>
                </c:pt>
                <c:pt idx="2">
                  <c:v>1.4548611111111109E-2</c:v>
                </c:pt>
                <c:pt idx="3">
                  <c:v>1.594039351851851E-2</c:v>
                </c:pt>
                <c:pt idx="4">
                  <c:v>2.4735576923076923E-2</c:v>
                </c:pt>
                <c:pt idx="5">
                  <c:v>1.7814153439153445E-2</c:v>
                </c:pt>
                <c:pt idx="6">
                  <c:v>2.4586805555555553E-2</c:v>
                </c:pt>
                <c:pt idx="7">
                  <c:v>1.9366319444444446E-2</c:v>
                </c:pt>
                <c:pt idx="8">
                  <c:v>2.3921506734006736E-2</c:v>
                </c:pt>
                <c:pt idx="9">
                  <c:v>2.9319234006733995E-2</c:v>
                </c:pt>
                <c:pt idx="10">
                  <c:v>4.1397890946502064E-2</c:v>
                </c:pt>
                <c:pt idx="11">
                  <c:v>3.5236441798941802E-2</c:v>
                </c:pt>
                <c:pt idx="12">
                  <c:v>2.5052083333333319E-2</c:v>
                </c:pt>
                <c:pt idx="13">
                  <c:v>4.0895061728395091E-2</c:v>
                </c:pt>
                <c:pt idx="14">
                  <c:v>3.6946097883597852E-2</c:v>
                </c:pt>
                <c:pt idx="15">
                  <c:v>2.6977513227513232E-2</c:v>
                </c:pt>
                <c:pt idx="16">
                  <c:v>3.7337962962962934E-2</c:v>
                </c:pt>
                <c:pt idx="17">
                  <c:v>4.4743055555555578E-2</c:v>
                </c:pt>
                <c:pt idx="18">
                  <c:v>2.2060185185185155E-2</c:v>
                </c:pt>
                <c:pt idx="19">
                  <c:v>1.8715277777777817E-2</c:v>
                </c:pt>
                <c:pt idx="20">
                  <c:v>1.5428240740740673E-2</c:v>
                </c:pt>
                <c:pt idx="21">
                  <c:v>2.0233410493827153E-2</c:v>
                </c:pt>
                <c:pt idx="22">
                  <c:v>1.5231481481481457E-2</c:v>
                </c:pt>
                <c:pt idx="23">
                  <c:v>1.5451388888888862E-2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6F7-AC74-B2C635DC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880200"/>
        <c:axId val="974881184"/>
      </c:barChart>
      <c:lineChart>
        <c:grouping val="standard"/>
        <c:varyColors val="0"/>
        <c:ser>
          <c:idx val="1"/>
          <c:order val="1"/>
          <c:tx>
            <c:strRef>
              <c:f>'Tue Sep 27'!$M$5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Sep 27'!$M$6:$M$29</c:f>
              <c:numCache>
                <c:formatCode>h:mm;@</c:formatCode>
                <c:ptCount val="24"/>
                <c:pt idx="0">
                  <c:v>2.487530689903375E-2</c:v>
                </c:pt>
                <c:pt idx="1">
                  <c:v>2.487530689903375E-2</c:v>
                </c:pt>
                <c:pt idx="2">
                  <c:v>2.487530689903375E-2</c:v>
                </c:pt>
                <c:pt idx="3">
                  <c:v>2.487530689903375E-2</c:v>
                </c:pt>
                <c:pt idx="4">
                  <c:v>2.487530689903375E-2</c:v>
                </c:pt>
                <c:pt idx="5">
                  <c:v>2.487530689903375E-2</c:v>
                </c:pt>
                <c:pt idx="6">
                  <c:v>2.487530689903375E-2</c:v>
                </c:pt>
                <c:pt idx="7">
                  <c:v>2.487530689903375E-2</c:v>
                </c:pt>
                <c:pt idx="8">
                  <c:v>2.487530689903375E-2</c:v>
                </c:pt>
                <c:pt idx="9">
                  <c:v>2.487530689903375E-2</c:v>
                </c:pt>
                <c:pt idx="10">
                  <c:v>2.487530689903375E-2</c:v>
                </c:pt>
                <c:pt idx="11">
                  <c:v>2.487530689903375E-2</c:v>
                </c:pt>
                <c:pt idx="12">
                  <c:v>2.487530689903375E-2</c:v>
                </c:pt>
                <c:pt idx="13">
                  <c:v>2.487530689903375E-2</c:v>
                </c:pt>
                <c:pt idx="14">
                  <c:v>2.487530689903375E-2</c:v>
                </c:pt>
                <c:pt idx="15">
                  <c:v>2.487530689903375E-2</c:v>
                </c:pt>
                <c:pt idx="16">
                  <c:v>2.487530689903375E-2</c:v>
                </c:pt>
                <c:pt idx="17">
                  <c:v>2.487530689903375E-2</c:v>
                </c:pt>
                <c:pt idx="18">
                  <c:v>2.487530689903375E-2</c:v>
                </c:pt>
                <c:pt idx="19">
                  <c:v>2.487530689903375E-2</c:v>
                </c:pt>
                <c:pt idx="20">
                  <c:v>2.487530689903375E-2</c:v>
                </c:pt>
                <c:pt idx="21">
                  <c:v>2.487530689903375E-2</c:v>
                </c:pt>
                <c:pt idx="22">
                  <c:v>2.487530689903375E-2</c:v>
                </c:pt>
                <c:pt idx="23">
                  <c:v>2.487530689903375E-2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5-46F7-AC74-B2C635DC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80200"/>
        <c:axId val="974881184"/>
      </c:lineChart>
      <c:catAx>
        <c:axId val="97488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81184"/>
        <c:crosses val="autoZero"/>
        <c:auto val="1"/>
        <c:lblAlgn val="ctr"/>
        <c:lblOffset val="100"/>
        <c:noMultiLvlLbl val="0"/>
      </c:catAx>
      <c:valAx>
        <c:axId val="9748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8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Sep 27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Sep 27'!$N$5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Sep 27'!$J$6:$J$29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Sep 27'!$N$6:$N$29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5.4166666666666669E-2</c:v>
                </c:pt>
                <c:pt idx="6">
                  <c:v>8.4027777777777812E-2</c:v>
                </c:pt>
                <c:pt idx="7">
                  <c:v>7.256944444444445E-2</c:v>
                </c:pt>
                <c:pt idx="8">
                  <c:v>9.0972222222222218E-2</c:v>
                </c:pt>
                <c:pt idx="9">
                  <c:v>0.3032407407407407</c:v>
                </c:pt>
                <c:pt idx="10">
                  <c:v>3.0381944444444475E-2</c:v>
                </c:pt>
                <c:pt idx="11">
                  <c:v>0.26712962962962966</c:v>
                </c:pt>
                <c:pt idx="12">
                  <c:v>0.38003472222222223</c:v>
                </c:pt>
                <c:pt idx="13">
                  <c:v>0.41666666666666669</c:v>
                </c:pt>
                <c:pt idx="14">
                  <c:v>0.54965277777777777</c:v>
                </c:pt>
                <c:pt idx="15">
                  <c:v>0.53697916666666679</c:v>
                </c:pt>
                <c:pt idx="16">
                  <c:v>0.30583333333333329</c:v>
                </c:pt>
                <c:pt idx="17">
                  <c:v>0.38027777777777783</c:v>
                </c:pt>
                <c:pt idx="18">
                  <c:v>0.28680555555555548</c:v>
                </c:pt>
                <c:pt idx="19">
                  <c:v>0</c:v>
                </c:pt>
                <c:pt idx="20">
                  <c:v>6.8055555555555536E-2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E-4C74-84A5-29A0AB4D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710144"/>
        <c:axId val="811707848"/>
      </c:barChart>
      <c:lineChart>
        <c:grouping val="standard"/>
        <c:varyColors val="0"/>
        <c:ser>
          <c:idx val="1"/>
          <c:order val="1"/>
          <c:tx>
            <c:strRef>
              <c:f>'Tue Sep 27'!$O$5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Sep 27'!$O$6:$O$29</c:f>
              <c:numCache>
                <c:formatCode>h:mm</c:formatCode>
                <c:ptCount val="24"/>
                <c:pt idx="0">
                  <c:v>0.25511959876543211</c:v>
                </c:pt>
                <c:pt idx="1">
                  <c:v>0.25511959876543211</c:v>
                </c:pt>
                <c:pt idx="2">
                  <c:v>0.25511959876543211</c:v>
                </c:pt>
                <c:pt idx="3">
                  <c:v>0.25511959876543211</c:v>
                </c:pt>
                <c:pt idx="4">
                  <c:v>0.25511959876543211</c:v>
                </c:pt>
                <c:pt idx="5">
                  <c:v>0.25511959876543211</c:v>
                </c:pt>
                <c:pt idx="6">
                  <c:v>0.25511959876543211</c:v>
                </c:pt>
                <c:pt idx="7">
                  <c:v>0.25511959876543211</c:v>
                </c:pt>
                <c:pt idx="8">
                  <c:v>0.25511959876543211</c:v>
                </c:pt>
                <c:pt idx="9">
                  <c:v>0.25511959876543211</c:v>
                </c:pt>
                <c:pt idx="10">
                  <c:v>0.25511959876543211</c:v>
                </c:pt>
                <c:pt idx="11">
                  <c:v>0.25511959876543211</c:v>
                </c:pt>
                <c:pt idx="12">
                  <c:v>0.25511959876543211</c:v>
                </c:pt>
                <c:pt idx="13">
                  <c:v>0.25511959876543211</c:v>
                </c:pt>
                <c:pt idx="14">
                  <c:v>0.25511959876543211</c:v>
                </c:pt>
                <c:pt idx="15">
                  <c:v>0.25511959876543211</c:v>
                </c:pt>
                <c:pt idx="16">
                  <c:v>0.25511959876543211</c:v>
                </c:pt>
                <c:pt idx="17">
                  <c:v>0.25511959876543211</c:v>
                </c:pt>
                <c:pt idx="18">
                  <c:v>0.25511959876543211</c:v>
                </c:pt>
                <c:pt idx="19">
                  <c:v>0.25511959876543211</c:v>
                </c:pt>
                <c:pt idx="20">
                  <c:v>0.25511959876543211</c:v>
                </c:pt>
                <c:pt idx="21">
                  <c:v>0.25511959876543211</c:v>
                </c:pt>
                <c:pt idx="22">
                  <c:v>0.25511959876543211</c:v>
                </c:pt>
                <c:pt idx="23">
                  <c:v>0.25511959876543211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E-4C74-84A5-29A0AB4D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710144"/>
        <c:axId val="811707848"/>
      </c:lineChart>
      <c:catAx>
        <c:axId val="8117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07848"/>
        <c:crosses val="autoZero"/>
        <c:auto val="1"/>
        <c:lblAlgn val="ctr"/>
        <c:lblOffset val="100"/>
        <c:noMultiLvlLbl val="0"/>
      </c:catAx>
      <c:valAx>
        <c:axId val="8117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Sep 28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Sep 28'!$L$5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Sep 28'!$L$6:$L$29</c:f>
              <c:numCache>
                <c:formatCode>h:mm;@</c:formatCode>
                <c:ptCount val="24"/>
                <c:pt idx="0">
                  <c:v>1.8958333333333337E-2</c:v>
                </c:pt>
                <c:pt idx="1">
                  <c:v>1.9483024691358024E-2</c:v>
                </c:pt>
                <c:pt idx="2">
                  <c:v>1.7893518518518503E-2</c:v>
                </c:pt>
                <c:pt idx="3">
                  <c:v>1.7865410052910057E-2</c:v>
                </c:pt>
                <c:pt idx="4">
                  <c:v>2.0283038720538719E-2</c:v>
                </c:pt>
                <c:pt idx="5">
                  <c:v>2.1345164609053495E-2</c:v>
                </c:pt>
                <c:pt idx="6">
                  <c:v>2.2672646604938288E-2</c:v>
                </c:pt>
                <c:pt idx="7">
                  <c:v>2.9708076131687244E-2</c:v>
                </c:pt>
                <c:pt idx="8">
                  <c:v>2.2354797979797988E-2</c:v>
                </c:pt>
                <c:pt idx="9">
                  <c:v>3.0070408950617303E-2</c:v>
                </c:pt>
                <c:pt idx="10">
                  <c:v>3.9496001683501682E-2</c:v>
                </c:pt>
                <c:pt idx="11">
                  <c:v>3.5683593749999992E-2</c:v>
                </c:pt>
                <c:pt idx="12">
                  <c:v>5.4136396011396019E-2</c:v>
                </c:pt>
                <c:pt idx="13">
                  <c:v>4.5866126543209838E-2</c:v>
                </c:pt>
                <c:pt idx="14">
                  <c:v>4.4001736111111113E-2</c:v>
                </c:pt>
                <c:pt idx="15">
                  <c:v>4.2709986772486767E-2</c:v>
                </c:pt>
                <c:pt idx="16">
                  <c:v>4.0127314814814796E-2</c:v>
                </c:pt>
                <c:pt idx="17">
                  <c:v>1.8023148148148205E-2</c:v>
                </c:pt>
                <c:pt idx="18">
                  <c:v>1.8043981481481491E-2</c:v>
                </c:pt>
                <c:pt idx="19">
                  <c:v>1.7939814814814825E-2</c:v>
                </c:pt>
                <c:pt idx="20">
                  <c:v>1.7391975308641967E-2</c:v>
                </c:pt>
                <c:pt idx="21">
                  <c:v>1.7368827160493854E-2</c:v>
                </c:pt>
                <c:pt idx="22">
                  <c:v>1.5208333333333268E-2</c:v>
                </c:pt>
                <c:pt idx="23">
                  <c:v>1.9733796296296402E-2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7-4C2A-9AA7-00521A8E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005880"/>
        <c:axId val="1082008504"/>
      </c:barChart>
      <c:lineChart>
        <c:grouping val="standard"/>
        <c:varyColors val="0"/>
        <c:ser>
          <c:idx val="1"/>
          <c:order val="1"/>
          <c:tx>
            <c:strRef>
              <c:f>'Wed Sep 28'!$M$5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Sep 28'!$M$6:$M$29</c:f>
              <c:numCache>
                <c:formatCode>h:mm;@</c:formatCode>
                <c:ptCount val="24"/>
                <c:pt idx="0">
                  <c:v>2.6931893825936793E-2</c:v>
                </c:pt>
                <c:pt idx="1">
                  <c:v>2.6931893825936793E-2</c:v>
                </c:pt>
                <c:pt idx="2">
                  <c:v>2.6931893825936793E-2</c:v>
                </c:pt>
                <c:pt idx="3">
                  <c:v>2.6931893825936793E-2</c:v>
                </c:pt>
                <c:pt idx="4">
                  <c:v>2.6931893825936793E-2</c:v>
                </c:pt>
                <c:pt idx="5">
                  <c:v>2.6931893825936793E-2</c:v>
                </c:pt>
                <c:pt idx="6">
                  <c:v>2.6931893825936793E-2</c:v>
                </c:pt>
                <c:pt idx="7">
                  <c:v>2.6931893825936793E-2</c:v>
                </c:pt>
                <c:pt idx="8">
                  <c:v>2.6931893825936793E-2</c:v>
                </c:pt>
                <c:pt idx="9">
                  <c:v>2.6931893825936793E-2</c:v>
                </c:pt>
                <c:pt idx="10">
                  <c:v>2.6931893825936793E-2</c:v>
                </c:pt>
                <c:pt idx="11">
                  <c:v>2.6931893825936793E-2</c:v>
                </c:pt>
                <c:pt idx="12">
                  <c:v>2.6931893825936793E-2</c:v>
                </c:pt>
                <c:pt idx="13">
                  <c:v>2.6931893825936793E-2</c:v>
                </c:pt>
                <c:pt idx="14">
                  <c:v>2.6931893825936793E-2</c:v>
                </c:pt>
                <c:pt idx="15">
                  <c:v>2.6931893825936793E-2</c:v>
                </c:pt>
                <c:pt idx="16">
                  <c:v>2.6931893825936793E-2</c:v>
                </c:pt>
                <c:pt idx="17">
                  <c:v>2.6931893825936793E-2</c:v>
                </c:pt>
                <c:pt idx="18">
                  <c:v>2.6931893825936793E-2</c:v>
                </c:pt>
                <c:pt idx="19">
                  <c:v>2.6931893825936793E-2</c:v>
                </c:pt>
                <c:pt idx="20">
                  <c:v>2.6931893825936793E-2</c:v>
                </c:pt>
                <c:pt idx="21">
                  <c:v>2.6931893825936793E-2</c:v>
                </c:pt>
                <c:pt idx="22">
                  <c:v>2.6931893825936793E-2</c:v>
                </c:pt>
                <c:pt idx="23">
                  <c:v>2.6931893825936793E-2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7-4C2A-9AA7-00521A8E8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05880"/>
        <c:axId val="1082008504"/>
      </c:lineChart>
      <c:catAx>
        <c:axId val="108200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08504"/>
        <c:crosses val="autoZero"/>
        <c:auto val="1"/>
        <c:lblAlgn val="ctr"/>
        <c:lblOffset val="100"/>
        <c:noMultiLvlLbl val="0"/>
      </c:catAx>
      <c:valAx>
        <c:axId val="10820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0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Sep 28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Sep 28'!$N$5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Sep 29'!$B$6:$B$29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Sep 28'!$N$6:$N$29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4.0972222222222222E-2</c:v>
                </c:pt>
                <c:pt idx="6">
                  <c:v>4.4791666666666646E-2</c:v>
                </c:pt>
                <c:pt idx="7">
                  <c:v>9.4907407407407426E-2</c:v>
                </c:pt>
                <c:pt idx="8">
                  <c:v>8.4999999999999964E-2</c:v>
                </c:pt>
                <c:pt idx="9">
                  <c:v>6.6666666666666763E-2</c:v>
                </c:pt>
                <c:pt idx="10">
                  <c:v>4.3981481481481476E-2</c:v>
                </c:pt>
                <c:pt idx="11">
                  <c:v>0.62861111111111112</c:v>
                </c:pt>
                <c:pt idx="12">
                  <c:v>7.9166666666666663E-2</c:v>
                </c:pt>
                <c:pt idx="13">
                  <c:v>0.21475694444444449</c:v>
                </c:pt>
                <c:pt idx="14">
                  <c:v>0.68217592592592602</c:v>
                </c:pt>
                <c:pt idx="15">
                  <c:v>0.71083333333333332</c:v>
                </c:pt>
                <c:pt idx="16">
                  <c:v>0.57817460317460323</c:v>
                </c:pt>
                <c:pt idx="17">
                  <c:v>0</c:v>
                </c:pt>
                <c:pt idx="18">
                  <c:v>0.83194444444444449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5-41F1-926A-99A45D17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947960"/>
        <c:axId val="1082948288"/>
      </c:barChart>
      <c:lineChart>
        <c:grouping val="standard"/>
        <c:varyColors val="0"/>
        <c:ser>
          <c:idx val="1"/>
          <c:order val="1"/>
          <c:tx>
            <c:strRef>
              <c:f>'Wed Sep 28'!$O$5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Sep 28'!$O$6:$O$29</c:f>
              <c:numCache>
                <c:formatCode>h:mm</c:formatCode>
                <c:ptCount val="24"/>
                <c:pt idx="0">
                  <c:v>0.31553711334961343</c:v>
                </c:pt>
                <c:pt idx="1">
                  <c:v>0.31553711334961343</c:v>
                </c:pt>
                <c:pt idx="2">
                  <c:v>0.31553711334961343</c:v>
                </c:pt>
                <c:pt idx="3">
                  <c:v>0.31553711334961343</c:v>
                </c:pt>
                <c:pt idx="4">
                  <c:v>0.31553711334961343</c:v>
                </c:pt>
                <c:pt idx="5">
                  <c:v>0.31553711334961343</c:v>
                </c:pt>
                <c:pt idx="6">
                  <c:v>0.31553711334961343</c:v>
                </c:pt>
                <c:pt idx="7">
                  <c:v>0.31553711334961343</c:v>
                </c:pt>
                <c:pt idx="8">
                  <c:v>0.31553711334961343</c:v>
                </c:pt>
                <c:pt idx="9">
                  <c:v>0.31553711334961343</c:v>
                </c:pt>
                <c:pt idx="10">
                  <c:v>0.31553711334961343</c:v>
                </c:pt>
                <c:pt idx="11">
                  <c:v>0.31553711334961343</c:v>
                </c:pt>
                <c:pt idx="12">
                  <c:v>0.31553711334961343</c:v>
                </c:pt>
                <c:pt idx="13">
                  <c:v>0.31553711334961343</c:v>
                </c:pt>
                <c:pt idx="14">
                  <c:v>0.31553711334961343</c:v>
                </c:pt>
                <c:pt idx="15">
                  <c:v>0.31553711334961343</c:v>
                </c:pt>
                <c:pt idx="16">
                  <c:v>0.31553711334961343</c:v>
                </c:pt>
                <c:pt idx="17">
                  <c:v>0.31553711334961343</c:v>
                </c:pt>
                <c:pt idx="18">
                  <c:v>0.31553711334961343</c:v>
                </c:pt>
                <c:pt idx="19">
                  <c:v>0.31553711334961343</c:v>
                </c:pt>
                <c:pt idx="20">
                  <c:v>0.31553711334961343</c:v>
                </c:pt>
                <c:pt idx="21">
                  <c:v>0.31553711334961343</c:v>
                </c:pt>
                <c:pt idx="22">
                  <c:v>0.31553711334961343</c:v>
                </c:pt>
                <c:pt idx="23">
                  <c:v>0.31553711334961343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5-41F1-926A-99A45D17A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947960"/>
        <c:axId val="1082948288"/>
      </c:lineChart>
      <c:catAx>
        <c:axId val="108294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48288"/>
        <c:crosses val="autoZero"/>
        <c:auto val="1"/>
        <c:lblAlgn val="ctr"/>
        <c:lblOffset val="100"/>
        <c:noMultiLvlLbl val="0"/>
      </c:catAx>
      <c:valAx>
        <c:axId val="10829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4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Sep 29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Sep 29'!$L$5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Sep 29'!$L$6:$L$29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1.4679783950617286E-2</c:v>
                </c:pt>
                <c:pt idx="3">
                  <c:v>1.4915123456790117E-2</c:v>
                </c:pt>
                <c:pt idx="4">
                  <c:v>1.6002314814814827E-2</c:v>
                </c:pt>
                <c:pt idx="5">
                  <c:v>1.6977513227513227E-2</c:v>
                </c:pt>
                <c:pt idx="6">
                  <c:v>1.8651620370370367E-2</c:v>
                </c:pt>
                <c:pt idx="7">
                  <c:v>1.6581790123456803E-2</c:v>
                </c:pt>
                <c:pt idx="8">
                  <c:v>1.9779202279202272E-2</c:v>
                </c:pt>
                <c:pt idx="9">
                  <c:v>2.0266203703703727E-2</c:v>
                </c:pt>
                <c:pt idx="10">
                  <c:v>2.251446759259261E-2</c:v>
                </c:pt>
                <c:pt idx="11">
                  <c:v>1.8908880471380465E-2</c:v>
                </c:pt>
                <c:pt idx="12">
                  <c:v>2.9010416666666664E-2</c:v>
                </c:pt>
                <c:pt idx="13">
                  <c:v>3.4145622895622924E-2</c:v>
                </c:pt>
                <c:pt idx="14">
                  <c:v>3.2100694444444466E-2</c:v>
                </c:pt>
                <c:pt idx="15">
                  <c:v>1.6976851851851847E-2</c:v>
                </c:pt>
                <c:pt idx="16">
                  <c:v>2.345293209876544E-2</c:v>
                </c:pt>
                <c:pt idx="17">
                  <c:v>1.7178240740740747E-2</c:v>
                </c:pt>
                <c:pt idx="18">
                  <c:v>1.9276620370370368E-2</c:v>
                </c:pt>
                <c:pt idx="19">
                  <c:v>1.2025462962962918E-2</c:v>
                </c:pt>
                <c:pt idx="20">
                  <c:v>0</c:v>
                </c:pt>
                <c:pt idx="21">
                  <c:v>1.2233796296296284E-2</c:v>
                </c:pt>
                <c:pt idx="22">
                  <c:v>1.2800925925925966E-2</c:v>
                </c:pt>
                <c:pt idx="23">
                  <c:v>1.6365740740740709E-2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E3A-AEAF-BC3B0EBB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298888"/>
        <c:axId val="1224291672"/>
      </c:barChart>
      <c:lineChart>
        <c:grouping val="standard"/>
        <c:varyColors val="0"/>
        <c:ser>
          <c:idx val="1"/>
          <c:order val="1"/>
          <c:tx>
            <c:strRef>
              <c:f>'Thu Sep 29'!$M$5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Sep 29'!$M$6:$M$29</c:f>
              <c:numCache>
                <c:formatCode>h:mm;@</c:formatCode>
                <c:ptCount val="24"/>
                <c:pt idx="0">
                  <c:v>1.9278295475468093E-2</c:v>
                </c:pt>
                <c:pt idx="1">
                  <c:v>1.9278295475468093E-2</c:v>
                </c:pt>
                <c:pt idx="2">
                  <c:v>1.9278295475468093E-2</c:v>
                </c:pt>
                <c:pt idx="3">
                  <c:v>1.9278295475468093E-2</c:v>
                </c:pt>
                <c:pt idx="4">
                  <c:v>1.9278295475468093E-2</c:v>
                </c:pt>
                <c:pt idx="5">
                  <c:v>1.9278295475468093E-2</c:v>
                </c:pt>
                <c:pt idx="6">
                  <c:v>1.9278295475468093E-2</c:v>
                </c:pt>
                <c:pt idx="7">
                  <c:v>1.9278295475468093E-2</c:v>
                </c:pt>
                <c:pt idx="8">
                  <c:v>1.9278295475468093E-2</c:v>
                </c:pt>
                <c:pt idx="9">
                  <c:v>1.9278295475468093E-2</c:v>
                </c:pt>
                <c:pt idx="10">
                  <c:v>1.9278295475468093E-2</c:v>
                </c:pt>
                <c:pt idx="11">
                  <c:v>1.9278295475468093E-2</c:v>
                </c:pt>
                <c:pt idx="12">
                  <c:v>1.9278295475468093E-2</c:v>
                </c:pt>
                <c:pt idx="13">
                  <c:v>1.9278295475468093E-2</c:v>
                </c:pt>
                <c:pt idx="14">
                  <c:v>1.9278295475468093E-2</c:v>
                </c:pt>
                <c:pt idx="15">
                  <c:v>1.9278295475468093E-2</c:v>
                </c:pt>
                <c:pt idx="16">
                  <c:v>1.9278295475468093E-2</c:v>
                </c:pt>
                <c:pt idx="17">
                  <c:v>1.9278295475468093E-2</c:v>
                </c:pt>
                <c:pt idx="18">
                  <c:v>1.9278295475468093E-2</c:v>
                </c:pt>
                <c:pt idx="19">
                  <c:v>1.9278295475468093E-2</c:v>
                </c:pt>
                <c:pt idx="20">
                  <c:v>1.9278295475468093E-2</c:v>
                </c:pt>
                <c:pt idx="21">
                  <c:v>1.9278295475468093E-2</c:v>
                </c:pt>
                <c:pt idx="22">
                  <c:v>1.9278295475468093E-2</c:v>
                </c:pt>
                <c:pt idx="23">
                  <c:v>1.9278295475468093E-2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8-4E3A-AEAF-BC3B0EBB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298888"/>
        <c:axId val="1224291672"/>
      </c:lineChart>
      <c:catAx>
        <c:axId val="122429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91672"/>
        <c:crosses val="autoZero"/>
        <c:auto val="1"/>
        <c:lblAlgn val="ctr"/>
        <c:lblOffset val="100"/>
        <c:noMultiLvlLbl val="0"/>
      </c:catAx>
      <c:valAx>
        <c:axId val="122429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9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Sep 29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Sep 29'!$N$5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Sep 29'!$N$6:$N$29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0.21805555555555556</c:v>
                </c:pt>
                <c:pt idx="6">
                  <c:v>0</c:v>
                </c:pt>
                <c:pt idx="7">
                  <c:v>0.13796296296296298</c:v>
                </c:pt>
                <c:pt idx="8">
                  <c:v>0.10569444444444445</c:v>
                </c:pt>
                <c:pt idx="9">
                  <c:v>0.98472222222222217</c:v>
                </c:pt>
                <c:pt idx="10">
                  <c:v>4.0625000000000022E-2</c:v>
                </c:pt>
                <c:pt idx="11">
                  <c:v>0.35300925925925924</c:v>
                </c:pt>
                <c:pt idx="12">
                  <c:v>0.2959104938271605</c:v>
                </c:pt>
                <c:pt idx="13">
                  <c:v>5.9027777777777846E-2</c:v>
                </c:pt>
                <c:pt idx="14">
                  <c:v>5.3124999999999978E-2</c:v>
                </c:pt>
                <c:pt idx="15">
                  <c:v>0.31710069444444439</c:v>
                </c:pt>
                <c:pt idx="16">
                  <c:v>0.29791666666666666</c:v>
                </c:pt>
                <c:pt idx="17">
                  <c:v>6.1805555555555669E-2</c:v>
                </c:pt>
                <c:pt idx="18">
                  <c:v>6.0069444444444564E-2</c:v>
                </c:pt>
                <c:pt idx="19">
                  <c:v>2.7083333333333237E-2</c:v>
                </c:pt>
                <c:pt idx="20">
                  <c:v>0.43865740740740738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A-4EBD-870D-DB88E81B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696040"/>
        <c:axId val="811691448"/>
      </c:barChart>
      <c:lineChart>
        <c:grouping val="standard"/>
        <c:varyColors val="0"/>
        <c:ser>
          <c:idx val="1"/>
          <c:order val="1"/>
          <c:tx>
            <c:strRef>
              <c:f>'Thu Sep 29'!$O$5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Sep 29'!$O$6:$O$29</c:f>
              <c:numCache>
                <c:formatCode>h:mm</c:formatCode>
                <c:ptCount val="24"/>
                <c:pt idx="0">
                  <c:v>0.23005105452674895</c:v>
                </c:pt>
                <c:pt idx="1">
                  <c:v>0.23005105452674895</c:v>
                </c:pt>
                <c:pt idx="2">
                  <c:v>0.23005105452674895</c:v>
                </c:pt>
                <c:pt idx="3">
                  <c:v>0.23005105452674895</c:v>
                </c:pt>
                <c:pt idx="4">
                  <c:v>0.23005105452674895</c:v>
                </c:pt>
                <c:pt idx="5">
                  <c:v>0.23005105452674895</c:v>
                </c:pt>
                <c:pt idx="6">
                  <c:v>0.23005105452674895</c:v>
                </c:pt>
                <c:pt idx="7">
                  <c:v>0.23005105452674895</c:v>
                </c:pt>
                <c:pt idx="8">
                  <c:v>0.23005105452674895</c:v>
                </c:pt>
                <c:pt idx="9">
                  <c:v>0.23005105452674895</c:v>
                </c:pt>
                <c:pt idx="10">
                  <c:v>0.23005105452674895</c:v>
                </c:pt>
                <c:pt idx="11">
                  <c:v>0.23005105452674895</c:v>
                </c:pt>
                <c:pt idx="12">
                  <c:v>0.23005105452674895</c:v>
                </c:pt>
                <c:pt idx="13">
                  <c:v>0.23005105452674895</c:v>
                </c:pt>
                <c:pt idx="14">
                  <c:v>0.23005105452674895</c:v>
                </c:pt>
                <c:pt idx="15">
                  <c:v>0.23005105452674895</c:v>
                </c:pt>
                <c:pt idx="16">
                  <c:v>0.23005105452674895</c:v>
                </c:pt>
                <c:pt idx="17">
                  <c:v>0.23005105452674895</c:v>
                </c:pt>
                <c:pt idx="18">
                  <c:v>0.23005105452674895</c:v>
                </c:pt>
                <c:pt idx="19">
                  <c:v>0.23005105452674895</c:v>
                </c:pt>
                <c:pt idx="20">
                  <c:v>0.23005105452674895</c:v>
                </c:pt>
                <c:pt idx="21">
                  <c:v>0.23005105452674895</c:v>
                </c:pt>
                <c:pt idx="22">
                  <c:v>0.23005105452674895</c:v>
                </c:pt>
                <c:pt idx="23">
                  <c:v>0.23005105452674895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A-4EBD-870D-DB88E81B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96040"/>
        <c:axId val="811691448"/>
      </c:lineChart>
      <c:catAx>
        <c:axId val="81169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91448"/>
        <c:crosses val="autoZero"/>
        <c:auto val="1"/>
        <c:lblAlgn val="ctr"/>
        <c:lblOffset val="100"/>
        <c:noMultiLvlLbl val="0"/>
      </c:catAx>
      <c:valAx>
        <c:axId val="8116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9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Sep 30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Sep 30'!$L$5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Sep 30'!$L$6:$L$29</c:f>
              <c:numCache>
                <c:formatCode>h:mm;@</c:formatCode>
                <c:ptCount val="24"/>
                <c:pt idx="0">
                  <c:v>0</c:v>
                </c:pt>
                <c:pt idx="1">
                  <c:v>1.2847222222222232E-2</c:v>
                </c:pt>
                <c:pt idx="2">
                  <c:v>1.5434027777777769E-2</c:v>
                </c:pt>
                <c:pt idx="3">
                  <c:v>1.6620370370370369E-2</c:v>
                </c:pt>
                <c:pt idx="4">
                  <c:v>1.5407986111111119E-2</c:v>
                </c:pt>
                <c:pt idx="5">
                  <c:v>1.6270833333333328E-2</c:v>
                </c:pt>
                <c:pt idx="6">
                  <c:v>1.5177469135802479E-2</c:v>
                </c:pt>
                <c:pt idx="7">
                  <c:v>1.751012731481482E-2</c:v>
                </c:pt>
                <c:pt idx="8">
                  <c:v>2.0390624999999996E-2</c:v>
                </c:pt>
                <c:pt idx="9">
                  <c:v>2.13477366255144E-2</c:v>
                </c:pt>
                <c:pt idx="10">
                  <c:v>2.0217978395061731E-2</c:v>
                </c:pt>
                <c:pt idx="11">
                  <c:v>1.6811342592592579E-2</c:v>
                </c:pt>
                <c:pt idx="12">
                  <c:v>2.4029431216931223E-2</c:v>
                </c:pt>
                <c:pt idx="13">
                  <c:v>2.3981481481481465E-2</c:v>
                </c:pt>
                <c:pt idx="14">
                  <c:v>0</c:v>
                </c:pt>
                <c:pt idx="15">
                  <c:v>2.0445601851851847E-2</c:v>
                </c:pt>
                <c:pt idx="16">
                  <c:v>0</c:v>
                </c:pt>
                <c:pt idx="17">
                  <c:v>1.2245370370370434E-2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5-4F76-AE72-792EC227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585200"/>
        <c:axId val="1144585528"/>
      </c:barChart>
      <c:lineChart>
        <c:grouping val="standard"/>
        <c:varyColors val="0"/>
        <c:ser>
          <c:idx val="1"/>
          <c:order val="1"/>
          <c:tx>
            <c:strRef>
              <c:f>'Fri Sep 30'!$M$5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Sep 30'!$M$6:$M$29</c:f>
              <c:numCache>
                <c:formatCode>h:mm;@</c:formatCode>
                <c:ptCount val="24"/>
                <c:pt idx="0">
                  <c:v>1.7915840253282387E-2</c:v>
                </c:pt>
                <c:pt idx="1">
                  <c:v>1.7915840253282387E-2</c:v>
                </c:pt>
                <c:pt idx="2">
                  <c:v>1.7915840253282387E-2</c:v>
                </c:pt>
                <c:pt idx="3">
                  <c:v>1.7915840253282387E-2</c:v>
                </c:pt>
                <c:pt idx="4">
                  <c:v>1.7915840253282387E-2</c:v>
                </c:pt>
                <c:pt idx="5">
                  <c:v>1.7915840253282387E-2</c:v>
                </c:pt>
                <c:pt idx="6">
                  <c:v>1.7915840253282387E-2</c:v>
                </c:pt>
                <c:pt idx="7">
                  <c:v>1.7915840253282387E-2</c:v>
                </c:pt>
                <c:pt idx="8">
                  <c:v>1.7915840253282387E-2</c:v>
                </c:pt>
                <c:pt idx="9">
                  <c:v>1.7915840253282387E-2</c:v>
                </c:pt>
                <c:pt idx="10">
                  <c:v>1.7915840253282387E-2</c:v>
                </c:pt>
                <c:pt idx="11">
                  <c:v>1.7915840253282387E-2</c:v>
                </c:pt>
                <c:pt idx="12">
                  <c:v>1.7915840253282387E-2</c:v>
                </c:pt>
                <c:pt idx="13">
                  <c:v>1.7915840253282387E-2</c:v>
                </c:pt>
                <c:pt idx="14">
                  <c:v>1.7915840253282387E-2</c:v>
                </c:pt>
                <c:pt idx="15">
                  <c:v>1.7915840253282387E-2</c:v>
                </c:pt>
                <c:pt idx="16">
                  <c:v>1.7915840253282387E-2</c:v>
                </c:pt>
                <c:pt idx="17">
                  <c:v>1.7915840253282387E-2</c:v>
                </c:pt>
                <c:pt idx="18">
                  <c:v>1.7915840253282387E-2</c:v>
                </c:pt>
                <c:pt idx="19">
                  <c:v>1.7915840253282387E-2</c:v>
                </c:pt>
                <c:pt idx="20">
                  <c:v>1.7915840253282387E-2</c:v>
                </c:pt>
                <c:pt idx="21">
                  <c:v>1.7915840253282387E-2</c:v>
                </c:pt>
                <c:pt idx="22">
                  <c:v>1.7915840253282387E-2</c:v>
                </c:pt>
                <c:pt idx="23">
                  <c:v>1.7915840253282387E-2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5-4F76-AE72-792EC227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585200"/>
        <c:axId val="1144585528"/>
      </c:lineChart>
      <c:catAx>
        <c:axId val="11445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85528"/>
        <c:crosses val="autoZero"/>
        <c:auto val="1"/>
        <c:lblAlgn val="ctr"/>
        <c:lblOffset val="100"/>
        <c:noMultiLvlLbl val="0"/>
      </c:catAx>
      <c:valAx>
        <c:axId val="11445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Sep 30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Sep 30'!$N$5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Sep 27'!$J$6:$J$29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Sep 30'!$N$6:$N$29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4.6527777777777807E-2</c:v>
                </c:pt>
                <c:pt idx="6">
                  <c:v>0</c:v>
                </c:pt>
                <c:pt idx="7">
                  <c:v>5.3888888888888889E-2</c:v>
                </c:pt>
                <c:pt idx="8">
                  <c:v>8.5069444444444475E-2</c:v>
                </c:pt>
                <c:pt idx="9">
                  <c:v>5.5694444444444421E-2</c:v>
                </c:pt>
                <c:pt idx="10">
                  <c:v>7.1990740740740744E-2</c:v>
                </c:pt>
                <c:pt idx="11">
                  <c:v>0.2800347222222222</c:v>
                </c:pt>
                <c:pt idx="12">
                  <c:v>0.24623015873015872</c:v>
                </c:pt>
                <c:pt idx="13">
                  <c:v>0.55486111111111114</c:v>
                </c:pt>
                <c:pt idx="14">
                  <c:v>0.47557870370370364</c:v>
                </c:pt>
                <c:pt idx="15">
                  <c:v>0.44953703703703707</c:v>
                </c:pt>
                <c:pt idx="16">
                  <c:v>2.3611111111111138E-2</c:v>
                </c:pt>
                <c:pt idx="17">
                  <c:v>8.6805555555555691E-2</c:v>
                </c:pt>
                <c:pt idx="18">
                  <c:v>0</c:v>
                </c:pt>
                <c:pt idx="19">
                  <c:v>0</c:v>
                </c:pt>
                <c:pt idx="20">
                  <c:v>4.7222222222222165E-2</c:v>
                </c:pt>
                <c:pt idx="21">
                  <c:v>0</c:v>
                </c:pt>
                <c:pt idx="22">
                  <c:v>0.49756944444444434</c:v>
                </c:pt>
                <c:pt idx="23">
                  <c:v>0.43368055555555562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C-4CBE-B3C7-265C3267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698992"/>
        <c:axId val="811690792"/>
      </c:barChart>
      <c:lineChart>
        <c:grouping val="standard"/>
        <c:varyColors val="0"/>
        <c:ser>
          <c:idx val="1"/>
          <c:order val="1"/>
          <c:tx>
            <c:strRef>
              <c:f>'Fri Sep 30'!$O$5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Sep 30'!$O$6:$O$29</c:f>
              <c:numCache>
                <c:formatCode>h:mm</c:formatCode>
                <c:ptCount val="24"/>
                <c:pt idx="0">
                  <c:v>0.22722012786596121</c:v>
                </c:pt>
                <c:pt idx="1">
                  <c:v>0.22722012786596121</c:v>
                </c:pt>
                <c:pt idx="2">
                  <c:v>0.22722012786596121</c:v>
                </c:pt>
                <c:pt idx="3">
                  <c:v>0.22722012786596121</c:v>
                </c:pt>
                <c:pt idx="4">
                  <c:v>0.22722012786596121</c:v>
                </c:pt>
                <c:pt idx="5">
                  <c:v>0.22722012786596121</c:v>
                </c:pt>
                <c:pt idx="6">
                  <c:v>0.22722012786596121</c:v>
                </c:pt>
                <c:pt idx="7">
                  <c:v>0.22722012786596121</c:v>
                </c:pt>
                <c:pt idx="8">
                  <c:v>0.22722012786596121</c:v>
                </c:pt>
                <c:pt idx="9">
                  <c:v>0.22722012786596121</c:v>
                </c:pt>
                <c:pt idx="10">
                  <c:v>0.22722012786596121</c:v>
                </c:pt>
                <c:pt idx="11">
                  <c:v>0.22722012786596121</c:v>
                </c:pt>
                <c:pt idx="12">
                  <c:v>0.22722012786596121</c:v>
                </c:pt>
                <c:pt idx="13">
                  <c:v>0.22722012786596121</c:v>
                </c:pt>
                <c:pt idx="14">
                  <c:v>0.22722012786596121</c:v>
                </c:pt>
                <c:pt idx="15">
                  <c:v>0.22722012786596121</c:v>
                </c:pt>
                <c:pt idx="16">
                  <c:v>0.22722012786596121</c:v>
                </c:pt>
                <c:pt idx="17">
                  <c:v>0.22722012786596121</c:v>
                </c:pt>
                <c:pt idx="18">
                  <c:v>0.22722012786596121</c:v>
                </c:pt>
                <c:pt idx="19">
                  <c:v>0.22722012786596121</c:v>
                </c:pt>
                <c:pt idx="20">
                  <c:v>0.22722012786596121</c:v>
                </c:pt>
                <c:pt idx="21">
                  <c:v>0.22722012786596121</c:v>
                </c:pt>
                <c:pt idx="22">
                  <c:v>0.22722012786596121</c:v>
                </c:pt>
                <c:pt idx="23">
                  <c:v>0.22722012786596121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C-4CBE-B3C7-265C3267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98992"/>
        <c:axId val="811690792"/>
      </c:lineChart>
      <c:catAx>
        <c:axId val="8116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90792"/>
        <c:crosses val="autoZero"/>
        <c:auto val="1"/>
        <c:lblAlgn val="ctr"/>
        <c:lblOffset val="100"/>
        <c:noMultiLvlLbl val="0"/>
      </c:catAx>
      <c:valAx>
        <c:axId val="8116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Sep 26,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Sep 26'!$D$5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Sep 26'!$D$6:$D$29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6</c:v>
                </c:pt>
                <c:pt idx="13">
                  <c:v>13</c:v>
                </c:pt>
                <c:pt idx="14">
                  <c:v>8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8-42AE-8D0A-F83EEE11F92B}"/>
            </c:ext>
          </c:extLst>
        </c:ser>
        <c:ser>
          <c:idx val="1"/>
          <c:order val="1"/>
          <c:tx>
            <c:strRef>
              <c:f>'Mon Sep 26'!$E$5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Sep 26'!$B$6:$B$29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Sep 26'!$E$6:$E$29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8-42AE-8D0A-F83EEE11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709816"/>
        <c:axId val="811705880"/>
      </c:barChart>
      <c:lineChart>
        <c:grouping val="standard"/>
        <c:varyColors val="0"/>
        <c:ser>
          <c:idx val="2"/>
          <c:order val="2"/>
          <c:tx>
            <c:strRef>
              <c:f>'Mon Sep 26'!$F$5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Sep 26'!$F$6:$F$29</c:f>
              <c:numCache>
                <c:formatCode>General</c:formatCode>
                <c:ptCount val="24"/>
                <c:pt idx="0">
                  <c:v>4.791666666666667</c:v>
                </c:pt>
                <c:pt idx="1">
                  <c:v>4.791666666666667</c:v>
                </c:pt>
                <c:pt idx="2">
                  <c:v>4.791666666666667</c:v>
                </c:pt>
                <c:pt idx="3">
                  <c:v>4.791666666666667</c:v>
                </c:pt>
                <c:pt idx="4">
                  <c:v>4.791666666666667</c:v>
                </c:pt>
                <c:pt idx="5">
                  <c:v>4.791666666666667</c:v>
                </c:pt>
                <c:pt idx="6">
                  <c:v>4.791666666666667</c:v>
                </c:pt>
                <c:pt idx="7">
                  <c:v>4.791666666666667</c:v>
                </c:pt>
                <c:pt idx="8">
                  <c:v>4.791666666666667</c:v>
                </c:pt>
                <c:pt idx="9">
                  <c:v>4.791666666666667</c:v>
                </c:pt>
                <c:pt idx="10">
                  <c:v>4.791666666666667</c:v>
                </c:pt>
                <c:pt idx="11">
                  <c:v>4.791666666666667</c:v>
                </c:pt>
                <c:pt idx="12">
                  <c:v>4.791666666666667</c:v>
                </c:pt>
                <c:pt idx="13">
                  <c:v>4.791666666666667</c:v>
                </c:pt>
                <c:pt idx="14">
                  <c:v>4.791666666666667</c:v>
                </c:pt>
                <c:pt idx="15">
                  <c:v>4.791666666666667</c:v>
                </c:pt>
                <c:pt idx="16">
                  <c:v>4.791666666666667</c:v>
                </c:pt>
                <c:pt idx="17">
                  <c:v>4.791666666666667</c:v>
                </c:pt>
                <c:pt idx="18">
                  <c:v>4.791666666666667</c:v>
                </c:pt>
                <c:pt idx="19">
                  <c:v>4.791666666666667</c:v>
                </c:pt>
                <c:pt idx="20">
                  <c:v>4.791666666666667</c:v>
                </c:pt>
                <c:pt idx="21">
                  <c:v>4.791666666666667</c:v>
                </c:pt>
                <c:pt idx="22">
                  <c:v>4.791666666666667</c:v>
                </c:pt>
                <c:pt idx="23">
                  <c:v>4.791666666666667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8-42AE-8D0A-F83EEE11F92B}"/>
            </c:ext>
          </c:extLst>
        </c:ser>
        <c:ser>
          <c:idx val="3"/>
          <c:order val="3"/>
          <c:tx>
            <c:strRef>
              <c:f>'Mon Sep 26'!$G$5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Sep 26'!$G$6:$G$29</c:f>
              <c:numCache>
                <c:formatCode>General</c:formatCode>
                <c:ptCount val="24"/>
                <c:pt idx="0">
                  <c:v>2.4166666666666665</c:v>
                </c:pt>
                <c:pt idx="1">
                  <c:v>2.4166666666666665</c:v>
                </c:pt>
                <c:pt idx="2">
                  <c:v>2.4166666666666665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2.4166666666666665</c:v>
                </c:pt>
                <c:pt idx="8">
                  <c:v>2.4166666666666665</c:v>
                </c:pt>
                <c:pt idx="9">
                  <c:v>2.4166666666666665</c:v>
                </c:pt>
                <c:pt idx="10">
                  <c:v>2.4166666666666665</c:v>
                </c:pt>
                <c:pt idx="11">
                  <c:v>2.4166666666666665</c:v>
                </c:pt>
                <c:pt idx="12">
                  <c:v>2.4166666666666665</c:v>
                </c:pt>
                <c:pt idx="13">
                  <c:v>2.4166666666666665</c:v>
                </c:pt>
                <c:pt idx="14">
                  <c:v>2.4166666666666665</c:v>
                </c:pt>
                <c:pt idx="15">
                  <c:v>2.4166666666666665</c:v>
                </c:pt>
                <c:pt idx="16">
                  <c:v>2.4166666666666665</c:v>
                </c:pt>
                <c:pt idx="17">
                  <c:v>2.4166666666666665</c:v>
                </c:pt>
                <c:pt idx="18">
                  <c:v>2.4166666666666665</c:v>
                </c:pt>
                <c:pt idx="19">
                  <c:v>2.4166666666666665</c:v>
                </c:pt>
                <c:pt idx="20">
                  <c:v>2.4166666666666665</c:v>
                </c:pt>
                <c:pt idx="21">
                  <c:v>2.4166666666666665</c:v>
                </c:pt>
                <c:pt idx="22">
                  <c:v>2.4166666666666665</c:v>
                </c:pt>
                <c:pt idx="23">
                  <c:v>2.4166666666666665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8-42AE-8D0A-F83EEE11F92B}"/>
            </c:ext>
          </c:extLst>
        </c:ser>
        <c:ser>
          <c:idx val="4"/>
          <c:order val="4"/>
          <c:tx>
            <c:strRef>
              <c:f>'Mon Sep 26'!$H$5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Sep 26'!$H$6:$H$29</c:f>
              <c:numCache>
                <c:formatCode>General</c:formatCode>
                <c:ptCount val="24"/>
                <c:pt idx="0">
                  <c:v>7.2083333333333339</c:v>
                </c:pt>
                <c:pt idx="1">
                  <c:v>7.2083333333333339</c:v>
                </c:pt>
                <c:pt idx="2">
                  <c:v>7.2083333333333339</c:v>
                </c:pt>
                <c:pt idx="3">
                  <c:v>7.2083333333333339</c:v>
                </c:pt>
                <c:pt idx="4">
                  <c:v>7.2083333333333339</c:v>
                </c:pt>
                <c:pt idx="5">
                  <c:v>7.2083333333333339</c:v>
                </c:pt>
                <c:pt idx="6">
                  <c:v>7.2083333333333339</c:v>
                </c:pt>
                <c:pt idx="7">
                  <c:v>7.2083333333333339</c:v>
                </c:pt>
                <c:pt idx="8">
                  <c:v>7.2083333333333339</c:v>
                </c:pt>
                <c:pt idx="9">
                  <c:v>7.2083333333333339</c:v>
                </c:pt>
                <c:pt idx="10">
                  <c:v>7.2083333333333339</c:v>
                </c:pt>
                <c:pt idx="11">
                  <c:v>7.2083333333333339</c:v>
                </c:pt>
                <c:pt idx="12">
                  <c:v>7.2083333333333339</c:v>
                </c:pt>
                <c:pt idx="13">
                  <c:v>7.2083333333333339</c:v>
                </c:pt>
                <c:pt idx="14">
                  <c:v>7.2083333333333339</c:v>
                </c:pt>
                <c:pt idx="15">
                  <c:v>7.2083333333333339</c:v>
                </c:pt>
                <c:pt idx="16">
                  <c:v>7.2083333333333339</c:v>
                </c:pt>
                <c:pt idx="17">
                  <c:v>7.2083333333333339</c:v>
                </c:pt>
                <c:pt idx="18">
                  <c:v>7.2083333333333339</c:v>
                </c:pt>
                <c:pt idx="19">
                  <c:v>7.2083333333333339</c:v>
                </c:pt>
                <c:pt idx="20">
                  <c:v>7.2083333333333339</c:v>
                </c:pt>
                <c:pt idx="21">
                  <c:v>7.2083333333333339</c:v>
                </c:pt>
                <c:pt idx="22">
                  <c:v>7.2083333333333339</c:v>
                </c:pt>
                <c:pt idx="23">
                  <c:v>7.2083333333333339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E8-42AE-8D0A-F83EEE11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709816"/>
        <c:axId val="811705880"/>
      </c:lineChart>
      <c:catAx>
        <c:axId val="81170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05880"/>
        <c:crosses val="autoZero"/>
        <c:auto val="1"/>
        <c:lblAlgn val="ctr"/>
        <c:lblOffset val="100"/>
        <c:noMultiLvlLbl val="0"/>
      </c:catAx>
      <c:valAx>
        <c:axId val="8117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0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1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1'!$I$4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1'!$I$5:$I$28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1.2696759259259283E-2</c:v>
                </c:pt>
                <c:pt idx="9">
                  <c:v>2.4386574074074074E-2</c:v>
                </c:pt>
                <c:pt idx="10">
                  <c:v>1.8356481481481501E-2</c:v>
                </c:pt>
                <c:pt idx="11">
                  <c:v>2.0455246913580232E-2</c:v>
                </c:pt>
                <c:pt idx="12">
                  <c:v>0</c:v>
                </c:pt>
                <c:pt idx="13">
                  <c:v>1.4149305555555547E-2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1.3993055555555634E-2</c:v>
                </c:pt>
                <c:pt idx="20">
                  <c:v>0</c:v>
                </c:pt>
                <c:pt idx="21">
                  <c:v>1.4143518518518583E-2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B-4368-B499-D4F7804E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033328"/>
        <c:axId val="1084031688"/>
      </c:barChart>
      <c:lineChart>
        <c:grouping val="standard"/>
        <c:varyColors val="0"/>
        <c:ser>
          <c:idx val="1"/>
          <c:order val="1"/>
          <c:tx>
            <c:strRef>
              <c:f>'Sat Oct 1'!$J$4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1'!$J$5:$J$28</c:f>
              <c:numCache>
                <c:formatCode>h:mm;@</c:formatCode>
                <c:ptCount val="24"/>
                <c:pt idx="0">
                  <c:v>1.6882991622574981E-2</c:v>
                </c:pt>
                <c:pt idx="1">
                  <c:v>1.6882991622574981E-2</c:v>
                </c:pt>
                <c:pt idx="2">
                  <c:v>1.6882991622574981E-2</c:v>
                </c:pt>
                <c:pt idx="3">
                  <c:v>1.6882991622574981E-2</c:v>
                </c:pt>
                <c:pt idx="4">
                  <c:v>1.6882991622574981E-2</c:v>
                </c:pt>
                <c:pt idx="5">
                  <c:v>1.6882991622574981E-2</c:v>
                </c:pt>
                <c:pt idx="6">
                  <c:v>1.6882991622574981E-2</c:v>
                </c:pt>
                <c:pt idx="7">
                  <c:v>1.6882991622574981E-2</c:v>
                </c:pt>
                <c:pt idx="8">
                  <c:v>1.6882991622574981E-2</c:v>
                </c:pt>
                <c:pt idx="9">
                  <c:v>1.6882991622574981E-2</c:v>
                </c:pt>
                <c:pt idx="10">
                  <c:v>1.6882991622574981E-2</c:v>
                </c:pt>
                <c:pt idx="11">
                  <c:v>1.6882991622574981E-2</c:v>
                </c:pt>
                <c:pt idx="12">
                  <c:v>1.6882991622574981E-2</c:v>
                </c:pt>
                <c:pt idx="13">
                  <c:v>1.6882991622574981E-2</c:v>
                </c:pt>
                <c:pt idx="14">
                  <c:v>1.6882991622574981E-2</c:v>
                </c:pt>
                <c:pt idx="15">
                  <c:v>1.6882991622574981E-2</c:v>
                </c:pt>
                <c:pt idx="16">
                  <c:v>1.6882991622574981E-2</c:v>
                </c:pt>
                <c:pt idx="17">
                  <c:v>1.6882991622574981E-2</c:v>
                </c:pt>
                <c:pt idx="18">
                  <c:v>1.6882991622574981E-2</c:v>
                </c:pt>
                <c:pt idx="19">
                  <c:v>1.6882991622574981E-2</c:v>
                </c:pt>
                <c:pt idx="20">
                  <c:v>1.6882991622574981E-2</c:v>
                </c:pt>
                <c:pt idx="21">
                  <c:v>1.6882991622574981E-2</c:v>
                </c:pt>
                <c:pt idx="22">
                  <c:v>1.6882991622574981E-2</c:v>
                </c:pt>
                <c:pt idx="23">
                  <c:v>1.6882991622574981E-2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B-4368-B499-D4F7804E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033328"/>
        <c:axId val="1084031688"/>
      </c:lineChart>
      <c:catAx>
        <c:axId val="10840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1688"/>
        <c:crosses val="autoZero"/>
        <c:auto val="1"/>
        <c:lblAlgn val="ctr"/>
        <c:lblOffset val="100"/>
        <c:noMultiLvlLbl val="0"/>
      </c:catAx>
      <c:valAx>
        <c:axId val="108403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2'!$I$4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Sep 28'!$J$6:$J$29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2'!$I$5:$I$28</c:f>
              <c:numCache>
                <c:formatCode>h:mm;@</c:formatCode>
                <c:ptCount val="24"/>
                <c:pt idx="0">
                  <c:v>1.3356481481481476E-2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1.6006944444444449E-2</c:v>
                </c:pt>
                <c:pt idx="9">
                  <c:v>1.9502314814814792E-2</c:v>
                </c:pt>
                <c:pt idx="10">
                  <c:v>0</c:v>
                </c:pt>
                <c:pt idx="11">
                  <c:v>0</c:v>
                </c:pt>
                <c:pt idx="12">
                  <c:v>1.1168981481481488E-2</c:v>
                </c:pt>
                <c:pt idx="13">
                  <c:v>1.4976851851851825E-2</c:v>
                </c:pt>
                <c:pt idx="14">
                  <c:v>0</c:v>
                </c:pt>
                <c:pt idx="15">
                  <c:v>1.3738425925926001E-2</c:v>
                </c:pt>
                <c:pt idx="16">
                  <c:v>2.3912037037037037E-2</c:v>
                </c:pt>
                <c:pt idx="17">
                  <c:v>1.3993055555555522E-2</c:v>
                </c:pt>
                <c:pt idx="18">
                  <c:v>1.5833333333333477E-2</c:v>
                </c:pt>
                <c:pt idx="19">
                  <c:v>2.5706018518518503E-2</c:v>
                </c:pt>
                <c:pt idx="20">
                  <c:v>1.5607638888888886E-2</c:v>
                </c:pt>
                <c:pt idx="21">
                  <c:v>1.8927469135802382E-2</c:v>
                </c:pt>
                <c:pt idx="22">
                  <c:v>1.5850694444444369E-2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3-4350-8A64-15865BDA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962480"/>
        <c:axId val="1083971008"/>
      </c:barChart>
      <c:lineChart>
        <c:grouping val="standard"/>
        <c:varyColors val="0"/>
        <c:ser>
          <c:idx val="1"/>
          <c:order val="1"/>
          <c:tx>
            <c:strRef>
              <c:f>'Sun Oct 2'!$J$4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2'!$J$5:$J$28</c:f>
              <c:numCache>
                <c:formatCode>h:mm;@</c:formatCode>
                <c:ptCount val="24"/>
                <c:pt idx="0">
                  <c:v>1.6813865147198476E-2</c:v>
                </c:pt>
                <c:pt idx="1">
                  <c:v>1.6813865147198476E-2</c:v>
                </c:pt>
                <c:pt idx="2">
                  <c:v>1.6813865147198476E-2</c:v>
                </c:pt>
                <c:pt idx="3">
                  <c:v>1.6813865147198476E-2</c:v>
                </c:pt>
                <c:pt idx="4">
                  <c:v>1.6813865147198476E-2</c:v>
                </c:pt>
                <c:pt idx="5">
                  <c:v>1.6813865147198476E-2</c:v>
                </c:pt>
                <c:pt idx="6">
                  <c:v>1.6813865147198476E-2</c:v>
                </c:pt>
                <c:pt idx="7">
                  <c:v>1.6813865147198476E-2</c:v>
                </c:pt>
                <c:pt idx="8">
                  <c:v>1.6813865147198476E-2</c:v>
                </c:pt>
                <c:pt idx="9">
                  <c:v>1.6813865147198476E-2</c:v>
                </c:pt>
                <c:pt idx="10">
                  <c:v>1.6813865147198476E-2</c:v>
                </c:pt>
                <c:pt idx="11">
                  <c:v>1.6813865147198476E-2</c:v>
                </c:pt>
                <c:pt idx="12">
                  <c:v>1.6813865147198476E-2</c:v>
                </c:pt>
                <c:pt idx="13">
                  <c:v>1.6813865147198476E-2</c:v>
                </c:pt>
                <c:pt idx="14">
                  <c:v>1.6813865147198476E-2</c:v>
                </c:pt>
                <c:pt idx="15">
                  <c:v>1.6813865147198476E-2</c:v>
                </c:pt>
                <c:pt idx="16">
                  <c:v>1.6813865147198476E-2</c:v>
                </c:pt>
                <c:pt idx="17">
                  <c:v>1.6813865147198476E-2</c:v>
                </c:pt>
                <c:pt idx="18">
                  <c:v>1.6813865147198476E-2</c:v>
                </c:pt>
                <c:pt idx="19">
                  <c:v>1.6813865147198476E-2</c:v>
                </c:pt>
                <c:pt idx="20">
                  <c:v>1.6813865147198476E-2</c:v>
                </c:pt>
                <c:pt idx="21">
                  <c:v>1.6813865147198476E-2</c:v>
                </c:pt>
                <c:pt idx="22">
                  <c:v>1.6813865147198476E-2</c:v>
                </c:pt>
                <c:pt idx="23">
                  <c:v>1.6813865147198476E-2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3-4350-8A64-15865BDA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962480"/>
        <c:axId val="1083971008"/>
      </c:lineChart>
      <c:catAx>
        <c:axId val="10839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71008"/>
        <c:crosses val="autoZero"/>
        <c:auto val="1"/>
        <c:lblAlgn val="ctr"/>
        <c:lblOffset val="100"/>
        <c:noMultiLvlLbl val="0"/>
      </c:catAx>
      <c:valAx>
        <c:axId val="10839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39 9/26/22-10/2/22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39 Stats'!$C$63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39 Stats'!$C$64:$C$87</c:f>
              <c:numCache>
                <c:formatCode>h:mm;@</c:formatCode>
                <c:ptCount val="24"/>
                <c:pt idx="0">
                  <c:v>1.5850694444444448E-2</c:v>
                </c:pt>
                <c:pt idx="1">
                  <c:v>1.815393518518519E-2</c:v>
                </c:pt>
                <c:pt idx="2">
                  <c:v>1.5163323045267482E-2</c:v>
                </c:pt>
                <c:pt idx="3">
                  <c:v>1.6386165577342043E-2</c:v>
                </c:pt>
                <c:pt idx="4">
                  <c:v>1.9843326558265584E-2</c:v>
                </c:pt>
                <c:pt idx="5">
                  <c:v>1.8369076797385621E-2</c:v>
                </c:pt>
                <c:pt idx="6">
                  <c:v>2.1717029529529534E-2</c:v>
                </c:pt>
                <c:pt idx="7">
                  <c:v>2.1454861111111119E-2</c:v>
                </c:pt>
                <c:pt idx="8">
                  <c:v>2.0718727305737109E-2</c:v>
                </c:pt>
                <c:pt idx="9">
                  <c:v>2.4821356682769736E-2</c:v>
                </c:pt>
                <c:pt idx="10">
                  <c:v>3.0786747685185196E-2</c:v>
                </c:pt>
                <c:pt idx="11">
                  <c:v>2.8341203703703709E-2</c:v>
                </c:pt>
                <c:pt idx="12">
                  <c:v>3.2906378600823044E-2</c:v>
                </c:pt>
                <c:pt idx="13">
                  <c:v>3.4615539452495965E-2</c:v>
                </c:pt>
                <c:pt idx="14">
                  <c:v>3.7365501277139196E-2</c:v>
                </c:pt>
                <c:pt idx="15">
                  <c:v>2.8642526455026462E-2</c:v>
                </c:pt>
                <c:pt idx="16">
                  <c:v>2.8512455908289224E-2</c:v>
                </c:pt>
                <c:pt idx="17">
                  <c:v>2.4131944444444459E-2</c:v>
                </c:pt>
                <c:pt idx="18">
                  <c:v>1.9013631687242818E-2</c:v>
                </c:pt>
                <c:pt idx="19">
                  <c:v>1.7060185185185199E-2</c:v>
                </c:pt>
                <c:pt idx="20">
                  <c:v>1.669270833333332E-2</c:v>
                </c:pt>
                <c:pt idx="21">
                  <c:v>1.8299254115226329E-2</c:v>
                </c:pt>
                <c:pt idx="22">
                  <c:v>1.5028935185185147E-2</c:v>
                </c:pt>
                <c:pt idx="23">
                  <c:v>1.7018518518518544E-2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E-49F1-BCB0-ABBB5183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056344"/>
        <c:axId val="1146059624"/>
      </c:barChart>
      <c:lineChart>
        <c:grouping val="standard"/>
        <c:varyColors val="0"/>
        <c:ser>
          <c:idx val="1"/>
          <c:order val="1"/>
          <c:tx>
            <c:strRef>
              <c:f>'Week 39 Stats'!$D$63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39 Stats'!$D$64:$D$87</c:f>
              <c:numCache>
                <c:formatCode>h:mm;@</c:formatCode>
                <c:ptCount val="24"/>
                <c:pt idx="0">
                  <c:v>2.28279709714953E-2</c:v>
                </c:pt>
                <c:pt idx="1">
                  <c:v>2.28279709714953E-2</c:v>
                </c:pt>
                <c:pt idx="2">
                  <c:v>2.28279709714953E-2</c:v>
                </c:pt>
                <c:pt idx="3">
                  <c:v>2.28279709714953E-2</c:v>
                </c:pt>
                <c:pt idx="4">
                  <c:v>2.28279709714953E-2</c:v>
                </c:pt>
                <c:pt idx="5">
                  <c:v>2.28279709714953E-2</c:v>
                </c:pt>
                <c:pt idx="6">
                  <c:v>2.28279709714953E-2</c:v>
                </c:pt>
                <c:pt idx="7">
                  <c:v>2.28279709714953E-2</c:v>
                </c:pt>
                <c:pt idx="8">
                  <c:v>2.28279709714953E-2</c:v>
                </c:pt>
                <c:pt idx="9">
                  <c:v>2.28279709714953E-2</c:v>
                </c:pt>
                <c:pt idx="10">
                  <c:v>2.28279709714953E-2</c:v>
                </c:pt>
                <c:pt idx="11">
                  <c:v>2.28279709714953E-2</c:v>
                </c:pt>
                <c:pt idx="12">
                  <c:v>2.28279709714953E-2</c:v>
                </c:pt>
                <c:pt idx="13">
                  <c:v>2.28279709714953E-2</c:v>
                </c:pt>
                <c:pt idx="14">
                  <c:v>2.28279709714953E-2</c:v>
                </c:pt>
                <c:pt idx="15">
                  <c:v>2.28279709714953E-2</c:v>
                </c:pt>
                <c:pt idx="16">
                  <c:v>2.28279709714953E-2</c:v>
                </c:pt>
                <c:pt idx="17">
                  <c:v>2.28279709714953E-2</c:v>
                </c:pt>
                <c:pt idx="18">
                  <c:v>2.28279709714953E-2</c:v>
                </c:pt>
                <c:pt idx="19">
                  <c:v>2.28279709714953E-2</c:v>
                </c:pt>
                <c:pt idx="20">
                  <c:v>2.28279709714953E-2</c:v>
                </c:pt>
                <c:pt idx="21">
                  <c:v>2.28279709714953E-2</c:v>
                </c:pt>
                <c:pt idx="22">
                  <c:v>2.28279709714953E-2</c:v>
                </c:pt>
                <c:pt idx="23">
                  <c:v>2.28279709714953E-2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E-49F1-BCB0-ABBB5183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56344"/>
        <c:axId val="1146059624"/>
      </c:lineChart>
      <c:catAx>
        <c:axId val="11460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9624"/>
        <c:crosses val="autoZero"/>
        <c:auto val="1"/>
        <c:lblAlgn val="ctr"/>
        <c:lblOffset val="100"/>
        <c:noMultiLvlLbl val="0"/>
      </c:catAx>
      <c:valAx>
        <c:axId val="11460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Sep 29,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Sep 27'!$D$5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Sep 27'!$B$6:$B$29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Sep 27'!$D$6:$D$29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2-4F2E-9D00-37FF56F47B1F}"/>
            </c:ext>
          </c:extLst>
        </c:ser>
        <c:ser>
          <c:idx val="1"/>
          <c:order val="1"/>
          <c:tx>
            <c:strRef>
              <c:f>'Tue Sep 27'!$E$5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Sep 27'!$B$6:$B$29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Sep 27'!$E$6:$E$29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2-4F2E-9D00-37FF56F4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4892336"/>
        <c:axId val="974885120"/>
      </c:barChart>
      <c:lineChart>
        <c:grouping val="standard"/>
        <c:varyColors val="0"/>
        <c:ser>
          <c:idx val="2"/>
          <c:order val="2"/>
          <c:tx>
            <c:strRef>
              <c:f>'Tue Sep 27'!$F$5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Sep 27'!$F$6:$F$29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2-4F2E-9D00-37FF56F47B1F}"/>
            </c:ext>
          </c:extLst>
        </c:ser>
        <c:ser>
          <c:idx val="3"/>
          <c:order val="3"/>
          <c:tx>
            <c:strRef>
              <c:f>'Tue Sep 27'!$G$5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Sep 27'!$G$6:$G$29</c:f>
              <c:numCache>
                <c:formatCode>General</c:formatCode>
                <c:ptCount val="24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2.25</c:v>
                </c:pt>
                <c:pt idx="18">
                  <c:v>2.25</c:v>
                </c:pt>
                <c:pt idx="19">
                  <c:v>2.25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2-4F2E-9D00-37FF56F47B1F}"/>
            </c:ext>
          </c:extLst>
        </c:ser>
        <c:ser>
          <c:idx val="4"/>
          <c:order val="4"/>
          <c:tx>
            <c:strRef>
              <c:f>'Tue Sep 27'!$H$5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Sep 27'!$H$6:$H$29</c:f>
              <c:numCache>
                <c:formatCode>General</c:formatCode>
                <c:ptCount val="24"/>
                <c:pt idx="0">
                  <c:v>8.25</c:v>
                </c:pt>
                <c:pt idx="1">
                  <c:v>8.25</c:v>
                </c:pt>
                <c:pt idx="2">
                  <c:v>8.25</c:v>
                </c:pt>
                <c:pt idx="3">
                  <c:v>8.25</c:v>
                </c:pt>
                <c:pt idx="4">
                  <c:v>8.25</c:v>
                </c:pt>
                <c:pt idx="5">
                  <c:v>8.25</c:v>
                </c:pt>
                <c:pt idx="6">
                  <c:v>8.25</c:v>
                </c:pt>
                <c:pt idx="7">
                  <c:v>8.25</c:v>
                </c:pt>
                <c:pt idx="8">
                  <c:v>8.25</c:v>
                </c:pt>
                <c:pt idx="9">
                  <c:v>8.25</c:v>
                </c:pt>
                <c:pt idx="10">
                  <c:v>8.25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8.25</c:v>
                </c:pt>
                <c:pt idx="15">
                  <c:v>8.25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  <c:pt idx="20">
                  <c:v>8.25</c:v>
                </c:pt>
                <c:pt idx="21">
                  <c:v>8.25</c:v>
                </c:pt>
                <c:pt idx="22">
                  <c:v>8.25</c:v>
                </c:pt>
                <c:pt idx="23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2-4F2E-9D00-37FF56F4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92336"/>
        <c:axId val="974885120"/>
      </c:lineChart>
      <c:catAx>
        <c:axId val="9748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85120"/>
        <c:crosses val="autoZero"/>
        <c:auto val="1"/>
        <c:lblAlgn val="ctr"/>
        <c:lblOffset val="100"/>
        <c:noMultiLvlLbl val="0"/>
      </c:catAx>
      <c:valAx>
        <c:axId val="9748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9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Sep 28,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Sep 28'!$D$5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Sep 28'!$B$6:$B$29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Sep 28'!$D$6:$D$29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6</c:v>
                </c:pt>
                <c:pt idx="14">
                  <c:v>12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5-4A18-8AF5-66DD5AFCC9DB}"/>
            </c:ext>
          </c:extLst>
        </c:ser>
        <c:ser>
          <c:idx val="1"/>
          <c:order val="1"/>
          <c:tx>
            <c:strRef>
              <c:f>'Wed Sep 28'!$E$5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Sep 28'!$B$6:$B$29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Sep 28'!$E$6:$E$29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5-4A18-8AF5-66DD5AFC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4503904"/>
        <c:axId val="1074506856"/>
      </c:barChart>
      <c:lineChart>
        <c:grouping val="standard"/>
        <c:varyColors val="0"/>
        <c:ser>
          <c:idx val="2"/>
          <c:order val="2"/>
          <c:tx>
            <c:strRef>
              <c:f>'Wed Sep 28'!$F$5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Sep 28'!$F$6:$F$29</c:f>
              <c:numCache>
                <c:formatCode>General</c:formatCode>
                <c:ptCount val="24"/>
                <c:pt idx="0">
                  <c:v>6.833333333333333</c:v>
                </c:pt>
                <c:pt idx="1">
                  <c:v>6.833333333333333</c:v>
                </c:pt>
                <c:pt idx="2">
                  <c:v>6.833333333333333</c:v>
                </c:pt>
                <c:pt idx="3">
                  <c:v>6.833333333333333</c:v>
                </c:pt>
                <c:pt idx="4">
                  <c:v>6.833333333333333</c:v>
                </c:pt>
                <c:pt idx="5">
                  <c:v>6.833333333333333</c:v>
                </c:pt>
                <c:pt idx="6">
                  <c:v>6.833333333333333</c:v>
                </c:pt>
                <c:pt idx="7">
                  <c:v>6.833333333333333</c:v>
                </c:pt>
                <c:pt idx="8">
                  <c:v>6.833333333333333</c:v>
                </c:pt>
                <c:pt idx="9">
                  <c:v>6.833333333333333</c:v>
                </c:pt>
                <c:pt idx="10">
                  <c:v>6.833333333333333</c:v>
                </c:pt>
                <c:pt idx="11">
                  <c:v>6.833333333333333</c:v>
                </c:pt>
                <c:pt idx="12">
                  <c:v>6.833333333333333</c:v>
                </c:pt>
                <c:pt idx="13">
                  <c:v>6.833333333333333</c:v>
                </c:pt>
                <c:pt idx="14">
                  <c:v>6.833333333333333</c:v>
                </c:pt>
                <c:pt idx="15">
                  <c:v>6.833333333333333</c:v>
                </c:pt>
                <c:pt idx="16">
                  <c:v>6.833333333333333</c:v>
                </c:pt>
                <c:pt idx="17">
                  <c:v>6.833333333333333</c:v>
                </c:pt>
                <c:pt idx="18">
                  <c:v>6.833333333333333</c:v>
                </c:pt>
                <c:pt idx="19">
                  <c:v>6.833333333333333</c:v>
                </c:pt>
                <c:pt idx="20">
                  <c:v>6.833333333333333</c:v>
                </c:pt>
                <c:pt idx="21">
                  <c:v>6.833333333333333</c:v>
                </c:pt>
                <c:pt idx="22">
                  <c:v>6.833333333333333</c:v>
                </c:pt>
                <c:pt idx="23">
                  <c:v>6.833333333333333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5-4A18-8AF5-66DD5AFCC9DB}"/>
            </c:ext>
          </c:extLst>
        </c:ser>
        <c:ser>
          <c:idx val="3"/>
          <c:order val="3"/>
          <c:tx>
            <c:strRef>
              <c:f>'Wed Sep 28'!$G$5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Sep 28'!$G$6:$G$29</c:f>
              <c:numCache>
                <c:formatCode>General</c:formatCode>
                <c:ptCount val="24"/>
                <c:pt idx="0">
                  <c:v>1.9166666666666667</c:v>
                </c:pt>
                <c:pt idx="1">
                  <c:v>1.9166666666666667</c:v>
                </c:pt>
                <c:pt idx="2">
                  <c:v>1.9166666666666667</c:v>
                </c:pt>
                <c:pt idx="3">
                  <c:v>1.9166666666666667</c:v>
                </c:pt>
                <c:pt idx="4">
                  <c:v>1.9166666666666667</c:v>
                </c:pt>
                <c:pt idx="5">
                  <c:v>1.9166666666666667</c:v>
                </c:pt>
                <c:pt idx="6">
                  <c:v>1.9166666666666667</c:v>
                </c:pt>
                <c:pt idx="7">
                  <c:v>1.9166666666666667</c:v>
                </c:pt>
                <c:pt idx="8">
                  <c:v>1.9166666666666667</c:v>
                </c:pt>
                <c:pt idx="9">
                  <c:v>1.9166666666666667</c:v>
                </c:pt>
                <c:pt idx="10">
                  <c:v>1.9166666666666667</c:v>
                </c:pt>
                <c:pt idx="11">
                  <c:v>1.9166666666666667</c:v>
                </c:pt>
                <c:pt idx="12">
                  <c:v>1.9166666666666667</c:v>
                </c:pt>
                <c:pt idx="13">
                  <c:v>1.9166666666666667</c:v>
                </c:pt>
                <c:pt idx="14">
                  <c:v>1.9166666666666667</c:v>
                </c:pt>
                <c:pt idx="15">
                  <c:v>1.9166666666666667</c:v>
                </c:pt>
                <c:pt idx="16">
                  <c:v>1.9166666666666667</c:v>
                </c:pt>
                <c:pt idx="17">
                  <c:v>1.9166666666666667</c:v>
                </c:pt>
                <c:pt idx="18">
                  <c:v>1.9166666666666667</c:v>
                </c:pt>
                <c:pt idx="19">
                  <c:v>1.9166666666666667</c:v>
                </c:pt>
                <c:pt idx="20">
                  <c:v>1.9166666666666667</c:v>
                </c:pt>
                <c:pt idx="21">
                  <c:v>1.9166666666666667</c:v>
                </c:pt>
                <c:pt idx="22">
                  <c:v>1.9166666666666667</c:v>
                </c:pt>
                <c:pt idx="23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5-4A18-8AF5-66DD5AFCC9DB}"/>
            </c:ext>
          </c:extLst>
        </c:ser>
        <c:ser>
          <c:idx val="4"/>
          <c:order val="4"/>
          <c:tx>
            <c:strRef>
              <c:f>'Wed Sep 28'!$H$5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Sep 28'!$H$6:$H$29</c:f>
              <c:numCache>
                <c:formatCode>General</c:formatCode>
                <c:ptCount val="24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8.75</c:v>
                </c:pt>
                <c:pt idx="21">
                  <c:v>8.75</c:v>
                </c:pt>
                <c:pt idx="22">
                  <c:v>8.75</c:v>
                </c:pt>
                <c:pt idx="23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5-4A18-8AF5-66DD5AFC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503904"/>
        <c:axId val="1074506856"/>
      </c:lineChart>
      <c:catAx>
        <c:axId val="10745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06856"/>
        <c:crosses val="autoZero"/>
        <c:auto val="1"/>
        <c:lblAlgn val="ctr"/>
        <c:lblOffset val="100"/>
        <c:noMultiLvlLbl val="0"/>
      </c:catAx>
      <c:valAx>
        <c:axId val="10745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Sep 29,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Sep 29'!$D$5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Sep 28'!$B$6:$B$29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Sep 29'!$D$6:$D$29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13</c:v>
                </c:pt>
                <c:pt idx="9">
                  <c:v>6</c:v>
                </c:pt>
                <c:pt idx="10">
                  <c:v>4</c:v>
                </c:pt>
                <c:pt idx="11">
                  <c:v>11</c:v>
                </c:pt>
                <c:pt idx="12">
                  <c:v>8</c:v>
                </c:pt>
                <c:pt idx="13">
                  <c:v>11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3-4D07-9961-2A48B66B05B6}"/>
            </c:ext>
          </c:extLst>
        </c:ser>
        <c:ser>
          <c:idx val="1"/>
          <c:order val="1"/>
          <c:tx>
            <c:strRef>
              <c:f>'Thu Sep 29'!$E$5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Sep 28'!$B$6:$B$29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Sep 29'!$E$6:$E$29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9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3-4D07-9961-2A48B66B0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8306640"/>
        <c:axId val="798310904"/>
      </c:barChart>
      <c:lineChart>
        <c:grouping val="standard"/>
        <c:varyColors val="0"/>
        <c:ser>
          <c:idx val="2"/>
          <c:order val="2"/>
          <c:tx>
            <c:strRef>
              <c:f>'Thu Sep 29'!$F$5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Sep 29'!$F$6:$F$29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3-4D07-9961-2A48B66B05B6}"/>
            </c:ext>
          </c:extLst>
        </c:ser>
        <c:ser>
          <c:idx val="3"/>
          <c:order val="3"/>
          <c:tx>
            <c:strRef>
              <c:f>'Thu Sep 29'!$G$5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Sep 29'!$G$6:$G$29</c:f>
              <c:numCache>
                <c:formatCode>General</c:formatCode>
                <c:ptCount val="24"/>
                <c:pt idx="0">
                  <c:v>2.2083333333333335</c:v>
                </c:pt>
                <c:pt idx="1">
                  <c:v>2.2083333333333335</c:v>
                </c:pt>
                <c:pt idx="2">
                  <c:v>2.2083333333333335</c:v>
                </c:pt>
                <c:pt idx="3">
                  <c:v>2.2083333333333335</c:v>
                </c:pt>
                <c:pt idx="4">
                  <c:v>2.2083333333333335</c:v>
                </c:pt>
                <c:pt idx="5">
                  <c:v>2.2083333333333335</c:v>
                </c:pt>
                <c:pt idx="6">
                  <c:v>2.2083333333333335</c:v>
                </c:pt>
                <c:pt idx="7">
                  <c:v>2.2083333333333335</c:v>
                </c:pt>
                <c:pt idx="8">
                  <c:v>2.2083333333333335</c:v>
                </c:pt>
                <c:pt idx="9">
                  <c:v>2.2083333333333335</c:v>
                </c:pt>
                <c:pt idx="10">
                  <c:v>2.2083333333333335</c:v>
                </c:pt>
                <c:pt idx="11">
                  <c:v>2.2083333333333335</c:v>
                </c:pt>
                <c:pt idx="12">
                  <c:v>2.2083333333333335</c:v>
                </c:pt>
                <c:pt idx="13">
                  <c:v>2.2083333333333335</c:v>
                </c:pt>
                <c:pt idx="14">
                  <c:v>2.2083333333333335</c:v>
                </c:pt>
                <c:pt idx="15">
                  <c:v>2.2083333333333335</c:v>
                </c:pt>
                <c:pt idx="16">
                  <c:v>2.2083333333333335</c:v>
                </c:pt>
                <c:pt idx="17">
                  <c:v>2.2083333333333335</c:v>
                </c:pt>
                <c:pt idx="18">
                  <c:v>2.2083333333333335</c:v>
                </c:pt>
                <c:pt idx="19">
                  <c:v>2.2083333333333335</c:v>
                </c:pt>
                <c:pt idx="20">
                  <c:v>2.2083333333333335</c:v>
                </c:pt>
                <c:pt idx="21">
                  <c:v>2.2083333333333335</c:v>
                </c:pt>
                <c:pt idx="22">
                  <c:v>2.2083333333333335</c:v>
                </c:pt>
                <c:pt idx="23">
                  <c:v>2.2083333333333335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3-4D07-9961-2A48B66B05B6}"/>
            </c:ext>
          </c:extLst>
        </c:ser>
        <c:ser>
          <c:idx val="4"/>
          <c:order val="4"/>
          <c:tx>
            <c:strRef>
              <c:f>'Thu Sep 29'!$H$5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Sep 29'!$H$6:$H$29</c:f>
              <c:numCache>
                <c:formatCode>General</c:formatCode>
                <c:ptCount val="24"/>
                <c:pt idx="0">
                  <c:v>6.7083333333333339</c:v>
                </c:pt>
                <c:pt idx="1">
                  <c:v>6.7083333333333339</c:v>
                </c:pt>
                <c:pt idx="2">
                  <c:v>6.7083333333333339</c:v>
                </c:pt>
                <c:pt idx="3">
                  <c:v>6.7083333333333339</c:v>
                </c:pt>
                <c:pt idx="4">
                  <c:v>6.7083333333333339</c:v>
                </c:pt>
                <c:pt idx="5">
                  <c:v>6.7083333333333339</c:v>
                </c:pt>
                <c:pt idx="6">
                  <c:v>6.7083333333333339</c:v>
                </c:pt>
                <c:pt idx="7">
                  <c:v>6.7083333333333339</c:v>
                </c:pt>
                <c:pt idx="8">
                  <c:v>6.7083333333333339</c:v>
                </c:pt>
                <c:pt idx="9">
                  <c:v>6.7083333333333339</c:v>
                </c:pt>
                <c:pt idx="10">
                  <c:v>6.7083333333333339</c:v>
                </c:pt>
                <c:pt idx="11">
                  <c:v>6.7083333333333339</c:v>
                </c:pt>
                <c:pt idx="12">
                  <c:v>6.7083333333333339</c:v>
                </c:pt>
                <c:pt idx="13">
                  <c:v>6.7083333333333339</c:v>
                </c:pt>
                <c:pt idx="14">
                  <c:v>6.7083333333333339</c:v>
                </c:pt>
                <c:pt idx="15">
                  <c:v>6.7083333333333339</c:v>
                </c:pt>
                <c:pt idx="16">
                  <c:v>6.7083333333333339</c:v>
                </c:pt>
                <c:pt idx="17">
                  <c:v>6.7083333333333339</c:v>
                </c:pt>
                <c:pt idx="18">
                  <c:v>6.7083333333333339</c:v>
                </c:pt>
                <c:pt idx="19">
                  <c:v>6.7083333333333339</c:v>
                </c:pt>
                <c:pt idx="20">
                  <c:v>6.7083333333333339</c:v>
                </c:pt>
                <c:pt idx="21">
                  <c:v>6.7083333333333339</c:v>
                </c:pt>
                <c:pt idx="22">
                  <c:v>6.7083333333333339</c:v>
                </c:pt>
                <c:pt idx="23">
                  <c:v>6.7083333333333339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3-4D07-9961-2A48B66B0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306640"/>
        <c:axId val="798310904"/>
      </c:lineChart>
      <c:catAx>
        <c:axId val="7983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10904"/>
        <c:crosses val="autoZero"/>
        <c:auto val="1"/>
        <c:lblAlgn val="ctr"/>
        <c:lblOffset val="100"/>
        <c:noMultiLvlLbl val="0"/>
      </c:catAx>
      <c:valAx>
        <c:axId val="7983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Oct 1,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Oct 1'!$D$4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Sep 27'!$B$6:$B$29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Oct 1'!$D$5:$D$28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C-4A6E-8DD4-A24DD0B1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808768"/>
        <c:axId val="974807128"/>
      </c:barChart>
      <c:lineChart>
        <c:grouping val="standard"/>
        <c:varyColors val="0"/>
        <c:ser>
          <c:idx val="1"/>
          <c:order val="1"/>
          <c:tx>
            <c:strRef>
              <c:f>'Sat Oct 1'!$E$4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Oct 1'!$E$5:$E$28</c:f>
              <c:numCache>
                <c:formatCode>General</c:formatCode>
                <c:ptCount val="24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  <c:pt idx="16">
                  <c:v>0.45833333333333331</c:v>
                </c:pt>
                <c:pt idx="17">
                  <c:v>0.45833333333333331</c:v>
                </c:pt>
                <c:pt idx="18">
                  <c:v>0.45833333333333331</c:v>
                </c:pt>
                <c:pt idx="19">
                  <c:v>0.45833333333333331</c:v>
                </c:pt>
                <c:pt idx="20">
                  <c:v>0.45833333333333331</c:v>
                </c:pt>
                <c:pt idx="21">
                  <c:v>0.45833333333333331</c:v>
                </c:pt>
                <c:pt idx="22">
                  <c:v>0.45833333333333331</c:v>
                </c:pt>
                <c:pt idx="23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C-4A6E-8DD4-A24DD0B1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08768"/>
        <c:axId val="974807128"/>
      </c:lineChart>
      <c:catAx>
        <c:axId val="9748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07128"/>
        <c:crosses val="autoZero"/>
        <c:auto val="1"/>
        <c:lblAlgn val="ctr"/>
        <c:lblOffset val="100"/>
        <c:noMultiLvlLbl val="0"/>
      </c:catAx>
      <c:valAx>
        <c:axId val="9748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Sep 30,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Sep 30'!$D$5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Sep 27'!$B$6:$B$29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Sep 30'!$D$6:$D$29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7-4E57-8FAB-99C501A12757}"/>
            </c:ext>
          </c:extLst>
        </c:ser>
        <c:ser>
          <c:idx val="1"/>
          <c:order val="1"/>
          <c:tx>
            <c:strRef>
              <c:f>'Fri Sep 30'!$E$5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Sep 27'!$B$6:$B$29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Sep 30'!$E$6:$E$29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11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7-4E57-8FAB-99C501A1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4634072"/>
        <c:axId val="1144628168"/>
      </c:barChart>
      <c:lineChart>
        <c:grouping val="standard"/>
        <c:varyColors val="0"/>
        <c:ser>
          <c:idx val="2"/>
          <c:order val="2"/>
          <c:tx>
            <c:strRef>
              <c:f>'Fri Sep 30'!$F$5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Sep 30'!$F$6:$F$29</c:f>
              <c:numCache>
                <c:formatCode>General</c:formatCode>
                <c:ptCount val="24"/>
                <c:pt idx="0">
                  <c:v>2.5416666666666665</c:v>
                </c:pt>
                <c:pt idx="1">
                  <c:v>2.5416666666666665</c:v>
                </c:pt>
                <c:pt idx="2">
                  <c:v>2.5416666666666665</c:v>
                </c:pt>
                <c:pt idx="3">
                  <c:v>2.5416666666666665</c:v>
                </c:pt>
                <c:pt idx="4">
                  <c:v>2.5416666666666665</c:v>
                </c:pt>
                <c:pt idx="5">
                  <c:v>2.5416666666666665</c:v>
                </c:pt>
                <c:pt idx="6">
                  <c:v>2.5416666666666665</c:v>
                </c:pt>
                <c:pt idx="7">
                  <c:v>2.5416666666666665</c:v>
                </c:pt>
                <c:pt idx="8">
                  <c:v>2.5416666666666665</c:v>
                </c:pt>
                <c:pt idx="9">
                  <c:v>2.5416666666666665</c:v>
                </c:pt>
                <c:pt idx="10">
                  <c:v>2.5416666666666665</c:v>
                </c:pt>
                <c:pt idx="11">
                  <c:v>2.5416666666666665</c:v>
                </c:pt>
                <c:pt idx="12">
                  <c:v>2.5416666666666665</c:v>
                </c:pt>
                <c:pt idx="13">
                  <c:v>2.5416666666666665</c:v>
                </c:pt>
                <c:pt idx="14">
                  <c:v>2.5416666666666665</c:v>
                </c:pt>
                <c:pt idx="15">
                  <c:v>2.5416666666666665</c:v>
                </c:pt>
                <c:pt idx="16">
                  <c:v>2.5416666666666665</c:v>
                </c:pt>
                <c:pt idx="17">
                  <c:v>2.5416666666666665</c:v>
                </c:pt>
                <c:pt idx="18">
                  <c:v>2.5416666666666665</c:v>
                </c:pt>
                <c:pt idx="19">
                  <c:v>2.5416666666666665</c:v>
                </c:pt>
                <c:pt idx="20">
                  <c:v>2.5416666666666665</c:v>
                </c:pt>
                <c:pt idx="21">
                  <c:v>2.5416666666666665</c:v>
                </c:pt>
                <c:pt idx="22">
                  <c:v>2.5416666666666665</c:v>
                </c:pt>
                <c:pt idx="23">
                  <c:v>2.5416666666666665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7-4E57-8FAB-99C501A12757}"/>
            </c:ext>
          </c:extLst>
        </c:ser>
        <c:ser>
          <c:idx val="3"/>
          <c:order val="3"/>
          <c:tx>
            <c:strRef>
              <c:f>'Fri Sep 30'!$G$5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Sep 30'!$G$6:$G$29</c:f>
              <c:numCache>
                <c:formatCode>General</c:formatCode>
                <c:ptCount val="24"/>
                <c:pt idx="0">
                  <c:v>2.375</c:v>
                </c:pt>
                <c:pt idx="1">
                  <c:v>2.375</c:v>
                </c:pt>
                <c:pt idx="2">
                  <c:v>2.375</c:v>
                </c:pt>
                <c:pt idx="3">
                  <c:v>2.375</c:v>
                </c:pt>
                <c:pt idx="4">
                  <c:v>2.375</c:v>
                </c:pt>
                <c:pt idx="5">
                  <c:v>2.375</c:v>
                </c:pt>
                <c:pt idx="6">
                  <c:v>2.375</c:v>
                </c:pt>
                <c:pt idx="7">
                  <c:v>2.375</c:v>
                </c:pt>
                <c:pt idx="8">
                  <c:v>2.375</c:v>
                </c:pt>
                <c:pt idx="9">
                  <c:v>2.375</c:v>
                </c:pt>
                <c:pt idx="10">
                  <c:v>2.375</c:v>
                </c:pt>
                <c:pt idx="11">
                  <c:v>2.375</c:v>
                </c:pt>
                <c:pt idx="12">
                  <c:v>2.375</c:v>
                </c:pt>
                <c:pt idx="13">
                  <c:v>2.375</c:v>
                </c:pt>
                <c:pt idx="14">
                  <c:v>2.375</c:v>
                </c:pt>
                <c:pt idx="15">
                  <c:v>2.375</c:v>
                </c:pt>
                <c:pt idx="16">
                  <c:v>2.375</c:v>
                </c:pt>
                <c:pt idx="17">
                  <c:v>2.375</c:v>
                </c:pt>
                <c:pt idx="18">
                  <c:v>2.375</c:v>
                </c:pt>
                <c:pt idx="19">
                  <c:v>2.375</c:v>
                </c:pt>
                <c:pt idx="20">
                  <c:v>2.375</c:v>
                </c:pt>
                <c:pt idx="21">
                  <c:v>2.375</c:v>
                </c:pt>
                <c:pt idx="22">
                  <c:v>2.375</c:v>
                </c:pt>
                <c:pt idx="23">
                  <c:v>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7-4E57-8FAB-99C501A12757}"/>
            </c:ext>
          </c:extLst>
        </c:ser>
        <c:ser>
          <c:idx val="4"/>
          <c:order val="4"/>
          <c:tx>
            <c:strRef>
              <c:f>'Fri Sep 30'!$H$5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Sep 30'!$H$6:$H$29</c:f>
              <c:numCache>
                <c:formatCode>General</c:formatCode>
                <c:ptCount val="24"/>
                <c:pt idx="0">
                  <c:v>4.9166666666666661</c:v>
                </c:pt>
                <c:pt idx="1">
                  <c:v>4.9166666666666661</c:v>
                </c:pt>
                <c:pt idx="2">
                  <c:v>4.9166666666666661</c:v>
                </c:pt>
                <c:pt idx="3">
                  <c:v>4.9166666666666661</c:v>
                </c:pt>
                <c:pt idx="4">
                  <c:v>4.9166666666666661</c:v>
                </c:pt>
                <c:pt idx="5">
                  <c:v>4.9166666666666661</c:v>
                </c:pt>
                <c:pt idx="6">
                  <c:v>4.9166666666666661</c:v>
                </c:pt>
                <c:pt idx="7">
                  <c:v>4.9166666666666661</c:v>
                </c:pt>
                <c:pt idx="8">
                  <c:v>4.9166666666666661</c:v>
                </c:pt>
                <c:pt idx="9">
                  <c:v>4.9166666666666661</c:v>
                </c:pt>
                <c:pt idx="10">
                  <c:v>4.9166666666666661</c:v>
                </c:pt>
                <c:pt idx="11">
                  <c:v>4.9166666666666661</c:v>
                </c:pt>
                <c:pt idx="12">
                  <c:v>4.9166666666666661</c:v>
                </c:pt>
                <c:pt idx="13">
                  <c:v>4.9166666666666661</c:v>
                </c:pt>
                <c:pt idx="14">
                  <c:v>4.9166666666666661</c:v>
                </c:pt>
                <c:pt idx="15">
                  <c:v>4.9166666666666661</c:v>
                </c:pt>
                <c:pt idx="16">
                  <c:v>4.9166666666666661</c:v>
                </c:pt>
                <c:pt idx="17">
                  <c:v>4.9166666666666661</c:v>
                </c:pt>
                <c:pt idx="18">
                  <c:v>4.9166666666666661</c:v>
                </c:pt>
                <c:pt idx="19">
                  <c:v>4.9166666666666661</c:v>
                </c:pt>
                <c:pt idx="20">
                  <c:v>4.9166666666666661</c:v>
                </c:pt>
                <c:pt idx="21">
                  <c:v>4.9166666666666661</c:v>
                </c:pt>
                <c:pt idx="22">
                  <c:v>4.9166666666666661</c:v>
                </c:pt>
                <c:pt idx="23">
                  <c:v>4.9166666666666661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7-4E57-8FAB-99C501A1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34072"/>
        <c:axId val="1144628168"/>
      </c:lineChart>
      <c:catAx>
        <c:axId val="114463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28168"/>
        <c:crosses val="autoZero"/>
        <c:auto val="1"/>
        <c:lblAlgn val="ctr"/>
        <c:lblOffset val="100"/>
        <c:noMultiLvlLbl val="0"/>
      </c:catAx>
      <c:valAx>
        <c:axId val="11446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Oct 2,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Oct 2'!$D$4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Sep 27'!$B$6:$B$29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Oct 2'!$D$5:$D$28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D-4B4E-BE3C-474A4AC6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607504"/>
        <c:axId val="1144609144"/>
      </c:barChart>
      <c:lineChart>
        <c:grouping val="standard"/>
        <c:varyColors val="0"/>
        <c:ser>
          <c:idx val="1"/>
          <c:order val="1"/>
          <c:tx>
            <c:strRef>
              <c:f>'Sun Oct 2'!$E$4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Oct 2'!$E$5:$E$28</c:f>
              <c:numCache>
                <c:formatCode>General</c:formatCode>
                <c:ptCount val="24"/>
                <c:pt idx="0">
                  <c:v>0.70833333333333337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0.70833333333333337</c:v>
                </c:pt>
                <c:pt idx="8">
                  <c:v>0.70833333333333337</c:v>
                </c:pt>
                <c:pt idx="9">
                  <c:v>0.70833333333333337</c:v>
                </c:pt>
                <c:pt idx="10">
                  <c:v>0.70833333333333337</c:v>
                </c:pt>
                <c:pt idx="11">
                  <c:v>0.70833333333333337</c:v>
                </c:pt>
                <c:pt idx="12">
                  <c:v>0.70833333333333337</c:v>
                </c:pt>
                <c:pt idx="13">
                  <c:v>0.70833333333333337</c:v>
                </c:pt>
                <c:pt idx="14">
                  <c:v>0.70833333333333337</c:v>
                </c:pt>
                <c:pt idx="15">
                  <c:v>0.70833333333333337</c:v>
                </c:pt>
                <c:pt idx="16">
                  <c:v>0.70833333333333337</c:v>
                </c:pt>
                <c:pt idx="17">
                  <c:v>0.70833333333333337</c:v>
                </c:pt>
                <c:pt idx="18">
                  <c:v>0.70833333333333337</c:v>
                </c:pt>
                <c:pt idx="19">
                  <c:v>0.70833333333333337</c:v>
                </c:pt>
                <c:pt idx="20">
                  <c:v>0.70833333333333337</c:v>
                </c:pt>
                <c:pt idx="21">
                  <c:v>0.70833333333333337</c:v>
                </c:pt>
                <c:pt idx="22">
                  <c:v>0.70833333333333337</c:v>
                </c:pt>
                <c:pt idx="23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D-4B4E-BE3C-474A4AC6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07504"/>
        <c:axId val="1144609144"/>
      </c:lineChart>
      <c:catAx>
        <c:axId val="11446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09144"/>
        <c:crosses val="autoZero"/>
        <c:auto val="1"/>
        <c:lblAlgn val="ctr"/>
        <c:lblOffset val="100"/>
        <c:noMultiLvlLbl val="0"/>
      </c:catAx>
      <c:valAx>
        <c:axId val="114460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39 9/26/22-9/30/22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39 Stats'!$G$63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Sep 26'!$J$6:$J$29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39 Stats'!$G$64:$G$87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4.7638888888888883E-2</c:v>
                </c:pt>
                <c:pt idx="7">
                  <c:v>0</c:v>
                </c:pt>
                <c:pt idx="8">
                  <c:v>9.2986111111111075E-2</c:v>
                </c:pt>
                <c:pt idx="9">
                  <c:v>0.73749999999999993</c:v>
                </c:pt>
                <c:pt idx="10">
                  <c:v>9.7008547008547025E-2</c:v>
                </c:pt>
                <c:pt idx="11">
                  <c:v>0.34691358024691354</c:v>
                </c:pt>
                <c:pt idx="12">
                  <c:v>0</c:v>
                </c:pt>
                <c:pt idx="13">
                  <c:v>0</c:v>
                </c:pt>
                <c:pt idx="14">
                  <c:v>0.47065217391304337</c:v>
                </c:pt>
                <c:pt idx="15">
                  <c:v>0.47902777777777783</c:v>
                </c:pt>
                <c:pt idx="16">
                  <c:v>0.45073529411764707</c:v>
                </c:pt>
                <c:pt idx="17">
                  <c:v>0.24081790123456795</c:v>
                </c:pt>
                <c:pt idx="18">
                  <c:v>0.3051388888888889</c:v>
                </c:pt>
                <c:pt idx="19">
                  <c:v>3.8888888888888896E-2</c:v>
                </c:pt>
                <c:pt idx="20">
                  <c:v>0.28625</c:v>
                </c:pt>
                <c:pt idx="21">
                  <c:v>0.52847222222222212</c:v>
                </c:pt>
                <c:pt idx="22">
                  <c:v>0.51180555555555551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E-463D-BD33-6F838FF2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641944"/>
        <c:axId val="1144637680"/>
      </c:barChart>
      <c:lineChart>
        <c:grouping val="standard"/>
        <c:varyColors val="0"/>
        <c:ser>
          <c:idx val="1"/>
          <c:order val="1"/>
          <c:tx>
            <c:strRef>
              <c:f>'Week 39 Stats'!$H$63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39 Stats'!$H$64:$H$87</c:f>
              <c:numCache>
                <c:formatCode>h:mm;@</c:formatCode>
                <c:ptCount val="24"/>
                <c:pt idx="0">
                  <c:v>0.33098827356100369</c:v>
                </c:pt>
                <c:pt idx="1">
                  <c:v>0.33098827356100369</c:v>
                </c:pt>
                <c:pt idx="2">
                  <c:v>0.33098827356100369</c:v>
                </c:pt>
                <c:pt idx="3">
                  <c:v>0.33098827356100369</c:v>
                </c:pt>
                <c:pt idx="4">
                  <c:v>0.33098827356100369</c:v>
                </c:pt>
                <c:pt idx="5">
                  <c:v>0.33098827356100369</c:v>
                </c:pt>
                <c:pt idx="6">
                  <c:v>0.33098827356100369</c:v>
                </c:pt>
                <c:pt idx="7">
                  <c:v>0.33098827356100369</c:v>
                </c:pt>
                <c:pt idx="8">
                  <c:v>0.33098827356100369</c:v>
                </c:pt>
                <c:pt idx="9">
                  <c:v>0.33098827356100369</c:v>
                </c:pt>
                <c:pt idx="10">
                  <c:v>0.33098827356100369</c:v>
                </c:pt>
                <c:pt idx="11">
                  <c:v>0.33098827356100369</c:v>
                </c:pt>
                <c:pt idx="12">
                  <c:v>0.33098827356100369</c:v>
                </c:pt>
                <c:pt idx="13">
                  <c:v>0.33098827356100369</c:v>
                </c:pt>
                <c:pt idx="14">
                  <c:v>0.33098827356100369</c:v>
                </c:pt>
                <c:pt idx="15">
                  <c:v>0.33098827356100369</c:v>
                </c:pt>
                <c:pt idx="16">
                  <c:v>0.33098827356100369</c:v>
                </c:pt>
                <c:pt idx="17">
                  <c:v>0.33098827356100369</c:v>
                </c:pt>
                <c:pt idx="18">
                  <c:v>0.33098827356100369</c:v>
                </c:pt>
                <c:pt idx="19">
                  <c:v>0.33098827356100369</c:v>
                </c:pt>
                <c:pt idx="20">
                  <c:v>0.33098827356100369</c:v>
                </c:pt>
                <c:pt idx="21">
                  <c:v>0.33098827356100369</c:v>
                </c:pt>
                <c:pt idx="22">
                  <c:v>0.33098827356100369</c:v>
                </c:pt>
                <c:pt idx="23">
                  <c:v>0.33098827356100369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E-463D-BD33-6F838FF2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41944"/>
        <c:axId val="1144637680"/>
      </c:lineChart>
      <c:catAx>
        <c:axId val="114464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7680"/>
        <c:crosses val="autoZero"/>
        <c:auto val="1"/>
        <c:lblAlgn val="ctr"/>
        <c:lblOffset val="100"/>
        <c:noMultiLvlLbl val="0"/>
      </c:catAx>
      <c:valAx>
        <c:axId val="11446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4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25</xdr:col>
      <xdr:colOff>0</xdr:colOff>
      <xdr:row>58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25</xdr:col>
      <xdr:colOff>0</xdr:colOff>
      <xdr:row>89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25</xdr:col>
      <xdr:colOff>0</xdr:colOff>
      <xdr:row>119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24</xdr:col>
      <xdr:colOff>600074</xdr:colOff>
      <xdr:row>149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12</xdr:col>
      <xdr:colOff>0</xdr:colOff>
      <xdr:row>211</xdr:row>
      <xdr:rowOff>28574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25</xdr:col>
      <xdr:colOff>0</xdr:colOff>
      <xdr:row>178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182</xdr:row>
      <xdr:rowOff>190499</xdr:rowOff>
    </xdr:from>
    <xdr:to>
      <xdr:col>25</xdr:col>
      <xdr:colOff>0</xdr:colOff>
      <xdr:row>210</xdr:row>
      <xdr:rowOff>180974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0</xdr:row>
      <xdr:rowOff>0</xdr:rowOff>
    </xdr:from>
    <xdr:to>
      <xdr:col>24</xdr:col>
      <xdr:colOff>600074</xdr:colOff>
      <xdr:row>27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12</xdr:col>
      <xdr:colOff>0</xdr:colOff>
      <xdr:row>58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609599</xdr:colOff>
      <xdr:row>30</xdr:row>
      <xdr:rowOff>190499</xdr:rowOff>
    </xdr:from>
    <xdr:to>
      <xdr:col>25</xdr:col>
      <xdr:colOff>9524</xdr:colOff>
      <xdr:row>59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12</xdr:col>
      <xdr:colOff>0</xdr:colOff>
      <xdr:row>89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609599</xdr:colOff>
      <xdr:row>61</xdr:row>
      <xdr:rowOff>0</xdr:rowOff>
    </xdr:from>
    <xdr:to>
      <xdr:col>25</xdr:col>
      <xdr:colOff>9524</xdr:colOff>
      <xdr:row>89</xdr:row>
      <xdr:rowOff>9526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12</xdr:col>
      <xdr:colOff>0</xdr:colOff>
      <xdr:row>119</xdr:row>
      <xdr:rowOff>9524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25</xdr:col>
      <xdr:colOff>0</xdr:colOff>
      <xdr:row>119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11</xdr:col>
      <xdr:colOff>600074</xdr:colOff>
      <xdr:row>148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609599</xdr:colOff>
      <xdr:row>121</xdr:row>
      <xdr:rowOff>0</xdr:rowOff>
    </xdr:from>
    <xdr:to>
      <xdr:col>24</xdr:col>
      <xdr:colOff>600074</xdr:colOff>
      <xdr:row>149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12</xdr:col>
      <xdr:colOff>9524</xdr:colOff>
      <xdr:row>179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151</xdr:row>
      <xdr:rowOff>0</xdr:rowOff>
    </xdr:from>
    <xdr:to>
      <xdr:col>25</xdr:col>
      <xdr:colOff>0</xdr:colOff>
      <xdr:row>179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182</xdr:row>
      <xdr:rowOff>190499</xdr:rowOff>
    </xdr:from>
    <xdr:to>
      <xdr:col>11</xdr:col>
      <xdr:colOff>600074</xdr:colOff>
      <xdr:row>210</xdr:row>
      <xdr:rowOff>180974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182</xdr:row>
      <xdr:rowOff>190499</xdr:rowOff>
    </xdr:from>
    <xdr:to>
      <xdr:col>25</xdr:col>
      <xdr:colOff>0</xdr:colOff>
      <xdr:row>211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27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opLeftCell="A151" zoomScaleNormal="100" workbookViewId="0">
      <selection activeCell="Z183" sqref="Z183"/>
    </sheetView>
  </sheetViews>
  <sheetFormatPr defaultRowHeight="15" x14ac:dyDescent="0.25"/>
  <sheetData>
    <row r="1" spans="1:26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6"/>
      <c r="B2" s="26"/>
      <c r="C2" s="26"/>
      <c r="D2" s="30" t="s">
        <v>1</v>
      </c>
      <c r="E2" s="38" t="s">
        <v>37</v>
      </c>
      <c r="F2" s="27"/>
      <c r="G2" s="26"/>
      <c r="H2" s="26"/>
      <c r="I2" s="30" t="s">
        <v>5</v>
      </c>
      <c r="J2" s="38" t="s">
        <v>40</v>
      </c>
      <c r="K2" s="1"/>
    </row>
    <row r="3" spans="1:11" ht="7.5" customHeight="1" x14ac:dyDescent="0.25">
      <c r="A3" s="26"/>
      <c r="B3" s="26"/>
      <c r="C3" s="26"/>
      <c r="D3" s="26"/>
      <c r="E3" s="45"/>
      <c r="F3" s="27"/>
      <c r="G3" s="26"/>
      <c r="H3" s="26"/>
      <c r="I3" s="26"/>
      <c r="J3" s="45"/>
      <c r="K3" s="1"/>
    </row>
    <row r="4" spans="1:11" x14ac:dyDescent="0.25">
      <c r="A4" s="26"/>
      <c r="B4" s="25" t="s">
        <v>0</v>
      </c>
      <c r="C4" s="26"/>
      <c r="D4" s="30" t="s">
        <v>9</v>
      </c>
      <c r="E4" s="38" t="s">
        <v>11</v>
      </c>
      <c r="F4" s="27"/>
      <c r="G4" s="41" t="s">
        <v>0</v>
      </c>
      <c r="H4" s="27"/>
      <c r="I4" s="30" t="s">
        <v>14</v>
      </c>
      <c r="J4" s="38" t="s">
        <v>15</v>
      </c>
      <c r="K4" s="1"/>
    </row>
    <row r="5" spans="1:11" x14ac:dyDescent="0.25">
      <c r="A5" s="1"/>
      <c r="B5" s="2">
        <v>0</v>
      </c>
      <c r="C5" s="1"/>
      <c r="D5" s="6">
        <v>1</v>
      </c>
      <c r="E5" s="9">
        <v>0.70833333333333337</v>
      </c>
      <c r="F5" s="4"/>
      <c r="G5" s="19">
        <v>0</v>
      </c>
      <c r="H5" s="4"/>
      <c r="I5" s="20">
        <v>1.3356481481481476E-2</v>
      </c>
      <c r="J5" s="21">
        <v>1.6813865147198476E-2</v>
      </c>
      <c r="K5" s="1"/>
    </row>
    <row r="6" spans="1:11" x14ac:dyDescent="0.25">
      <c r="A6" s="1"/>
      <c r="B6" s="2">
        <v>1</v>
      </c>
      <c r="C6" s="1"/>
      <c r="D6" s="6">
        <v>0</v>
      </c>
      <c r="E6" s="9">
        <v>0.70833333333333337</v>
      </c>
      <c r="F6" s="4"/>
      <c r="G6" s="19">
        <v>1</v>
      </c>
      <c r="H6" s="4"/>
      <c r="I6" s="20">
        <v>0</v>
      </c>
      <c r="J6" s="21">
        <v>1.6813865147198476E-2</v>
      </c>
      <c r="K6" s="1"/>
    </row>
    <row r="7" spans="1:11" x14ac:dyDescent="0.25">
      <c r="A7" s="1"/>
      <c r="B7" s="2">
        <v>2</v>
      </c>
      <c r="C7" s="1"/>
      <c r="D7" s="6">
        <v>0</v>
      </c>
      <c r="E7" s="9">
        <v>0.70833333333333337</v>
      </c>
      <c r="F7" s="4"/>
      <c r="G7" s="19">
        <v>2</v>
      </c>
      <c r="H7" s="4"/>
      <c r="I7" s="20">
        <v>0</v>
      </c>
      <c r="J7" s="21">
        <v>1.6813865147198476E-2</v>
      </c>
      <c r="K7" s="1"/>
    </row>
    <row r="8" spans="1:11" x14ac:dyDescent="0.25">
      <c r="A8" s="1"/>
      <c r="B8" s="2">
        <v>3</v>
      </c>
      <c r="C8" s="1"/>
      <c r="D8" s="6">
        <v>0</v>
      </c>
      <c r="E8" s="9">
        <v>0.70833333333333337</v>
      </c>
      <c r="F8" s="4"/>
      <c r="G8" s="19">
        <v>3</v>
      </c>
      <c r="H8" s="4"/>
      <c r="I8" s="20">
        <v>0</v>
      </c>
      <c r="J8" s="21">
        <v>1.6813865147198476E-2</v>
      </c>
      <c r="K8" s="1"/>
    </row>
    <row r="9" spans="1:11" x14ac:dyDescent="0.25">
      <c r="A9" s="1"/>
      <c r="B9" s="2">
        <v>4</v>
      </c>
      <c r="C9" s="1"/>
      <c r="D9" s="6">
        <v>0</v>
      </c>
      <c r="E9" s="9">
        <v>0.70833333333333337</v>
      </c>
      <c r="F9" s="4"/>
      <c r="G9" s="19">
        <v>4</v>
      </c>
      <c r="H9" s="4"/>
      <c r="I9" s="20">
        <v>0</v>
      </c>
      <c r="J9" s="21">
        <v>1.6813865147198476E-2</v>
      </c>
      <c r="K9" s="1"/>
    </row>
    <row r="10" spans="1:11" x14ac:dyDescent="0.25">
      <c r="A10" s="1"/>
      <c r="B10" s="2">
        <v>5</v>
      </c>
      <c r="C10" s="1"/>
      <c r="D10" s="6">
        <v>0</v>
      </c>
      <c r="E10" s="9">
        <v>0.70833333333333337</v>
      </c>
      <c r="F10" s="4"/>
      <c r="G10" s="19">
        <v>5</v>
      </c>
      <c r="H10" s="4"/>
      <c r="I10" s="20">
        <v>0</v>
      </c>
      <c r="J10" s="21">
        <v>1.6813865147198476E-2</v>
      </c>
      <c r="K10" s="1"/>
    </row>
    <row r="11" spans="1:11" x14ac:dyDescent="0.25">
      <c r="A11" s="1"/>
      <c r="B11" s="2">
        <v>6</v>
      </c>
      <c r="C11" s="1"/>
      <c r="D11" s="6">
        <v>0</v>
      </c>
      <c r="E11" s="9">
        <v>0.70833333333333337</v>
      </c>
      <c r="F11" s="4"/>
      <c r="G11" s="19">
        <v>6</v>
      </c>
      <c r="H11" s="4"/>
      <c r="I11" s="20">
        <v>0</v>
      </c>
      <c r="J11" s="21">
        <v>1.6813865147198476E-2</v>
      </c>
      <c r="K11" s="1"/>
    </row>
    <row r="12" spans="1:11" x14ac:dyDescent="0.25">
      <c r="A12" s="1"/>
      <c r="B12" s="2">
        <v>7</v>
      </c>
      <c r="C12" s="1"/>
      <c r="D12" s="6">
        <v>0</v>
      </c>
      <c r="E12" s="9">
        <v>0.70833333333333337</v>
      </c>
      <c r="F12" s="4"/>
      <c r="G12" s="19">
        <v>7</v>
      </c>
      <c r="H12" s="4"/>
      <c r="I12" s="20">
        <v>0</v>
      </c>
      <c r="J12" s="21">
        <v>1.6813865147198476E-2</v>
      </c>
      <c r="K12" s="1"/>
    </row>
    <row r="13" spans="1:11" x14ac:dyDescent="0.25">
      <c r="A13" s="1"/>
      <c r="B13" s="2">
        <v>8</v>
      </c>
      <c r="C13" s="1"/>
      <c r="D13" s="6">
        <v>1</v>
      </c>
      <c r="E13" s="9">
        <v>0.70833333333333337</v>
      </c>
      <c r="F13" s="4"/>
      <c r="G13" s="19">
        <v>8</v>
      </c>
      <c r="H13" s="4"/>
      <c r="I13" s="20">
        <v>1.6006944444444449E-2</v>
      </c>
      <c r="J13" s="21">
        <v>1.6813865147198476E-2</v>
      </c>
      <c r="K13" s="1"/>
    </row>
    <row r="14" spans="1:11" x14ac:dyDescent="0.25">
      <c r="A14" s="1"/>
      <c r="B14" s="2">
        <v>9</v>
      </c>
      <c r="C14" s="1"/>
      <c r="D14" s="6">
        <v>1</v>
      </c>
      <c r="E14" s="9">
        <v>0.70833333333333337</v>
      </c>
      <c r="F14" s="4"/>
      <c r="G14" s="19">
        <v>9</v>
      </c>
      <c r="H14" s="4"/>
      <c r="I14" s="20">
        <v>1.9502314814814792E-2</v>
      </c>
      <c r="J14" s="21">
        <v>1.6813865147198476E-2</v>
      </c>
      <c r="K14" s="1"/>
    </row>
    <row r="15" spans="1:11" x14ac:dyDescent="0.25">
      <c r="A15" s="1"/>
      <c r="B15" s="2">
        <v>10</v>
      </c>
      <c r="C15" s="1"/>
      <c r="D15" s="6">
        <v>0</v>
      </c>
      <c r="E15" s="9">
        <v>0.70833333333333337</v>
      </c>
      <c r="F15" s="4"/>
      <c r="G15" s="19">
        <v>10</v>
      </c>
      <c r="H15" s="4"/>
      <c r="I15" s="20">
        <v>0</v>
      </c>
      <c r="J15" s="21">
        <v>1.6813865147198476E-2</v>
      </c>
      <c r="K15" s="1"/>
    </row>
    <row r="16" spans="1:11" x14ac:dyDescent="0.25">
      <c r="A16" s="1"/>
      <c r="B16" s="2">
        <v>11</v>
      </c>
      <c r="C16" s="1"/>
      <c r="D16" s="6">
        <v>0</v>
      </c>
      <c r="E16" s="9">
        <v>0.70833333333333337</v>
      </c>
      <c r="F16" s="4"/>
      <c r="G16" s="19">
        <v>11</v>
      </c>
      <c r="H16" s="4"/>
      <c r="I16" s="20">
        <v>0</v>
      </c>
      <c r="J16" s="21">
        <v>1.6813865147198476E-2</v>
      </c>
      <c r="K16" s="1"/>
    </row>
    <row r="17" spans="1:11" x14ac:dyDescent="0.25">
      <c r="A17" s="1"/>
      <c r="B17" s="2">
        <v>12</v>
      </c>
      <c r="C17" s="1"/>
      <c r="D17" s="6">
        <v>1</v>
      </c>
      <c r="E17" s="9">
        <v>0.70833333333333337</v>
      </c>
      <c r="F17" s="4"/>
      <c r="G17" s="19">
        <v>12</v>
      </c>
      <c r="H17" s="4"/>
      <c r="I17" s="20">
        <v>1.1168981481481488E-2</v>
      </c>
      <c r="J17" s="21">
        <v>1.6813865147198476E-2</v>
      </c>
      <c r="K17" s="1"/>
    </row>
    <row r="18" spans="1:11" x14ac:dyDescent="0.25">
      <c r="A18" s="1"/>
      <c r="B18" s="2">
        <v>13</v>
      </c>
      <c r="C18" s="1"/>
      <c r="D18" s="6">
        <v>1</v>
      </c>
      <c r="E18" s="9">
        <v>0.70833333333333337</v>
      </c>
      <c r="F18" s="4"/>
      <c r="G18" s="19">
        <v>13</v>
      </c>
      <c r="H18" s="4"/>
      <c r="I18" s="20">
        <v>1.4976851851851825E-2</v>
      </c>
      <c r="J18" s="21">
        <v>1.6813865147198476E-2</v>
      </c>
      <c r="K18" s="1"/>
    </row>
    <row r="19" spans="1:11" x14ac:dyDescent="0.25">
      <c r="A19" s="1"/>
      <c r="B19" s="2">
        <v>14</v>
      </c>
      <c r="C19" s="1"/>
      <c r="D19" s="6">
        <v>0</v>
      </c>
      <c r="E19" s="9">
        <v>0.70833333333333337</v>
      </c>
      <c r="F19" s="4"/>
      <c r="G19" s="19">
        <v>14</v>
      </c>
      <c r="H19" s="4"/>
      <c r="I19" s="20">
        <v>0</v>
      </c>
      <c r="J19" s="21">
        <v>1.6813865147198476E-2</v>
      </c>
      <c r="K19" s="1"/>
    </row>
    <row r="20" spans="1:11" x14ac:dyDescent="0.25">
      <c r="A20" s="1"/>
      <c r="B20" s="2">
        <v>15</v>
      </c>
      <c r="C20" s="1"/>
      <c r="D20" s="6">
        <v>1</v>
      </c>
      <c r="E20" s="9">
        <v>0.70833333333333337</v>
      </c>
      <c r="F20" s="4"/>
      <c r="G20" s="19">
        <v>15</v>
      </c>
      <c r="H20" s="4"/>
      <c r="I20" s="20">
        <v>1.3738425925926001E-2</v>
      </c>
      <c r="J20" s="21">
        <v>1.6813865147198476E-2</v>
      </c>
      <c r="K20" s="1"/>
    </row>
    <row r="21" spans="1:11" x14ac:dyDescent="0.25">
      <c r="A21" s="1"/>
      <c r="B21" s="2">
        <v>16</v>
      </c>
      <c r="C21" s="1"/>
      <c r="D21" s="6">
        <v>1</v>
      </c>
      <c r="E21" s="9">
        <v>0.70833333333333337</v>
      </c>
      <c r="F21" s="4"/>
      <c r="G21" s="19">
        <v>16</v>
      </c>
      <c r="H21" s="4"/>
      <c r="I21" s="20">
        <v>2.3912037037037037E-2</v>
      </c>
      <c r="J21" s="21">
        <v>1.6813865147198476E-2</v>
      </c>
      <c r="K21" s="1"/>
    </row>
    <row r="22" spans="1:11" x14ac:dyDescent="0.25">
      <c r="A22" s="1"/>
      <c r="B22" s="2">
        <v>17</v>
      </c>
      <c r="C22" s="1"/>
      <c r="D22" s="6">
        <v>1</v>
      </c>
      <c r="E22" s="9">
        <v>0.70833333333333337</v>
      </c>
      <c r="F22" s="4"/>
      <c r="G22" s="19">
        <v>17</v>
      </c>
      <c r="H22" s="4"/>
      <c r="I22" s="20">
        <v>1.3993055555555522E-2</v>
      </c>
      <c r="J22" s="21">
        <v>1.6813865147198476E-2</v>
      </c>
      <c r="K22" s="1"/>
    </row>
    <row r="23" spans="1:11" x14ac:dyDescent="0.25">
      <c r="A23" s="1"/>
      <c r="B23" s="2">
        <v>18</v>
      </c>
      <c r="C23" s="1"/>
      <c r="D23" s="6">
        <v>1</v>
      </c>
      <c r="E23" s="9">
        <v>0.70833333333333337</v>
      </c>
      <c r="F23" s="4"/>
      <c r="G23" s="19">
        <v>18</v>
      </c>
      <c r="H23" s="4"/>
      <c r="I23" s="20">
        <v>1.5833333333333477E-2</v>
      </c>
      <c r="J23" s="21">
        <v>1.6813865147198476E-2</v>
      </c>
      <c r="K23" s="1"/>
    </row>
    <row r="24" spans="1:11" x14ac:dyDescent="0.25">
      <c r="A24" s="1"/>
      <c r="B24" s="2">
        <v>19</v>
      </c>
      <c r="C24" s="1"/>
      <c r="D24" s="6">
        <v>1</v>
      </c>
      <c r="E24" s="9">
        <v>0.70833333333333337</v>
      </c>
      <c r="F24" s="4"/>
      <c r="G24" s="19">
        <v>19</v>
      </c>
      <c r="H24" s="4"/>
      <c r="I24" s="20">
        <v>2.5706018518518503E-2</v>
      </c>
      <c r="J24" s="21">
        <v>1.6813865147198476E-2</v>
      </c>
      <c r="K24" s="1"/>
    </row>
    <row r="25" spans="1:11" x14ac:dyDescent="0.25">
      <c r="A25" s="1"/>
      <c r="B25" s="2">
        <v>20</v>
      </c>
      <c r="C25" s="1"/>
      <c r="D25" s="6">
        <v>2</v>
      </c>
      <c r="E25" s="9">
        <v>0.70833333333333337</v>
      </c>
      <c r="F25" s="4"/>
      <c r="G25" s="19">
        <v>20</v>
      </c>
      <c r="H25" s="4"/>
      <c r="I25" s="20">
        <v>1.5607638888888886E-2</v>
      </c>
      <c r="J25" s="21">
        <v>1.6813865147198476E-2</v>
      </c>
      <c r="K25" s="1"/>
    </row>
    <row r="26" spans="1:11" x14ac:dyDescent="0.25">
      <c r="A26" s="1"/>
      <c r="B26" s="2">
        <v>21</v>
      </c>
      <c r="C26" s="1"/>
      <c r="D26" s="6">
        <v>3</v>
      </c>
      <c r="E26" s="9">
        <v>0.70833333333333337</v>
      </c>
      <c r="F26" s="4"/>
      <c r="G26" s="19">
        <v>21</v>
      </c>
      <c r="H26" s="4"/>
      <c r="I26" s="20">
        <v>1.8927469135802382E-2</v>
      </c>
      <c r="J26" s="21">
        <v>1.6813865147198476E-2</v>
      </c>
      <c r="K26" s="1"/>
    </row>
    <row r="27" spans="1:11" x14ac:dyDescent="0.25">
      <c r="A27" s="1"/>
      <c r="B27" s="2">
        <v>22</v>
      </c>
      <c r="C27" s="1"/>
      <c r="D27" s="6">
        <v>2</v>
      </c>
      <c r="E27" s="9">
        <v>0.70833333333333337</v>
      </c>
      <c r="F27" s="4"/>
      <c r="G27" s="19">
        <v>22</v>
      </c>
      <c r="H27" s="4"/>
      <c r="I27" s="20">
        <v>1.5850694444444369E-2</v>
      </c>
      <c r="J27" s="21">
        <v>1.6813865147198476E-2</v>
      </c>
      <c r="K27" s="1"/>
    </row>
    <row r="28" spans="1:11" x14ac:dyDescent="0.25">
      <c r="A28" s="1"/>
      <c r="B28" s="2">
        <v>23</v>
      </c>
      <c r="C28" s="1"/>
      <c r="D28" s="6">
        <v>0</v>
      </c>
      <c r="E28" s="9">
        <v>0.70833333333333337</v>
      </c>
      <c r="F28" s="4"/>
      <c r="G28" s="19">
        <v>23</v>
      </c>
      <c r="H28" s="4"/>
      <c r="I28" s="20">
        <v>0</v>
      </c>
      <c r="J28" s="21">
        <v>1.6813865147198476E-2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abSelected="1" topLeftCell="A77" zoomScaleNormal="100" workbookViewId="0">
      <selection activeCell="AA22" sqref="AA22"/>
    </sheetView>
  </sheetViews>
  <sheetFormatPr defaultRowHeight="15" x14ac:dyDescent="0.25"/>
  <sheetData>
    <row r="1" spans="1:26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opLeftCell="F1" zoomScale="60" zoomScaleNormal="60" zoomScaleSheetLayoutView="100" workbookViewId="0">
      <selection activeCell="M110" sqref="M110"/>
    </sheetView>
  </sheetViews>
  <sheetFormatPr defaultRowHeight="15" x14ac:dyDescent="0.25"/>
  <cols>
    <col min="1" max="1" width="9.140625" customWidth="1"/>
    <col min="2" max="2" width="11.85546875" bestFit="1" customWidth="1"/>
    <col min="3" max="3" width="58.7109375" customWidth="1"/>
    <col min="4" max="5" width="54.85546875" customWidth="1"/>
    <col min="6" max="6" width="54.85546875" bestFit="1" customWidth="1"/>
    <col min="7" max="7" width="58.28515625" bestFit="1" customWidth="1"/>
    <col min="8" max="9" width="54.85546875" bestFit="1" customWidth="1"/>
    <col min="10" max="10" width="57.28515625" bestFit="1" customWidth="1"/>
    <col min="11" max="11" width="9.140625" customWidth="1"/>
    <col min="12" max="12" width="11.85546875" bestFit="1" customWidth="1"/>
    <col min="13" max="14" width="54.42578125" bestFit="1" customWidth="1"/>
    <col min="15" max="15" width="54.42578125" customWidth="1"/>
    <col min="16" max="16" width="55.42578125" bestFit="1" customWidth="1"/>
    <col min="17" max="17" width="51" customWidth="1"/>
    <col min="18" max="18" width="56.85546875" bestFit="1" customWidth="1"/>
    <col min="19" max="19" width="8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51" t="s">
        <v>19</v>
      </c>
      <c r="D3" s="51" t="s">
        <v>20</v>
      </c>
      <c r="E3" s="51" t="s">
        <v>21</v>
      </c>
      <c r="F3" s="51" t="s">
        <v>22</v>
      </c>
      <c r="G3" s="51" t="s">
        <v>23</v>
      </c>
      <c r="H3" s="51" t="s">
        <v>24</v>
      </c>
      <c r="I3" s="51" t="s">
        <v>25</v>
      </c>
      <c r="J3" s="52" t="s">
        <v>26</v>
      </c>
      <c r="K3" s="1"/>
      <c r="L3" s="1"/>
      <c r="M3" s="53" t="s">
        <v>19</v>
      </c>
      <c r="N3" s="53" t="s">
        <v>20</v>
      </c>
      <c r="O3" s="53" t="s">
        <v>21</v>
      </c>
      <c r="P3" s="53" t="s">
        <v>22</v>
      </c>
      <c r="Q3" s="53" t="s">
        <v>23</v>
      </c>
      <c r="R3" s="52" t="s">
        <v>26</v>
      </c>
      <c r="S3" s="1"/>
    </row>
    <row r="4" spans="1:19" ht="15.75" thickTop="1" x14ac:dyDescent="0.25">
      <c r="A4" s="1"/>
      <c r="B4" s="25" t="s">
        <v>0</v>
      </c>
      <c r="C4" s="30" t="s">
        <v>1</v>
      </c>
      <c r="D4" s="30" t="s">
        <v>1</v>
      </c>
      <c r="E4" s="30" t="s">
        <v>1</v>
      </c>
      <c r="F4" s="30" t="s">
        <v>1</v>
      </c>
      <c r="G4" s="30" t="s">
        <v>1</v>
      </c>
      <c r="H4" s="30" t="s">
        <v>1</v>
      </c>
      <c r="I4" s="30" t="s">
        <v>1</v>
      </c>
      <c r="J4" s="36" t="s">
        <v>2</v>
      </c>
      <c r="K4" s="1"/>
      <c r="L4" s="2" t="s">
        <v>0</v>
      </c>
      <c r="M4" s="34" t="s">
        <v>3</v>
      </c>
      <c r="N4" s="34" t="s">
        <v>3</v>
      </c>
      <c r="O4" s="34" t="s">
        <v>3</v>
      </c>
      <c r="P4" s="34" t="s">
        <v>3</v>
      </c>
      <c r="Q4" s="34" t="s">
        <v>3</v>
      </c>
      <c r="R4" s="36" t="s">
        <v>4</v>
      </c>
      <c r="S4" s="1"/>
    </row>
    <row r="5" spans="1:19" x14ac:dyDescent="0.25">
      <c r="A5" s="1"/>
      <c r="B5" s="17">
        <v>0</v>
      </c>
      <c r="C5" s="6">
        <v>0</v>
      </c>
      <c r="D5" s="6">
        <v>2</v>
      </c>
      <c r="E5" s="6">
        <v>3</v>
      </c>
      <c r="F5" s="6">
        <v>0</v>
      </c>
      <c r="G5" s="6">
        <v>0</v>
      </c>
      <c r="H5" s="6">
        <f>COUNTIF(E:E,"0")</f>
        <v>0</v>
      </c>
      <c r="I5" s="6">
        <f>COUNTIF(F:F,"0")</f>
        <v>7</v>
      </c>
      <c r="J5" s="15">
        <f>SUM(C5:I5)</f>
        <v>12</v>
      </c>
      <c r="K5" s="1"/>
      <c r="L5" s="2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15">
        <f>SUM(M5:Q5)</f>
        <v>0</v>
      </c>
      <c r="S5" s="1"/>
    </row>
    <row r="6" spans="1:19" x14ac:dyDescent="0.25">
      <c r="A6" s="1"/>
      <c r="B6" s="2">
        <v>1</v>
      </c>
      <c r="C6" s="6">
        <v>1</v>
      </c>
      <c r="D6" s="6">
        <v>3</v>
      </c>
      <c r="E6" s="6">
        <v>3</v>
      </c>
      <c r="F6" s="6">
        <v>0</v>
      </c>
      <c r="G6" s="6">
        <v>1</v>
      </c>
      <c r="H6" s="6">
        <f>COUNTIF(E:E,"1")</f>
        <v>2</v>
      </c>
      <c r="I6" s="6">
        <f>COUNTIF(F:F,"1")</f>
        <v>5</v>
      </c>
      <c r="J6" s="15">
        <f t="shared" ref="J6:J28" si="0">SUM(C6:I6)</f>
        <v>15</v>
      </c>
      <c r="K6" s="1"/>
      <c r="L6" s="2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15">
        <f t="shared" ref="R6:R28" si="1">SUM(M6:Q6)</f>
        <v>0</v>
      </c>
      <c r="S6" s="1"/>
    </row>
    <row r="7" spans="1:19" x14ac:dyDescent="0.25">
      <c r="A7" s="1"/>
      <c r="B7" s="2">
        <v>2</v>
      </c>
      <c r="C7" s="6">
        <v>1</v>
      </c>
      <c r="D7" s="6">
        <v>1</v>
      </c>
      <c r="E7" s="6">
        <v>2</v>
      </c>
      <c r="F7" s="6">
        <v>3</v>
      </c>
      <c r="G7" s="6">
        <v>2</v>
      </c>
      <c r="H7" s="6">
        <f>COUNTIF(E:E,"2")</f>
        <v>3</v>
      </c>
      <c r="I7" s="6">
        <f>COUNTIF(F:F,"2")</f>
        <v>3</v>
      </c>
      <c r="J7" s="15">
        <f t="shared" si="0"/>
        <v>15</v>
      </c>
      <c r="K7" s="1"/>
      <c r="L7" s="2">
        <v>2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15">
        <f t="shared" si="1"/>
        <v>0</v>
      </c>
      <c r="S7" s="1"/>
    </row>
    <row r="8" spans="1:19" x14ac:dyDescent="0.25">
      <c r="A8" s="1"/>
      <c r="B8" s="2">
        <v>3</v>
      </c>
      <c r="C8" s="6">
        <v>2</v>
      </c>
      <c r="D8" s="6">
        <v>4</v>
      </c>
      <c r="E8" s="6">
        <v>7</v>
      </c>
      <c r="F8" s="6">
        <v>3</v>
      </c>
      <c r="G8" s="6">
        <v>1</v>
      </c>
      <c r="H8" s="6">
        <f>COUNTIF(E:E,"3")</f>
        <v>5</v>
      </c>
      <c r="I8" s="6">
        <f>COUNTIF(F:F,"3")</f>
        <v>3</v>
      </c>
      <c r="J8" s="15">
        <f t="shared" si="0"/>
        <v>25</v>
      </c>
      <c r="K8" s="1"/>
      <c r="L8" s="2">
        <v>3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15">
        <f t="shared" si="1"/>
        <v>0</v>
      </c>
      <c r="S8" s="1"/>
    </row>
    <row r="9" spans="1:19" x14ac:dyDescent="0.25">
      <c r="A9" s="1"/>
      <c r="B9" s="2">
        <v>4</v>
      </c>
      <c r="C9" s="6">
        <v>8</v>
      </c>
      <c r="D9" s="6">
        <v>13</v>
      </c>
      <c r="E9" s="6">
        <v>11</v>
      </c>
      <c r="F9" s="6">
        <v>5</v>
      </c>
      <c r="G9" s="6">
        <v>4</v>
      </c>
      <c r="H9" s="6">
        <f>COUNTIF(E:E,"4")</f>
        <v>0</v>
      </c>
      <c r="I9" s="6">
        <f>COUNTIF(F:F,"4")</f>
        <v>3</v>
      </c>
      <c r="J9" s="15">
        <f t="shared" si="0"/>
        <v>44</v>
      </c>
      <c r="K9" s="1"/>
      <c r="L9" s="2">
        <v>4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15">
        <f t="shared" si="1"/>
        <v>0</v>
      </c>
      <c r="S9" s="1"/>
    </row>
    <row r="10" spans="1:19" x14ac:dyDescent="0.25">
      <c r="A10" s="1"/>
      <c r="B10" s="2">
        <v>5</v>
      </c>
      <c r="C10" s="6">
        <v>6</v>
      </c>
      <c r="D10" s="6">
        <v>7</v>
      </c>
      <c r="E10" s="6">
        <v>9</v>
      </c>
      <c r="F10" s="6">
        <v>7</v>
      </c>
      <c r="G10" s="6">
        <v>5</v>
      </c>
      <c r="H10" s="6">
        <f>COUNTIF(E:E,"5")</f>
        <v>1</v>
      </c>
      <c r="I10" s="6">
        <f>COUNTIF(F:F,"5")</f>
        <v>4</v>
      </c>
      <c r="J10" s="15">
        <f t="shared" si="0"/>
        <v>39</v>
      </c>
      <c r="K10" s="1"/>
      <c r="L10" s="2">
        <v>5</v>
      </c>
      <c r="M10" s="7">
        <v>5</v>
      </c>
      <c r="N10" s="7">
        <v>1</v>
      </c>
      <c r="O10" s="7">
        <v>3</v>
      </c>
      <c r="P10" s="7">
        <v>4</v>
      </c>
      <c r="Q10" s="7">
        <v>1</v>
      </c>
      <c r="R10" s="15">
        <f t="shared" si="1"/>
        <v>14</v>
      </c>
      <c r="S10" s="1"/>
    </row>
    <row r="11" spans="1:19" x14ac:dyDescent="0.25">
      <c r="A11" s="1"/>
      <c r="B11" s="2">
        <v>6</v>
      </c>
      <c r="C11" s="6">
        <v>8</v>
      </c>
      <c r="D11" s="6">
        <v>10</v>
      </c>
      <c r="E11" s="6">
        <v>12</v>
      </c>
      <c r="F11" s="6">
        <v>4</v>
      </c>
      <c r="G11" s="6">
        <v>3</v>
      </c>
      <c r="H11" s="6">
        <f>COUNTIF(E:E,"6")</f>
        <v>1</v>
      </c>
      <c r="I11" s="6">
        <f>COUNTIF(F:F,"6")</f>
        <v>3</v>
      </c>
      <c r="J11" s="15">
        <f t="shared" si="0"/>
        <v>41</v>
      </c>
      <c r="K11" s="1"/>
      <c r="L11" s="2">
        <v>6</v>
      </c>
      <c r="M11" s="7">
        <v>2</v>
      </c>
      <c r="N11" s="7">
        <v>1</v>
      </c>
      <c r="O11" s="7">
        <v>2</v>
      </c>
      <c r="P11" s="7">
        <v>0</v>
      </c>
      <c r="Q11" s="7">
        <v>0</v>
      </c>
      <c r="R11" s="15">
        <f t="shared" si="1"/>
        <v>5</v>
      </c>
      <c r="S11" s="1"/>
    </row>
    <row r="12" spans="1:19" x14ac:dyDescent="0.25">
      <c r="A12" s="1"/>
      <c r="B12" s="2">
        <v>7</v>
      </c>
      <c r="C12" s="6">
        <v>6</v>
      </c>
      <c r="D12" s="6">
        <v>8</v>
      </c>
      <c r="E12" s="6">
        <v>9</v>
      </c>
      <c r="F12" s="6">
        <v>9</v>
      </c>
      <c r="G12" s="6">
        <v>8</v>
      </c>
      <c r="H12" s="6">
        <f>COUNTIF(E:E,"7")</f>
        <v>2</v>
      </c>
      <c r="I12" s="6">
        <f>COUNTIF(F:F,"7")</f>
        <v>2</v>
      </c>
      <c r="J12" s="15">
        <f t="shared" si="0"/>
        <v>44</v>
      </c>
      <c r="K12" s="1"/>
      <c r="L12" s="2">
        <v>7</v>
      </c>
      <c r="M12" s="7">
        <v>1</v>
      </c>
      <c r="N12" s="7">
        <v>6</v>
      </c>
      <c r="O12" s="7">
        <v>3</v>
      </c>
      <c r="P12" s="7">
        <v>3</v>
      </c>
      <c r="Q12" s="7">
        <v>5</v>
      </c>
      <c r="R12" s="15">
        <f t="shared" si="1"/>
        <v>18</v>
      </c>
      <c r="S12" s="1"/>
    </row>
    <row r="13" spans="1:19" x14ac:dyDescent="0.25">
      <c r="A13" s="1"/>
      <c r="B13" s="2">
        <v>8</v>
      </c>
      <c r="C13" s="6">
        <v>10</v>
      </c>
      <c r="D13" s="6">
        <v>11</v>
      </c>
      <c r="E13" s="6">
        <v>11</v>
      </c>
      <c r="F13" s="6">
        <v>13</v>
      </c>
      <c r="G13" s="6">
        <v>4</v>
      </c>
      <c r="H13" s="6">
        <f>COUNTIF(E:E,"8")</f>
        <v>0</v>
      </c>
      <c r="I13" s="6">
        <f>COUNTIF(F:F,"8")</f>
        <v>2</v>
      </c>
      <c r="J13" s="15">
        <f t="shared" si="0"/>
        <v>51</v>
      </c>
      <c r="K13" s="1"/>
      <c r="L13" s="2">
        <v>8</v>
      </c>
      <c r="M13" s="7">
        <v>5</v>
      </c>
      <c r="N13" s="7">
        <v>3</v>
      </c>
      <c r="O13" s="7">
        <v>5</v>
      </c>
      <c r="P13" s="7">
        <v>5</v>
      </c>
      <c r="Q13" s="7">
        <v>2</v>
      </c>
      <c r="R13" s="15">
        <f t="shared" si="1"/>
        <v>20</v>
      </c>
      <c r="S13" s="1"/>
    </row>
    <row r="14" spans="1:19" x14ac:dyDescent="0.25">
      <c r="A14" s="1"/>
      <c r="B14" s="2">
        <v>9</v>
      </c>
      <c r="C14" s="6">
        <v>6</v>
      </c>
      <c r="D14" s="6">
        <v>11</v>
      </c>
      <c r="E14" s="6">
        <v>12</v>
      </c>
      <c r="F14" s="6">
        <v>6</v>
      </c>
      <c r="G14" s="6">
        <v>9</v>
      </c>
      <c r="H14" s="6">
        <f>COUNTIF(E:E,"9")</f>
        <v>2</v>
      </c>
      <c r="I14" s="6">
        <f>COUNTIF(F:F,"9")</f>
        <v>2</v>
      </c>
      <c r="J14" s="15">
        <f t="shared" si="0"/>
        <v>48</v>
      </c>
      <c r="K14" s="1"/>
      <c r="L14" s="2">
        <v>9</v>
      </c>
      <c r="M14" s="7">
        <v>3</v>
      </c>
      <c r="N14" s="7">
        <v>3</v>
      </c>
      <c r="O14" s="7">
        <v>1</v>
      </c>
      <c r="P14" s="7">
        <v>6</v>
      </c>
      <c r="Q14" s="7">
        <v>5</v>
      </c>
      <c r="R14" s="15">
        <f t="shared" si="1"/>
        <v>18</v>
      </c>
      <c r="S14" s="1"/>
    </row>
    <row r="15" spans="1:19" x14ac:dyDescent="0.25">
      <c r="A15" s="1"/>
      <c r="B15" s="2">
        <v>10</v>
      </c>
      <c r="C15" s="6">
        <v>8</v>
      </c>
      <c r="D15" s="6">
        <v>9</v>
      </c>
      <c r="E15" s="6">
        <v>11</v>
      </c>
      <c r="F15" s="6">
        <v>4</v>
      </c>
      <c r="G15" s="6">
        <v>6</v>
      </c>
      <c r="H15" s="6">
        <f>COUNTIF(E:E,"10")</f>
        <v>0</v>
      </c>
      <c r="I15" s="6">
        <f>COUNTIF(F:F,"10")</f>
        <v>1</v>
      </c>
      <c r="J15" s="15">
        <f t="shared" si="0"/>
        <v>39</v>
      </c>
      <c r="K15" s="1"/>
      <c r="L15" s="2">
        <v>10</v>
      </c>
      <c r="M15" s="7">
        <v>1</v>
      </c>
      <c r="N15" s="7">
        <v>4</v>
      </c>
      <c r="O15" s="7">
        <v>3</v>
      </c>
      <c r="P15" s="7">
        <v>2</v>
      </c>
      <c r="Q15" s="7">
        <v>3</v>
      </c>
      <c r="R15" s="15">
        <f t="shared" si="1"/>
        <v>13</v>
      </c>
      <c r="S15" s="1"/>
    </row>
    <row r="16" spans="1:19" x14ac:dyDescent="0.25">
      <c r="A16" s="1"/>
      <c r="B16" s="2">
        <v>11</v>
      </c>
      <c r="C16" s="6">
        <v>9</v>
      </c>
      <c r="D16" s="6">
        <v>7</v>
      </c>
      <c r="E16" s="6">
        <v>16</v>
      </c>
      <c r="F16" s="6">
        <v>11</v>
      </c>
      <c r="G16" s="6">
        <v>4</v>
      </c>
      <c r="H16" s="6">
        <f>COUNTIF(E:E,"11")</f>
        <v>3</v>
      </c>
      <c r="I16" s="6">
        <f>COUNTIF(F:F,"11")</f>
        <v>3</v>
      </c>
      <c r="J16" s="15">
        <f t="shared" si="0"/>
        <v>53</v>
      </c>
      <c r="K16" s="1"/>
      <c r="L16" s="2">
        <v>11</v>
      </c>
      <c r="M16" s="7">
        <v>3</v>
      </c>
      <c r="N16" s="7">
        <v>3</v>
      </c>
      <c r="O16" s="7">
        <v>5</v>
      </c>
      <c r="P16" s="7">
        <v>3</v>
      </c>
      <c r="Q16" s="7">
        <v>4</v>
      </c>
      <c r="R16" s="15">
        <f t="shared" si="1"/>
        <v>18</v>
      </c>
      <c r="S16" s="1"/>
    </row>
    <row r="17" spans="1:19" x14ac:dyDescent="0.25">
      <c r="A17" s="1"/>
      <c r="B17" s="2">
        <v>12</v>
      </c>
      <c r="C17" s="6">
        <v>6</v>
      </c>
      <c r="D17" s="6">
        <v>10</v>
      </c>
      <c r="E17" s="6">
        <v>13</v>
      </c>
      <c r="F17" s="6">
        <v>8</v>
      </c>
      <c r="G17" s="6">
        <v>7</v>
      </c>
      <c r="H17" s="6">
        <f>COUNTIF(E:E,"12")</f>
        <v>3</v>
      </c>
      <c r="I17" s="6">
        <f>COUNTIF(F:F,"12")</f>
        <v>1</v>
      </c>
      <c r="J17" s="15">
        <f t="shared" si="0"/>
        <v>48</v>
      </c>
      <c r="K17" s="1"/>
      <c r="L17" s="2">
        <v>12</v>
      </c>
      <c r="M17" s="7">
        <v>6</v>
      </c>
      <c r="N17" s="7">
        <v>8</v>
      </c>
      <c r="O17" s="7">
        <v>4</v>
      </c>
      <c r="P17" s="7">
        <v>9</v>
      </c>
      <c r="Q17" s="7">
        <v>7</v>
      </c>
      <c r="R17" s="15">
        <f t="shared" si="1"/>
        <v>34</v>
      </c>
      <c r="S17" s="1"/>
    </row>
    <row r="18" spans="1:19" x14ac:dyDescent="0.25">
      <c r="A18" s="1"/>
      <c r="B18" s="2">
        <v>13</v>
      </c>
      <c r="C18" s="6">
        <v>13</v>
      </c>
      <c r="D18" s="6">
        <v>9</v>
      </c>
      <c r="E18" s="6">
        <v>6</v>
      </c>
      <c r="F18" s="6">
        <v>11</v>
      </c>
      <c r="G18" s="6">
        <v>4</v>
      </c>
      <c r="H18" s="6">
        <f>COUNTIF(E:E,"13")</f>
        <v>1</v>
      </c>
      <c r="I18" s="6">
        <f>COUNTIF(F:F,"13")</f>
        <v>2</v>
      </c>
      <c r="J18" s="15">
        <f t="shared" si="0"/>
        <v>46</v>
      </c>
      <c r="K18" s="1"/>
      <c r="L18" s="2">
        <v>13</v>
      </c>
      <c r="M18" s="7">
        <v>8</v>
      </c>
      <c r="N18" s="7">
        <v>4</v>
      </c>
      <c r="O18" s="7">
        <v>4</v>
      </c>
      <c r="P18" s="7">
        <v>2</v>
      </c>
      <c r="Q18" s="7">
        <v>11</v>
      </c>
      <c r="R18" s="15">
        <f t="shared" si="1"/>
        <v>29</v>
      </c>
      <c r="S18" s="1"/>
    </row>
    <row r="19" spans="1:19" x14ac:dyDescent="0.25">
      <c r="A19" s="1"/>
      <c r="B19" s="2">
        <v>14</v>
      </c>
      <c r="C19" s="6">
        <v>8</v>
      </c>
      <c r="D19" s="6">
        <v>7</v>
      </c>
      <c r="E19" s="6">
        <v>12</v>
      </c>
      <c r="F19" s="6">
        <v>2</v>
      </c>
      <c r="G19" s="6">
        <v>0</v>
      </c>
      <c r="H19" s="6">
        <f>COUNTIF(E:E,"14")</f>
        <v>0</v>
      </c>
      <c r="I19" s="6">
        <f>COUNTIF(F:F,"14")</f>
        <v>1</v>
      </c>
      <c r="J19" s="15">
        <f t="shared" si="0"/>
        <v>30</v>
      </c>
      <c r="K19" s="1"/>
      <c r="L19" s="2">
        <v>14</v>
      </c>
      <c r="M19" s="7">
        <v>8</v>
      </c>
      <c r="N19" s="7">
        <v>4</v>
      </c>
      <c r="O19" s="7">
        <v>3</v>
      </c>
      <c r="P19" s="7">
        <v>2</v>
      </c>
      <c r="Q19" s="7">
        <v>6</v>
      </c>
      <c r="R19" s="15">
        <f t="shared" si="1"/>
        <v>23</v>
      </c>
      <c r="S19" s="1"/>
    </row>
    <row r="20" spans="1:19" x14ac:dyDescent="0.25">
      <c r="A20" s="1"/>
      <c r="B20" s="2">
        <v>15</v>
      </c>
      <c r="C20" s="6">
        <v>6</v>
      </c>
      <c r="D20" s="6">
        <v>7</v>
      </c>
      <c r="E20" s="6">
        <v>7</v>
      </c>
      <c r="F20" s="6">
        <v>5</v>
      </c>
      <c r="G20" s="6">
        <v>2</v>
      </c>
      <c r="H20" s="6">
        <f>COUNTIF(E:E,"15")</f>
        <v>0</v>
      </c>
      <c r="I20" s="6">
        <f>COUNTIF(F:F,"15")</f>
        <v>1</v>
      </c>
      <c r="J20" s="15">
        <f t="shared" si="0"/>
        <v>28</v>
      </c>
      <c r="K20" s="1"/>
      <c r="L20" s="2">
        <v>15</v>
      </c>
      <c r="M20" s="7">
        <v>7</v>
      </c>
      <c r="N20" s="7">
        <v>4</v>
      </c>
      <c r="O20" s="7">
        <v>5</v>
      </c>
      <c r="P20" s="7">
        <v>8</v>
      </c>
      <c r="Q20" s="7">
        <v>6</v>
      </c>
      <c r="R20" s="15">
        <f t="shared" si="1"/>
        <v>30</v>
      </c>
      <c r="S20" s="1"/>
    </row>
    <row r="21" spans="1:19" x14ac:dyDescent="0.25">
      <c r="A21" s="1"/>
      <c r="B21" s="2">
        <v>16</v>
      </c>
      <c r="C21" s="6">
        <v>5</v>
      </c>
      <c r="D21" s="6">
        <v>8</v>
      </c>
      <c r="E21" s="6">
        <v>1</v>
      </c>
      <c r="F21" s="6">
        <v>6</v>
      </c>
      <c r="G21" s="6">
        <v>0</v>
      </c>
      <c r="H21" s="6">
        <f>COUNTIF(E:E,"16")</f>
        <v>1</v>
      </c>
      <c r="I21" s="6">
        <f>COUNTIF(F:F,"16")</f>
        <v>1</v>
      </c>
      <c r="J21" s="15">
        <f t="shared" si="0"/>
        <v>22</v>
      </c>
      <c r="K21" s="1"/>
      <c r="L21" s="2">
        <v>16</v>
      </c>
      <c r="M21" s="7">
        <v>2</v>
      </c>
      <c r="N21" s="7">
        <v>5</v>
      </c>
      <c r="O21" s="7">
        <v>7</v>
      </c>
      <c r="P21" s="7">
        <v>2</v>
      </c>
      <c r="Q21" s="7">
        <v>1</v>
      </c>
      <c r="R21" s="15">
        <f t="shared" si="1"/>
        <v>17</v>
      </c>
      <c r="S21" s="1"/>
    </row>
    <row r="22" spans="1:19" x14ac:dyDescent="0.25">
      <c r="A22" s="1"/>
      <c r="B22" s="2">
        <v>17</v>
      </c>
      <c r="C22" s="6">
        <v>2</v>
      </c>
      <c r="D22" s="6">
        <v>5</v>
      </c>
      <c r="E22" s="6">
        <v>5</v>
      </c>
      <c r="F22" s="6">
        <v>5</v>
      </c>
      <c r="G22" s="6">
        <v>1</v>
      </c>
      <c r="H22" s="6">
        <f>COUNTIF(E:E,"17")</f>
        <v>0</v>
      </c>
      <c r="I22" s="6">
        <f>COUNTIF(F:F,"17")</f>
        <v>1</v>
      </c>
      <c r="J22" s="15">
        <f t="shared" si="0"/>
        <v>19</v>
      </c>
      <c r="K22" s="1"/>
      <c r="L22" s="2">
        <v>17</v>
      </c>
      <c r="M22" s="7">
        <v>2</v>
      </c>
      <c r="N22" s="7">
        <v>5</v>
      </c>
      <c r="O22" s="7">
        <v>0</v>
      </c>
      <c r="P22" s="7">
        <v>1</v>
      </c>
      <c r="Q22" s="7">
        <v>1</v>
      </c>
      <c r="R22" s="15">
        <f t="shared" si="1"/>
        <v>9</v>
      </c>
      <c r="S22" s="1"/>
    </row>
    <row r="23" spans="1:19" x14ac:dyDescent="0.25">
      <c r="A23" s="1"/>
      <c r="B23" s="2">
        <v>18</v>
      </c>
      <c r="C23" s="6">
        <v>2</v>
      </c>
      <c r="D23" s="6">
        <v>1</v>
      </c>
      <c r="E23" s="6">
        <v>3</v>
      </c>
      <c r="F23" s="6">
        <v>2</v>
      </c>
      <c r="G23" s="6">
        <v>0</v>
      </c>
      <c r="H23" s="6">
        <f>COUNTIF(E:E,"18")</f>
        <v>0</v>
      </c>
      <c r="I23" s="6">
        <f>COUNTIF(F:F,"18")</f>
        <v>1</v>
      </c>
      <c r="J23" s="15">
        <f t="shared" si="0"/>
        <v>9</v>
      </c>
      <c r="K23" s="1"/>
      <c r="L23" s="2">
        <v>18</v>
      </c>
      <c r="M23" s="7">
        <v>0</v>
      </c>
      <c r="N23" s="7">
        <v>2</v>
      </c>
      <c r="O23" s="7">
        <v>1</v>
      </c>
      <c r="P23" s="7">
        <v>2</v>
      </c>
      <c r="Q23" s="7">
        <v>0</v>
      </c>
      <c r="R23" s="15">
        <f t="shared" si="1"/>
        <v>5</v>
      </c>
      <c r="S23" s="1"/>
    </row>
    <row r="24" spans="1:19" x14ac:dyDescent="0.25">
      <c r="A24" s="1"/>
      <c r="B24" s="2">
        <v>19</v>
      </c>
      <c r="C24" s="6">
        <v>1</v>
      </c>
      <c r="D24" s="6">
        <v>1</v>
      </c>
      <c r="E24" s="6">
        <v>2</v>
      </c>
      <c r="F24" s="6">
        <v>1</v>
      </c>
      <c r="G24" s="6">
        <v>0</v>
      </c>
      <c r="H24" s="6">
        <f>COUNTIF(E:E,"19")</f>
        <v>0</v>
      </c>
      <c r="I24" s="6">
        <f>COUNTIF(F:F,"19")</f>
        <v>1</v>
      </c>
      <c r="J24" s="15">
        <f t="shared" si="0"/>
        <v>6</v>
      </c>
      <c r="K24" s="1"/>
      <c r="L24" s="2">
        <v>19</v>
      </c>
      <c r="M24" s="7">
        <v>2</v>
      </c>
      <c r="N24" s="7">
        <v>0</v>
      </c>
      <c r="O24" s="7">
        <v>0</v>
      </c>
      <c r="P24" s="7">
        <v>1</v>
      </c>
      <c r="Q24" s="7">
        <v>0</v>
      </c>
      <c r="R24" s="15">
        <f t="shared" si="1"/>
        <v>3</v>
      </c>
      <c r="S24" s="1"/>
    </row>
    <row r="25" spans="1:19" x14ac:dyDescent="0.25">
      <c r="A25" s="1"/>
      <c r="B25" s="2">
        <v>20</v>
      </c>
      <c r="C25" s="6">
        <v>2</v>
      </c>
      <c r="D25" s="6">
        <v>1</v>
      </c>
      <c r="E25" s="6">
        <v>3</v>
      </c>
      <c r="F25" s="6">
        <v>0</v>
      </c>
      <c r="G25" s="6">
        <v>0</v>
      </c>
      <c r="H25" s="6">
        <f>COUNTIF(E:E,"20")</f>
        <v>0</v>
      </c>
      <c r="I25" s="6">
        <f>COUNTIF(F:F,"20")</f>
        <v>1</v>
      </c>
      <c r="J25" s="15">
        <f t="shared" si="0"/>
        <v>7</v>
      </c>
      <c r="K25" s="1"/>
      <c r="L25" s="2">
        <v>20</v>
      </c>
      <c r="M25" s="7">
        <v>0</v>
      </c>
      <c r="N25" s="7">
        <v>1</v>
      </c>
      <c r="O25" s="7">
        <v>0</v>
      </c>
      <c r="P25" s="7">
        <v>3</v>
      </c>
      <c r="Q25" s="7">
        <v>1</v>
      </c>
      <c r="R25" s="15">
        <f t="shared" si="1"/>
        <v>5</v>
      </c>
      <c r="S25" s="1"/>
    </row>
    <row r="26" spans="1:19" x14ac:dyDescent="0.25">
      <c r="A26" s="1"/>
      <c r="B26" s="2">
        <v>21</v>
      </c>
      <c r="C26" s="6">
        <v>4</v>
      </c>
      <c r="D26" s="6">
        <v>6</v>
      </c>
      <c r="E26" s="6">
        <v>3</v>
      </c>
      <c r="F26" s="6">
        <v>1</v>
      </c>
      <c r="G26" s="6">
        <v>0</v>
      </c>
      <c r="H26" s="6">
        <f>COUNTIF(E:E,"21")</f>
        <v>0</v>
      </c>
      <c r="I26" s="6">
        <f>COUNTIF(F:F,"21")</f>
        <v>1</v>
      </c>
      <c r="J26" s="15">
        <f t="shared" si="0"/>
        <v>15</v>
      </c>
      <c r="K26" s="1"/>
      <c r="L26" s="2">
        <v>21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15">
        <f t="shared" si="1"/>
        <v>1</v>
      </c>
      <c r="S26" s="1"/>
    </row>
    <row r="27" spans="1:19" x14ac:dyDescent="0.25">
      <c r="A27" s="1"/>
      <c r="B27" s="2">
        <v>22</v>
      </c>
      <c r="C27" s="6">
        <v>0</v>
      </c>
      <c r="D27" s="6">
        <v>2</v>
      </c>
      <c r="E27" s="6">
        <v>1</v>
      </c>
      <c r="F27" s="6">
        <v>1</v>
      </c>
      <c r="G27" s="6">
        <v>0</v>
      </c>
      <c r="H27" s="6">
        <f>COUNTIF(E:E,"22")</f>
        <v>0</v>
      </c>
      <c r="I27" s="6">
        <f>COUNTIF(F:F,"22")</f>
        <v>1</v>
      </c>
      <c r="J27" s="15">
        <f t="shared" si="0"/>
        <v>5</v>
      </c>
      <c r="K27" s="1"/>
      <c r="L27" s="2">
        <v>22</v>
      </c>
      <c r="M27" s="7">
        <v>2</v>
      </c>
      <c r="N27" s="7">
        <v>0</v>
      </c>
      <c r="O27" s="7">
        <v>0</v>
      </c>
      <c r="P27" s="7">
        <v>0</v>
      </c>
      <c r="Q27" s="7">
        <v>2</v>
      </c>
      <c r="R27" s="15">
        <f t="shared" si="1"/>
        <v>4</v>
      </c>
      <c r="S27" s="1"/>
    </row>
    <row r="28" spans="1:19" x14ac:dyDescent="0.25">
      <c r="A28" s="1"/>
      <c r="B28" s="2">
        <v>23</v>
      </c>
      <c r="C28" s="6">
        <v>1</v>
      </c>
      <c r="D28" s="6">
        <v>1</v>
      </c>
      <c r="E28" s="6">
        <v>2</v>
      </c>
      <c r="F28" s="6">
        <v>1</v>
      </c>
      <c r="G28" s="6">
        <v>0</v>
      </c>
      <c r="H28" s="6">
        <f>COUNTIF(E:E,"23")</f>
        <v>0</v>
      </c>
      <c r="I28" s="6">
        <f>COUNTIF(F:F,"23")</f>
        <v>1</v>
      </c>
      <c r="J28" s="15">
        <f t="shared" si="0"/>
        <v>6</v>
      </c>
      <c r="K28" s="1"/>
      <c r="L28" s="2">
        <v>23</v>
      </c>
      <c r="M28" s="7">
        <v>0</v>
      </c>
      <c r="N28" s="7">
        <v>0</v>
      </c>
      <c r="O28" s="7">
        <v>0</v>
      </c>
      <c r="P28" s="7">
        <v>0</v>
      </c>
      <c r="Q28" s="7">
        <v>2</v>
      </c>
      <c r="R28" s="15">
        <f t="shared" si="1"/>
        <v>2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49"/>
      <c r="K29" s="1"/>
      <c r="L29" s="1"/>
      <c r="M29" s="1"/>
      <c r="N29" s="1"/>
      <c r="O29" s="1"/>
      <c r="P29" s="1"/>
      <c r="Q29" s="1"/>
      <c r="R29" s="49"/>
      <c r="S29" s="1"/>
    </row>
    <row r="30" spans="1:19" x14ac:dyDescent="0.25">
      <c r="A30" s="1"/>
      <c r="B30" s="18" t="s">
        <v>27</v>
      </c>
      <c r="C30" s="6">
        <f>SUM(C5:C28)</f>
        <v>115</v>
      </c>
      <c r="D30" s="6">
        <f t="shared" ref="D30:I30" si="2">SUM(D5:D28)</f>
        <v>144</v>
      </c>
      <c r="E30" s="6">
        <f t="shared" si="2"/>
        <v>164</v>
      </c>
      <c r="F30" s="6">
        <f t="shared" si="2"/>
        <v>108</v>
      </c>
      <c r="G30" s="6">
        <f t="shared" si="2"/>
        <v>61</v>
      </c>
      <c r="H30" s="6">
        <f t="shared" si="2"/>
        <v>24</v>
      </c>
      <c r="I30" s="6">
        <f t="shared" si="2"/>
        <v>51</v>
      </c>
      <c r="J30" s="15">
        <f>SUM(J5:J28)</f>
        <v>667</v>
      </c>
      <c r="K30" s="1"/>
      <c r="L30" s="18" t="s">
        <v>27</v>
      </c>
      <c r="M30" s="7">
        <f>SUM(M5:M28)</f>
        <v>58</v>
      </c>
      <c r="N30" s="7">
        <f t="shared" ref="N30:Q30" si="3">SUM(N5:N28)</f>
        <v>54</v>
      </c>
      <c r="O30" s="7">
        <f t="shared" si="3"/>
        <v>46</v>
      </c>
      <c r="P30" s="7">
        <f t="shared" si="3"/>
        <v>53</v>
      </c>
      <c r="Q30" s="7">
        <f t="shared" si="3"/>
        <v>57</v>
      </c>
      <c r="R30" s="15">
        <f>SUM(R5:R28)</f>
        <v>268</v>
      </c>
      <c r="S30" s="1"/>
    </row>
    <row r="31" spans="1:19" x14ac:dyDescent="0.25">
      <c r="A31" s="1"/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51" t="s">
        <v>19</v>
      </c>
      <c r="D33" s="51" t="s">
        <v>20</v>
      </c>
      <c r="E33" s="51" t="s">
        <v>21</v>
      </c>
      <c r="F33" s="51" t="s">
        <v>22</v>
      </c>
      <c r="G33" s="51" t="s">
        <v>23</v>
      </c>
      <c r="H33" s="51" t="s">
        <v>24</v>
      </c>
      <c r="I33" s="51" t="s">
        <v>25</v>
      </c>
      <c r="J33" s="52" t="s">
        <v>26</v>
      </c>
      <c r="K33" s="1"/>
      <c r="L33" s="1"/>
      <c r="M33" s="53" t="s">
        <v>19</v>
      </c>
      <c r="N33" s="53" t="s">
        <v>20</v>
      </c>
      <c r="O33" s="53" t="s">
        <v>21</v>
      </c>
      <c r="P33" s="53" t="s">
        <v>22</v>
      </c>
      <c r="Q33" s="53" t="s">
        <v>23</v>
      </c>
      <c r="R33" s="52" t="s">
        <v>26</v>
      </c>
      <c r="S33" s="1"/>
    </row>
    <row r="34" spans="1:19" ht="15.75" thickTop="1" x14ac:dyDescent="0.25">
      <c r="A34" s="1"/>
      <c r="B34" s="25" t="s">
        <v>0</v>
      </c>
      <c r="C34" s="30" t="s">
        <v>5</v>
      </c>
      <c r="D34" s="30" t="s">
        <v>5</v>
      </c>
      <c r="E34" s="30" t="s">
        <v>5</v>
      </c>
      <c r="F34" s="30" t="s">
        <v>5</v>
      </c>
      <c r="G34" s="30" t="s">
        <v>5</v>
      </c>
      <c r="H34" s="30" t="s">
        <v>5</v>
      </c>
      <c r="I34" s="30" t="s">
        <v>5</v>
      </c>
      <c r="J34" s="36" t="s">
        <v>6</v>
      </c>
      <c r="K34" s="1"/>
      <c r="L34" s="2" t="s">
        <v>0</v>
      </c>
      <c r="M34" s="34" t="s">
        <v>7</v>
      </c>
      <c r="N34" s="34" t="s">
        <v>7</v>
      </c>
      <c r="O34" s="34" t="s">
        <v>7</v>
      </c>
      <c r="P34" s="34" t="s">
        <v>7</v>
      </c>
      <c r="Q34" s="34" t="s">
        <v>7</v>
      </c>
      <c r="R34" s="36" t="s">
        <v>8</v>
      </c>
      <c r="S34" s="1"/>
    </row>
    <row r="35" spans="1:19" x14ac:dyDescent="0.25">
      <c r="A35" s="1"/>
      <c r="B35" s="2">
        <v>0</v>
      </c>
      <c r="C35" s="20">
        <v>0</v>
      </c>
      <c r="D35" s="20">
        <v>1.2337962962962967E-2</v>
      </c>
      <c r="E35" s="20">
        <v>1.8958333333333337E-2</v>
      </c>
      <c r="F35" s="20">
        <v>0</v>
      </c>
      <c r="G35" s="20">
        <v>0</v>
      </c>
      <c r="H35" s="20">
        <v>0</v>
      </c>
      <c r="I35" s="20">
        <v>1.3356481481481476E-2</v>
      </c>
      <c r="J35" s="50">
        <v>1.5850694444444448E-2</v>
      </c>
      <c r="K35" s="1"/>
      <c r="L35" s="2">
        <v>0</v>
      </c>
      <c r="M35" s="48">
        <v>0</v>
      </c>
      <c r="N35" s="48">
        <v>0</v>
      </c>
      <c r="O35" s="48">
        <v>0</v>
      </c>
      <c r="P35" s="48">
        <v>0</v>
      </c>
      <c r="Q35" s="48">
        <v>0</v>
      </c>
      <c r="R35" s="50">
        <v>0</v>
      </c>
      <c r="S35" s="1"/>
    </row>
    <row r="36" spans="1:19" x14ac:dyDescent="0.25">
      <c r="A36" s="1"/>
      <c r="B36" s="2">
        <v>1</v>
      </c>
      <c r="C36" s="20">
        <v>1.7743055555555561E-2</v>
      </c>
      <c r="D36" s="20">
        <v>1.8730709876543211E-2</v>
      </c>
      <c r="E36" s="20">
        <v>1.9483024691358024E-2</v>
      </c>
      <c r="F36" s="20">
        <v>0</v>
      </c>
      <c r="G36" s="20">
        <v>1.2847222222222232E-2</v>
      </c>
      <c r="H36" s="20">
        <v>0</v>
      </c>
      <c r="I36" s="20">
        <v>0</v>
      </c>
      <c r="J36" s="50">
        <v>1.815393518518519E-2</v>
      </c>
      <c r="K36" s="1"/>
      <c r="L36" s="2">
        <v>1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50">
        <v>0</v>
      </c>
      <c r="S36" s="1"/>
    </row>
    <row r="37" spans="1:19" x14ac:dyDescent="0.25">
      <c r="A37" s="1"/>
      <c r="B37" s="2">
        <v>2</v>
      </c>
      <c r="C37" s="20">
        <v>1.1226851851851835E-2</v>
      </c>
      <c r="D37" s="20">
        <v>1.4548611111111109E-2</v>
      </c>
      <c r="E37" s="20">
        <v>1.7893518518518503E-2</v>
      </c>
      <c r="F37" s="20">
        <v>1.4679783950617286E-2</v>
      </c>
      <c r="G37" s="20">
        <v>1.5434027777777769E-2</v>
      </c>
      <c r="H37" s="20">
        <v>0</v>
      </c>
      <c r="I37" s="20">
        <v>0</v>
      </c>
      <c r="J37" s="50">
        <v>1.5163323045267482E-2</v>
      </c>
      <c r="K37" s="1"/>
      <c r="L37" s="2">
        <v>2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50">
        <v>0</v>
      </c>
      <c r="S37" s="1"/>
    </row>
    <row r="38" spans="1:19" x14ac:dyDescent="0.25">
      <c r="A38" s="1"/>
      <c r="B38" s="2">
        <v>3</v>
      </c>
      <c r="C38" s="20">
        <v>1.4189814814814822E-2</v>
      </c>
      <c r="D38" s="20">
        <v>1.594039351851851E-2</v>
      </c>
      <c r="E38" s="20">
        <v>1.7865410052910057E-2</v>
      </c>
      <c r="F38" s="20">
        <v>1.4915123456790117E-2</v>
      </c>
      <c r="G38" s="20">
        <v>1.6620370370370369E-2</v>
      </c>
      <c r="H38" s="20">
        <v>0</v>
      </c>
      <c r="I38" s="20">
        <v>0</v>
      </c>
      <c r="J38" s="50">
        <v>1.6386165577342043E-2</v>
      </c>
      <c r="K38" s="1"/>
      <c r="L38" s="2">
        <v>3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50">
        <v>0</v>
      </c>
      <c r="S38" s="1"/>
    </row>
    <row r="39" spans="1:19" x14ac:dyDescent="0.25">
      <c r="A39" s="1"/>
      <c r="B39" s="2">
        <v>4</v>
      </c>
      <c r="C39" s="20">
        <v>1.5907118055555565E-2</v>
      </c>
      <c r="D39" s="20">
        <v>2.4735576923076923E-2</v>
      </c>
      <c r="E39" s="20">
        <v>2.0283038720538719E-2</v>
      </c>
      <c r="F39" s="20">
        <v>1.6002314814814827E-2</v>
      </c>
      <c r="G39" s="20">
        <v>1.5407986111111119E-2</v>
      </c>
      <c r="H39" s="20">
        <v>0</v>
      </c>
      <c r="I39" s="20">
        <v>0</v>
      </c>
      <c r="J39" s="50">
        <v>1.9843326558265584E-2</v>
      </c>
      <c r="K39" s="1"/>
      <c r="L39" s="2">
        <v>4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50">
        <v>0</v>
      </c>
      <c r="S39" s="1"/>
    </row>
    <row r="40" spans="1:19" x14ac:dyDescent="0.25">
      <c r="A40" s="1"/>
      <c r="B40" s="2">
        <v>5</v>
      </c>
      <c r="C40" s="20">
        <v>1.7924382716049386E-2</v>
      </c>
      <c r="D40" s="20">
        <v>1.7814153439153445E-2</v>
      </c>
      <c r="E40" s="20">
        <v>2.1345164609053495E-2</v>
      </c>
      <c r="F40" s="20">
        <v>1.6977513227513227E-2</v>
      </c>
      <c r="G40" s="20">
        <v>1.6270833333333328E-2</v>
      </c>
      <c r="H40" s="20">
        <v>0</v>
      </c>
      <c r="I40" s="20">
        <v>0</v>
      </c>
      <c r="J40" s="50">
        <v>1.8369076797385621E-2</v>
      </c>
      <c r="K40" s="1"/>
      <c r="L40" s="2">
        <v>5</v>
      </c>
      <c r="M40" s="48">
        <v>5.4583333333333331E-2</v>
      </c>
      <c r="N40" s="48">
        <v>5.4166666666666669E-2</v>
      </c>
      <c r="O40" s="48">
        <v>4.0972222222222222E-2</v>
      </c>
      <c r="P40" s="48">
        <v>0.21805555555555556</v>
      </c>
      <c r="Q40" s="48">
        <v>4.6527777777777807E-2</v>
      </c>
      <c r="R40" s="50">
        <v>0</v>
      </c>
      <c r="S40" s="1"/>
    </row>
    <row r="41" spans="1:19" x14ac:dyDescent="0.25">
      <c r="A41" s="1"/>
      <c r="B41" s="2">
        <v>6</v>
      </c>
      <c r="C41" s="20">
        <v>2.0681423611111104E-2</v>
      </c>
      <c r="D41" s="20">
        <v>2.4586805555555553E-2</v>
      </c>
      <c r="E41" s="20">
        <v>2.2672646604938288E-2</v>
      </c>
      <c r="F41" s="20">
        <v>1.8651620370370367E-2</v>
      </c>
      <c r="G41" s="20">
        <v>1.5177469135802479E-2</v>
      </c>
      <c r="H41" s="20">
        <v>0</v>
      </c>
      <c r="I41" s="20">
        <v>0</v>
      </c>
      <c r="J41" s="50">
        <v>2.1717029529529534E-2</v>
      </c>
      <c r="K41" s="1"/>
      <c r="L41" s="2">
        <v>6</v>
      </c>
      <c r="M41" s="48">
        <v>0</v>
      </c>
      <c r="N41" s="48">
        <v>8.4027777777777812E-2</v>
      </c>
      <c r="O41" s="48">
        <v>4.4791666666666646E-2</v>
      </c>
      <c r="P41" s="48">
        <v>0</v>
      </c>
      <c r="Q41" s="48">
        <v>0</v>
      </c>
      <c r="R41" s="50">
        <v>4.7638888888888883E-2</v>
      </c>
      <c r="S41" s="1"/>
    </row>
    <row r="42" spans="1:19" x14ac:dyDescent="0.25">
      <c r="A42" s="1"/>
      <c r="B42" s="2">
        <v>7</v>
      </c>
      <c r="C42" s="20">
        <v>2.4429012345679003E-2</v>
      </c>
      <c r="D42" s="20">
        <v>1.9366319444444446E-2</v>
      </c>
      <c r="E42" s="20">
        <v>2.9708076131687244E-2</v>
      </c>
      <c r="F42" s="20">
        <v>1.6581790123456803E-2</v>
      </c>
      <c r="G42" s="20">
        <v>1.751012731481482E-2</v>
      </c>
      <c r="H42" s="20">
        <v>0</v>
      </c>
      <c r="I42" s="20">
        <v>0</v>
      </c>
      <c r="J42" s="50">
        <v>2.1454861111111119E-2</v>
      </c>
      <c r="K42" s="1"/>
      <c r="L42" s="2">
        <v>7</v>
      </c>
      <c r="M42" s="48">
        <v>4.3750000000000011E-2</v>
      </c>
      <c r="N42" s="48">
        <v>7.256944444444445E-2</v>
      </c>
      <c r="O42" s="48">
        <v>9.4907407407407426E-2</v>
      </c>
      <c r="P42" s="48">
        <v>0.13796296296296298</v>
      </c>
      <c r="Q42" s="48">
        <v>5.3888888888888889E-2</v>
      </c>
      <c r="R42" s="50">
        <v>0</v>
      </c>
      <c r="S42" s="1"/>
    </row>
    <row r="43" spans="1:19" x14ac:dyDescent="0.25">
      <c r="A43" s="1"/>
      <c r="B43" s="2">
        <v>8</v>
      </c>
      <c r="C43" s="20">
        <v>1.8021990740740734E-2</v>
      </c>
      <c r="D43" s="20">
        <v>2.3921506734006736E-2</v>
      </c>
      <c r="E43" s="20">
        <v>2.2354797979797988E-2</v>
      </c>
      <c r="F43" s="20">
        <v>1.9779202279202272E-2</v>
      </c>
      <c r="G43" s="20">
        <v>2.0390624999999996E-2</v>
      </c>
      <c r="H43" s="20">
        <v>1.2696759259259283E-2</v>
      </c>
      <c r="I43" s="20">
        <v>1.6006944444444449E-2</v>
      </c>
      <c r="J43" s="50">
        <v>2.0718727305737109E-2</v>
      </c>
      <c r="K43" s="1"/>
      <c r="L43" s="2">
        <v>8</v>
      </c>
      <c r="M43" s="48">
        <v>9.2638888888888896E-2</v>
      </c>
      <c r="N43" s="48">
        <v>9.0972222222222218E-2</v>
      </c>
      <c r="O43" s="48">
        <v>8.4999999999999964E-2</v>
      </c>
      <c r="P43" s="48">
        <v>0.10569444444444445</v>
      </c>
      <c r="Q43" s="48">
        <v>8.5069444444444475E-2</v>
      </c>
      <c r="R43" s="50">
        <v>9.2986111111111075E-2</v>
      </c>
      <c r="S43" s="1"/>
    </row>
    <row r="44" spans="1:19" x14ac:dyDescent="0.25">
      <c r="A44" s="1"/>
      <c r="B44" s="2">
        <v>9</v>
      </c>
      <c r="C44" s="20">
        <v>1.6801697530864173E-2</v>
      </c>
      <c r="D44" s="20">
        <v>2.9319234006733995E-2</v>
      </c>
      <c r="E44" s="20">
        <v>3.0070408950617303E-2</v>
      </c>
      <c r="F44" s="20">
        <v>2.0266203703703727E-2</v>
      </c>
      <c r="G44" s="20">
        <v>2.13477366255144E-2</v>
      </c>
      <c r="H44" s="20">
        <v>2.4386574074074074E-2</v>
      </c>
      <c r="I44" s="20">
        <v>1.9502314814814792E-2</v>
      </c>
      <c r="J44" s="50">
        <v>2.4821356682769736E-2</v>
      </c>
      <c r="K44" s="1"/>
      <c r="L44" s="2">
        <v>9</v>
      </c>
      <c r="M44" s="48">
        <v>3.9583333333333338E-2</v>
      </c>
      <c r="N44" s="48">
        <v>0.3032407407407407</v>
      </c>
      <c r="O44" s="48">
        <v>6.6666666666666763E-2</v>
      </c>
      <c r="P44" s="48">
        <v>0.98472222222222217</v>
      </c>
      <c r="Q44" s="48">
        <v>5.5694444444444421E-2</v>
      </c>
      <c r="R44" s="50">
        <v>0.73749999999999993</v>
      </c>
      <c r="S44" s="1"/>
    </row>
    <row r="45" spans="1:19" x14ac:dyDescent="0.25">
      <c r="A45" s="1"/>
      <c r="B45" s="2">
        <v>10</v>
      </c>
      <c r="C45" s="20">
        <v>2.2044270833333338E-2</v>
      </c>
      <c r="D45" s="20">
        <v>4.1397890946502064E-2</v>
      </c>
      <c r="E45" s="20">
        <v>3.9496001683501682E-2</v>
      </c>
      <c r="F45" s="20">
        <v>2.251446759259261E-2</v>
      </c>
      <c r="G45" s="20">
        <v>2.0217978395061731E-2</v>
      </c>
      <c r="H45" s="20">
        <v>1.8356481481481501E-2</v>
      </c>
      <c r="I45" s="20">
        <v>0</v>
      </c>
      <c r="J45" s="50">
        <v>3.0786747685185196E-2</v>
      </c>
      <c r="K45" s="1"/>
      <c r="L45" s="2">
        <v>10</v>
      </c>
      <c r="M45" s="48">
        <v>0.7104166666666667</v>
      </c>
      <c r="N45" s="48">
        <v>3.0381944444444475E-2</v>
      </c>
      <c r="O45" s="48">
        <v>4.3981481481481476E-2</v>
      </c>
      <c r="P45" s="48">
        <v>4.0625000000000022E-2</v>
      </c>
      <c r="Q45" s="48">
        <v>7.1990740740740744E-2</v>
      </c>
      <c r="R45" s="50">
        <v>9.7008547008547025E-2</v>
      </c>
      <c r="S45" s="1"/>
    </row>
    <row r="46" spans="1:19" x14ac:dyDescent="0.25">
      <c r="A46" s="1"/>
      <c r="B46" s="2">
        <v>11</v>
      </c>
      <c r="C46" s="20">
        <v>2.9206532921810729E-2</v>
      </c>
      <c r="D46" s="20">
        <v>3.5236441798941802E-2</v>
      </c>
      <c r="E46" s="20">
        <v>3.5683593749999992E-2</v>
      </c>
      <c r="F46" s="20">
        <v>1.8908880471380465E-2</v>
      </c>
      <c r="G46" s="20">
        <v>1.6811342592592579E-2</v>
      </c>
      <c r="H46" s="20">
        <v>2.0455246913580232E-2</v>
      </c>
      <c r="I46" s="20">
        <v>0</v>
      </c>
      <c r="J46" s="50">
        <v>2.8341203703703709E-2</v>
      </c>
      <c r="K46" s="1"/>
      <c r="L46" s="2">
        <v>11</v>
      </c>
      <c r="M46" s="48">
        <v>4.0277777777777767E-2</v>
      </c>
      <c r="N46" s="48">
        <v>0.26712962962962966</v>
      </c>
      <c r="O46" s="48">
        <v>0.62861111111111112</v>
      </c>
      <c r="P46" s="48">
        <v>0.35300925925925924</v>
      </c>
      <c r="Q46" s="48">
        <v>0.2800347222222222</v>
      </c>
      <c r="R46" s="50">
        <v>0.34691358024691354</v>
      </c>
      <c r="S46" s="1"/>
    </row>
    <row r="47" spans="1:19" x14ac:dyDescent="0.25">
      <c r="A47" s="1"/>
      <c r="B47" s="2">
        <v>12</v>
      </c>
      <c r="C47" s="20">
        <v>1.9172453703703702E-2</v>
      </c>
      <c r="D47" s="20">
        <v>2.5052083333333319E-2</v>
      </c>
      <c r="E47" s="20">
        <v>5.4136396011396019E-2</v>
      </c>
      <c r="F47" s="20">
        <v>2.9010416666666664E-2</v>
      </c>
      <c r="G47" s="20">
        <v>2.4029431216931223E-2</v>
      </c>
      <c r="H47" s="20">
        <v>0</v>
      </c>
      <c r="I47" s="20">
        <v>1.1168981481481488E-2</v>
      </c>
      <c r="J47" s="50">
        <v>3.2906378600823044E-2</v>
      </c>
      <c r="K47" s="1"/>
      <c r="L47" s="2">
        <v>12</v>
      </c>
      <c r="M47" s="48">
        <v>0.37152777777777773</v>
      </c>
      <c r="N47" s="48">
        <v>0.38003472222222223</v>
      </c>
      <c r="O47" s="48">
        <v>7.9166666666666663E-2</v>
      </c>
      <c r="P47" s="48">
        <v>0.2959104938271605</v>
      </c>
      <c r="Q47" s="48">
        <v>0.24623015873015872</v>
      </c>
      <c r="R47" s="50">
        <v>0</v>
      </c>
      <c r="S47" s="1"/>
    </row>
    <row r="48" spans="1:19" x14ac:dyDescent="0.25">
      <c r="A48" s="1"/>
      <c r="B48" s="2">
        <v>13</v>
      </c>
      <c r="C48" s="20">
        <v>3.3404558404558395E-2</v>
      </c>
      <c r="D48" s="20">
        <v>4.0895061728395091E-2</v>
      </c>
      <c r="E48" s="20">
        <v>4.5866126543209838E-2</v>
      </c>
      <c r="F48" s="20">
        <v>3.4145622895622924E-2</v>
      </c>
      <c r="G48" s="20">
        <v>2.3981481481481465E-2</v>
      </c>
      <c r="H48" s="20">
        <v>1.4149305555555547E-2</v>
      </c>
      <c r="I48" s="20">
        <v>1.4976851851851825E-2</v>
      </c>
      <c r="J48" s="50">
        <v>3.4615539452495965E-2</v>
      </c>
      <c r="K48" s="1"/>
      <c r="L48" s="2">
        <v>13</v>
      </c>
      <c r="M48" s="48">
        <v>0.28272569444444445</v>
      </c>
      <c r="N48" s="48">
        <v>0.41666666666666669</v>
      </c>
      <c r="O48" s="48">
        <v>0.21475694444444449</v>
      </c>
      <c r="P48" s="48">
        <v>5.9027777777777846E-2</v>
      </c>
      <c r="Q48" s="48">
        <v>0.55486111111111114</v>
      </c>
      <c r="R48" s="50">
        <v>0</v>
      </c>
      <c r="S48" s="1"/>
    </row>
    <row r="49" spans="1:22" x14ac:dyDescent="0.25">
      <c r="A49" s="1"/>
      <c r="B49" s="2">
        <v>14</v>
      </c>
      <c r="C49" s="20">
        <v>2.9094328703703695E-2</v>
      </c>
      <c r="D49" s="20">
        <v>3.6946097883597852E-2</v>
      </c>
      <c r="E49" s="20">
        <v>4.4001736111111113E-2</v>
      </c>
      <c r="F49" s="20">
        <v>3.2100694444444466E-2</v>
      </c>
      <c r="G49" s="20">
        <v>0</v>
      </c>
      <c r="H49" s="20">
        <v>0</v>
      </c>
      <c r="I49" s="20">
        <v>0</v>
      </c>
      <c r="J49" s="50">
        <v>3.7365501277139196E-2</v>
      </c>
      <c r="K49" s="1"/>
      <c r="L49" s="2">
        <v>14</v>
      </c>
      <c r="M49" s="48">
        <v>0.45251736111111107</v>
      </c>
      <c r="N49" s="48">
        <v>0.54965277777777777</v>
      </c>
      <c r="O49" s="48">
        <v>0.68217592592592602</v>
      </c>
      <c r="P49" s="48">
        <v>5.3124999999999978E-2</v>
      </c>
      <c r="Q49" s="48">
        <v>0.47557870370370364</v>
      </c>
      <c r="R49" s="50">
        <v>0.47065217391304337</v>
      </c>
      <c r="S49" s="1"/>
    </row>
    <row r="50" spans="1:22" x14ac:dyDescent="0.25">
      <c r="A50" s="1"/>
      <c r="B50" s="2">
        <v>15</v>
      </c>
      <c r="C50" s="20">
        <v>2.9110725308642005E-2</v>
      </c>
      <c r="D50" s="20">
        <v>2.6977513227513232E-2</v>
      </c>
      <c r="E50" s="20">
        <v>4.2709986772486767E-2</v>
      </c>
      <c r="F50" s="20">
        <v>1.6976851851851847E-2</v>
      </c>
      <c r="G50" s="20">
        <v>2.0445601851851847E-2</v>
      </c>
      <c r="H50" s="20">
        <v>0</v>
      </c>
      <c r="I50" s="20">
        <v>1.3738425925926001E-2</v>
      </c>
      <c r="J50" s="50">
        <v>2.8642526455026462E-2</v>
      </c>
      <c r="K50" s="1"/>
      <c r="L50" s="2">
        <v>15</v>
      </c>
      <c r="M50" s="48">
        <v>0.4906746031746031</v>
      </c>
      <c r="N50" s="48">
        <v>0.53697916666666679</v>
      </c>
      <c r="O50" s="48">
        <v>0.71083333333333332</v>
      </c>
      <c r="P50" s="48">
        <v>0.31710069444444439</v>
      </c>
      <c r="Q50" s="48">
        <v>0.44953703703703707</v>
      </c>
      <c r="R50" s="50">
        <v>0.47902777777777783</v>
      </c>
      <c r="S50" s="1"/>
    </row>
    <row r="51" spans="1:22" x14ac:dyDescent="0.25">
      <c r="A51" s="1"/>
      <c r="B51" s="2">
        <v>16</v>
      </c>
      <c r="C51" s="20">
        <v>1.9060185185185152E-2</v>
      </c>
      <c r="D51" s="20">
        <v>3.7337962962962934E-2</v>
      </c>
      <c r="E51" s="20">
        <v>4.0127314814814796E-2</v>
      </c>
      <c r="F51" s="20">
        <v>2.345293209876544E-2</v>
      </c>
      <c r="G51" s="20">
        <v>0</v>
      </c>
      <c r="H51" s="20">
        <v>0</v>
      </c>
      <c r="I51" s="20">
        <v>2.3912037037037037E-2</v>
      </c>
      <c r="J51" s="50">
        <v>2.8512455908289224E-2</v>
      </c>
      <c r="K51" s="1"/>
      <c r="L51" s="2">
        <v>16</v>
      </c>
      <c r="M51" s="48">
        <v>0.73333333333333339</v>
      </c>
      <c r="N51" s="48">
        <v>0.30583333333333329</v>
      </c>
      <c r="O51" s="48">
        <v>0.57817460317460323</v>
      </c>
      <c r="P51" s="48">
        <v>0.29791666666666666</v>
      </c>
      <c r="Q51" s="48">
        <v>2.3611111111111138E-2</v>
      </c>
      <c r="R51" s="50">
        <v>0.45073529411764707</v>
      </c>
      <c r="S51" s="1"/>
    </row>
    <row r="52" spans="1:22" x14ac:dyDescent="0.25">
      <c r="A52" s="1"/>
      <c r="B52" s="2">
        <v>17</v>
      </c>
      <c r="C52" s="20">
        <v>1.6273148148148064E-2</v>
      </c>
      <c r="D52" s="20">
        <v>4.4743055555555578E-2</v>
      </c>
      <c r="E52" s="20">
        <v>1.8023148148148205E-2</v>
      </c>
      <c r="F52" s="20">
        <v>1.7178240740740747E-2</v>
      </c>
      <c r="G52" s="20">
        <v>1.2245370370370434E-2</v>
      </c>
      <c r="H52" s="20">
        <v>0</v>
      </c>
      <c r="I52" s="20">
        <v>1.3993055555555522E-2</v>
      </c>
      <c r="J52" s="50">
        <v>2.4131944444444459E-2</v>
      </c>
      <c r="K52" s="1"/>
      <c r="L52" s="2">
        <v>17</v>
      </c>
      <c r="M52" s="48">
        <v>5.8680555555555569E-2</v>
      </c>
      <c r="N52" s="48">
        <v>0.38027777777777783</v>
      </c>
      <c r="O52" s="48">
        <v>0</v>
      </c>
      <c r="P52" s="48">
        <v>6.1805555555555669E-2</v>
      </c>
      <c r="Q52" s="48">
        <v>8.6805555555555691E-2</v>
      </c>
      <c r="R52" s="50">
        <v>0.24081790123456795</v>
      </c>
      <c r="S52" s="1"/>
    </row>
    <row r="53" spans="1:22" x14ac:dyDescent="0.25">
      <c r="A53" s="1"/>
      <c r="B53" s="2">
        <v>18</v>
      </c>
      <c r="C53" s="20">
        <v>2.0271990740740764E-2</v>
      </c>
      <c r="D53" s="20">
        <v>2.2060185185185155E-2</v>
      </c>
      <c r="E53" s="20">
        <v>1.8043981481481491E-2</v>
      </c>
      <c r="F53" s="20">
        <v>1.9276620370370368E-2</v>
      </c>
      <c r="G53" s="20">
        <v>0</v>
      </c>
      <c r="H53" s="20">
        <v>0</v>
      </c>
      <c r="I53" s="20">
        <v>1.5833333333333477E-2</v>
      </c>
      <c r="J53" s="50">
        <v>1.9013631687242818E-2</v>
      </c>
      <c r="K53" s="1"/>
      <c r="L53" s="2">
        <v>18</v>
      </c>
      <c r="M53" s="48">
        <v>0</v>
      </c>
      <c r="N53" s="48">
        <v>0.28680555555555548</v>
      </c>
      <c r="O53" s="48">
        <v>0.83194444444444449</v>
      </c>
      <c r="P53" s="48">
        <v>6.0069444444444564E-2</v>
      </c>
      <c r="Q53" s="48">
        <v>0</v>
      </c>
      <c r="R53" s="50">
        <v>0.3051388888888889</v>
      </c>
      <c r="S53" s="1"/>
    </row>
    <row r="54" spans="1:22" x14ac:dyDescent="0.25">
      <c r="A54" s="1"/>
      <c r="B54" s="2">
        <v>19</v>
      </c>
      <c r="C54" s="20">
        <v>1.3101851851851865E-2</v>
      </c>
      <c r="D54" s="20">
        <v>1.8715277777777817E-2</v>
      </c>
      <c r="E54" s="20">
        <v>1.7939814814814825E-2</v>
      </c>
      <c r="F54" s="20">
        <v>1.2025462962962918E-2</v>
      </c>
      <c r="G54" s="20">
        <v>0</v>
      </c>
      <c r="H54" s="20">
        <v>1.3993055555555634E-2</v>
      </c>
      <c r="I54" s="20">
        <v>2.5706018518518503E-2</v>
      </c>
      <c r="J54" s="50">
        <v>1.7060185185185199E-2</v>
      </c>
      <c r="K54" s="1"/>
      <c r="L54" s="2">
        <v>19</v>
      </c>
      <c r="M54" s="48">
        <v>4.479166666666673E-2</v>
      </c>
      <c r="N54" s="48">
        <v>0</v>
      </c>
      <c r="O54" s="48">
        <v>0</v>
      </c>
      <c r="P54" s="48">
        <v>2.7083333333333237E-2</v>
      </c>
      <c r="Q54" s="48">
        <v>0</v>
      </c>
      <c r="R54" s="50">
        <v>3.8888888888888896E-2</v>
      </c>
      <c r="S54" s="1"/>
    </row>
    <row r="55" spans="1:22" x14ac:dyDescent="0.25">
      <c r="A55" s="1"/>
      <c r="B55" s="2">
        <v>20</v>
      </c>
      <c r="C55" s="20">
        <v>1.7361111111111105E-2</v>
      </c>
      <c r="D55" s="20">
        <v>1.5428240740740673E-2</v>
      </c>
      <c r="E55" s="20">
        <v>1.7391975308641967E-2</v>
      </c>
      <c r="F55" s="20">
        <v>0</v>
      </c>
      <c r="G55" s="20">
        <v>0</v>
      </c>
      <c r="H55" s="20">
        <v>0</v>
      </c>
      <c r="I55" s="20">
        <v>1.5607638888888886E-2</v>
      </c>
      <c r="J55" s="50">
        <v>1.669270833333332E-2</v>
      </c>
      <c r="K55" s="1"/>
      <c r="L55" s="2">
        <v>20</v>
      </c>
      <c r="M55" s="48">
        <v>0</v>
      </c>
      <c r="N55" s="48">
        <v>6.8055555555555536E-2</v>
      </c>
      <c r="O55" s="48">
        <v>0</v>
      </c>
      <c r="P55" s="48">
        <v>0.43865740740740738</v>
      </c>
      <c r="Q55" s="48">
        <v>4.7222222222222165E-2</v>
      </c>
      <c r="R55" s="50">
        <v>0.28625</v>
      </c>
      <c r="S55" s="1"/>
    </row>
    <row r="56" spans="1:22" x14ac:dyDescent="0.25">
      <c r="A56" s="1"/>
      <c r="B56" s="2">
        <v>21</v>
      </c>
      <c r="C56" s="20">
        <v>1.8179976851851853E-2</v>
      </c>
      <c r="D56" s="20">
        <v>2.0233410493827153E-2</v>
      </c>
      <c r="E56" s="20">
        <v>1.7368827160493854E-2</v>
      </c>
      <c r="F56" s="20">
        <v>1.2233796296296284E-2</v>
      </c>
      <c r="G56" s="20">
        <v>0</v>
      </c>
      <c r="H56" s="20">
        <v>1.4143518518518583E-2</v>
      </c>
      <c r="I56" s="20">
        <v>1.8927469135802382E-2</v>
      </c>
      <c r="J56" s="50">
        <v>1.8299254115226329E-2</v>
      </c>
      <c r="K56" s="1"/>
      <c r="L56" s="2">
        <v>21</v>
      </c>
      <c r="M56" s="48">
        <v>0.52847222222222212</v>
      </c>
      <c r="N56" s="48">
        <v>0</v>
      </c>
      <c r="O56" s="48">
        <v>0</v>
      </c>
      <c r="P56" s="48">
        <v>0</v>
      </c>
      <c r="Q56" s="48">
        <v>0</v>
      </c>
      <c r="R56" s="50">
        <v>0.52847222222222212</v>
      </c>
      <c r="S56" s="1"/>
    </row>
    <row r="57" spans="1:22" x14ac:dyDescent="0.25">
      <c r="A57" s="1"/>
      <c r="B57" s="2">
        <v>22</v>
      </c>
      <c r="C57" s="20">
        <v>0</v>
      </c>
      <c r="D57" s="20">
        <v>1.5231481481481457E-2</v>
      </c>
      <c r="E57" s="20">
        <v>1.5208333333333268E-2</v>
      </c>
      <c r="F57" s="20">
        <v>1.2800925925925966E-2</v>
      </c>
      <c r="G57" s="20">
        <v>0</v>
      </c>
      <c r="H57" s="20">
        <v>0</v>
      </c>
      <c r="I57" s="20">
        <v>1.5850694444444369E-2</v>
      </c>
      <c r="J57" s="50">
        <v>1.5028935185185147E-2</v>
      </c>
      <c r="K57" s="1"/>
      <c r="L57" s="2">
        <v>22</v>
      </c>
      <c r="M57" s="48">
        <v>0.52604166666666674</v>
      </c>
      <c r="N57" s="48">
        <v>0</v>
      </c>
      <c r="O57" s="48">
        <v>0</v>
      </c>
      <c r="P57" s="48">
        <v>0</v>
      </c>
      <c r="Q57" s="48">
        <v>0.49756944444444434</v>
      </c>
      <c r="R57" s="50">
        <v>0.51180555555555551</v>
      </c>
      <c r="S57" s="1"/>
    </row>
    <row r="58" spans="1:22" x14ac:dyDescent="0.25">
      <c r="A58" s="1"/>
      <c r="B58" s="2">
        <v>23</v>
      </c>
      <c r="C58" s="20">
        <v>1.3807870370370345E-2</v>
      </c>
      <c r="D58" s="20">
        <v>1.5451388888888862E-2</v>
      </c>
      <c r="E58" s="20">
        <v>1.9733796296296402E-2</v>
      </c>
      <c r="F58" s="20">
        <v>1.6365740740740709E-2</v>
      </c>
      <c r="G58" s="20">
        <v>0</v>
      </c>
      <c r="H58" s="20">
        <v>0</v>
      </c>
      <c r="I58" s="20">
        <v>0</v>
      </c>
      <c r="J58" s="50">
        <v>1.7018518518518544E-2</v>
      </c>
      <c r="K58" s="1"/>
      <c r="L58" s="2">
        <v>23</v>
      </c>
      <c r="M58" s="48">
        <v>0</v>
      </c>
      <c r="N58" s="48">
        <v>0</v>
      </c>
      <c r="O58" s="48">
        <v>0</v>
      </c>
      <c r="P58" s="48">
        <v>0</v>
      </c>
      <c r="Q58" s="48">
        <v>0.43368055555555562</v>
      </c>
      <c r="R58" s="50">
        <v>0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7" t="s">
        <v>9</v>
      </c>
      <c r="N60" s="28" t="s">
        <v>10</v>
      </c>
      <c r="O60" s="29" t="s">
        <v>11</v>
      </c>
      <c r="P60" s="27" t="s">
        <v>12</v>
      </c>
      <c r="Q60" s="27" t="s">
        <v>13</v>
      </c>
      <c r="R60" s="4" t="s">
        <v>0</v>
      </c>
      <c r="S60" s="4"/>
      <c r="T60" s="5"/>
      <c r="U60" s="5"/>
      <c r="V60" s="5"/>
    </row>
    <row r="61" spans="1:22" x14ac:dyDescent="0.25">
      <c r="A61" s="1"/>
      <c r="B61" s="26"/>
      <c r="C61" s="30" t="s">
        <v>28</v>
      </c>
      <c r="D61" s="31" t="s">
        <v>29</v>
      </c>
      <c r="E61" s="26"/>
      <c r="F61" s="26"/>
      <c r="G61" s="32" t="s">
        <v>30</v>
      </c>
      <c r="H61" s="33" t="s">
        <v>31</v>
      </c>
      <c r="I61" s="26"/>
      <c r="J61" s="26"/>
      <c r="K61" s="26"/>
      <c r="L61" s="26"/>
      <c r="M61" s="30" t="s">
        <v>32</v>
      </c>
      <c r="N61" s="34" t="s">
        <v>33</v>
      </c>
      <c r="O61" s="35" t="s">
        <v>34</v>
      </c>
      <c r="P61" s="34" t="s">
        <v>35</v>
      </c>
      <c r="Q61" s="36" t="s">
        <v>36</v>
      </c>
      <c r="R61" s="1"/>
      <c r="S61" s="1"/>
    </row>
    <row r="62" spans="1:22" ht="7.5" customHeight="1" x14ac:dyDescent="0.25">
      <c r="A62" s="1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1"/>
      <c r="S62" s="1"/>
    </row>
    <row r="63" spans="1:22" x14ac:dyDescent="0.25">
      <c r="A63" s="1"/>
      <c r="B63" s="25" t="s">
        <v>0</v>
      </c>
      <c r="C63" s="37" t="s">
        <v>14</v>
      </c>
      <c r="D63" s="38" t="s">
        <v>15</v>
      </c>
      <c r="E63" s="26"/>
      <c r="F63" s="8" t="s">
        <v>0</v>
      </c>
      <c r="G63" s="39" t="s">
        <v>16</v>
      </c>
      <c r="H63" s="33" t="s">
        <v>17</v>
      </c>
      <c r="I63" s="26"/>
      <c r="J63" s="26"/>
      <c r="K63" s="26"/>
      <c r="L63" s="25" t="s">
        <v>0</v>
      </c>
      <c r="M63" s="35" t="s">
        <v>9</v>
      </c>
      <c r="N63" s="34" t="s">
        <v>18</v>
      </c>
      <c r="O63" s="35" t="s">
        <v>11</v>
      </c>
      <c r="P63" s="34" t="s">
        <v>12</v>
      </c>
      <c r="Q63" s="40" t="s">
        <v>13</v>
      </c>
      <c r="R63" s="1"/>
      <c r="S63" s="1"/>
    </row>
    <row r="64" spans="1:22" x14ac:dyDescent="0.25">
      <c r="A64" s="1"/>
      <c r="B64" s="2">
        <v>0</v>
      </c>
      <c r="C64" s="11">
        <v>1.5850694444444448E-2</v>
      </c>
      <c r="D64" s="12">
        <v>2.28279709714953E-2</v>
      </c>
      <c r="E64" s="1"/>
      <c r="F64" s="2">
        <v>0</v>
      </c>
      <c r="G64" s="13">
        <v>0</v>
      </c>
      <c r="H64" s="14">
        <v>0.33098827356100369</v>
      </c>
      <c r="I64" s="1"/>
      <c r="J64" s="1"/>
      <c r="K64" s="1"/>
      <c r="L64" s="2">
        <v>0</v>
      </c>
      <c r="M64" s="10">
        <v>6</v>
      </c>
      <c r="N64" s="7">
        <v>0</v>
      </c>
      <c r="O64" s="10">
        <v>25.833333333333332</v>
      </c>
      <c r="P64" s="7">
        <v>11.166666666666666</v>
      </c>
      <c r="Q64" s="15">
        <f>SUM(O64:P64)</f>
        <v>37</v>
      </c>
      <c r="R64" s="1"/>
      <c r="S64" s="1"/>
    </row>
    <row r="65" spans="1:19" x14ac:dyDescent="0.25">
      <c r="A65" s="1"/>
      <c r="B65" s="2">
        <v>1</v>
      </c>
      <c r="C65" s="11">
        <v>1.815393518518519E-2</v>
      </c>
      <c r="D65" s="12">
        <v>2.28279709714953E-2</v>
      </c>
      <c r="E65" s="1"/>
      <c r="F65" s="2">
        <v>1</v>
      </c>
      <c r="G65" s="13">
        <v>0</v>
      </c>
      <c r="H65" s="14">
        <v>0.33098827356100369</v>
      </c>
      <c r="I65" s="1"/>
      <c r="J65" s="1"/>
      <c r="K65" s="1"/>
      <c r="L65" s="2">
        <v>1</v>
      </c>
      <c r="M65" s="10">
        <v>8</v>
      </c>
      <c r="N65" s="7">
        <v>0</v>
      </c>
      <c r="O65" s="10">
        <v>25.833333333333332</v>
      </c>
      <c r="P65" s="7">
        <v>11.166666666666666</v>
      </c>
      <c r="Q65" s="15">
        <f t="shared" ref="Q65:Q87" si="4">SUM(O65:P65)</f>
        <v>37</v>
      </c>
      <c r="R65" s="1"/>
      <c r="S65" s="1"/>
    </row>
    <row r="66" spans="1:19" x14ac:dyDescent="0.25">
      <c r="A66" s="1"/>
      <c r="B66" s="2">
        <v>2</v>
      </c>
      <c r="C66" s="11">
        <v>1.5163323045267482E-2</v>
      </c>
      <c r="D66" s="12">
        <v>2.28279709714953E-2</v>
      </c>
      <c r="E66" s="1"/>
      <c r="F66" s="2">
        <v>2</v>
      </c>
      <c r="G66" s="13">
        <v>0</v>
      </c>
      <c r="H66" s="14">
        <v>0.33098827356100369</v>
      </c>
      <c r="I66" s="1"/>
      <c r="J66" s="1"/>
      <c r="K66" s="1"/>
      <c r="L66" s="2">
        <v>2</v>
      </c>
      <c r="M66" s="10">
        <v>9</v>
      </c>
      <c r="N66" s="7">
        <v>0</v>
      </c>
      <c r="O66" s="10">
        <v>25.833333333333332</v>
      </c>
      <c r="P66" s="7">
        <v>11.166666666666666</v>
      </c>
      <c r="Q66" s="15">
        <f t="shared" si="4"/>
        <v>37</v>
      </c>
      <c r="R66" s="1"/>
      <c r="S66" s="1"/>
    </row>
    <row r="67" spans="1:19" x14ac:dyDescent="0.25">
      <c r="A67" s="1"/>
      <c r="B67" s="2">
        <v>3</v>
      </c>
      <c r="C67" s="11">
        <v>1.6386165577342043E-2</v>
      </c>
      <c r="D67" s="12">
        <v>2.28279709714953E-2</v>
      </c>
      <c r="E67" s="1"/>
      <c r="F67" s="2">
        <v>3</v>
      </c>
      <c r="G67" s="13">
        <v>0</v>
      </c>
      <c r="H67" s="14">
        <v>0.33098827356100369</v>
      </c>
      <c r="I67" s="1"/>
      <c r="J67" s="1"/>
      <c r="K67" s="1"/>
      <c r="L67" s="2">
        <v>3</v>
      </c>
      <c r="M67" s="10">
        <v>17</v>
      </c>
      <c r="N67" s="7">
        <v>0</v>
      </c>
      <c r="O67" s="10">
        <v>25.833333333333332</v>
      </c>
      <c r="P67" s="7">
        <v>11.166666666666666</v>
      </c>
      <c r="Q67" s="15">
        <f t="shared" si="4"/>
        <v>37</v>
      </c>
      <c r="R67" s="1"/>
      <c r="S67" s="1"/>
    </row>
    <row r="68" spans="1:19" x14ac:dyDescent="0.25">
      <c r="A68" s="1"/>
      <c r="B68" s="2">
        <v>4</v>
      </c>
      <c r="C68" s="11">
        <v>1.9843326558265584E-2</v>
      </c>
      <c r="D68" s="12">
        <v>2.28279709714953E-2</v>
      </c>
      <c r="E68" s="1"/>
      <c r="F68" s="2">
        <v>4</v>
      </c>
      <c r="G68" s="13">
        <v>0</v>
      </c>
      <c r="H68" s="14">
        <v>0.33098827356100369</v>
      </c>
      <c r="I68" s="1"/>
      <c r="J68" s="1"/>
      <c r="K68" s="1"/>
      <c r="L68" s="2">
        <v>4</v>
      </c>
      <c r="M68" s="10">
        <v>41</v>
      </c>
      <c r="N68" s="7">
        <v>0</v>
      </c>
      <c r="O68" s="10">
        <v>25.833333333333332</v>
      </c>
      <c r="P68" s="7">
        <v>11.166666666666666</v>
      </c>
      <c r="Q68" s="15">
        <f t="shared" si="4"/>
        <v>37</v>
      </c>
      <c r="R68" s="1"/>
      <c r="S68" s="1"/>
    </row>
    <row r="69" spans="1:19" x14ac:dyDescent="0.25">
      <c r="A69" s="1"/>
      <c r="B69" s="2">
        <v>5</v>
      </c>
      <c r="C69" s="11">
        <v>1.8369076797385621E-2</v>
      </c>
      <c r="D69" s="12">
        <v>2.28279709714953E-2</v>
      </c>
      <c r="E69" s="1"/>
      <c r="F69" s="2">
        <v>5</v>
      </c>
      <c r="G69" s="13">
        <v>0</v>
      </c>
      <c r="H69" s="14">
        <v>0.33098827356100369</v>
      </c>
      <c r="I69" s="1"/>
      <c r="J69" s="1"/>
      <c r="K69" s="1"/>
      <c r="L69" s="2">
        <v>5</v>
      </c>
      <c r="M69" s="10">
        <v>34</v>
      </c>
      <c r="N69" s="7">
        <v>14</v>
      </c>
      <c r="O69" s="10">
        <v>25.833333333333332</v>
      </c>
      <c r="P69" s="7">
        <v>11.166666666666666</v>
      </c>
      <c r="Q69" s="15">
        <f t="shared" si="4"/>
        <v>37</v>
      </c>
      <c r="R69" s="1"/>
      <c r="S69" s="1"/>
    </row>
    <row r="70" spans="1:19" x14ac:dyDescent="0.25">
      <c r="A70" s="1"/>
      <c r="B70" s="2">
        <v>6</v>
      </c>
      <c r="C70" s="11">
        <v>2.1717029529529534E-2</v>
      </c>
      <c r="D70" s="12">
        <v>2.28279709714953E-2</v>
      </c>
      <c r="E70" s="1"/>
      <c r="F70" s="2">
        <v>6</v>
      </c>
      <c r="G70" s="13">
        <v>4.7638888888888883E-2</v>
      </c>
      <c r="H70" s="14">
        <v>0.33098827356100369</v>
      </c>
      <c r="I70" s="1"/>
      <c r="J70" s="1"/>
      <c r="K70" s="1"/>
      <c r="L70" s="2">
        <v>6</v>
      </c>
      <c r="M70" s="10">
        <v>37</v>
      </c>
      <c r="N70" s="7">
        <v>5</v>
      </c>
      <c r="O70" s="10">
        <v>25.833333333333332</v>
      </c>
      <c r="P70" s="7">
        <v>11.166666666666666</v>
      </c>
      <c r="Q70" s="15">
        <f t="shared" si="4"/>
        <v>37</v>
      </c>
      <c r="R70" s="1"/>
      <c r="S70" s="1"/>
    </row>
    <row r="71" spans="1:19" x14ac:dyDescent="0.25">
      <c r="A71" s="1"/>
      <c r="B71" s="2">
        <v>7</v>
      </c>
      <c r="C71" s="11">
        <v>2.1454861111111119E-2</v>
      </c>
      <c r="D71" s="12">
        <v>2.28279709714953E-2</v>
      </c>
      <c r="E71" s="1"/>
      <c r="F71" s="2">
        <v>7</v>
      </c>
      <c r="G71" s="13">
        <v>0</v>
      </c>
      <c r="H71" s="14">
        <v>0.33098827356100369</v>
      </c>
      <c r="I71" s="1"/>
      <c r="J71" s="1"/>
      <c r="K71" s="1"/>
      <c r="L71" s="2">
        <v>7</v>
      </c>
      <c r="M71" s="10">
        <v>40</v>
      </c>
      <c r="N71" s="7">
        <v>18</v>
      </c>
      <c r="O71" s="10">
        <v>25.833333333333332</v>
      </c>
      <c r="P71" s="7">
        <v>11.166666666666666</v>
      </c>
      <c r="Q71" s="15">
        <f t="shared" si="4"/>
        <v>37</v>
      </c>
      <c r="R71" s="1"/>
      <c r="S71" s="1"/>
    </row>
    <row r="72" spans="1:19" x14ac:dyDescent="0.25">
      <c r="A72" s="1"/>
      <c r="B72" s="2">
        <v>8</v>
      </c>
      <c r="C72" s="11">
        <v>2.0718727305737109E-2</v>
      </c>
      <c r="D72" s="12">
        <v>2.28279709714953E-2</v>
      </c>
      <c r="E72" s="1"/>
      <c r="F72" s="2">
        <v>8</v>
      </c>
      <c r="G72" s="13">
        <v>9.2986111111111075E-2</v>
      </c>
      <c r="H72" s="14">
        <v>0.33098827356100369</v>
      </c>
      <c r="I72" s="1"/>
      <c r="J72" s="1"/>
      <c r="K72" s="1"/>
      <c r="L72" s="2">
        <v>8</v>
      </c>
      <c r="M72" s="10">
        <v>51</v>
      </c>
      <c r="N72" s="7">
        <v>20</v>
      </c>
      <c r="O72" s="10">
        <v>25.833333333333332</v>
      </c>
      <c r="P72" s="7">
        <v>11.166666666666666</v>
      </c>
      <c r="Q72" s="15">
        <f t="shared" si="4"/>
        <v>37</v>
      </c>
      <c r="R72" s="1"/>
      <c r="S72" s="1"/>
    </row>
    <row r="73" spans="1:19" x14ac:dyDescent="0.25">
      <c r="A73" s="1"/>
      <c r="B73" s="2">
        <v>9</v>
      </c>
      <c r="C73" s="11">
        <v>2.4821356682769736E-2</v>
      </c>
      <c r="D73" s="12">
        <v>2.28279709714953E-2</v>
      </c>
      <c r="E73" s="1"/>
      <c r="F73" s="2">
        <v>9</v>
      </c>
      <c r="G73" s="13">
        <v>0.73749999999999993</v>
      </c>
      <c r="H73" s="14">
        <v>0.33098827356100369</v>
      </c>
      <c r="I73" s="1"/>
      <c r="J73" s="1"/>
      <c r="K73" s="1"/>
      <c r="L73" s="2">
        <v>9</v>
      </c>
      <c r="M73" s="10">
        <v>46</v>
      </c>
      <c r="N73" s="7">
        <v>18</v>
      </c>
      <c r="O73" s="10">
        <v>25.833333333333332</v>
      </c>
      <c r="P73" s="7">
        <v>11.166666666666666</v>
      </c>
      <c r="Q73" s="15">
        <f t="shared" si="4"/>
        <v>37</v>
      </c>
      <c r="R73" s="1"/>
      <c r="S73" s="1"/>
    </row>
    <row r="74" spans="1:19" x14ac:dyDescent="0.25">
      <c r="A74" s="1"/>
      <c r="B74" s="2">
        <v>10</v>
      </c>
      <c r="C74" s="11">
        <v>3.0786747685185196E-2</v>
      </c>
      <c r="D74" s="12">
        <v>2.28279709714953E-2</v>
      </c>
      <c r="E74" s="1"/>
      <c r="F74" s="2">
        <v>10</v>
      </c>
      <c r="G74" s="13">
        <v>9.7008547008547025E-2</v>
      </c>
      <c r="H74" s="14">
        <v>0.33098827356100369</v>
      </c>
      <c r="I74" s="1"/>
      <c r="J74" s="1"/>
      <c r="K74" s="1"/>
      <c r="L74" s="2">
        <v>10</v>
      </c>
      <c r="M74" s="10">
        <v>40</v>
      </c>
      <c r="N74" s="7">
        <v>13</v>
      </c>
      <c r="O74" s="10">
        <v>25.833333333333332</v>
      </c>
      <c r="P74" s="7">
        <v>11.166666666666666</v>
      </c>
      <c r="Q74" s="15">
        <f t="shared" si="4"/>
        <v>37</v>
      </c>
      <c r="R74" s="1"/>
      <c r="S74" s="1"/>
    </row>
    <row r="75" spans="1:19" x14ac:dyDescent="0.25">
      <c r="A75" s="1"/>
      <c r="B75" s="2">
        <v>11</v>
      </c>
      <c r="C75" s="11">
        <v>2.8341203703703709E-2</v>
      </c>
      <c r="D75" s="12">
        <v>2.28279709714953E-2</v>
      </c>
      <c r="E75" s="1"/>
      <c r="F75" s="2">
        <v>11</v>
      </c>
      <c r="G75" s="13">
        <v>0.34691358024691354</v>
      </c>
      <c r="H75" s="14">
        <v>0.33098827356100369</v>
      </c>
      <c r="I75" s="1"/>
      <c r="J75" s="1"/>
      <c r="K75" s="1"/>
      <c r="L75" s="2">
        <v>11</v>
      </c>
      <c r="M75" s="10">
        <v>50</v>
      </c>
      <c r="N75" s="7">
        <v>18</v>
      </c>
      <c r="O75" s="10">
        <v>25.833333333333332</v>
      </c>
      <c r="P75" s="7">
        <v>11.166666666666666</v>
      </c>
      <c r="Q75" s="15">
        <f t="shared" si="4"/>
        <v>37</v>
      </c>
      <c r="R75" s="1"/>
      <c r="S75" s="1"/>
    </row>
    <row r="76" spans="1:19" x14ac:dyDescent="0.25">
      <c r="A76" s="1"/>
      <c r="B76" s="2">
        <v>12</v>
      </c>
      <c r="C76" s="11">
        <v>3.2906378600823044E-2</v>
      </c>
      <c r="D76" s="12">
        <v>2.28279709714953E-2</v>
      </c>
      <c r="E76" s="1"/>
      <c r="F76" s="2">
        <v>12</v>
      </c>
      <c r="G76" s="13">
        <v>0</v>
      </c>
      <c r="H76" s="14">
        <v>0.33098827356100369</v>
      </c>
      <c r="I76" s="1"/>
      <c r="J76" s="1"/>
      <c r="K76" s="1"/>
      <c r="L76" s="2">
        <v>12</v>
      </c>
      <c r="M76" s="10">
        <v>45</v>
      </c>
      <c r="N76" s="7">
        <v>34</v>
      </c>
      <c r="O76" s="10">
        <v>25.833333333333332</v>
      </c>
      <c r="P76" s="7">
        <v>11.166666666666666</v>
      </c>
      <c r="Q76" s="15">
        <f t="shared" si="4"/>
        <v>37</v>
      </c>
      <c r="R76" s="1"/>
      <c r="S76" s="1"/>
    </row>
    <row r="77" spans="1:19" x14ac:dyDescent="0.25">
      <c r="A77" s="1"/>
      <c r="B77" s="2">
        <v>13</v>
      </c>
      <c r="C77" s="11">
        <v>3.4615539452495965E-2</v>
      </c>
      <c r="D77" s="12">
        <v>2.28279709714953E-2</v>
      </c>
      <c r="E77" s="1"/>
      <c r="F77" s="2">
        <v>13</v>
      </c>
      <c r="G77" s="13">
        <v>0</v>
      </c>
      <c r="H77" s="14">
        <v>0.33098827356100369</v>
      </c>
      <c r="I77" s="1"/>
      <c r="J77" s="1"/>
      <c r="K77" s="1"/>
      <c r="L77" s="2">
        <v>13</v>
      </c>
      <c r="M77" s="10">
        <v>46</v>
      </c>
      <c r="N77" s="7">
        <v>29</v>
      </c>
      <c r="O77" s="10">
        <v>25.833333333333332</v>
      </c>
      <c r="P77" s="7">
        <v>11.166666666666666</v>
      </c>
      <c r="Q77" s="15">
        <f t="shared" si="4"/>
        <v>37</v>
      </c>
      <c r="R77" s="1"/>
      <c r="S77" s="1"/>
    </row>
    <row r="78" spans="1:19" x14ac:dyDescent="0.25">
      <c r="A78" s="1"/>
      <c r="B78" s="2">
        <v>14</v>
      </c>
      <c r="C78" s="11">
        <v>3.7365501277139196E-2</v>
      </c>
      <c r="D78" s="12">
        <v>2.28279709714953E-2</v>
      </c>
      <c r="E78" s="1"/>
      <c r="F78" s="2">
        <v>14</v>
      </c>
      <c r="G78" s="13">
        <v>0.47065217391304337</v>
      </c>
      <c r="H78" s="14">
        <v>0.33098827356100369</v>
      </c>
      <c r="I78" s="1"/>
      <c r="J78" s="1"/>
      <c r="K78" s="1"/>
      <c r="L78" s="2">
        <v>14</v>
      </c>
      <c r="M78" s="10">
        <v>29</v>
      </c>
      <c r="N78" s="7">
        <v>23</v>
      </c>
      <c r="O78" s="10">
        <v>25.833333333333332</v>
      </c>
      <c r="P78" s="7">
        <v>11.166666666666666</v>
      </c>
      <c r="Q78" s="15">
        <f t="shared" si="4"/>
        <v>37</v>
      </c>
      <c r="R78" s="1"/>
      <c r="S78" s="1"/>
    </row>
    <row r="79" spans="1:19" x14ac:dyDescent="0.25">
      <c r="A79" s="1"/>
      <c r="B79" s="2">
        <v>15</v>
      </c>
      <c r="C79" s="11">
        <v>2.8642526455026462E-2</v>
      </c>
      <c r="D79" s="12">
        <v>2.28279709714953E-2</v>
      </c>
      <c r="E79" s="1"/>
      <c r="F79" s="2">
        <v>15</v>
      </c>
      <c r="G79" s="13">
        <v>0.47902777777777783</v>
      </c>
      <c r="H79" s="14">
        <v>0.33098827356100369</v>
      </c>
      <c r="I79" s="1"/>
      <c r="J79" s="1"/>
      <c r="K79" s="1"/>
      <c r="L79" s="2">
        <v>15</v>
      </c>
      <c r="M79" s="10">
        <v>28</v>
      </c>
      <c r="N79" s="7">
        <v>30</v>
      </c>
      <c r="O79" s="10">
        <v>25.833333333333332</v>
      </c>
      <c r="P79" s="7">
        <v>11.166666666666666</v>
      </c>
      <c r="Q79" s="15">
        <f t="shared" si="4"/>
        <v>37</v>
      </c>
      <c r="R79" s="1"/>
      <c r="S79" s="1"/>
    </row>
    <row r="80" spans="1:19" x14ac:dyDescent="0.25">
      <c r="A80" s="1"/>
      <c r="B80" s="2">
        <v>16</v>
      </c>
      <c r="C80" s="11">
        <v>2.8512455908289224E-2</v>
      </c>
      <c r="D80" s="12">
        <v>2.28279709714953E-2</v>
      </c>
      <c r="E80" s="1"/>
      <c r="F80" s="2">
        <v>16</v>
      </c>
      <c r="G80" s="13">
        <v>0.45073529411764707</v>
      </c>
      <c r="H80" s="14">
        <v>0.33098827356100369</v>
      </c>
      <c r="I80" s="1"/>
      <c r="J80" s="1"/>
      <c r="K80" s="1"/>
      <c r="L80" s="2">
        <v>16</v>
      </c>
      <c r="M80" s="10">
        <v>21</v>
      </c>
      <c r="N80" s="7">
        <v>17</v>
      </c>
      <c r="O80" s="10">
        <v>25.833333333333332</v>
      </c>
      <c r="P80" s="7">
        <v>11.166666666666666</v>
      </c>
      <c r="Q80" s="15">
        <f t="shared" si="4"/>
        <v>37</v>
      </c>
      <c r="R80" s="1"/>
      <c r="S80" s="1"/>
    </row>
    <row r="81" spans="1:19" x14ac:dyDescent="0.25">
      <c r="A81" s="1"/>
      <c r="B81" s="2">
        <v>17</v>
      </c>
      <c r="C81" s="11">
        <v>2.4131944444444459E-2</v>
      </c>
      <c r="D81" s="12">
        <v>2.28279709714953E-2</v>
      </c>
      <c r="E81" s="1"/>
      <c r="F81" s="2">
        <v>17</v>
      </c>
      <c r="G81" s="13">
        <v>0.24081790123456795</v>
      </c>
      <c r="H81" s="14">
        <v>0.33098827356100369</v>
      </c>
      <c r="I81" s="1"/>
      <c r="J81" s="1"/>
      <c r="K81" s="1"/>
      <c r="L81" s="2">
        <v>17</v>
      </c>
      <c r="M81" s="10">
        <v>19</v>
      </c>
      <c r="N81" s="7">
        <v>9</v>
      </c>
      <c r="O81" s="10">
        <v>25.833333333333332</v>
      </c>
      <c r="P81" s="7">
        <v>11.166666666666666</v>
      </c>
      <c r="Q81" s="15">
        <f t="shared" si="4"/>
        <v>37</v>
      </c>
      <c r="R81" s="1"/>
      <c r="S81" s="1"/>
    </row>
    <row r="82" spans="1:19" x14ac:dyDescent="0.25">
      <c r="A82" s="1"/>
      <c r="B82" s="2">
        <v>18</v>
      </c>
      <c r="C82" s="11">
        <v>1.9013631687242818E-2</v>
      </c>
      <c r="D82" s="12">
        <v>2.28279709714953E-2</v>
      </c>
      <c r="E82" s="1"/>
      <c r="F82" s="2">
        <v>18</v>
      </c>
      <c r="G82" s="13">
        <v>0.3051388888888889</v>
      </c>
      <c r="H82" s="14">
        <v>0.33098827356100369</v>
      </c>
      <c r="I82" s="1"/>
      <c r="J82" s="1"/>
      <c r="K82" s="1"/>
      <c r="L82" s="2">
        <v>18</v>
      </c>
      <c r="M82" s="10">
        <v>9</v>
      </c>
      <c r="N82" s="7">
        <v>5</v>
      </c>
      <c r="O82" s="10">
        <v>25.833333333333332</v>
      </c>
      <c r="P82" s="7">
        <v>11.166666666666666</v>
      </c>
      <c r="Q82" s="15">
        <f t="shared" si="4"/>
        <v>37</v>
      </c>
      <c r="R82" s="1"/>
      <c r="S82" s="1"/>
    </row>
    <row r="83" spans="1:19" x14ac:dyDescent="0.25">
      <c r="A83" s="1"/>
      <c r="B83" s="2">
        <v>19</v>
      </c>
      <c r="C83" s="11">
        <v>1.7060185185185199E-2</v>
      </c>
      <c r="D83" s="12">
        <v>2.28279709714953E-2</v>
      </c>
      <c r="E83" s="1"/>
      <c r="F83" s="2">
        <v>19</v>
      </c>
      <c r="G83" s="13">
        <v>3.8888888888888896E-2</v>
      </c>
      <c r="H83" s="14">
        <v>0.33098827356100369</v>
      </c>
      <c r="I83" s="1"/>
      <c r="J83" s="1"/>
      <c r="K83" s="1"/>
      <c r="L83" s="2">
        <v>19</v>
      </c>
      <c r="M83" s="10">
        <v>7</v>
      </c>
      <c r="N83" s="7">
        <v>3</v>
      </c>
      <c r="O83" s="10">
        <v>25.833333333333332</v>
      </c>
      <c r="P83" s="7">
        <v>11.166666666666666</v>
      </c>
      <c r="Q83" s="15">
        <f t="shared" si="4"/>
        <v>37</v>
      </c>
      <c r="R83" s="1"/>
      <c r="S83" s="1"/>
    </row>
    <row r="84" spans="1:19" x14ac:dyDescent="0.25">
      <c r="A84" s="1"/>
      <c r="B84" s="2">
        <v>20</v>
      </c>
      <c r="C84" s="11">
        <v>1.669270833333332E-2</v>
      </c>
      <c r="D84" s="12">
        <v>2.28279709714953E-2</v>
      </c>
      <c r="E84" s="1"/>
      <c r="F84" s="2">
        <v>20</v>
      </c>
      <c r="G84" s="13">
        <v>0.28625</v>
      </c>
      <c r="H84" s="14">
        <v>0.33098827356100369</v>
      </c>
      <c r="I84" s="1"/>
      <c r="J84" s="1"/>
      <c r="K84" s="1"/>
      <c r="L84" s="2">
        <v>20</v>
      </c>
      <c r="M84" s="10">
        <v>8</v>
      </c>
      <c r="N84" s="7">
        <v>5</v>
      </c>
      <c r="O84" s="10">
        <v>25.833333333333332</v>
      </c>
      <c r="P84" s="7">
        <v>11.166666666666666</v>
      </c>
      <c r="Q84" s="15">
        <f t="shared" si="4"/>
        <v>37</v>
      </c>
      <c r="R84" s="1"/>
      <c r="S84" s="1"/>
    </row>
    <row r="85" spans="1:19" x14ac:dyDescent="0.25">
      <c r="A85" s="1"/>
      <c r="B85" s="2">
        <v>21</v>
      </c>
      <c r="C85" s="11">
        <v>1.8299254115226329E-2</v>
      </c>
      <c r="D85" s="12">
        <v>2.28279709714953E-2</v>
      </c>
      <c r="E85" s="1"/>
      <c r="F85" s="2">
        <v>21</v>
      </c>
      <c r="G85" s="13">
        <v>0.52847222222222212</v>
      </c>
      <c r="H85" s="14">
        <v>0.33098827356100369</v>
      </c>
      <c r="I85" s="1"/>
      <c r="J85" s="1"/>
      <c r="K85" s="1"/>
      <c r="L85" s="2">
        <v>21</v>
      </c>
      <c r="M85" s="10">
        <v>18</v>
      </c>
      <c r="N85" s="7">
        <v>1</v>
      </c>
      <c r="O85" s="10">
        <v>25.833333333333332</v>
      </c>
      <c r="P85" s="7">
        <v>11.166666666666666</v>
      </c>
      <c r="Q85" s="15">
        <f t="shared" si="4"/>
        <v>37</v>
      </c>
      <c r="R85" s="1"/>
      <c r="S85" s="1"/>
    </row>
    <row r="86" spans="1:19" x14ac:dyDescent="0.25">
      <c r="A86" s="1"/>
      <c r="B86" s="2">
        <v>22</v>
      </c>
      <c r="C86" s="11">
        <v>1.5028935185185147E-2</v>
      </c>
      <c r="D86" s="12">
        <v>2.28279709714953E-2</v>
      </c>
      <c r="E86" s="1"/>
      <c r="F86" s="2">
        <v>22</v>
      </c>
      <c r="G86" s="13">
        <v>0.51180555555555551</v>
      </c>
      <c r="H86" s="14">
        <v>0.33098827356100369</v>
      </c>
      <c r="I86" s="1"/>
      <c r="J86" s="1"/>
      <c r="K86" s="1"/>
      <c r="L86" s="2">
        <v>22</v>
      </c>
      <c r="M86" s="10">
        <v>6</v>
      </c>
      <c r="N86" s="7">
        <v>4</v>
      </c>
      <c r="O86" s="10">
        <v>25.833333333333332</v>
      </c>
      <c r="P86" s="7">
        <v>11.166666666666666</v>
      </c>
      <c r="Q86" s="15">
        <f t="shared" si="4"/>
        <v>37</v>
      </c>
      <c r="R86" s="1"/>
      <c r="S86" s="1"/>
    </row>
    <row r="87" spans="1:19" x14ac:dyDescent="0.25">
      <c r="A87" s="1"/>
      <c r="B87" s="2">
        <v>23</v>
      </c>
      <c r="C87" s="11">
        <v>1.7018518518518544E-2</v>
      </c>
      <c r="D87" s="12">
        <v>2.28279709714953E-2</v>
      </c>
      <c r="E87" s="1"/>
      <c r="F87" s="2">
        <v>23</v>
      </c>
      <c r="G87" s="13">
        <v>0</v>
      </c>
      <c r="H87" s="14">
        <v>0.33098827356100369</v>
      </c>
      <c r="I87" s="1"/>
      <c r="J87" s="1"/>
      <c r="K87" s="1"/>
      <c r="L87" s="2">
        <v>23</v>
      </c>
      <c r="M87" s="10">
        <v>5</v>
      </c>
      <c r="N87" s="7">
        <v>2</v>
      </c>
      <c r="O87" s="10">
        <v>25.833333333333332</v>
      </c>
      <c r="P87" s="7">
        <v>11.166666666666666</v>
      </c>
      <c r="Q87" s="15">
        <f t="shared" si="4"/>
        <v>37</v>
      </c>
      <c r="R87" s="1"/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P97" s="3"/>
      <c r="Q97" s="3"/>
      <c r="R97" s="3"/>
      <c r="S97" s="3"/>
    </row>
    <row r="98" spans="1:19" x14ac:dyDescent="0.25">
      <c r="A98" s="3"/>
      <c r="B98" s="3"/>
      <c r="D98" s="3"/>
      <c r="E98" s="3"/>
      <c r="F98" s="3"/>
      <c r="G98" s="3"/>
      <c r="H98" s="3"/>
      <c r="I98" s="3"/>
      <c r="J98" s="3"/>
      <c r="K98" s="3"/>
      <c r="L98" s="3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P99" s="3"/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P100" s="3"/>
      <c r="Q100" s="3"/>
      <c r="R100" s="3"/>
      <c r="S100" s="3"/>
    </row>
    <row r="101" spans="1:19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P101" s="3"/>
      <c r="Q101" s="3"/>
      <c r="R101" s="3"/>
      <c r="S101" s="3"/>
    </row>
    <row r="102" spans="1:19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P102" s="3"/>
      <c r="Q102" s="3"/>
      <c r="R102" s="3"/>
      <c r="S102" s="3"/>
    </row>
    <row r="103" spans="1:19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P103" s="3"/>
      <c r="Q103" s="3"/>
      <c r="R103" s="3"/>
      <c r="S103" s="3"/>
    </row>
    <row r="104" spans="1:19" x14ac:dyDescent="0.25">
      <c r="A104" s="3"/>
      <c r="B104" s="3"/>
      <c r="C104" s="3"/>
      <c r="G104" s="3"/>
      <c r="H104" s="3"/>
      <c r="I104" s="3"/>
      <c r="J104" s="3"/>
      <c r="K104" s="3"/>
      <c r="L104" s="3"/>
      <c r="P104" s="3"/>
      <c r="Q104" s="3"/>
      <c r="R104" s="3"/>
      <c r="S104" s="3"/>
    </row>
    <row r="105" spans="1:19" x14ac:dyDescent="0.25">
      <c r="A105" s="3"/>
      <c r="B105" s="3"/>
      <c r="C105" s="3"/>
      <c r="G105" s="3"/>
      <c r="H105" s="3"/>
      <c r="I105" s="3"/>
      <c r="J105" s="3"/>
      <c r="K105" s="3"/>
      <c r="L105" s="3"/>
      <c r="P105" s="3"/>
      <c r="Q105" s="3"/>
      <c r="R105" s="3"/>
      <c r="S105" s="3"/>
    </row>
    <row r="106" spans="1:19" x14ac:dyDescent="0.25">
      <c r="A106" s="3"/>
      <c r="B106" s="3"/>
      <c r="C106" s="3"/>
      <c r="G106" s="3"/>
      <c r="H106" s="3"/>
      <c r="I106" s="3"/>
      <c r="J106" s="3"/>
      <c r="K106" s="3"/>
      <c r="L106" s="3"/>
      <c r="P106" s="3"/>
      <c r="Q106" s="3"/>
      <c r="R106" s="3"/>
      <c r="S106" s="3"/>
    </row>
    <row r="107" spans="1:19" x14ac:dyDescent="0.25">
      <c r="A107" s="3"/>
      <c r="B107" s="3"/>
      <c r="C107" s="3"/>
      <c r="G107" s="3"/>
      <c r="H107" s="3"/>
      <c r="I107" s="3"/>
      <c r="J107" s="3"/>
      <c r="K107" s="3"/>
      <c r="L107" s="3"/>
      <c r="P107" s="3"/>
      <c r="Q107" s="3"/>
      <c r="R107" s="3"/>
      <c r="S107" s="3"/>
    </row>
    <row r="108" spans="1:19" x14ac:dyDescent="0.25">
      <c r="A108" s="3"/>
      <c r="B108" s="3"/>
      <c r="C108" s="3"/>
      <c r="G108" s="3"/>
      <c r="H108" s="3"/>
      <c r="I108" s="3"/>
      <c r="J108" s="3"/>
      <c r="K108" s="3"/>
      <c r="L108" s="3"/>
      <c r="P108" s="3"/>
      <c r="Q108" s="3"/>
      <c r="R108" s="3"/>
      <c r="S108" s="3"/>
    </row>
    <row r="109" spans="1:19" x14ac:dyDescent="0.25">
      <c r="A109" s="3"/>
      <c r="B109" s="3"/>
      <c r="C109" s="3"/>
      <c r="G109" s="3"/>
      <c r="H109" s="3"/>
      <c r="I109" s="3"/>
      <c r="J109" s="3"/>
      <c r="K109" s="3"/>
      <c r="L109" s="3"/>
      <c r="P109" s="3"/>
      <c r="Q109" s="3"/>
      <c r="R109" s="3"/>
      <c r="S109" s="3"/>
    </row>
    <row r="110" spans="1:19" x14ac:dyDescent="0.25">
      <c r="A110" s="3"/>
      <c r="B110" s="3"/>
      <c r="C110" s="3"/>
      <c r="G110" s="3"/>
      <c r="H110" s="3"/>
      <c r="I110" s="3"/>
      <c r="J110" s="3"/>
      <c r="K110" s="3"/>
      <c r="L110" s="3"/>
      <c r="P110" s="3"/>
      <c r="Q110" s="3"/>
      <c r="R110" s="3"/>
      <c r="S110" s="3"/>
    </row>
    <row r="111" spans="1:19" x14ac:dyDescent="0.25">
      <c r="A111" s="3"/>
      <c r="B111" s="3"/>
      <c r="C111" s="3"/>
      <c r="G111" s="3"/>
      <c r="H111" s="3"/>
      <c r="I111" s="3"/>
      <c r="J111" s="3"/>
      <c r="K111" s="3"/>
      <c r="L111" s="3"/>
      <c r="P111" s="3"/>
      <c r="Q111" s="3"/>
      <c r="R111" s="3"/>
      <c r="S111" s="3"/>
    </row>
    <row r="112" spans="1:19" x14ac:dyDescent="0.25">
      <c r="A112" s="3"/>
      <c r="B112" s="3"/>
      <c r="C112" s="3"/>
      <c r="G112" s="3"/>
      <c r="H112" s="3"/>
      <c r="I112" s="3"/>
      <c r="J112" s="3"/>
      <c r="K112" s="3"/>
      <c r="L112" s="3"/>
      <c r="P112" s="3"/>
      <c r="Q112" s="3"/>
      <c r="R112" s="3"/>
      <c r="S112" s="3"/>
    </row>
    <row r="113" spans="1:19" x14ac:dyDescent="0.25">
      <c r="A113" s="3"/>
      <c r="B113" s="3"/>
      <c r="C113" s="3"/>
      <c r="G113" s="3"/>
      <c r="H113" s="3"/>
      <c r="I113" s="3"/>
      <c r="J113" s="3"/>
      <c r="K113" s="3"/>
      <c r="L113" s="3"/>
      <c r="P113" s="3"/>
      <c r="Q113" s="3"/>
      <c r="R113" s="3"/>
      <c r="S113" s="3"/>
    </row>
    <row r="114" spans="1:19" x14ac:dyDescent="0.25">
      <c r="A114" s="3"/>
      <c r="B114" s="3"/>
      <c r="C114" s="3"/>
      <c r="G114" s="3"/>
      <c r="H114" s="3"/>
      <c r="I114" s="3"/>
      <c r="J114" s="3"/>
      <c r="K114" s="3"/>
      <c r="L114" s="3"/>
      <c r="P114" s="3"/>
      <c r="Q114" s="3"/>
      <c r="R114" s="3"/>
      <c r="S114" s="3"/>
    </row>
    <row r="115" spans="1:19" x14ac:dyDescent="0.25">
      <c r="A115" s="3"/>
      <c r="B115" s="3"/>
      <c r="C115" s="3"/>
      <c r="G115" s="3"/>
      <c r="H115" s="3"/>
      <c r="I115" s="3"/>
      <c r="J115" s="3"/>
      <c r="K115" s="3"/>
      <c r="L115" s="3"/>
      <c r="P115" s="3"/>
      <c r="Q115" s="3"/>
      <c r="R115" s="3"/>
      <c r="S115" s="3"/>
    </row>
    <row r="116" spans="1:19" x14ac:dyDescent="0.25">
      <c r="A116" s="3"/>
      <c r="B116" s="3"/>
      <c r="C116" s="3"/>
      <c r="I116" s="3"/>
      <c r="J116" s="3"/>
      <c r="K116" s="3"/>
      <c r="L116" s="3"/>
      <c r="P116" s="3"/>
      <c r="Q116" s="3"/>
      <c r="R116" s="3"/>
      <c r="S11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T11" sqref="T11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6"/>
      <c r="C3" s="26"/>
      <c r="D3" s="30" t="s">
        <v>1</v>
      </c>
      <c r="E3" s="34" t="s">
        <v>3</v>
      </c>
      <c r="F3" s="35" t="s">
        <v>37</v>
      </c>
      <c r="G3" s="34" t="s">
        <v>38</v>
      </c>
      <c r="H3" s="36" t="s">
        <v>39</v>
      </c>
      <c r="I3" s="27"/>
      <c r="J3" s="27"/>
      <c r="K3" s="27"/>
      <c r="L3" s="30" t="s">
        <v>5</v>
      </c>
      <c r="M3" s="38" t="s">
        <v>40</v>
      </c>
      <c r="N3" s="39" t="s">
        <v>7</v>
      </c>
      <c r="O3" s="33" t="s">
        <v>41</v>
      </c>
      <c r="P3" s="1"/>
    </row>
    <row r="4" spans="1:16" ht="7.5" customHeight="1" x14ac:dyDescent="0.25">
      <c r="A4" s="1"/>
      <c r="B4" s="26"/>
      <c r="C4" s="26"/>
      <c r="D4" s="26"/>
      <c r="E4" s="26"/>
      <c r="F4" s="26"/>
      <c r="G4" s="26"/>
      <c r="H4" s="26"/>
      <c r="I4" s="27"/>
      <c r="J4" s="26"/>
      <c r="K4" s="26"/>
      <c r="L4" s="26"/>
      <c r="M4" s="26"/>
      <c r="N4" s="26"/>
      <c r="O4" s="26"/>
      <c r="P4" s="1"/>
    </row>
    <row r="5" spans="1:16" x14ac:dyDescent="0.25">
      <c r="A5" s="1"/>
      <c r="B5" s="25" t="s">
        <v>0</v>
      </c>
      <c r="C5" s="26"/>
      <c r="D5" s="42" t="s">
        <v>9</v>
      </c>
      <c r="E5" s="43" t="s">
        <v>10</v>
      </c>
      <c r="F5" s="35" t="s">
        <v>11</v>
      </c>
      <c r="G5" s="44" t="s">
        <v>12</v>
      </c>
      <c r="H5" s="36" t="s">
        <v>13</v>
      </c>
      <c r="I5" s="27"/>
      <c r="J5" s="41" t="s">
        <v>0</v>
      </c>
      <c r="K5" s="27"/>
      <c r="L5" s="42" t="s">
        <v>14</v>
      </c>
      <c r="M5" s="31" t="s">
        <v>15</v>
      </c>
      <c r="N5" s="39" t="s">
        <v>42</v>
      </c>
      <c r="O5" s="33" t="s">
        <v>43</v>
      </c>
      <c r="P5" s="1"/>
    </row>
    <row r="6" spans="1:16" x14ac:dyDescent="0.25">
      <c r="A6" s="1"/>
      <c r="B6" s="2">
        <v>0</v>
      </c>
      <c r="C6" s="1"/>
      <c r="D6" s="6">
        <v>0</v>
      </c>
      <c r="E6" s="7">
        <v>0</v>
      </c>
      <c r="F6" s="10">
        <v>4.791666666666667</v>
      </c>
      <c r="G6" s="7">
        <v>2.4166666666666665</v>
      </c>
      <c r="H6" s="15">
        <f>SUM(F6:G6)</f>
        <v>7.2083333333333339</v>
      </c>
      <c r="I6" s="4"/>
      <c r="J6" s="19">
        <v>0</v>
      </c>
      <c r="K6" s="4"/>
      <c r="L6" s="20">
        <v>0</v>
      </c>
      <c r="M6" s="21">
        <v>1.9864288698056055E-2</v>
      </c>
      <c r="N6" s="22">
        <v>0</v>
      </c>
      <c r="O6" s="23">
        <v>0.29800099206349207</v>
      </c>
      <c r="P6" s="1"/>
    </row>
    <row r="7" spans="1:16" x14ac:dyDescent="0.25">
      <c r="A7" s="1"/>
      <c r="B7" s="2">
        <v>1</v>
      </c>
      <c r="C7" s="1"/>
      <c r="D7" s="6">
        <v>1</v>
      </c>
      <c r="E7" s="7">
        <v>0</v>
      </c>
      <c r="F7" s="10">
        <v>4.791666666666667</v>
      </c>
      <c r="G7" s="7">
        <v>2.4166666666666665</v>
      </c>
      <c r="H7" s="15">
        <f t="shared" ref="H7:H29" si="0">SUM(F7:G7)</f>
        <v>7.2083333333333339</v>
      </c>
      <c r="I7" s="4"/>
      <c r="J7" s="19">
        <v>1</v>
      </c>
      <c r="K7" s="4"/>
      <c r="L7" s="20">
        <v>1.7743055555555561E-2</v>
      </c>
      <c r="M7" s="21">
        <v>1.9864288698056055E-2</v>
      </c>
      <c r="N7" s="22">
        <v>0</v>
      </c>
      <c r="O7" s="23">
        <v>0.29800099206349207</v>
      </c>
      <c r="P7" s="1"/>
    </row>
    <row r="8" spans="1:16" x14ac:dyDescent="0.25">
      <c r="A8" s="1"/>
      <c r="B8" s="2">
        <v>2</v>
      </c>
      <c r="C8" s="1"/>
      <c r="D8" s="6">
        <v>1</v>
      </c>
      <c r="E8" s="7">
        <v>0</v>
      </c>
      <c r="F8" s="10">
        <v>4.791666666666667</v>
      </c>
      <c r="G8" s="7">
        <v>2.4166666666666665</v>
      </c>
      <c r="H8" s="15">
        <f t="shared" si="0"/>
        <v>7.2083333333333339</v>
      </c>
      <c r="I8" s="4"/>
      <c r="J8" s="19">
        <v>2</v>
      </c>
      <c r="K8" s="4"/>
      <c r="L8" s="20">
        <v>1.1226851851851835E-2</v>
      </c>
      <c r="M8" s="21">
        <v>1.9864288698056055E-2</v>
      </c>
      <c r="N8" s="22">
        <v>0</v>
      </c>
      <c r="O8" s="23">
        <v>0.29800099206349207</v>
      </c>
      <c r="P8" s="1"/>
    </row>
    <row r="9" spans="1:16" x14ac:dyDescent="0.25">
      <c r="A9" s="1"/>
      <c r="B9" s="2">
        <v>3</v>
      </c>
      <c r="C9" s="1"/>
      <c r="D9" s="6">
        <v>2</v>
      </c>
      <c r="E9" s="7">
        <v>0</v>
      </c>
      <c r="F9" s="10">
        <v>4.791666666666667</v>
      </c>
      <c r="G9" s="7">
        <v>2.4166666666666665</v>
      </c>
      <c r="H9" s="15">
        <f t="shared" si="0"/>
        <v>7.2083333333333339</v>
      </c>
      <c r="I9" s="4"/>
      <c r="J9" s="19">
        <v>3</v>
      </c>
      <c r="K9" s="4"/>
      <c r="L9" s="20">
        <v>1.4189814814814822E-2</v>
      </c>
      <c r="M9" s="21">
        <v>1.9864288698056055E-2</v>
      </c>
      <c r="N9" s="22">
        <v>0</v>
      </c>
      <c r="O9" s="23">
        <v>0.29800099206349207</v>
      </c>
      <c r="P9" s="1"/>
    </row>
    <row r="10" spans="1:16" x14ac:dyDescent="0.25">
      <c r="A10" s="1"/>
      <c r="B10" s="2">
        <v>4</v>
      </c>
      <c r="C10" s="1"/>
      <c r="D10" s="6">
        <v>8</v>
      </c>
      <c r="E10" s="7">
        <v>0</v>
      </c>
      <c r="F10" s="10">
        <v>4.791666666666667</v>
      </c>
      <c r="G10" s="7">
        <v>2.4166666666666665</v>
      </c>
      <c r="H10" s="15">
        <f t="shared" si="0"/>
        <v>7.2083333333333339</v>
      </c>
      <c r="I10" s="4"/>
      <c r="J10" s="19">
        <v>4</v>
      </c>
      <c r="K10" s="4"/>
      <c r="L10" s="20">
        <v>1.5907118055555565E-2</v>
      </c>
      <c r="M10" s="21">
        <v>1.9864288698056055E-2</v>
      </c>
      <c r="N10" s="22">
        <v>0</v>
      </c>
      <c r="O10" s="23">
        <v>0.29800099206349207</v>
      </c>
      <c r="P10" s="1"/>
    </row>
    <row r="11" spans="1:16" x14ac:dyDescent="0.25">
      <c r="A11" s="1"/>
      <c r="B11" s="2">
        <v>5</v>
      </c>
      <c r="C11" s="1"/>
      <c r="D11" s="6">
        <v>6</v>
      </c>
      <c r="E11" s="7">
        <v>5</v>
      </c>
      <c r="F11" s="10">
        <v>4.791666666666667</v>
      </c>
      <c r="G11" s="7">
        <v>2.4166666666666665</v>
      </c>
      <c r="H11" s="15">
        <f t="shared" si="0"/>
        <v>7.2083333333333339</v>
      </c>
      <c r="I11" s="4"/>
      <c r="J11" s="19">
        <v>5</v>
      </c>
      <c r="K11" s="4"/>
      <c r="L11" s="20">
        <v>1.7924382716049386E-2</v>
      </c>
      <c r="M11" s="21">
        <v>1.9864288698056055E-2</v>
      </c>
      <c r="N11" s="22">
        <v>5.4583333333333331E-2</v>
      </c>
      <c r="O11" s="23">
        <v>0.29800099206349207</v>
      </c>
      <c r="P11" s="1"/>
    </row>
    <row r="12" spans="1:16" x14ac:dyDescent="0.25">
      <c r="A12" s="1"/>
      <c r="B12" s="2">
        <v>6</v>
      </c>
      <c r="C12" s="1"/>
      <c r="D12" s="6">
        <v>8</v>
      </c>
      <c r="E12" s="7">
        <v>2</v>
      </c>
      <c r="F12" s="10">
        <v>4.791666666666667</v>
      </c>
      <c r="G12" s="7">
        <v>2.4166666666666665</v>
      </c>
      <c r="H12" s="15">
        <f t="shared" si="0"/>
        <v>7.2083333333333339</v>
      </c>
      <c r="I12" s="4"/>
      <c r="J12" s="19">
        <v>6</v>
      </c>
      <c r="K12" s="4"/>
      <c r="L12" s="20">
        <v>2.0681423611111104E-2</v>
      </c>
      <c r="M12" s="21">
        <v>1.9864288698056055E-2</v>
      </c>
      <c r="N12" s="22">
        <v>0</v>
      </c>
      <c r="O12" s="23">
        <v>0.29800099206349207</v>
      </c>
      <c r="P12" s="1"/>
    </row>
    <row r="13" spans="1:16" x14ac:dyDescent="0.25">
      <c r="A13" s="1"/>
      <c r="B13" s="2">
        <v>7</v>
      </c>
      <c r="C13" s="1"/>
      <c r="D13" s="6">
        <v>6</v>
      </c>
      <c r="E13" s="7">
        <v>1</v>
      </c>
      <c r="F13" s="10">
        <v>4.791666666666667</v>
      </c>
      <c r="G13" s="7">
        <v>2.4166666666666665</v>
      </c>
      <c r="H13" s="15">
        <f t="shared" si="0"/>
        <v>7.2083333333333339</v>
      </c>
      <c r="I13" s="4"/>
      <c r="J13" s="19">
        <v>7</v>
      </c>
      <c r="K13" s="4"/>
      <c r="L13" s="20">
        <v>2.4429012345679003E-2</v>
      </c>
      <c r="M13" s="21">
        <v>1.9864288698056055E-2</v>
      </c>
      <c r="N13" s="22">
        <v>4.3750000000000011E-2</v>
      </c>
      <c r="O13" s="23">
        <v>0.29800099206349207</v>
      </c>
      <c r="P13" s="1"/>
    </row>
    <row r="14" spans="1:16" x14ac:dyDescent="0.25">
      <c r="A14" s="1"/>
      <c r="B14" s="2">
        <v>8</v>
      </c>
      <c r="C14" s="1"/>
      <c r="D14" s="6">
        <v>10</v>
      </c>
      <c r="E14" s="7">
        <v>5</v>
      </c>
      <c r="F14" s="10">
        <v>4.791666666666667</v>
      </c>
      <c r="G14" s="7">
        <v>2.4166666666666665</v>
      </c>
      <c r="H14" s="15">
        <f t="shared" si="0"/>
        <v>7.2083333333333339</v>
      </c>
      <c r="I14" s="4"/>
      <c r="J14" s="19">
        <v>8</v>
      </c>
      <c r="K14" s="4"/>
      <c r="L14" s="20">
        <v>1.8021990740740734E-2</v>
      </c>
      <c r="M14" s="21">
        <v>1.9864288698056055E-2</v>
      </c>
      <c r="N14" s="22">
        <v>9.2638888888888896E-2</v>
      </c>
      <c r="O14" s="23">
        <v>0.29800099206349207</v>
      </c>
      <c r="P14" s="1"/>
    </row>
    <row r="15" spans="1:16" x14ac:dyDescent="0.25">
      <c r="A15" s="1"/>
      <c r="B15" s="2">
        <v>9</v>
      </c>
      <c r="C15" s="1"/>
      <c r="D15" s="6">
        <v>6</v>
      </c>
      <c r="E15" s="7">
        <v>3</v>
      </c>
      <c r="F15" s="10">
        <v>4.791666666666667</v>
      </c>
      <c r="G15" s="7">
        <v>2.4166666666666665</v>
      </c>
      <c r="H15" s="15">
        <f t="shared" si="0"/>
        <v>7.2083333333333339</v>
      </c>
      <c r="I15" s="4"/>
      <c r="J15" s="19">
        <v>9</v>
      </c>
      <c r="K15" s="4"/>
      <c r="L15" s="20">
        <v>1.6801697530864173E-2</v>
      </c>
      <c r="M15" s="21">
        <v>1.9864288698056055E-2</v>
      </c>
      <c r="N15" s="22">
        <v>3.9583333333333338E-2</v>
      </c>
      <c r="O15" s="23">
        <v>0.29800099206349207</v>
      </c>
      <c r="P15" s="1"/>
    </row>
    <row r="16" spans="1:16" x14ac:dyDescent="0.25">
      <c r="A16" s="1"/>
      <c r="B16" s="2">
        <v>10</v>
      </c>
      <c r="C16" s="1"/>
      <c r="D16" s="6">
        <v>8</v>
      </c>
      <c r="E16" s="7">
        <v>1</v>
      </c>
      <c r="F16" s="10">
        <v>4.791666666666667</v>
      </c>
      <c r="G16" s="7">
        <v>2.4166666666666665</v>
      </c>
      <c r="H16" s="15">
        <f t="shared" si="0"/>
        <v>7.2083333333333339</v>
      </c>
      <c r="I16" s="4"/>
      <c r="J16" s="19">
        <v>10</v>
      </c>
      <c r="K16" s="4"/>
      <c r="L16" s="20">
        <v>2.2044270833333338E-2</v>
      </c>
      <c r="M16" s="21">
        <v>1.9864288698056055E-2</v>
      </c>
      <c r="N16" s="22">
        <v>0.7104166666666667</v>
      </c>
      <c r="O16" s="23">
        <v>0.29800099206349207</v>
      </c>
      <c r="P16" s="1"/>
    </row>
    <row r="17" spans="1:16" x14ac:dyDescent="0.25">
      <c r="A17" s="1"/>
      <c r="B17" s="2">
        <v>11</v>
      </c>
      <c r="C17" s="1"/>
      <c r="D17" s="6">
        <v>9</v>
      </c>
      <c r="E17" s="7">
        <v>3</v>
      </c>
      <c r="F17" s="10">
        <v>4.791666666666667</v>
      </c>
      <c r="G17" s="7">
        <v>2.4166666666666665</v>
      </c>
      <c r="H17" s="15">
        <f t="shared" si="0"/>
        <v>7.2083333333333339</v>
      </c>
      <c r="I17" s="4"/>
      <c r="J17" s="19">
        <v>11</v>
      </c>
      <c r="K17" s="4"/>
      <c r="L17" s="20">
        <v>2.9206532921810729E-2</v>
      </c>
      <c r="M17" s="21">
        <v>1.9864288698056055E-2</v>
      </c>
      <c r="N17" s="22">
        <v>4.0277777777777767E-2</v>
      </c>
      <c r="O17" s="23">
        <v>0.29800099206349207</v>
      </c>
      <c r="P17" s="1"/>
    </row>
    <row r="18" spans="1:16" x14ac:dyDescent="0.25">
      <c r="A18" s="1"/>
      <c r="B18" s="2">
        <v>12</v>
      </c>
      <c r="C18" s="1"/>
      <c r="D18" s="6">
        <v>6</v>
      </c>
      <c r="E18" s="7">
        <v>6</v>
      </c>
      <c r="F18" s="10">
        <v>4.791666666666667</v>
      </c>
      <c r="G18" s="7">
        <v>2.4166666666666665</v>
      </c>
      <c r="H18" s="15">
        <f t="shared" si="0"/>
        <v>7.2083333333333339</v>
      </c>
      <c r="I18" s="4"/>
      <c r="J18" s="19">
        <v>12</v>
      </c>
      <c r="K18" s="4"/>
      <c r="L18" s="20">
        <v>1.9172453703703702E-2</v>
      </c>
      <c r="M18" s="21">
        <v>1.9864288698056055E-2</v>
      </c>
      <c r="N18" s="22">
        <v>0.37152777777777773</v>
      </c>
      <c r="O18" s="23">
        <v>0.29800099206349207</v>
      </c>
      <c r="P18" s="1"/>
    </row>
    <row r="19" spans="1:16" x14ac:dyDescent="0.25">
      <c r="A19" s="1"/>
      <c r="B19" s="2">
        <v>13</v>
      </c>
      <c r="C19" s="1"/>
      <c r="D19" s="6">
        <v>13</v>
      </c>
      <c r="E19" s="7">
        <v>8</v>
      </c>
      <c r="F19" s="10">
        <v>4.791666666666667</v>
      </c>
      <c r="G19" s="7">
        <v>2.4166666666666665</v>
      </c>
      <c r="H19" s="15">
        <f t="shared" si="0"/>
        <v>7.2083333333333339</v>
      </c>
      <c r="I19" s="4"/>
      <c r="J19" s="19">
        <v>13</v>
      </c>
      <c r="K19" s="4"/>
      <c r="L19" s="20">
        <v>3.3404558404558395E-2</v>
      </c>
      <c r="M19" s="21">
        <v>1.9864288698056055E-2</v>
      </c>
      <c r="N19" s="22">
        <v>0.28272569444444445</v>
      </c>
      <c r="O19" s="23">
        <v>0.29800099206349207</v>
      </c>
      <c r="P19" s="1"/>
    </row>
    <row r="20" spans="1:16" x14ac:dyDescent="0.25">
      <c r="A20" s="1"/>
      <c r="B20" s="2">
        <v>14</v>
      </c>
      <c r="C20" s="1"/>
      <c r="D20" s="6">
        <v>8</v>
      </c>
      <c r="E20" s="7">
        <v>8</v>
      </c>
      <c r="F20" s="10">
        <v>4.791666666666667</v>
      </c>
      <c r="G20" s="7">
        <v>2.4166666666666665</v>
      </c>
      <c r="H20" s="15">
        <f t="shared" si="0"/>
        <v>7.2083333333333339</v>
      </c>
      <c r="I20" s="4"/>
      <c r="J20" s="19">
        <v>14</v>
      </c>
      <c r="K20" s="4"/>
      <c r="L20" s="20">
        <v>2.9094328703703695E-2</v>
      </c>
      <c r="M20" s="21">
        <v>1.9864288698056055E-2</v>
      </c>
      <c r="N20" s="22">
        <v>0.45251736111111107</v>
      </c>
      <c r="O20" s="23">
        <v>0.29800099206349207</v>
      </c>
      <c r="P20" s="1"/>
    </row>
    <row r="21" spans="1:16" x14ac:dyDescent="0.25">
      <c r="A21" s="1"/>
      <c r="B21" s="2">
        <v>15</v>
      </c>
      <c r="C21" s="1"/>
      <c r="D21" s="6">
        <v>6</v>
      </c>
      <c r="E21" s="7">
        <v>7</v>
      </c>
      <c r="F21" s="10">
        <v>4.791666666666667</v>
      </c>
      <c r="G21" s="7">
        <v>2.4166666666666665</v>
      </c>
      <c r="H21" s="15">
        <f t="shared" si="0"/>
        <v>7.2083333333333339</v>
      </c>
      <c r="I21" s="4"/>
      <c r="J21" s="19">
        <v>15</v>
      </c>
      <c r="K21" s="4"/>
      <c r="L21" s="20">
        <v>2.9110725308642005E-2</v>
      </c>
      <c r="M21" s="21">
        <v>1.9864288698056055E-2</v>
      </c>
      <c r="N21" s="22">
        <v>0.4906746031746031</v>
      </c>
      <c r="O21" s="23">
        <v>0.29800099206349207</v>
      </c>
      <c r="P21" s="1"/>
    </row>
    <row r="22" spans="1:16" x14ac:dyDescent="0.25">
      <c r="A22" s="1"/>
      <c r="B22" s="2">
        <v>16</v>
      </c>
      <c r="C22" s="1"/>
      <c r="D22" s="6">
        <v>5</v>
      </c>
      <c r="E22" s="7">
        <v>2</v>
      </c>
      <c r="F22" s="10">
        <v>4.791666666666667</v>
      </c>
      <c r="G22" s="7">
        <v>2.4166666666666665</v>
      </c>
      <c r="H22" s="15">
        <f t="shared" si="0"/>
        <v>7.2083333333333339</v>
      </c>
      <c r="I22" s="4"/>
      <c r="J22" s="19">
        <v>16</v>
      </c>
      <c r="K22" s="4"/>
      <c r="L22" s="20">
        <v>1.9060185185185152E-2</v>
      </c>
      <c r="M22" s="21">
        <v>1.9864288698056055E-2</v>
      </c>
      <c r="N22" s="22">
        <v>0.73333333333333339</v>
      </c>
      <c r="O22" s="23">
        <v>0.29800099206349207</v>
      </c>
      <c r="P22" s="1"/>
    </row>
    <row r="23" spans="1:16" x14ac:dyDescent="0.25">
      <c r="A23" s="1"/>
      <c r="B23" s="2">
        <v>17</v>
      </c>
      <c r="C23" s="1"/>
      <c r="D23" s="6">
        <v>2</v>
      </c>
      <c r="E23" s="7">
        <v>2</v>
      </c>
      <c r="F23" s="10">
        <v>4.791666666666667</v>
      </c>
      <c r="G23" s="7">
        <v>2.4166666666666665</v>
      </c>
      <c r="H23" s="15">
        <f t="shared" si="0"/>
        <v>7.2083333333333339</v>
      </c>
      <c r="I23" s="4"/>
      <c r="J23" s="19">
        <v>17</v>
      </c>
      <c r="K23" s="4"/>
      <c r="L23" s="20">
        <v>1.6273148148148064E-2</v>
      </c>
      <c r="M23" s="21">
        <v>1.9864288698056055E-2</v>
      </c>
      <c r="N23" s="22">
        <v>5.8680555555555569E-2</v>
      </c>
      <c r="O23" s="23">
        <v>0.29800099206349207</v>
      </c>
      <c r="P23" s="1"/>
    </row>
    <row r="24" spans="1:16" x14ac:dyDescent="0.25">
      <c r="A24" s="1"/>
      <c r="B24" s="2">
        <v>18</v>
      </c>
      <c r="C24" s="1"/>
      <c r="D24" s="6">
        <v>2</v>
      </c>
      <c r="E24" s="7">
        <v>0</v>
      </c>
      <c r="F24" s="10">
        <v>4.791666666666667</v>
      </c>
      <c r="G24" s="7">
        <v>2.4166666666666665</v>
      </c>
      <c r="H24" s="15">
        <f t="shared" si="0"/>
        <v>7.2083333333333339</v>
      </c>
      <c r="I24" s="4"/>
      <c r="J24" s="19">
        <v>18</v>
      </c>
      <c r="K24" s="4"/>
      <c r="L24" s="20">
        <v>2.0271990740740764E-2</v>
      </c>
      <c r="M24" s="21">
        <v>1.9864288698056055E-2</v>
      </c>
      <c r="N24" s="22">
        <v>0</v>
      </c>
      <c r="O24" s="23">
        <v>0.29800099206349207</v>
      </c>
      <c r="P24" s="1"/>
    </row>
    <row r="25" spans="1:16" x14ac:dyDescent="0.25">
      <c r="A25" s="1"/>
      <c r="B25" s="2">
        <v>19</v>
      </c>
      <c r="C25" s="1"/>
      <c r="D25" s="6">
        <v>1</v>
      </c>
      <c r="E25" s="7">
        <v>2</v>
      </c>
      <c r="F25" s="10">
        <v>4.791666666666667</v>
      </c>
      <c r="G25" s="7">
        <v>2.4166666666666665</v>
      </c>
      <c r="H25" s="15">
        <f t="shared" si="0"/>
        <v>7.2083333333333339</v>
      </c>
      <c r="I25" s="4"/>
      <c r="J25" s="19">
        <v>19</v>
      </c>
      <c r="K25" s="4"/>
      <c r="L25" s="20">
        <v>1.3101851851851865E-2</v>
      </c>
      <c r="M25" s="21">
        <v>1.9864288698056055E-2</v>
      </c>
      <c r="N25" s="22">
        <v>4.479166666666673E-2</v>
      </c>
      <c r="O25" s="23">
        <v>0.29800099206349207</v>
      </c>
      <c r="P25" s="1"/>
    </row>
    <row r="26" spans="1:16" x14ac:dyDescent="0.25">
      <c r="A26" s="1"/>
      <c r="B26" s="2">
        <v>20</v>
      </c>
      <c r="C26" s="1"/>
      <c r="D26" s="6">
        <v>2</v>
      </c>
      <c r="E26" s="7">
        <v>0</v>
      </c>
      <c r="F26" s="10">
        <v>4.791666666666667</v>
      </c>
      <c r="G26" s="7">
        <v>2.4166666666666665</v>
      </c>
      <c r="H26" s="15">
        <f t="shared" si="0"/>
        <v>7.2083333333333339</v>
      </c>
      <c r="I26" s="4"/>
      <c r="J26" s="19">
        <v>20</v>
      </c>
      <c r="K26" s="4"/>
      <c r="L26" s="20">
        <v>1.7361111111111105E-2</v>
      </c>
      <c r="M26" s="21">
        <v>1.9864288698056055E-2</v>
      </c>
      <c r="N26" s="22">
        <v>0</v>
      </c>
      <c r="O26" s="23">
        <v>0.29800099206349207</v>
      </c>
      <c r="P26" s="1"/>
    </row>
    <row r="27" spans="1:16" x14ac:dyDescent="0.25">
      <c r="A27" s="1"/>
      <c r="B27" s="2">
        <v>21</v>
      </c>
      <c r="C27" s="1"/>
      <c r="D27" s="6">
        <v>4</v>
      </c>
      <c r="E27" s="7">
        <v>1</v>
      </c>
      <c r="F27" s="10">
        <v>4.791666666666667</v>
      </c>
      <c r="G27" s="7">
        <v>2.4166666666666665</v>
      </c>
      <c r="H27" s="15">
        <f t="shared" si="0"/>
        <v>7.2083333333333339</v>
      </c>
      <c r="I27" s="4"/>
      <c r="J27" s="19">
        <v>21</v>
      </c>
      <c r="K27" s="4"/>
      <c r="L27" s="20">
        <v>1.8179976851851853E-2</v>
      </c>
      <c r="M27" s="21">
        <v>1.9864288698056055E-2</v>
      </c>
      <c r="N27" s="22">
        <v>0.52847222222222212</v>
      </c>
      <c r="O27" s="23">
        <v>0.29800099206349207</v>
      </c>
      <c r="P27" s="1"/>
    </row>
    <row r="28" spans="1:16" x14ac:dyDescent="0.25">
      <c r="A28" s="1"/>
      <c r="B28" s="2">
        <v>22</v>
      </c>
      <c r="C28" s="1"/>
      <c r="D28" s="6">
        <v>0</v>
      </c>
      <c r="E28" s="7">
        <v>2</v>
      </c>
      <c r="F28" s="10">
        <v>4.791666666666667</v>
      </c>
      <c r="G28" s="7">
        <v>2.4166666666666665</v>
      </c>
      <c r="H28" s="15">
        <f t="shared" si="0"/>
        <v>7.2083333333333339</v>
      </c>
      <c r="I28" s="4"/>
      <c r="J28" s="19">
        <v>22</v>
      </c>
      <c r="K28" s="4"/>
      <c r="L28" s="20">
        <v>0</v>
      </c>
      <c r="M28" s="21">
        <v>1.9864288698056055E-2</v>
      </c>
      <c r="N28" s="22">
        <v>0.52604166666666674</v>
      </c>
      <c r="O28" s="23">
        <v>0.29800099206349207</v>
      </c>
      <c r="P28" s="1"/>
    </row>
    <row r="29" spans="1:16" x14ac:dyDescent="0.25">
      <c r="A29" s="1"/>
      <c r="B29" s="2">
        <v>23</v>
      </c>
      <c r="C29" s="1"/>
      <c r="D29" s="6">
        <v>1</v>
      </c>
      <c r="E29" s="7">
        <v>0</v>
      </c>
      <c r="F29" s="10">
        <v>4.791666666666667</v>
      </c>
      <c r="G29" s="7">
        <v>2.4166666666666665</v>
      </c>
      <c r="H29" s="15">
        <f t="shared" si="0"/>
        <v>7.2083333333333339</v>
      </c>
      <c r="I29" s="4"/>
      <c r="J29" s="19">
        <v>23</v>
      </c>
      <c r="K29" s="4"/>
      <c r="L29" s="20">
        <v>1.3807870370370345E-2</v>
      </c>
      <c r="M29" s="24">
        <v>1.9864288698056055E-2</v>
      </c>
      <c r="N29" s="22">
        <v>0</v>
      </c>
      <c r="O29" s="23">
        <v>0.29800099206349207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6"/>
      <c r="C3" s="26"/>
      <c r="D3" s="30" t="s">
        <v>1</v>
      </c>
      <c r="E3" s="34" t="s">
        <v>3</v>
      </c>
      <c r="F3" s="35" t="s">
        <v>37</v>
      </c>
      <c r="G3" s="34" t="s">
        <v>38</v>
      </c>
      <c r="H3" s="36" t="s">
        <v>39</v>
      </c>
      <c r="I3" s="27"/>
      <c r="J3" s="27"/>
      <c r="K3" s="27"/>
      <c r="L3" s="30" t="s">
        <v>5</v>
      </c>
      <c r="M3" s="38" t="s">
        <v>40</v>
      </c>
      <c r="N3" s="39" t="s">
        <v>7</v>
      </c>
      <c r="O3" s="33" t="s">
        <v>41</v>
      </c>
      <c r="P3" s="1"/>
    </row>
    <row r="4" spans="1:16" ht="7.5" customHeight="1" x14ac:dyDescent="0.25">
      <c r="A4" s="1"/>
      <c r="B4" s="26"/>
      <c r="C4" s="26"/>
      <c r="D4" s="26"/>
      <c r="E4" s="26"/>
      <c r="F4" s="26"/>
      <c r="G4" s="26"/>
      <c r="H4" s="26"/>
      <c r="I4" s="27"/>
      <c r="J4" s="26"/>
      <c r="K4" s="26"/>
      <c r="L4" s="26"/>
      <c r="M4" s="26"/>
      <c r="N4" s="26"/>
      <c r="O4" s="26"/>
      <c r="P4" s="1"/>
    </row>
    <row r="5" spans="1:16" x14ac:dyDescent="0.25">
      <c r="A5" s="1"/>
      <c r="B5" s="25" t="s">
        <v>0</v>
      </c>
      <c r="C5" s="26"/>
      <c r="D5" s="42" t="s">
        <v>9</v>
      </c>
      <c r="E5" s="43" t="s">
        <v>10</v>
      </c>
      <c r="F5" s="35" t="s">
        <v>11</v>
      </c>
      <c r="G5" s="44" t="s">
        <v>12</v>
      </c>
      <c r="H5" s="36" t="s">
        <v>13</v>
      </c>
      <c r="I5" s="27"/>
      <c r="J5" s="41" t="s">
        <v>0</v>
      </c>
      <c r="K5" s="27"/>
      <c r="L5" s="42" t="s">
        <v>14</v>
      </c>
      <c r="M5" s="31" t="s">
        <v>15</v>
      </c>
      <c r="N5" s="39" t="s">
        <v>42</v>
      </c>
      <c r="O5" s="33" t="s">
        <v>43</v>
      </c>
      <c r="P5" s="1"/>
    </row>
    <row r="6" spans="1:16" x14ac:dyDescent="0.25">
      <c r="A6" s="1"/>
      <c r="B6" s="2">
        <v>0</v>
      </c>
      <c r="C6" s="1"/>
      <c r="D6" s="6">
        <v>2</v>
      </c>
      <c r="E6" s="7">
        <v>0</v>
      </c>
      <c r="F6" s="10">
        <v>6</v>
      </c>
      <c r="G6" s="7">
        <v>2.25</v>
      </c>
      <c r="H6" s="15">
        <f>SUM(F6:G6)</f>
        <v>8.25</v>
      </c>
      <c r="I6" s="4"/>
      <c r="J6" s="19">
        <v>0</v>
      </c>
      <c r="K6" s="4"/>
      <c r="L6" s="20">
        <v>1.2337962962962967E-2</v>
      </c>
      <c r="M6" s="21">
        <v>2.487530689903375E-2</v>
      </c>
      <c r="N6" s="22">
        <v>0</v>
      </c>
      <c r="O6" s="23">
        <v>0.25511959876543211</v>
      </c>
      <c r="P6" s="1"/>
    </row>
    <row r="7" spans="1:16" x14ac:dyDescent="0.25">
      <c r="A7" s="1"/>
      <c r="B7" s="2">
        <v>1</v>
      </c>
      <c r="C7" s="1"/>
      <c r="D7" s="6">
        <v>3</v>
      </c>
      <c r="E7" s="7">
        <v>0</v>
      </c>
      <c r="F7" s="10">
        <v>6</v>
      </c>
      <c r="G7" s="7">
        <v>2.25</v>
      </c>
      <c r="H7" s="15">
        <f t="shared" ref="H7:H29" si="0">SUM(F7:G7)</f>
        <v>8.25</v>
      </c>
      <c r="I7" s="4"/>
      <c r="J7" s="19">
        <v>1</v>
      </c>
      <c r="K7" s="4"/>
      <c r="L7" s="20">
        <v>1.8730709876543211E-2</v>
      </c>
      <c r="M7" s="21">
        <v>2.487530689903375E-2</v>
      </c>
      <c r="N7" s="22">
        <v>0</v>
      </c>
      <c r="O7" s="23">
        <v>0.25511959876543211</v>
      </c>
      <c r="P7" s="1"/>
    </row>
    <row r="8" spans="1:16" x14ac:dyDescent="0.25">
      <c r="A8" s="1"/>
      <c r="B8" s="2">
        <v>2</v>
      </c>
      <c r="C8" s="1"/>
      <c r="D8" s="6">
        <v>1</v>
      </c>
      <c r="E8" s="7">
        <v>0</v>
      </c>
      <c r="F8" s="10">
        <v>6</v>
      </c>
      <c r="G8" s="7">
        <v>2.25</v>
      </c>
      <c r="H8" s="15">
        <f t="shared" si="0"/>
        <v>8.25</v>
      </c>
      <c r="I8" s="4"/>
      <c r="J8" s="19">
        <v>2</v>
      </c>
      <c r="K8" s="4"/>
      <c r="L8" s="20">
        <v>1.4548611111111109E-2</v>
      </c>
      <c r="M8" s="21">
        <v>2.487530689903375E-2</v>
      </c>
      <c r="N8" s="22">
        <v>0</v>
      </c>
      <c r="O8" s="23">
        <v>0.25511959876543211</v>
      </c>
      <c r="P8" s="1"/>
    </row>
    <row r="9" spans="1:16" x14ac:dyDescent="0.25">
      <c r="A9" s="1"/>
      <c r="B9" s="2">
        <v>3</v>
      </c>
      <c r="C9" s="1"/>
      <c r="D9" s="6">
        <v>4</v>
      </c>
      <c r="E9" s="7">
        <v>0</v>
      </c>
      <c r="F9" s="10">
        <v>6</v>
      </c>
      <c r="G9" s="7">
        <v>2.25</v>
      </c>
      <c r="H9" s="15">
        <f t="shared" si="0"/>
        <v>8.25</v>
      </c>
      <c r="I9" s="4"/>
      <c r="J9" s="19">
        <v>3</v>
      </c>
      <c r="K9" s="4"/>
      <c r="L9" s="20">
        <v>1.594039351851851E-2</v>
      </c>
      <c r="M9" s="21">
        <v>2.487530689903375E-2</v>
      </c>
      <c r="N9" s="22">
        <v>0</v>
      </c>
      <c r="O9" s="23">
        <v>0.25511959876543211</v>
      </c>
      <c r="P9" s="1"/>
    </row>
    <row r="10" spans="1:16" x14ac:dyDescent="0.25">
      <c r="A10" s="1"/>
      <c r="B10" s="2">
        <v>4</v>
      </c>
      <c r="C10" s="1"/>
      <c r="D10" s="6">
        <v>13</v>
      </c>
      <c r="E10" s="7">
        <v>0</v>
      </c>
      <c r="F10" s="10">
        <v>6</v>
      </c>
      <c r="G10" s="7">
        <v>2.25</v>
      </c>
      <c r="H10" s="15">
        <f t="shared" si="0"/>
        <v>8.25</v>
      </c>
      <c r="I10" s="4"/>
      <c r="J10" s="19">
        <v>4</v>
      </c>
      <c r="K10" s="4"/>
      <c r="L10" s="20">
        <v>2.4735576923076923E-2</v>
      </c>
      <c r="M10" s="21">
        <v>2.487530689903375E-2</v>
      </c>
      <c r="N10" s="22">
        <v>0</v>
      </c>
      <c r="O10" s="23">
        <v>0.25511959876543211</v>
      </c>
      <c r="P10" s="1"/>
    </row>
    <row r="11" spans="1:16" x14ac:dyDescent="0.25">
      <c r="A11" s="1"/>
      <c r="B11" s="2">
        <v>5</v>
      </c>
      <c r="C11" s="1"/>
      <c r="D11" s="6">
        <v>7</v>
      </c>
      <c r="E11" s="7">
        <v>1</v>
      </c>
      <c r="F11" s="10">
        <v>6</v>
      </c>
      <c r="G11" s="7">
        <v>2.25</v>
      </c>
      <c r="H11" s="15">
        <f t="shared" si="0"/>
        <v>8.25</v>
      </c>
      <c r="I11" s="4"/>
      <c r="J11" s="19">
        <v>5</v>
      </c>
      <c r="K11" s="4"/>
      <c r="L11" s="20">
        <v>1.7814153439153445E-2</v>
      </c>
      <c r="M11" s="21">
        <v>2.487530689903375E-2</v>
      </c>
      <c r="N11" s="22">
        <v>5.4166666666666669E-2</v>
      </c>
      <c r="O11" s="23">
        <v>0.25511959876543211</v>
      </c>
      <c r="P11" s="1"/>
    </row>
    <row r="12" spans="1:16" x14ac:dyDescent="0.25">
      <c r="A12" s="1"/>
      <c r="B12" s="2">
        <v>6</v>
      </c>
      <c r="C12" s="1"/>
      <c r="D12" s="6">
        <v>10</v>
      </c>
      <c r="E12" s="7">
        <v>1</v>
      </c>
      <c r="F12" s="10">
        <v>6</v>
      </c>
      <c r="G12" s="7">
        <v>2.25</v>
      </c>
      <c r="H12" s="15">
        <f t="shared" si="0"/>
        <v>8.25</v>
      </c>
      <c r="I12" s="4"/>
      <c r="J12" s="19">
        <v>6</v>
      </c>
      <c r="K12" s="4"/>
      <c r="L12" s="20">
        <v>2.4586805555555553E-2</v>
      </c>
      <c r="M12" s="21">
        <v>2.487530689903375E-2</v>
      </c>
      <c r="N12" s="22">
        <v>8.4027777777777812E-2</v>
      </c>
      <c r="O12" s="23">
        <v>0.25511959876543211</v>
      </c>
      <c r="P12" s="1"/>
    </row>
    <row r="13" spans="1:16" x14ac:dyDescent="0.25">
      <c r="A13" s="1"/>
      <c r="B13" s="2">
        <v>7</v>
      </c>
      <c r="C13" s="1"/>
      <c r="D13" s="6">
        <v>8</v>
      </c>
      <c r="E13" s="7">
        <v>6</v>
      </c>
      <c r="F13" s="10">
        <v>6</v>
      </c>
      <c r="G13" s="7">
        <v>2.25</v>
      </c>
      <c r="H13" s="15">
        <f t="shared" si="0"/>
        <v>8.25</v>
      </c>
      <c r="I13" s="4"/>
      <c r="J13" s="19">
        <v>7</v>
      </c>
      <c r="K13" s="4"/>
      <c r="L13" s="20">
        <v>1.9366319444444446E-2</v>
      </c>
      <c r="M13" s="21">
        <v>2.487530689903375E-2</v>
      </c>
      <c r="N13" s="22">
        <v>7.256944444444445E-2</v>
      </c>
      <c r="O13" s="23">
        <v>0.25511959876543211</v>
      </c>
      <c r="P13" s="1"/>
    </row>
    <row r="14" spans="1:16" x14ac:dyDescent="0.25">
      <c r="A14" s="1"/>
      <c r="B14" s="2">
        <v>8</v>
      </c>
      <c r="C14" s="1"/>
      <c r="D14" s="6">
        <v>11</v>
      </c>
      <c r="E14" s="7">
        <v>3</v>
      </c>
      <c r="F14" s="10">
        <v>6</v>
      </c>
      <c r="G14" s="7">
        <v>2.25</v>
      </c>
      <c r="H14" s="15">
        <f t="shared" si="0"/>
        <v>8.25</v>
      </c>
      <c r="I14" s="4"/>
      <c r="J14" s="19">
        <v>8</v>
      </c>
      <c r="K14" s="4"/>
      <c r="L14" s="20">
        <v>2.3921506734006736E-2</v>
      </c>
      <c r="M14" s="21">
        <v>2.487530689903375E-2</v>
      </c>
      <c r="N14" s="22">
        <v>9.0972222222222218E-2</v>
      </c>
      <c r="O14" s="23">
        <v>0.25511959876543211</v>
      </c>
      <c r="P14" s="1"/>
    </row>
    <row r="15" spans="1:16" x14ac:dyDescent="0.25">
      <c r="A15" s="1"/>
      <c r="B15" s="2">
        <v>9</v>
      </c>
      <c r="C15" s="1"/>
      <c r="D15" s="6">
        <v>11</v>
      </c>
      <c r="E15" s="7">
        <v>3</v>
      </c>
      <c r="F15" s="10">
        <v>6</v>
      </c>
      <c r="G15" s="7">
        <v>2.25</v>
      </c>
      <c r="H15" s="15">
        <f t="shared" si="0"/>
        <v>8.25</v>
      </c>
      <c r="I15" s="4"/>
      <c r="J15" s="19">
        <v>9</v>
      </c>
      <c r="K15" s="4"/>
      <c r="L15" s="20">
        <v>2.9319234006733995E-2</v>
      </c>
      <c r="M15" s="21">
        <v>2.487530689903375E-2</v>
      </c>
      <c r="N15" s="22">
        <v>0.3032407407407407</v>
      </c>
      <c r="O15" s="23">
        <v>0.25511959876543211</v>
      </c>
      <c r="P15" s="1"/>
    </row>
    <row r="16" spans="1:16" x14ac:dyDescent="0.25">
      <c r="A16" s="1"/>
      <c r="B16" s="2">
        <v>10</v>
      </c>
      <c r="C16" s="1"/>
      <c r="D16" s="6">
        <v>9</v>
      </c>
      <c r="E16" s="7">
        <v>4</v>
      </c>
      <c r="F16" s="10">
        <v>6</v>
      </c>
      <c r="G16" s="7">
        <v>2.25</v>
      </c>
      <c r="H16" s="15">
        <f t="shared" si="0"/>
        <v>8.25</v>
      </c>
      <c r="I16" s="4"/>
      <c r="J16" s="19">
        <v>10</v>
      </c>
      <c r="K16" s="4"/>
      <c r="L16" s="20">
        <v>4.1397890946502064E-2</v>
      </c>
      <c r="M16" s="21">
        <v>2.487530689903375E-2</v>
      </c>
      <c r="N16" s="22">
        <v>3.0381944444444475E-2</v>
      </c>
      <c r="O16" s="23">
        <v>0.25511959876543211</v>
      </c>
      <c r="P16" s="1"/>
    </row>
    <row r="17" spans="1:16" x14ac:dyDescent="0.25">
      <c r="A17" s="1"/>
      <c r="B17" s="2">
        <v>11</v>
      </c>
      <c r="C17" s="1"/>
      <c r="D17" s="6">
        <v>7</v>
      </c>
      <c r="E17" s="7">
        <v>3</v>
      </c>
      <c r="F17" s="10">
        <v>6</v>
      </c>
      <c r="G17" s="7">
        <v>2.25</v>
      </c>
      <c r="H17" s="15">
        <f t="shared" si="0"/>
        <v>8.25</v>
      </c>
      <c r="I17" s="4"/>
      <c r="J17" s="19">
        <v>11</v>
      </c>
      <c r="K17" s="4"/>
      <c r="L17" s="20">
        <v>3.5236441798941802E-2</v>
      </c>
      <c r="M17" s="21">
        <v>2.487530689903375E-2</v>
      </c>
      <c r="N17" s="22">
        <v>0.26712962962962966</v>
      </c>
      <c r="O17" s="23">
        <v>0.25511959876543211</v>
      </c>
      <c r="P17" s="1"/>
    </row>
    <row r="18" spans="1:16" x14ac:dyDescent="0.25">
      <c r="A18" s="1"/>
      <c r="B18" s="2">
        <v>12</v>
      </c>
      <c r="C18" s="1"/>
      <c r="D18" s="6">
        <v>10</v>
      </c>
      <c r="E18" s="7">
        <v>8</v>
      </c>
      <c r="F18" s="10">
        <v>6</v>
      </c>
      <c r="G18" s="7">
        <v>2.25</v>
      </c>
      <c r="H18" s="15">
        <f t="shared" si="0"/>
        <v>8.25</v>
      </c>
      <c r="I18" s="4"/>
      <c r="J18" s="19">
        <v>12</v>
      </c>
      <c r="K18" s="4"/>
      <c r="L18" s="20">
        <v>2.5052083333333319E-2</v>
      </c>
      <c r="M18" s="21">
        <v>2.487530689903375E-2</v>
      </c>
      <c r="N18" s="22">
        <v>0.38003472222222223</v>
      </c>
      <c r="O18" s="23">
        <v>0.25511959876543211</v>
      </c>
      <c r="P18" s="1"/>
    </row>
    <row r="19" spans="1:16" x14ac:dyDescent="0.25">
      <c r="A19" s="1"/>
      <c r="B19" s="2">
        <v>13</v>
      </c>
      <c r="C19" s="1"/>
      <c r="D19" s="6">
        <v>9</v>
      </c>
      <c r="E19" s="7">
        <v>4</v>
      </c>
      <c r="F19" s="10">
        <v>6</v>
      </c>
      <c r="G19" s="7">
        <v>2.25</v>
      </c>
      <c r="H19" s="15">
        <f t="shared" si="0"/>
        <v>8.25</v>
      </c>
      <c r="I19" s="4"/>
      <c r="J19" s="19">
        <v>13</v>
      </c>
      <c r="K19" s="4"/>
      <c r="L19" s="20">
        <v>4.0895061728395091E-2</v>
      </c>
      <c r="M19" s="21">
        <v>2.487530689903375E-2</v>
      </c>
      <c r="N19" s="22">
        <v>0.41666666666666669</v>
      </c>
      <c r="O19" s="23">
        <v>0.25511959876543211</v>
      </c>
      <c r="P19" s="1"/>
    </row>
    <row r="20" spans="1:16" x14ac:dyDescent="0.25">
      <c r="A20" s="1"/>
      <c r="B20" s="2">
        <v>14</v>
      </c>
      <c r="C20" s="1"/>
      <c r="D20" s="6">
        <v>7</v>
      </c>
      <c r="E20" s="7">
        <v>4</v>
      </c>
      <c r="F20" s="10">
        <v>6</v>
      </c>
      <c r="G20" s="7">
        <v>2.25</v>
      </c>
      <c r="H20" s="15">
        <f t="shared" si="0"/>
        <v>8.25</v>
      </c>
      <c r="I20" s="4"/>
      <c r="J20" s="19">
        <v>14</v>
      </c>
      <c r="K20" s="4"/>
      <c r="L20" s="20">
        <v>3.6946097883597852E-2</v>
      </c>
      <c r="M20" s="21">
        <v>2.487530689903375E-2</v>
      </c>
      <c r="N20" s="22">
        <v>0.54965277777777777</v>
      </c>
      <c r="O20" s="23">
        <v>0.25511959876543211</v>
      </c>
      <c r="P20" s="1"/>
    </row>
    <row r="21" spans="1:16" x14ac:dyDescent="0.25">
      <c r="A21" s="1"/>
      <c r="B21" s="2">
        <v>15</v>
      </c>
      <c r="C21" s="1"/>
      <c r="D21" s="6">
        <v>7</v>
      </c>
      <c r="E21" s="7">
        <v>4</v>
      </c>
      <c r="F21" s="10">
        <v>6</v>
      </c>
      <c r="G21" s="7">
        <v>2.25</v>
      </c>
      <c r="H21" s="15">
        <f t="shared" si="0"/>
        <v>8.25</v>
      </c>
      <c r="I21" s="4"/>
      <c r="J21" s="19">
        <v>15</v>
      </c>
      <c r="K21" s="4"/>
      <c r="L21" s="20">
        <v>2.6977513227513232E-2</v>
      </c>
      <c r="M21" s="21">
        <v>2.487530689903375E-2</v>
      </c>
      <c r="N21" s="22">
        <v>0.53697916666666679</v>
      </c>
      <c r="O21" s="23">
        <v>0.25511959876543211</v>
      </c>
      <c r="P21" s="1"/>
    </row>
    <row r="22" spans="1:16" x14ac:dyDescent="0.25">
      <c r="A22" s="1"/>
      <c r="B22" s="2">
        <v>16</v>
      </c>
      <c r="C22" s="1"/>
      <c r="D22" s="6">
        <v>8</v>
      </c>
      <c r="E22" s="7">
        <v>5</v>
      </c>
      <c r="F22" s="10">
        <v>6</v>
      </c>
      <c r="G22" s="7">
        <v>2.25</v>
      </c>
      <c r="H22" s="15">
        <f t="shared" si="0"/>
        <v>8.25</v>
      </c>
      <c r="I22" s="4"/>
      <c r="J22" s="19">
        <v>16</v>
      </c>
      <c r="K22" s="4"/>
      <c r="L22" s="20">
        <v>3.7337962962962934E-2</v>
      </c>
      <c r="M22" s="21">
        <v>2.487530689903375E-2</v>
      </c>
      <c r="N22" s="22">
        <v>0.30583333333333329</v>
      </c>
      <c r="O22" s="23">
        <v>0.25511959876543211</v>
      </c>
      <c r="P22" s="1"/>
    </row>
    <row r="23" spans="1:16" x14ac:dyDescent="0.25">
      <c r="A23" s="1"/>
      <c r="B23" s="2">
        <v>17</v>
      </c>
      <c r="C23" s="1"/>
      <c r="D23" s="6">
        <v>5</v>
      </c>
      <c r="E23" s="7">
        <v>5</v>
      </c>
      <c r="F23" s="10">
        <v>6</v>
      </c>
      <c r="G23" s="7">
        <v>2.25</v>
      </c>
      <c r="H23" s="15">
        <f t="shared" si="0"/>
        <v>8.25</v>
      </c>
      <c r="I23" s="4"/>
      <c r="J23" s="19">
        <v>17</v>
      </c>
      <c r="K23" s="4"/>
      <c r="L23" s="20">
        <v>4.4743055555555578E-2</v>
      </c>
      <c r="M23" s="21">
        <v>2.487530689903375E-2</v>
      </c>
      <c r="N23" s="22">
        <v>0.38027777777777783</v>
      </c>
      <c r="O23" s="23">
        <v>0.25511959876543211</v>
      </c>
      <c r="P23" s="1"/>
    </row>
    <row r="24" spans="1:16" x14ac:dyDescent="0.25">
      <c r="A24" s="1"/>
      <c r="B24" s="2">
        <v>18</v>
      </c>
      <c r="C24" s="1"/>
      <c r="D24" s="6">
        <v>1</v>
      </c>
      <c r="E24" s="7">
        <v>2</v>
      </c>
      <c r="F24" s="10">
        <v>6</v>
      </c>
      <c r="G24" s="7">
        <v>2.25</v>
      </c>
      <c r="H24" s="15">
        <f t="shared" si="0"/>
        <v>8.25</v>
      </c>
      <c r="I24" s="4"/>
      <c r="J24" s="19">
        <v>18</v>
      </c>
      <c r="K24" s="4"/>
      <c r="L24" s="20">
        <v>2.2060185185185155E-2</v>
      </c>
      <c r="M24" s="21">
        <v>2.487530689903375E-2</v>
      </c>
      <c r="N24" s="22">
        <v>0.28680555555555548</v>
      </c>
      <c r="O24" s="23">
        <v>0.25511959876543211</v>
      </c>
      <c r="P24" s="1"/>
    </row>
    <row r="25" spans="1:16" x14ac:dyDescent="0.25">
      <c r="A25" s="1"/>
      <c r="B25" s="2">
        <v>19</v>
      </c>
      <c r="C25" s="1"/>
      <c r="D25" s="6">
        <v>1</v>
      </c>
      <c r="E25" s="7">
        <v>0</v>
      </c>
      <c r="F25" s="10">
        <v>6</v>
      </c>
      <c r="G25" s="7">
        <v>2.25</v>
      </c>
      <c r="H25" s="15">
        <f t="shared" si="0"/>
        <v>8.25</v>
      </c>
      <c r="I25" s="4"/>
      <c r="J25" s="19">
        <v>19</v>
      </c>
      <c r="K25" s="4"/>
      <c r="L25" s="20">
        <v>1.8715277777777817E-2</v>
      </c>
      <c r="M25" s="21">
        <v>2.487530689903375E-2</v>
      </c>
      <c r="N25" s="22">
        <v>0</v>
      </c>
      <c r="O25" s="23">
        <v>0.25511959876543211</v>
      </c>
      <c r="P25" s="1"/>
    </row>
    <row r="26" spans="1:16" x14ac:dyDescent="0.25">
      <c r="A26" s="1"/>
      <c r="B26" s="2">
        <v>20</v>
      </c>
      <c r="C26" s="1"/>
      <c r="D26" s="6">
        <v>1</v>
      </c>
      <c r="E26" s="7">
        <v>1</v>
      </c>
      <c r="F26" s="10">
        <v>6</v>
      </c>
      <c r="G26" s="7">
        <v>2.25</v>
      </c>
      <c r="H26" s="15">
        <f t="shared" si="0"/>
        <v>8.25</v>
      </c>
      <c r="I26" s="4"/>
      <c r="J26" s="19">
        <v>20</v>
      </c>
      <c r="K26" s="4"/>
      <c r="L26" s="20">
        <v>1.5428240740740673E-2</v>
      </c>
      <c r="M26" s="21">
        <v>2.487530689903375E-2</v>
      </c>
      <c r="N26" s="22">
        <v>6.8055555555555536E-2</v>
      </c>
      <c r="O26" s="23">
        <v>0.25511959876543211</v>
      </c>
      <c r="P26" s="1"/>
    </row>
    <row r="27" spans="1:16" x14ac:dyDescent="0.25">
      <c r="A27" s="1"/>
      <c r="B27" s="2">
        <v>21</v>
      </c>
      <c r="C27" s="1"/>
      <c r="D27" s="6">
        <v>6</v>
      </c>
      <c r="E27" s="7">
        <v>0</v>
      </c>
      <c r="F27" s="10">
        <v>6</v>
      </c>
      <c r="G27" s="7">
        <v>2.25</v>
      </c>
      <c r="H27" s="15">
        <f t="shared" si="0"/>
        <v>8.25</v>
      </c>
      <c r="I27" s="4"/>
      <c r="J27" s="19">
        <v>21</v>
      </c>
      <c r="K27" s="4"/>
      <c r="L27" s="20">
        <v>2.0233410493827153E-2</v>
      </c>
      <c r="M27" s="21">
        <v>2.487530689903375E-2</v>
      </c>
      <c r="N27" s="22">
        <v>0</v>
      </c>
      <c r="O27" s="23">
        <v>0.25511959876543211</v>
      </c>
      <c r="P27" s="1"/>
    </row>
    <row r="28" spans="1:16" x14ac:dyDescent="0.25">
      <c r="A28" s="1"/>
      <c r="B28" s="2">
        <v>22</v>
      </c>
      <c r="C28" s="1"/>
      <c r="D28" s="6">
        <v>2</v>
      </c>
      <c r="E28" s="7">
        <v>0</v>
      </c>
      <c r="F28" s="10">
        <v>6</v>
      </c>
      <c r="G28" s="7">
        <v>2.25</v>
      </c>
      <c r="H28" s="15">
        <f t="shared" si="0"/>
        <v>8.25</v>
      </c>
      <c r="I28" s="4"/>
      <c r="J28" s="19">
        <v>22</v>
      </c>
      <c r="K28" s="4"/>
      <c r="L28" s="20">
        <v>1.5231481481481457E-2</v>
      </c>
      <c r="M28" s="21">
        <v>2.487530689903375E-2</v>
      </c>
      <c r="N28" s="22">
        <v>0</v>
      </c>
      <c r="O28" s="23">
        <v>0.25511959876543211</v>
      </c>
      <c r="P28" s="1"/>
    </row>
    <row r="29" spans="1:16" x14ac:dyDescent="0.25">
      <c r="A29" s="1"/>
      <c r="B29" s="2">
        <v>23</v>
      </c>
      <c r="C29" s="1"/>
      <c r="D29" s="6">
        <v>1</v>
      </c>
      <c r="E29" s="7">
        <v>0</v>
      </c>
      <c r="F29" s="10">
        <v>6</v>
      </c>
      <c r="G29" s="7">
        <v>2.25</v>
      </c>
      <c r="H29" s="15">
        <f t="shared" si="0"/>
        <v>8.25</v>
      </c>
      <c r="I29" s="4"/>
      <c r="J29" s="19">
        <v>23</v>
      </c>
      <c r="K29" s="4"/>
      <c r="L29" s="20">
        <v>1.5451388888888862E-2</v>
      </c>
      <c r="M29" s="24">
        <v>2.487530689903375E-2</v>
      </c>
      <c r="N29" s="22">
        <v>0</v>
      </c>
      <c r="O29" s="23">
        <v>0.25511959876543211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I1"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6"/>
      <c r="C3" s="26"/>
      <c r="D3" s="30" t="s">
        <v>1</v>
      </c>
      <c r="E3" s="34" t="s">
        <v>3</v>
      </c>
      <c r="F3" s="35" t="s">
        <v>37</v>
      </c>
      <c r="G3" s="34" t="s">
        <v>38</v>
      </c>
      <c r="H3" s="36" t="s">
        <v>39</v>
      </c>
      <c r="I3" s="27"/>
      <c r="J3" s="27"/>
      <c r="K3" s="27"/>
      <c r="L3" s="30" t="s">
        <v>5</v>
      </c>
      <c r="M3" s="38" t="s">
        <v>40</v>
      </c>
      <c r="N3" s="39" t="s">
        <v>7</v>
      </c>
      <c r="O3" s="33" t="s">
        <v>41</v>
      </c>
      <c r="P3" s="1"/>
    </row>
    <row r="4" spans="1:16" ht="7.5" customHeight="1" x14ac:dyDescent="0.25">
      <c r="A4" s="1"/>
      <c r="B4" s="26"/>
      <c r="C4" s="26"/>
      <c r="D4" s="26"/>
      <c r="E4" s="26"/>
      <c r="F4" s="26"/>
      <c r="G4" s="26"/>
      <c r="H4" s="26"/>
      <c r="I4" s="27"/>
      <c r="J4" s="26"/>
      <c r="K4" s="26"/>
      <c r="L4" s="26"/>
      <c r="M4" s="26"/>
      <c r="N4" s="26"/>
      <c r="O4" s="26"/>
      <c r="P4" s="1"/>
    </row>
    <row r="5" spans="1:16" x14ac:dyDescent="0.25">
      <c r="A5" s="1"/>
      <c r="B5" s="25" t="s">
        <v>0</v>
      </c>
      <c r="C5" s="26"/>
      <c r="D5" s="42" t="s">
        <v>9</v>
      </c>
      <c r="E5" s="43" t="s">
        <v>10</v>
      </c>
      <c r="F5" s="35" t="s">
        <v>11</v>
      </c>
      <c r="G5" s="44" t="s">
        <v>12</v>
      </c>
      <c r="H5" s="36" t="s">
        <v>13</v>
      </c>
      <c r="I5" s="27"/>
      <c r="J5" s="41" t="s">
        <v>0</v>
      </c>
      <c r="K5" s="27"/>
      <c r="L5" s="42" t="s">
        <v>14</v>
      </c>
      <c r="M5" s="31" t="s">
        <v>15</v>
      </c>
      <c r="N5" s="39" t="s">
        <v>42</v>
      </c>
      <c r="O5" s="33" t="s">
        <v>43</v>
      </c>
      <c r="P5" s="1"/>
    </row>
    <row r="6" spans="1:16" x14ac:dyDescent="0.25">
      <c r="A6" s="1"/>
      <c r="B6" s="2">
        <v>0</v>
      </c>
      <c r="C6" s="1"/>
      <c r="D6" s="6">
        <v>3</v>
      </c>
      <c r="E6" s="7">
        <v>0</v>
      </c>
      <c r="F6" s="10">
        <v>6.833333333333333</v>
      </c>
      <c r="G6" s="7">
        <v>1.9166666666666667</v>
      </c>
      <c r="H6" s="15">
        <f>SUM(F6:G6)</f>
        <v>8.75</v>
      </c>
      <c r="I6" s="4"/>
      <c r="J6" s="19">
        <v>0</v>
      </c>
      <c r="K6" s="4"/>
      <c r="L6" s="20">
        <v>1.8958333333333337E-2</v>
      </c>
      <c r="M6" s="21">
        <v>2.6931893825936793E-2</v>
      </c>
      <c r="N6" s="22">
        <v>0</v>
      </c>
      <c r="O6" s="23">
        <v>0.31553711334961343</v>
      </c>
      <c r="P6" s="1"/>
    </row>
    <row r="7" spans="1:16" x14ac:dyDescent="0.25">
      <c r="A7" s="1"/>
      <c r="B7" s="2">
        <v>1</v>
      </c>
      <c r="C7" s="1"/>
      <c r="D7" s="6">
        <v>3</v>
      </c>
      <c r="E7" s="7">
        <v>0</v>
      </c>
      <c r="F7" s="10">
        <v>6.833333333333333</v>
      </c>
      <c r="G7" s="7">
        <v>1.9166666666666667</v>
      </c>
      <c r="H7" s="15">
        <f t="shared" ref="H7:H29" si="0">SUM(F7:G7)</f>
        <v>8.75</v>
      </c>
      <c r="I7" s="4"/>
      <c r="J7" s="19">
        <v>1</v>
      </c>
      <c r="K7" s="4"/>
      <c r="L7" s="20">
        <v>1.9483024691358024E-2</v>
      </c>
      <c r="M7" s="21">
        <v>2.6931893825936793E-2</v>
      </c>
      <c r="N7" s="22">
        <v>0</v>
      </c>
      <c r="O7" s="23">
        <v>0.31553711334961343</v>
      </c>
      <c r="P7" s="1"/>
    </row>
    <row r="8" spans="1:16" x14ac:dyDescent="0.25">
      <c r="A8" s="1"/>
      <c r="B8" s="2">
        <v>2</v>
      </c>
      <c r="C8" s="1"/>
      <c r="D8" s="6">
        <v>2</v>
      </c>
      <c r="E8" s="7">
        <v>0</v>
      </c>
      <c r="F8" s="10">
        <v>6.833333333333333</v>
      </c>
      <c r="G8" s="7">
        <v>1.9166666666666667</v>
      </c>
      <c r="H8" s="15">
        <f t="shared" si="0"/>
        <v>8.75</v>
      </c>
      <c r="I8" s="4"/>
      <c r="J8" s="19">
        <v>2</v>
      </c>
      <c r="K8" s="4"/>
      <c r="L8" s="20">
        <v>1.7893518518518503E-2</v>
      </c>
      <c r="M8" s="21">
        <v>2.6931893825936793E-2</v>
      </c>
      <c r="N8" s="22">
        <v>0</v>
      </c>
      <c r="O8" s="23">
        <v>0.31553711334961343</v>
      </c>
      <c r="P8" s="1"/>
    </row>
    <row r="9" spans="1:16" x14ac:dyDescent="0.25">
      <c r="A9" s="1"/>
      <c r="B9" s="2">
        <v>3</v>
      </c>
      <c r="C9" s="1"/>
      <c r="D9" s="6">
        <v>7</v>
      </c>
      <c r="E9" s="7">
        <v>0</v>
      </c>
      <c r="F9" s="10">
        <v>6.833333333333333</v>
      </c>
      <c r="G9" s="7">
        <v>1.9166666666666667</v>
      </c>
      <c r="H9" s="15">
        <f t="shared" si="0"/>
        <v>8.75</v>
      </c>
      <c r="I9" s="4"/>
      <c r="J9" s="19">
        <v>3</v>
      </c>
      <c r="K9" s="4"/>
      <c r="L9" s="20">
        <v>1.7865410052910057E-2</v>
      </c>
      <c r="M9" s="21">
        <v>2.6931893825936793E-2</v>
      </c>
      <c r="N9" s="22">
        <v>0</v>
      </c>
      <c r="O9" s="23">
        <v>0.31553711334961343</v>
      </c>
      <c r="P9" s="1"/>
    </row>
    <row r="10" spans="1:16" x14ac:dyDescent="0.25">
      <c r="A10" s="1"/>
      <c r="B10" s="2">
        <v>4</v>
      </c>
      <c r="C10" s="1"/>
      <c r="D10" s="6">
        <v>11</v>
      </c>
      <c r="E10" s="7">
        <v>0</v>
      </c>
      <c r="F10" s="10">
        <v>6.833333333333333</v>
      </c>
      <c r="G10" s="7">
        <v>1.9166666666666667</v>
      </c>
      <c r="H10" s="15">
        <f t="shared" si="0"/>
        <v>8.75</v>
      </c>
      <c r="I10" s="4"/>
      <c r="J10" s="19">
        <v>4</v>
      </c>
      <c r="K10" s="4"/>
      <c r="L10" s="20">
        <v>2.0283038720538719E-2</v>
      </c>
      <c r="M10" s="21">
        <v>2.6931893825936793E-2</v>
      </c>
      <c r="N10" s="22">
        <v>0</v>
      </c>
      <c r="O10" s="23">
        <v>0.31553711334961343</v>
      </c>
      <c r="P10" s="1"/>
    </row>
    <row r="11" spans="1:16" x14ac:dyDescent="0.25">
      <c r="A11" s="1"/>
      <c r="B11" s="2">
        <v>5</v>
      </c>
      <c r="C11" s="1"/>
      <c r="D11" s="6">
        <v>9</v>
      </c>
      <c r="E11" s="7">
        <v>3</v>
      </c>
      <c r="F11" s="10">
        <v>6.833333333333333</v>
      </c>
      <c r="G11" s="7">
        <v>1.9166666666666667</v>
      </c>
      <c r="H11" s="15">
        <f t="shared" si="0"/>
        <v>8.75</v>
      </c>
      <c r="I11" s="4"/>
      <c r="J11" s="19">
        <v>5</v>
      </c>
      <c r="K11" s="4"/>
      <c r="L11" s="20">
        <v>2.1345164609053495E-2</v>
      </c>
      <c r="M11" s="21">
        <v>2.6931893825936793E-2</v>
      </c>
      <c r="N11" s="22">
        <v>4.0972222222222222E-2</v>
      </c>
      <c r="O11" s="23">
        <v>0.31553711334961343</v>
      </c>
      <c r="P11" s="1"/>
    </row>
    <row r="12" spans="1:16" x14ac:dyDescent="0.25">
      <c r="A12" s="1"/>
      <c r="B12" s="2">
        <v>6</v>
      </c>
      <c r="C12" s="1"/>
      <c r="D12" s="6">
        <v>12</v>
      </c>
      <c r="E12" s="7">
        <v>2</v>
      </c>
      <c r="F12" s="10">
        <v>6.833333333333333</v>
      </c>
      <c r="G12" s="7">
        <v>1.9166666666666667</v>
      </c>
      <c r="H12" s="15">
        <f t="shared" si="0"/>
        <v>8.75</v>
      </c>
      <c r="I12" s="4"/>
      <c r="J12" s="19">
        <v>6</v>
      </c>
      <c r="K12" s="4"/>
      <c r="L12" s="20">
        <v>2.2672646604938288E-2</v>
      </c>
      <c r="M12" s="21">
        <v>2.6931893825936793E-2</v>
      </c>
      <c r="N12" s="22">
        <v>4.4791666666666646E-2</v>
      </c>
      <c r="O12" s="23">
        <v>0.31553711334961343</v>
      </c>
      <c r="P12" s="1"/>
    </row>
    <row r="13" spans="1:16" x14ac:dyDescent="0.25">
      <c r="A13" s="1"/>
      <c r="B13" s="2">
        <v>7</v>
      </c>
      <c r="C13" s="1"/>
      <c r="D13" s="6">
        <v>9</v>
      </c>
      <c r="E13" s="7">
        <v>3</v>
      </c>
      <c r="F13" s="10">
        <v>6.833333333333333</v>
      </c>
      <c r="G13" s="7">
        <v>1.9166666666666667</v>
      </c>
      <c r="H13" s="15">
        <f t="shared" si="0"/>
        <v>8.75</v>
      </c>
      <c r="I13" s="4"/>
      <c r="J13" s="19">
        <v>7</v>
      </c>
      <c r="K13" s="4"/>
      <c r="L13" s="20">
        <v>2.9708076131687244E-2</v>
      </c>
      <c r="M13" s="21">
        <v>2.6931893825936793E-2</v>
      </c>
      <c r="N13" s="22">
        <v>9.4907407407407426E-2</v>
      </c>
      <c r="O13" s="23">
        <v>0.31553711334961343</v>
      </c>
      <c r="P13" s="1"/>
    </row>
    <row r="14" spans="1:16" x14ac:dyDescent="0.25">
      <c r="A14" s="1"/>
      <c r="B14" s="2">
        <v>8</v>
      </c>
      <c r="C14" s="1"/>
      <c r="D14" s="6">
        <v>11</v>
      </c>
      <c r="E14" s="7">
        <v>5</v>
      </c>
      <c r="F14" s="10">
        <v>6.833333333333333</v>
      </c>
      <c r="G14" s="7">
        <v>1.9166666666666667</v>
      </c>
      <c r="H14" s="15">
        <f t="shared" si="0"/>
        <v>8.75</v>
      </c>
      <c r="I14" s="4"/>
      <c r="J14" s="19">
        <v>8</v>
      </c>
      <c r="K14" s="4"/>
      <c r="L14" s="20">
        <v>2.2354797979797988E-2</v>
      </c>
      <c r="M14" s="21">
        <v>2.6931893825936793E-2</v>
      </c>
      <c r="N14" s="22">
        <v>8.4999999999999964E-2</v>
      </c>
      <c r="O14" s="23">
        <v>0.31553711334961343</v>
      </c>
      <c r="P14" s="1"/>
    </row>
    <row r="15" spans="1:16" x14ac:dyDescent="0.25">
      <c r="A15" s="1"/>
      <c r="B15" s="2">
        <v>9</v>
      </c>
      <c r="C15" s="1"/>
      <c r="D15" s="6">
        <v>12</v>
      </c>
      <c r="E15" s="7">
        <v>1</v>
      </c>
      <c r="F15" s="10">
        <v>6.833333333333333</v>
      </c>
      <c r="G15" s="7">
        <v>1.9166666666666667</v>
      </c>
      <c r="H15" s="15">
        <f t="shared" si="0"/>
        <v>8.75</v>
      </c>
      <c r="I15" s="4"/>
      <c r="J15" s="19">
        <v>9</v>
      </c>
      <c r="K15" s="4"/>
      <c r="L15" s="20">
        <v>3.0070408950617303E-2</v>
      </c>
      <c r="M15" s="21">
        <v>2.6931893825936793E-2</v>
      </c>
      <c r="N15" s="22">
        <v>6.6666666666666763E-2</v>
      </c>
      <c r="O15" s="23">
        <v>0.31553711334961343</v>
      </c>
      <c r="P15" s="1"/>
    </row>
    <row r="16" spans="1:16" x14ac:dyDescent="0.25">
      <c r="A16" s="1"/>
      <c r="B16" s="2">
        <v>10</v>
      </c>
      <c r="C16" s="1"/>
      <c r="D16" s="6">
        <v>11</v>
      </c>
      <c r="E16" s="7">
        <v>3</v>
      </c>
      <c r="F16" s="10">
        <v>6.833333333333333</v>
      </c>
      <c r="G16" s="7">
        <v>1.9166666666666667</v>
      </c>
      <c r="H16" s="15">
        <f t="shared" si="0"/>
        <v>8.75</v>
      </c>
      <c r="I16" s="4"/>
      <c r="J16" s="19">
        <v>10</v>
      </c>
      <c r="K16" s="4"/>
      <c r="L16" s="20">
        <v>3.9496001683501682E-2</v>
      </c>
      <c r="M16" s="21">
        <v>2.6931893825936793E-2</v>
      </c>
      <c r="N16" s="22">
        <v>4.3981481481481476E-2</v>
      </c>
      <c r="O16" s="23">
        <v>0.31553711334961343</v>
      </c>
      <c r="P16" s="1"/>
    </row>
    <row r="17" spans="1:16" x14ac:dyDescent="0.25">
      <c r="A17" s="1"/>
      <c r="B17" s="2">
        <v>11</v>
      </c>
      <c r="C17" s="1"/>
      <c r="D17" s="6">
        <v>16</v>
      </c>
      <c r="E17" s="7">
        <v>5</v>
      </c>
      <c r="F17" s="10">
        <v>6.833333333333333</v>
      </c>
      <c r="G17" s="7">
        <v>1.9166666666666667</v>
      </c>
      <c r="H17" s="15">
        <f t="shared" si="0"/>
        <v>8.75</v>
      </c>
      <c r="I17" s="4"/>
      <c r="J17" s="19">
        <v>11</v>
      </c>
      <c r="K17" s="4"/>
      <c r="L17" s="20">
        <v>3.5683593749999992E-2</v>
      </c>
      <c r="M17" s="21">
        <v>2.6931893825936793E-2</v>
      </c>
      <c r="N17" s="22">
        <v>0.62861111111111112</v>
      </c>
      <c r="O17" s="23">
        <v>0.31553711334961343</v>
      </c>
      <c r="P17" s="1"/>
    </row>
    <row r="18" spans="1:16" x14ac:dyDescent="0.25">
      <c r="A18" s="1"/>
      <c r="B18" s="2">
        <v>12</v>
      </c>
      <c r="C18" s="1"/>
      <c r="D18" s="6">
        <v>13</v>
      </c>
      <c r="E18" s="7">
        <v>4</v>
      </c>
      <c r="F18" s="10">
        <v>6.833333333333333</v>
      </c>
      <c r="G18" s="7">
        <v>1.9166666666666667</v>
      </c>
      <c r="H18" s="15">
        <f t="shared" si="0"/>
        <v>8.75</v>
      </c>
      <c r="I18" s="4"/>
      <c r="J18" s="19">
        <v>12</v>
      </c>
      <c r="K18" s="4"/>
      <c r="L18" s="20">
        <v>5.4136396011396019E-2</v>
      </c>
      <c r="M18" s="21">
        <v>2.6931893825936793E-2</v>
      </c>
      <c r="N18" s="22">
        <v>7.9166666666666663E-2</v>
      </c>
      <c r="O18" s="23">
        <v>0.31553711334961343</v>
      </c>
      <c r="P18" s="1"/>
    </row>
    <row r="19" spans="1:16" x14ac:dyDescent="0.25">
      <c r="A19" s="1"/>
      <c r="B19" s="2">
        <v>13</v>
      </c>
      <c r="C19" s="1"/>
      <c r="D19" s="6">
        <v>6</v>
      </c>
      <c r="E19" s="7">
        <v>4</v>
      </c>
      <c r="F19" s="10">
        <v>6.833333333333333</v>
      </c>
      <c r="G19" s="7">
        <v>1.9166666666666667</v>
      </c>
      <c r="H19" s="15">
        <f t="shared" si="0"/>
        <v>8.75</v>
      </c>
      <c r="I19" s="4"/>
      <c r="J19" s="19">
        <v>13</v>
      </c>
      <c r="K19" s="4"/>
      <c r="L19" s="20">
        <v>4.5866126543209838E-2</v>
      </c>
      <c r="M19" s="21">
        <v>2.6931893825936793E-2</v>
      </c>
      <c r="N19" s="22">
        <v>0.21475694444444449</v>
      </c>
      <c r="O19" s="23">
        <v>0.31553711334961343</v>
      </c>
      <c r="P19" s="1"/>
    </row>
    <row r="20" spans="1:16" x14ac:dyDescent="0.25">
      <c r="A20" s="1"/>
      <c r="B20" s="2">
        <v>14</v>
      </c>
      <c r="C20" s="1"/>
      <c r="D20" s="6">
        <v>12</v>
      </c>
      <c r="E20" s="7">
        <v>3</v>
      </c>
      <c r="F20" s="10">
        <v>6.833333333333333</v>
      </c>
      <c r="G20" s="7">
        <v>1.9166666666666667</v>
      </c>
      <c r="H20" s="15">
        <f t="shared" si="0"/>
        <v>8.75</v>
      </c>
      <c r="I20" s="4"/>
      <c r="J20" s="19">
        <v>14</v>
      </c>
      <c r="K20" s="4"/>
      <c r="L20" s="20">
        <v>4.4001736111111113E-2</v>
      </c>
      <c r="M20" s="21">
        <v>2.6931893825936793E-2</v>
      </c>
      <c r="N20" s="22">
        <v>0.68217592592592602</v>
      </c>
      <c r="O20" s="23">
        <v>0.31553711334961343</v>
      </c>
      <c r="P20" s="1"/>
    </row>
    <row r="21" spans="1:16" x14ac:dyDescent="0.25">
      <c r="A21" s="1"/>
      <c r="B21" s="2">
        <v>15</v>
      </c>
      <c r="C21" s="1"/>
      <c r="D21" s="6">
        <v>7</v>
      </c>
      <c r="E21" s="7">
        <v>5</v>
      </c>
      <c r="F21" s="10">
        <v>6.833333333333333</v>
      </c>
      <c r="G21" s="7">
        <v>1.9166666666666667</v>
      </c>
      <c r="H21" s="15">
        <f t="shared" si="0"/>
        <v>8.75</v>
      </c>
      <c r="I21" s="4"/>
      <c r="J21" s="19">
        <v>15</v>
      </c>
      <c r="K21" s="4"/>
      <c r="L21" s="20">
        <v>4.2709986772486767E-2</v>
      </c>
      <c r="M21" s="21">
        <v>2.6931893825936793E-2</v>
      </c>
      <c r="N21" s="22">
        <v>0.71083333333333332</v>
      </c>
      <c r="O21" s="23">
        <v>0.31553711334961343</v>
      </c>
      <c r="P21" s="1"/>
    </row>
    <row r="22" spans="1:16" x14ac:dyDescent="0.25">
      <c r="A22" s="1"/>
      <c r="B22" s="2">
        <v>16</v>
      </c>
      <c r="C22" s="1"/>
      <c r="D22" s="6">
        <v>1</v>
      </c>
      <c r="E22" s="7">
        <v>7</v>
      </c>
      <c r="F22" s="10">
        <v>6.833333333333333</v>
      </c>
      <c r="G22" s="7">
        <v>1.9166666666666667</v>
      </c>
      <c r="H22" s="15">
        <f t="shared" si="0"/>
        <v>8.75</v>
      </c>
      <c r="I22" s="4"/>
      <c r="J22" s="19">
        <v>16</v>
      </c>
      <c r="K22" s="4"/>
      <c r="L22" s="20">
        <v>4.0127314814814796E-2</v>
      </c>
      <c r="M22" s="21">
        <v>2.6931893825936793E-2</v>
      </c>
      <c r="N22" s="22">
        <v>0.57817460317460323</v>
      </c>
      <c r="O22" s="23">
        <v>0.31553711334961343</v>
      </c>
      <c r="P22" s="1"/>
    </row>
    <row r="23" spans="1:16" x14ac:dyDescent="0.25">
      <c r="A23" s="1"/>
      <c r="B23" s="2">
        <v>17</v>
      </c>
      <c r="C23" s="1"/>
      <c r="D23" s="6">
        <v>5</v>
      </c>
      <c r="E23" s="7">
        <v>0</v>
      </c>
      <c r="F23" s="10">
        <v>6.833333333333333</v>
      </c>
      <c r="G23" s="7">
        <v>1.9166666666666667</v>
      </c>
      <c r="H23" s="15">
        <f t="shared" si="0"/>
        <v>8.75</v>
      </c>
      <c r="I23" s="4"/>
      <c r="J23" s="19">
        <v>17</v>
      </c>
      <c r="K23" s="4"/>
      <c r="L23" s="20">
        <v>1.8023148148148205E-2</v>
      </c>
      <c r="M23" s="21">
        <v>2.6931893825936793E-2</v>
      </c>
      <c r="N23" s="22">
        <v>0</v>
      </c>
      <c r="O23" s="23">
        <v>0.31553711334961343</v>
      </c>
      <c r="P23" s="1"/>
    </row>
    <row r="24" spans="1:16" x14ac:dyDescent="0.25">
      <c r="A24" s="1"/>
      <c r="B24" s="2">
        <v>18</v>
      </c>
      <c r="C24" s="1"/>
      <c r="D24" s="6">
        <v>3</v>
      </c>
      <c r="E24" s="7">
        <v>1</v>
      </c>
      <c r="F24" s="10">
        <v>6.833333333333333</v>
      </c>
      <c r="G24" s="7">
        <v>1.9166666666666667</v>
      </c>
      <c r="H24" s="15">
        <f t="shared" si="0"/>
        <v>8.75</v>
      </c>
      <c r="I24" s="4"/>
      <c r="J24" s="19">
        <v>18</v>
      </c>
      <c r="K24" s="4"/>
      <c r="L24" s="20">
        <v>1.8043981481481491E-2</v>
      </c>
      <c r="M24" s="21">
        <v>2.6931893825936793E-2</v>
      </c>
      <c r="N24" s="22">
        <v>0.83194444444444449</v>
      </c>
      <c r="O24" s="23">
        <v>0.31553711334961343</v>
      </c>
      <c r="P24" s="1"/>
    </row>
    <row r="25" spans="1:16" x14ac:dyDescent="0.25">
      <c r="A25" s="1"/>
      <c r="B25" s="2">
        <v>19</v>
      </c>
      <c r="C25" s="1"/>
      <c r="D25" s="6">
        <v>2</v>
      </c>
      <c r="E25" s="7">
        <v>0</v>
      </c>
      <c r="F25" s="10">
        <v>6.833333333333333</v>
      </c>
      <c r="G25" s="7">
        <v>1.9166666666666667</v>
      </c>
      <c r="H25" s="15">
        <f t="shared" si="0"/>
        <v>8.75</v>
      </c>
      <c r="I25" s="4"/>
      <c r="J25" s="19">
        <v>19</v>
      </c>
      <c r="K25" s="4"/>
      <c r="L25" s="20">
        <v>1.7939814814814825E-2</v>
      </c>
      <c r="M25" s="21">
        <v>2.6931893825936793E-2</v>
      </c>
      <c r="N25" s="22">
        <v>0</v>
      </c>
      <c r="O25" s="23">
        <v>0.31553711334961343</v>
      </c>
      <c r="P25" s="1"/>
    </row>
    <row r="26" spans="1:16" x14ac:dyDescent="0.25">
      <c r="A26" s="1"/>
      <c r="B26" s="2">
        <v>20</v>
      </c>
      <c r="C26" s="1"/>
      <c r="D26" s="6">
        <v>3</v>
      </c>
      <c r="E26" s="7">
        <v>0</v>
      </c>
      <c r="F26" s="10">
        <v>6.833333333333333</v>
      </c>
      <c r="G26" s="7">
        <v>1.9166666666666667</v>
      </c>
      <c r="H26" s="15">
        <f t="shared" si="0"/>
        <v>8.75</v>
      </c>
      <c r="I26" s="4"/>
      <c r="J26" s="19">
        <v>20</v>
      </c>
      <c r="K26" s="4"/>
      <c r="L26" s="20">
        <v>1.7391975308641967E-2</v>
      </c>
      <c r="M26" s="21">
        <v>2.6931893825936793E-2</v>
      </c>
      <c r="N26" s="22">
        <v>0</v>
      </c>
      <c r="O26" s="23">
        <v>0.31553711334961343</v>
      </c>
      <c r="P26" s="1"/>
    </row>
    <row r="27" spans="1:16" x14ac:dyDescent="0.25">
      <c r="A27" s="1"/>
      <c r="B27" s="2">
        <v>21</v>
      </c>
      <c r="C27" s="1"/>
      <c r="D27" s="6">
        <v>3</v>
      </c>
      <c r="E27" s="7">
        <v>0</v>
      </c>
      <c r="F27" s="10">
        <v>6.833333333333333</v>
      </c>
      <c r="G27" s="7">
        <v>1.9166666666666667</v>
      </c>
      <c r="H27" s="15">
        <f t="shared" si="0"/>
        <v>8.75</v>
      </c>
      <c r="I27" s="4"/>
      <c r="J27" s="19">
        <v>21</v>
      </c>
      <c r="K27" s="4"/>
      <c r="L27" s="20">
        <v>1.7368827160493854E-2</v>
      </c>
      <c r="M27" s="21">
        <v>2.6931893825936793E-2</v>
      </c>
      <c r="N27" s="22">
        <v>0</v>
      </c>
      <c r="O27" s="23">
        <v>0.31553711334961343</v>
      </c>
      <c r="P27" s="1"/>
    </row>
    <row r="28" spans="1:16" x14ac:dyDescent="0.25">
      <c r="A28" s="1"/>
      <c r="B28" s="2">
        <v>22</v>
      </c>
      <c r="C28" s="1"/>
      <c r="D28" s="6">
        <v>1</v>
      </c>
      <c r="E28" s="7">
        <v>0</v>
      </c>
      <c r="F28" s="10">
        <v>6.833333333333333</v>
      </c>
      <c r="G28" s="7">
        <v>1.9166666666666667</v>
      </c>
      <c r="H28" s="15">
        <f t="shared" si="0"/>
        <v>8.75</v>
      </c>
      <c r="I28" s="4"/>
      <c r="J28" s="19">
        <v>22</v>
      </c>
      <c r="K28" s="4"/>
      <c r="L28" s="20">
        <v>1.5208333333333268E-2</v>
      </c>
      <c r="M28" s="21">
        <v>2.6931893825936793E-2</v>
      </c>
      <c r="N28" s="22">
        <v>0</v>
      </c>
      <c r="O28" s="23">
        <v>0.31553711334961343</v>
      </c>
      <c r="P28" s="1"/>
    </row>
    <row r="29" spans="1:16" x14ac:dyDescent="0.25">
      <c r="A29" s="1"/>
      <c r="B29" s="2">
        <v>23</v>
      </c>
      <c r="C29" s="1"/>
      <c r="D29" s="6">
        <v>2</v>
      </c>
      <c r="E29" s="7">
        <v>0</v>
      </c>
      <c r="F29" s="10">
        <v>6.833333333333333</v>
      </c>
      <c r="G29" s="7">
        <v>1.9166666666666667</v>
      </c>
      <c r="H29" s="15">
        <f t="shared" si="0"/>
        <v>8.75</v>
      </c>
      <c r="I29" s="4"/>
      <c r="J29" s="19">
        <v>23</v>
      </c>
      <c r="K29" s="4"/>
      <c r="L29" s="20">
        <v>1.9733796296296402E-2</v>
      </c>
      <c r="M29" s="24">
        <v>2.6931893825936793E-2</v>
      </c>
      <c r="N29" s="22">
        <v>0</v>
      </c>
      <c r="O29" s="23">
        <v>0.31553711334961343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6"/>
      <c r="C3" s="26"/>
      <c r="D3" s="30" t="s">
        <v>1</v>
      </c>
      <c r="E3" s="34" t="s">
        <v>3</v>
      </c>
      <c r="F3" s="35" t="s">
        <v>37</v>
      </c>
      <c r="G3" s="34" t="s">
        <v>38</v>
      </c>
      <c r="H3" s="36" t="s">
        <v>39</v>
      </c>
      <c r="I3" s="27"/>
      <c r="J3" s="27"/>
      <c r="K3" s="27"/>
      <c r="L3" s="30" t="s">
        <v>5</v>
      </c>
      <c r="M3" s="38" t="s">
        <v>40</v>
      </c>
      <c r="N3" s="39" t="s">
        <v>7</v>
      </c>
      <c r="O3" s="33" t="s">
        <v>41</v>
      </c>
      <c r="P3" s="1"/>
    </row>
    <row r="4" spans="1:16" ht="7.5" customHeight="1" x14ac:dyDescent="0.25">
      <c r="A4" s="1"/>
      <c r="B4" s="26"/>
      <c r="C4" s="26"/>
      <c r="D4" s="26"/>
      <c r="E4" s="26"/>
      <c r="F4" s="26"/>
      <c r="G4" s="26"/>
      <c r="H4" s="26"/>
      <c r="I4" s="27"/>
      <c r="J4" s="26"/>
      <c r="K4" s="26"/>
      <c r="L4" s="26"/>
      <c r="M4" s="26"/>
      <c r="N4" s="26"/>
      <c r="O4" s="26"/>
      <c r="P4" s="1"/>
    </row>
    <row r="5" spans="1:16" x14ac:dyDescent="0.25">
      <c r="A5" s="1"/>
      <c r="B5" s="25" t="s">
        <v>0</v>
      </c>
      <c r="C5" s="26"/>
      <c r="D5" s="42" t="s">
        <v>9</v>
      </c>
      <c r="E5" s="43" t="s">
        <v>10</v>
      </c>
      <c r="F5" s="35" t="s">
        <v>11</v>
      </c>
      <c r="G5" s="44" t="s">
        <v>12</v>
      </c>
      <c r="H5" s="36" t="s">
        <v>13</v>
      </c>
      <c r="I5" s="27"/>
      <c r="J5" s="41" t="s">
        <v>0</v>
      </c>
      <c r="K5" s="27"/>
      <c r="L5" s="42" t="s">
        <v>14</v>
      </c>
      <c r="M5" s="31" t="s">
        <v>15</v>
      </c>
      <c r="N5" s="39" t="s">
        <v>42</v>
      </c>
      <c r="O5" s="33" t="s">
        <v>43</v>
      </c>
      <c r="P5" s="1"/>
    </row>
    <row r="6" spans="1:16" x14ac:dyDescent="0.25">
      <c r="A6" s="1"/>
      <c r="B6" s="2">
        <v>0</v>
      </c>
      <c r="C6" s="1"/>
      <c r="D6" s="6">
        <v>0</v>
      </c>
      <c r="E6" s="7">
        <v>0</v>
      </c>
      <c r="F6" s="10">
        <v>4.5</v>
      </c>
      <c r="G6" s="7">
        <v>2.2083333333333335</v>
      </c>
      <c r="H6" s="15">
        <f>SUM(F6:G6)</f>
        <v>6.7083333333333339</v>
      </c>
      <c r="I6" s="4"/>
      <c r="J6" s="19">
        <v>0</v>
      </c>
      <c r="K6" s="4"/>
      <c r="L6" s="20">
        <v>0</v>
      </c>
      <c r="M6" s="21">
        <v>1.9278295475468093E-2</v>
      </c>
      <c r="N6" s="22">
        <v>0</v>
      </c>
      <c r="O6" s="23">
        <v>0.23005105452674895</v>
      </c>
      <c r="P6" s="1"/>
    </row>
    <row r="7" spans="1:16" x14ac:dyDescent="0.25">
      <c r="A7" s="1"/>
      <c r="B7" s="2">
        <v>1</v>
      </c>
      <c r="C7" s="1"/>
      <c r="D7" s="6">
        <v>0</v>
      </c>
      <c r="E7" s="7">
        <v>0</v>
      </c>
      <c r="F7" s="10">
        <v>4.5</v>
      </c>
      <c r="G7" s="7">
        <v>2.2083333333333335</v>
      </c>
      <c r="H7" s="15">
        <f t="shared" ref="H7:H29" si="0">SUM(F7:G7)</f>
        <v>6.7083333333333339</v>
      </c>
      <c r="I7" s="4"/>
      <c r="J7" s="19">
        <v>1</v>
      </c>
      <c r="K7" s="4"/>
      <c r="L7" s="20">
        <v>0</v>
      </c>
      <c r="M7" s="21">
        <v>1.9278295475468093E-2</v>
      </c>
      <c r="N7" s="22">
        <v>0</v>
      </c>
      <c r="O7" s="23">
        <v>0.23005105452674895</v>
      </c>
      <c r="P7" s="1"/>
    </row>
    <row r="8" spans="1:16" x14ac:dyDescent="0.25">
      <c r="A8" s="1"/>
      <c r="B8" s="2">
        <v>2</v>
      </c>
      <c r="C8" s="1"/>
      <c r="D8" s="6">
        <v>3</v>
      </c>
      <c r="E8" s="7">
        <v>0</v>
      </c>
      <c r="F8" s="10">
        <v>4.5</v>
      </c>
      <c r="G8" s="7">
        <v>2.2083333333333335</v>
      </c>
      <c r="H8" s="15">
        <f t="shared" si="0"/>
        <v>6.7083333333333339</v>
      </c>
      <c r="I8" s="4"/>
      <c r="J8" s="19">
        <v>2</v>
      </c>
      <c r="K8" s="4"/>
      <c r="L8" s="20">
        <v>1.4679783950617286E-2</v>
      </c>
      <c r="M8" s="21">
        <v>1.9278295475468093E-2</v>
      </c>
      <c r="N8" s="22">
        <v>0</v>
      </c>
      <c r="O8" s="23">
        <v>0.23005105452674895</v>
      </c>
      <c r="P8" s="1"/>
    </row>
    <row r="9" spans="1:16" x14ac:dyDescent="0.25">
      <c r="A9" s="1"/>
      <c r="B9" s="2">
        <v>3</v>
      </c>
      <c r="C9" s="1"/>
      <c r="D9" s="6">
        <v>3</v>
      </c>
      <c r="E9" s="7">
        <v>0</v>
      </c>
      <c r="F9" s="10">
        <v>4.5</v>
      </c>
      <c r="G9" s="7">
        <v>2.2083333333333335</v>
      </c>
      <c r="H9" s="15">
        <f t="shared" si="0"/>
        <v>6.7083333333333339</v>
      </c>
      <c r="I9" s="4"/>
      <c r="J9" s="19">
        <v>3</v>
      </c>
      <c r="K9" s="4"/>
      <c r="L9" s="20">
        <v>1.4915123456790117E-2</v>
      </c>
      <c r="M9" s="21">
        <v>1.9278295475468093E-2</v>
      </c>
      <c r="N9" s="22">
        <v>0</v>
      </c>
      <c r="O9" s="23">
        <v>0.23005105452674895</v>
      </c>
      <c r="P9" s="1"/>
    </row>
    <row r="10" spans="1:16" x14ac:dyDescent="0.25">
      <c r="A10" s="1"/>
      <c r="B10" s="2">
        <v>4</v>
      </c>
      <c r="C10" s="1"/>
      <c r="D10" s="6">
        <v>5</v>
      </c>
      <c r="E10" s="7">
        <v>0</v>
      </c>
      <c r="F10" s="10">
        <v>4.5</v>
      </c>
      <c r="G10" s="7">
        <v>2.2083333333333335</v>
      </c>
      <c r="H10" s="15">
        <f t="shared" si="0"/>
        <v>6.7083333333333339</v>
      </c>
      <c r="I10" s="4"/>
      <c r="J10" s="19">
        <v>4</v>
      </c>
      <c r="K10" s="4"/>
      <c r="L10" s="20">
        <v>1.6002314814814827E-2</v>
      </c>
      <c r="M10" s="21">
        <v>1.9278295475468093E-2</v>
      </c>
      <c r="N10" s="22">
        <v>0</v>
      </c>
      <c r="O10" s="23">
        <v>0.23005105452674895</v>
      </c>
      <c r="P10" s="1"/>
    </row>
    <row r="11" spans="1:16" x14ac:dyDescent="0.25">
      <c r="A11" s="1"/>
      <c r="B11" s="2">
        <v>5</v>
      </c>
      <c r="C11" s="1"/>
      <c r="D11" s="6">
        <v>7</v>
      </c>
      <c r="E11" s="7">
        <v>4</v>
      </c>
      <c r="F11" s="10">
        <v>4.5</v>
      </c>
      <c r="G11" s="7">
        <v>2.2083333333333335</v>
      </c>
      <c r="H11" s="15">
        <f t="shared" si="0"/>
        <v>6.7083333333333339</v>
      </c>
      <c r="I11" s="4"/>
      <c r="J11" s="19">
        <v>5</v>
      </c>
      <c r="K11" s="4"/>
      <c r="L11" s="20">
        <v>1.6977513227513227E-2</v>
      </c>
      <c r="M11" s="21">
        <v>1.9278295475468093E-2</v>
      </c>
      <c r="N11" s="22">
        <v>0.21805555555555556</v>
      </c>
      <c r="O11" s="23">
        <v>0.23005105452674895</v>
      </c>
      <c r="P11" s="1"/>
    </row>
    <row r="12" spans="1:16" x14ac:dyDescent="0.25">
      <c r="A12" s="1"/>
      <c r="B12" s="2">
        <v>6</v>
      </c>
      <c r="C12" s="1"/>
      <c r="D12" s="6">
        <v>4</v>
      </c>
      <c r="E12" s="7">
        <v>0</v>
      </c>
      <c r="F12" s="10">
        <v>4.5</v>
      </c>
      <c r="G12" s="7">
        <v>2.2083333333333335</v>
      </c>
      <c r="H12" s="15">
        <f t="shared" si="0"/>
        <v>6.7083333333333339</v>
      </c>
      <c r="I12" s="4"/>
      <c r="J12" s="19">
        <v>6</v>
      </c>
      <c r="K12" s="4"/>
      <c r="L12" s="20">
        <v>1.8651620370370367E-2</v>
      </c>
      <c r="M12" s="21">
        <v>1.9278295475468093E-2</v>
      </c>
      <c r="N12" s="22">
        <v>0</v>
      </c>
      <c r="O12" s="23">
        <v>0.23005105452674895</v>
      </c>
      <c r="P12" s="1"/>
    </row>
    <row r="13" spans="1:16" x14ac:dyDescent="0.25">
      <c r="A13" s="1"/>
      <c r="B13" s="2">
        <v>7</v>
      </c>
      <c r="C13" s="1"/>
      <c r="D13" s="6">
        <v>9</v>
      </c>
      <c r="E13" s="7">
        <v>3</v>
      </c>
      <c r="F13" s="10">
        <v>4.5</v>
      </c>
      <c r="G13" s="7">
        <v>2.2083333333333335</v>
      </c>
      <c r="H13" s="15">
        <f t="shared" si="0"/>
        <v>6.7083333333333339</v>
      </c>
      <c r="I13" s="4"/>
      <c r="J13" s="19">
        <v>7</v>
      </c>
      <c r="K13" s="4"/>
      <c r="L13" s="20">
        <v>1.6581790123456803E-2</v>
      </c>
      <c r="M13" s="21">
        <v>1.9278295475468093E-2</v>
      </c>
      <c r="N13" s="22">
        <v>0.13796296296296298</v>
      </c>
      <c r="O13" s="23">
        <v>0.23005105452674895</v>
      </c>
      <c r="P13" s="1"/>
    </row>
    <row r="14" spans="1:16" x14ac:dyDescent="0.25">
      <c r="A14" s="1"/>
      <c r="B14" s="2">
        <v>8</v>
      </c>
      <c r="C14" s="1"/>
      <c r="D14" s="6">
        <v>13</v>
      </c>
      <c r="E14" s="7">
        <v>5</v>
      </c>
      <c r="F14" s="10">
        <v>4.5</v>
      </c>
      <c r="G14" s="7">
        <v>2.2083333333333335</v>
      </c>
      <c r="H14" s="15">
        <f t="shared" si="0"/>
        <v>6.7083333333333339</v>
      </c>
      <c r="I14" s="4"/>
      <c r="J14" s="19">
        <v>8</v>
      </c>
      <c r="K14" s="4"/>
      <c r="L14" s="20">
        <v>1.9779202279202272E-2</v>
      </c>
      <c r="M14" s="21">
        <v>1.9278295475468093E-2</v>
      </c>
      <c r="N14" s="22">
        <v>0.10569444444444445</v>
      </c>
      <c r="O14" s="23">
        <v>0.23005105452674895</v>
      </c>
      <c r="P14" s="1"/>
    </row>
    <row r="15" spans="1:16" x14ac:dyDescent="0.25">
      <c r="A15" s="1"/>
      <c r="B15" s="2">
        <v>9</v>
      </c>
      <c r="C15" s="1"/>
      <c r="D15" s="6">
        <v>6</v>
      </c>
      <c r="E15" s="7">
        <v>6</v>
      </c>
      <c r="F15" s="10">
        <v>4.5</v>
      </c>
      <c r="G15" s="7">
        <v>2.2083333333333335</v>
      </c>
      <c r="H15" s="15">
        <f t="shared" si="0"/>
        <v>6.7083333333333339</v>
      </c>
      <c r="I15" s="4"/>
      <c r="J15" s="19">
        <v>9</v>
      </c>
      <c r="K15" s="4"/>
      <c r="L15" s="20">
        <v>2.0266203703703727E-2</v>
      </c>
      <c r="M15" s="21">
        <v>1.9278295475468093E-2</v>
      </c>
      <c r="N15" s="22">
        <v>0.98472222222222217</v>
      </c>
      <c r="O15" s="23">
        <v>0.23005105452674895</v>
      </c>
      <c r="P15" s="1"/>
    </row>
    <row r="16" spans="1:16" x14ac:dyDescent="0.25">
      <c r="A16" s="1"/>
      <c r="B16" s="2">
        <v>10</v>
      </c>
      <c r="C16" s="1"/>
      <c r="D16" s="6">
        <v>4</v>
      </c>
      <c r="E16" s="7">
        <v>2</v>
      </c>
      <c r="F16" s="10">
        <v>4.5</v>
      </c>
      <c r="G16" s="7">
        <v>2.2083333333333335</v>
      </c>
      <c r="H16" s="15">
        <f t="shared" si="0"/>
        <v>6.7083333333333339</v>
      </c>
      <c r="I16" s="4"/>
      <c r="J16" s="19">
        <v>10</v>
      </c>
      <c r="K16" s="4"/>
      <c r="L16" s="20">
        <v>2.251446759259261E-2</v>
      </c>
      <c r="M16" s="21">
        <v>1.9278295475468093E-2</v>
      </c>
      <c r="N16" s="22">
        <v>4.0625000000000022E-2</v>
      </c>
      <c r="O16" s="23">
        <v>0.23005105452674895</v>
      </c>
      <c r="P16" s="1"/>
    </row>
    <row r="17" spans="1:16" x14ac:dyDescent="0.25">
      <c r="A17" s="1"/>
      <c r="B17" s="2">
        <v>11</v>
      </c>
      <c r="C17" s="1"/>
      <c r="D17" s="6">
        <v>11</v>
      </c>
      <c r="E17" s="7">
        <v>3</v>
      </c>
      <c r="F17" s="10">
        <v>4.5</v>
      </c>
      <c r="G17" s="7">
        <v>2.2083333333333335</v>
      </c>
      <c r="H17" s="15">
        <f t="shared" si="0"/>
        <v>6.7083333333333339</v>
      </c>
      <c r="I17" s="4"/>
      <c r="J17" s="19">
        <v>11</v>
      </c>
      <c r="K17" s="4"/>
      <c r="L17" s="20">
        <v>1.8908880471380465E-2</v>
      </c>
      <c r="M17" s="21">
        <v>1.9278295475468093E-2</v>
      </c>
      <c r="N17" s="22">
        <v>0.35300925925925924</v>
      </c>
      <c r="O17" s="23">
        <v>0.23005105452674895</v>
      </c>
      <c r="P17" s="1"/>
    </row>
    <row r="18" spans="1:16" x14ac:dyDescent="0.25">
      <c r="A18" s="1"/>
      <c r="B18" s="2">
        <v>12</v>
      </c>
      <c r="C18" s="1"/>
      <c r="D18" s="6">
        <v>8</v>
      </c>
      <c r="E18" s="7">
        <v>9</v>
      </c>
      <c r="F18" s="10">
        <v>4.5</v>
      </c>
      <c r="G18" s="7">
        <v>2.2083333333333335</v>
      </c>
      <c r="H18" s="15">
        <f t="shared" si="0"/>
        <v>6.7083333333333339</v>
      </c>
      <c r="I18" s="4"/>
      <c r="J18" s="19">
        <v>12</v>
      </c>
      <c r="K18" s="4"/>
      <c r="L18" s="20">
        <v>2.9010416666666664E-2</v>
      </c>
      <c r="M18" s="21">
        <v>1.9278295475468093E-2</v>
      </c>
      <c r="N18" s="22">
        <v>0.2959104938271605</v>
      </c>
      <c r="O18" s="23">
        <v>0.23005105452674895</v>
      </c>
      <c r="P18" s="1"/>
    </row>
    <row r="19" spans="1:16" x14ac:dyDescent="0.25">
      <c r="A19" s="1"/>
      <c r="B19" s="2">
        <v>13</v>
      </c>
      <c r="C19" s="1"/>
      <c r="D19" s="6">
        <v>11</v>
      </c>
      <c r="E19" s="7">
        <v>2</v>
      </c>
      <c r="F19" s="10">
        <v>4.5</v>
      </c>
      <c r="G19" s="7">
        <v>2.2083333333333335</v>
      </c>
      <c r="H19" s="15">
        <f t="shared" si="0"/>
        <v>6.7083333333333339</v>
      </c>
      <c r="I19" s="4"/>
      <c r="J19" s="19">
        <v>13</v>
      </c>
      <c r="K19" s="4"/>
      <c r="L19" s="20">
        <v>3.4145622895622924E-2</v>
      </c>
      <c r="M19" s="21">
        <v>1.9278295475468093E-2</v>
      </c>
      <c r="N19" s="22">
        <v>5.9027777777777846E-2</v>
      </c>
      <c r="O19" s="23">
        <v>0.23005105452674895</v>
      </c>
      <c r="P19" s="1"/>
    </row>
    <row r="20" spans="1:16" x14ac:dyDescent="0.25">
      <c r="A20" s="1"/>
      <c r="B20" s="2">
        <v>14</v>
      </c>
      <c r="C20" s="1"/>
      <c r="D20" s="6">
        <v>2</v>
      </c>
      <c r="E20" s="7">
        <v>2</v>
      </c>
      <c r="F20" s="10">
        <v>4.5</v>
      </c>
      <c r="G20" s="7">
        <v>2.2083333333333335</v>
      </c>
      <c r="H20" s="15">
        <f t="shared" si="0"/>
        <v>6.7083333333333339</v>
      </c>
      <c r="I20" s="4"/>
      <c r="J20" s="19">
        <v>14</v>
      </c>
      <c r="K20" s="4"/>
      <c r="L20" s="20">
        <v>3.2100694444444466E-2</v>
      </c>
      <c r="M20" s="21">
        <v>1.9278295475468093E-2</v>
      </c>
      <c r="N20" s="22">
        <v>5.3124999999999978E-2</v>
      </c>
      <c r="O20" s="23">
        <v>0.23005105452674895</v>
      </c>
      <c r="P20" s="1"/>
    </row>
    <row r="21" spans="1:16" x14ac:dyDescent="0.25">
      <c r="A21" s="1"/>
      <c r="B21" s="2">
        <v>15</v>
      </c>
      <c r="C21" s="1"/>
      <c r="D21" s="6">
        <v>5</v>
      </c>
      <c r="E21" s="7">
        <v>8</v>
      </c>
      <c r="F21" s="10">
        <v>4.5</v>
      </c>
      <c r="G21" s="7">
        <v>2.2083333333333335</v>
      </c>
      <c r="H21" s="15">
        <f t="shared" si="0"/>
        <v>6.7083333333333339</v>
      </c>
      <c r="I21" s="4"/>
      <c r="J21" s="19">
        <v>15</v>
      </c>
      <c r="K21" s="4"/>
      <c r="L21" s="20">
        <v>1.6976851851851847E-2</v>
      </c>
      <c r="M21" s="21">
        <v>1.9278295475468093E-2</v>
      </c>
      <c r="N21" s="22">
        <v>0.31710069444444439</v>
      </c>
      <c r="O21" s="23">
        <v>0.23005105452674895</v>
      </c>
      <c r="P21" s="1"/>
    </row>
    <row r="22" spans="1:16" x14ac:dyDescent="0.25">
      <c r="A22" s="1"/>
      <c r="B22" s="2">
        <v>16</v>
      </c>
      <c r="C22" s="1"/>
      <c r="D22" s="6">
        <v>6</v>
      </c>
      <c r="E22" s="7">
        <v>2</v>
      </c>
      <c r="F22" s="10">
        <v>4.5</v>
      </c>
      <c r="G22" s="7">
        <v>2.2083333333333335</v>
      </c>
      <c r="H22" s="15">
        <f t="shared" si="0"/>
        <v>6.7083333333333339</v>
      </c>
      <c r="I22" s="4"/>
      <c r="J22" s="19">
        <v>16</v>
      </c>
      <c r="K22" s="4"/>
      <c r="L22" s="20">
        <v>2.345293209876544E-2</v>
      </c>
      <c r="M22" s="21">
        <v>1.9278295475468093E-2</v>
      </c>
      <c r="N22" s="22">
        <v>0.29791666666666666</v>
      </c>
      <c r="O22" s="23">
        <v>0.23005105452674895</v>
      </c>
      <c r="P22" s="1"/>
    </row>
    <row r="23" spans="1:16" x14ac:dyDescent="0.25">
      <c r="A23" s="1"/>
      <c r="B23" s="2">
        <v>17</v>
      </c>
      <c r="C23" s="1"/>
      <c r="D23" s="6">
        <v>5</v>
      </c>
      <c r="E23" s="7">
        <v>1</v>
      </c>
      <c r="F23" s="10">
        <v>4.5</v>
      </c>
      <c r="G23" s="7">
        <v>2.2083333333333335</v>
      </c>
      <c r="H23" s="15">
        <f t="shared" si="0"/>
        <v>6.7083333333333339</v>
      </c>
      <c r="I23" s="4"/>
      <c r="J23" s="19">
        <v>17</v>
      </c>
      <c r="K23" s="4"/>
      <c r="L23" s="20">
        <v>1.7178240740740747E-2</v>
      </c>
      <c r="M23" s="21">
        <v>1.9278295475468093E-2</v>
      </c>
      <c r="N23" s="22">
        <v>6.1805555555555669E-2</v>
      </c>
      <c r="O23" s="23">
        <v>0.23005105452674895</v>
      </c>
      <c r="P23" s="1"/>
    </row>
    <row r="24" spans="1:16" x14ac:dyDescent="0.25">
      <c r="A24" s="1"/>
      <c r="B24" s="2">
        <v>18</v>
      </c>
      <c r="C24" s="1"/>
      <c r="D24" s="6">
        <v>2</v>
      </c>
      <c r="E24" s="7">
        <v>2</v>
      </c>
      <c r="F24" s="10">
        <v>4.5</v>
      </c>
      <c r="G24" s="7">
        <v>2.2083333333333335</v>
      </c>
      <c r="H24" s="15">
        <f t="shared" si="0"/>
        <v>6.7083333333333339</v>
      </c>
      <c r="I24" s="4"/>
      <c r="J24" s="19">
        <v>18</v>
      </c>
      <c r="K24" s="4"/>
      <c r="L24" s="20">
        <v>1.9276620370370368E-2</v>
      </c>
      <c r="M24" s="21">
        <v>1.9278295475468093E-2</v>
      </c>
      <c r="N24" s="22">
        <v>6.0069444444444564E-2</v>
      </c>
      <c r="O24" s="23">
        <v>0.23005105452674895</v>
      </c>
      <c r="P24" s="1"/>
    </row>
    <row r="25" spans="1:16" x14ac:dyDescent="0.25">
      <c r="A25" s="1"/>
      <c r="B25" s="2">
        <v>19</v>
      </c>
      <c r="C25" s="1"/>
      <c r="D25" s="6">
        <v>1</v>
      </c>
      <c r="E25" s="7">
        <v>1</v>
      </c>
      <c r="F25" s="10">
        <v>4.5</v>
      </c>
      <c r="G25" s="7">
        <v>2.2083333333333335</v>
      </c>
      <c r="H25" s="15">
        <f t="shared" si="0"/>
        <v>6.7083333333333339</v>
      </c>
      <c r="I25" s="4"/>
      <c r="J25" s="19">
        <v>19</v>
      </c>
      <c r="K25" s="4"/>
      <c r="L25" s="20">
        <v>1.2025462962962918E-2</v>
      </c>
      <c r="M25" s="21">
        <v>1.9278295475468093E-2</v>
      </c>
      <c r="N25" s="22">
        <v>2.7083333333333237E-2</v>
      </c>
      <c r="O25" s="23">
        <v>0.23005105452674895</v>
      </c>
      <c r="P25" s="1"/>
    </row>
    <row r="26" spans="1:16" x14ac:dyDescent="0.25">
      <c r="A26" s="1"/>
      <c r="B26" s="2">
        <v>20</v>
      </c>
      <c r="C26" s="1"/>
      <c r="D26" s="6">
        <v>0</v>
      </c>
      <c r="E26" s="7">
        <v>3</v>
      </c>
      <c r="F26" s="10">
        <v>4.5</v>
      </c>
      <c r="G26" s="7">
        <v>2.2083333333333335</v>
      </c>
      <c r="H26" s="15">
        <f t="shared" si="0"/>
        <v>6.7083333333333339</v>
      </c>
      <c r="I26" s="4"/>
      <c r="J26" s="19">
        <v>20</v>
      </c>
      <c r="K26" s="4"/>
      <c r="L26" s="20">
        <v>0</v>
      </c>
      <c r="M26" s="21">
        <v>1.9278295475468093E-2</v>
      </c>
      <c r="N26" s="22">
        <v>0.43865740740740738</v>
      </c>
      <c r="O26" s="23">
        <v>0.23005105452674895</v>
      </c>
      <c r="P26" s="1"/>
    </row>
    <row r="27" spans="1:16" x14ac:dyDescent="0.25">
      <c r="A27" s="1"/>
      <c r="B27" s="2">
        <v>21</v>
      </c>
      <c r="C27" s="1"/>
      <c r="D27" s="6">
        <v>1</v>
      </c>
      <c r="E27" s="7">
        <v>0</v>
      </c>
      <c r="F27" s="10">
        <v>4.5</v>
      </c>
      <c r="G27" s="7">
        <v>2.2083333333333335</v>
      </c>
      <c r="H27" s="15">
        <f t="shared" si="0"/>
        <v>6.7083333333333339</v>
      </c>
      <c r="I27" s="4"/>
      <c r="J27" s="19">
        <v>21</v>
      </c>
      <c r="K27" s="4"/>
      <c r="L27" s="20">
        <v>1.2233796296296284E-2</v>
      </c>
      <c r="M27" s="21">
        <v>1.9278295475468093E-2</v>
      </c>
      <c r="N27" s="22">
        <v>0</v>
      </c>
      <c r="O27" s="23">
        <v>0.23005105452674895</v>
      </c>
      <c r="P27" s="1"/>
    </row>
    <row r="28" spans="1:16" x14ac:dyDescent="0.25">
      <c r="A28" s="1"/>
      <c r="B28" s="2">
        <v>22</v>
      </c>
      <c r="C28" s="1"/>
      <c r="D28" s="6">
        <v>1</v>
      </c>
      <c r="E28" s="7">
        <v>0</v>
      </c>
      <c r="F28" s="10">
        <v>4.5</v>
      </c>
      <c r="G28" s="7">
        <v>2.2083333333333335</v>
      </c>
      <c r="H28" s="15">
        <f t="shared" si="0"/>
        <v>6.7083333333333339</v>
      </c>
      <c r="I28" s="4"/>
      <c r="J28" s="19">
        <v>22</v>
      </c>
      <c r="K28" s="4"/>
      <c r="L28" s="20">
        <v>1.2800925925925966E-2</v>
      </c>
      <c r="M28" s="21">
        <v>1.9278295475468093E-2</v>
      </c>
      <c r="N28" s="22">
        <v>0</v>
      </c>
      <c r="O28" s="23">
        <v>0.23005105452674895</v>
      </c>
      <c r="P28" s="1"/>
    </row>
    <row r="29" spans="1:16" x14ac:dyDescent="0.25">
      <c r="A29" s="1"/>
      <c r="B29" s="2">
        <v>23</v>
      </c>
      <c r="C29" s="1"/>
      <c r="D29" s="6">
        <v>1</v>
      </c>
      <c r="E29" s="7">
        <v>0</v>
      </c>
      <c r="F29" s="10">
        <v>4.5</v>
      </c>
      <c r="G29" s="7">
        <v>2.2083333333333335</v>
      </c>
      <c r="H29" s="15">
        <f t="shared" si="0"/>
        <v>6.7083333333333339</v>
      </c>
      <c r="I29" s="4"/>
      <c r="J29" s="19">
        <v>23</v>
      </c>
      <c r="K29" s="4"/>
      <c r="L29" s="20">
        <v>1.6365740740740709E-2</v>
      </c>
      <c r="M29" s="24">
        <v>1.9278295475468093E-2</v>
      </c>
      <c r="N29" s="22">
        <v>0</v>
      </c>
      <c r="O29" s="23">
        <v>0.23005105452674895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N5" sqref="N5:O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6"/>
      <c r="C3" s="26"/>
      <c r="D3" s="30" t="s">
        <v>1</v>
      </c>
      <c r="E3" s="34" t="s">
        <v>3</v>
      </c>
      <c r="F3" s="35" t="s">
        <v>37</v>
      </c>
      <c r="G3" s="34" t="s">
        <v>38</v>
      </c>
      <c r="H3" s="36" t="s">
        <v>39</v>
      </c>
      <c r="I3" s="27"/>
      <c r="J3" s="27"/>
      <c r="K3" s="27"/>
      <c r="L3" s="30" t="s">
        <v>5</v>
      </c>
      <c r="M3" s="38" t="s">
        <v>40</v>
      </c>
      <c r="N3" s="39" t="s">
        <v>7</v>
      </c>
      <c r="O3" s="33" t="s">
        <v>41</v>
      </c>
      <c r="P3" s="1"/>
    </row>
    <row r="4" spans="1:16" ht="7.5" customHeight="1" x14ac:dyDescent="0.25">
      <c r="A4" s="1"/>
      <c r="B4" s="26"/>
      <c r="C4" s="26"/>
      <c r="D4" s="26"/>
      <c r="E4" s="26"/>
      <c r="F4" s="26"/>
      <c r="G4" s="26"/>
      <c r="H4" s="26"/>
      <c r="I4" s="27"/>
      <c r="J4" s="26"/>
      <c r="K4" s="26"/>
      <c r="L4" s="26"/>
      <c r="M4" s="26"/>
      <c r="N4" s="26"/>
      <c r="O4" s="26"/>
      <c r="P4" s="1"/>
    </row>
    <row r="5" spans="1:16" x14ac:dyDescent="0.25">
      <c r="A5" s="1"/>
      <c r="B5" s="25" t="s">
        <v>0</v>
      </c>
      <c r="C5" s="26"/>
      <c r="D5" s="42" t="s">
        <v>9</v>
      </c>
      <c r="E5" s="43" t="s">
        <v>10</v>
      </c>
      <c r="F5" s="35" t="s">
        <v>11</v>
      </c>
      <c r="G5" s="44" t="s">
        <v>12</v>
      </c>
      <c r="H5" s="36" t="s">
        <v>13</v>
      </c>
      <c r="I5" s="27"/>
      <c r="J5" s="41" t="s">
        <v>0</v>
      </c>
      <c r="K5" s="27"/>
      <c r="L5" s="42" t="s">
        <v>14</v>
      </c>
      <c r="M5" s="31" t="s">
        <v>15</v>
      </c>
      <c r="N5" s="39" t="s">
        <v>42</v>
      </c>
      <c r="O5" s="33" t="s">
        <v>43</v>
      </c>
      <c r="P5" s="1"/>
    </row>
    <row r="6" spans="1:16" x14ac:dyDescent="0.25">
      <c r="A6" s="1"/>
      <c r="B6" s="2">
        <v>0</v>
      </c>
      <c r="C6" s="1"/>
      <c r="D6" s="6">
        <v>0</v>
      </c>
      <c r="E6" s="7">
        <v>0</v>
      </c>
      <c r="F6" s="10">
        <v>2.5416666666666665</v>
      </c>
      <c r="G6" s="7">
        <v>2.375</v>
      </c>
      <c r="H6" s="15">
        <f>SUM(F6:G6)</f>
        <v>4.9166666666666661</v>
      </c>
      <c r="I6" s="4"/>
      <c r="J6" s="19">
        <v>0</v>
      </c>
      <c r="K6" s="4"/>
      <c r="L6" s="20">
        <v>0</v>
      </c>
      <c r="M6" s="21">
        <v>1.7915840253282387E-2</v>
      </c>
      <c r="N6" s="22">
        <v>0</v>
      </c>
      <c r="O6" s="23">
        <v>0.22722012786596121</v>
      </c>
      <c r="P6" s="1"/>
    </row>
    <row r="7" spans="1:16" x14ac:dyDescent="0.25">
      <c r="A7" s="1"/>
      <c r="B7" s="2">
        <v>1</v>
      </c>
      <c r="C7" s="1"/>
      <c r="D7" s="6">
        <v>1</v>
      </c>
      <c r="E7" s="7">
        <v>0</v>
      </c>
      <c r="F7" s="10">
        <v>2.5416666666666665</v>
      </c>
      <c r="G7" s="7">
        <v>2.375</v>
      </c>
      <c r="H7" s="15">
        <f t="shared" ref="H7:H29" si="0">SUM(F7:G7)</f>
        <v>4.9166666666666661</v>
      </c>
      <c r="I7" s="4"/>
      <c r="J7" s="19">
        <v>1</v>
      </c>
      <c r="K7" s="4"/>
      <c r="L7" s="20">
        <v>1.2847222222222232E-2</v>
      </c>
      <c r="M7" s="21">
        <v>1.7915840253282387E-2</v>
      </c>
      <c r="N7" s="22">
        <v>0</v>
      </c>
      <c r="O7" s="23">
        <v>0.22722012786596121</v>
      </c>
      <c r="P7" s="1"/>
    </row>
    <row r="8" spans="1:16" x14ac:dyDescent="0.25">
      <c r="A8" s="1"/>
      <c r="B8" s="2">
        <v>2</v>
      </c>
      <c r="C8" s="1"/>
      <c r="D8" s="6">
        <v>2</v>
      </c>
      <c r="E8" s="7">
        <v>0</v>
      </c>
      <c r="F8" s="10">
        <v>2.5416666666666665</v>
      </c>
      <c r="G8" s="7">
        <v>2.375</v>
      </c>
      <c r="H8" s="15">
        <f t="shared" si="0"/>
        <v>4.9166666666666661</v>
      </c>
      <c r="I8" s="4"/>
      <c r="J8" s="19">
        <v>2</v>
      </c>
      <c r="K8" s="4"/>
      <c r="L8" s="20">
        <v>1.5434027777777769E-2</v>
      </c>
      <c r="M8" s="21">
        <v>1.7915840253282387E-2</v>
      </c>
      <c r="N8" s="22">
        <v>0</v>
      </c>
      <c r="O8" s="23">
        <v>0.22722012786596121</v>
      </c>
      <c r="P8" s="1"/>
    </row>
    <row r="9" spans="1:16" x14ac:dyDescent="0.25">
      <c r="A9" s="1"/>
      <c r="B9" s="2">
        <v>3</v>
      </c>
      <c r="C9" s="1"/>
      <c r="D9" s="6">
        <v>1</v>
      </c>
      <c r="E9" s="7">
        <v>0</v>
      </c>
      <c r="F9" s="10">
        <v>2.5416666666666665</v>
      </c>
      <c r="G9" s="7">
        <v>2.375</v>
      </c>
      <c r="H9" s="15">
        <f t="shared" si="0"/>
        <v>4.9166666666666661</v>
      </c>
      <c r="I9" s="4"/>
      <c r="J9" s="19">
        <v>3</v>
      </c>
      <c r="K9" s="4"/>
      <c r="L9" s="20">
        <v>1.6620370370370369E-2</v>
      </c>
      <c r="M9" s="21">
        <v>1.7915840253282387E-2</v>
      </c>
      <c r="N9" s="22">
        <v>0</v>
      </c>
      <c r="O9" s="23">
        <v>0.22722012786596121</v>
      </c>
      <c r="P9" s="1"/>
    </row>
    <row r="10" spans="1:16" x14ac:dyDescent="0.25">
      <c r="A10" s="1"/>
      <c r="B10" s="2">
        <v>4</v>
      </c>
      <c r="C10" s="1"/>
      <c r="D10" s="6">
        <v>4</v>
      </c>
      <c r="E10" s="7">
        <v>0</v>
      </c>
      <c r="F10" s="10">
        <v>2.5416666666666665</v>
      </c>
      <c r="G10" s="7">
        <v>2.375</v>
      </c>
      <c r="H10" s="15">
        <f t="shared" si="0"/>
        <v>4.9166666666666661</v>
      </c>
      <c r="I10" s="4"/>
      <c r="J10" s="19">
        <v>4</v>
      </c>
      <c r="K10" s="4"/>
      <c r="L10" s="20">
        <v>1.5407986111111119E-2</v>
      </c>
      <c r="M10" s="21">
        <v>1.7915840253282387E-2</v>
      </c>
      <c r="N10" s="22">
        <v>0</v>
      </c>
      <c r="O10" s="23">
        <v>0.22722012786596121</v>
      </c>
      <c r="P10" s="1"/>
    </row>
    <row r="11" spans="1:16" x14ac:dyDescent="0.25">
      <c r="A11" s="1"/>
      <c r="B11" s="2">
        <v>5</v>
      </c>
      <c r="C11" s="1"/>
      <c r="D11" s="6">
        <v>5</v>
      </c>
      <c r="E11" s="7">
        <v>1</v>
      </c>
      <c r="F11" s="10">
        <v>2.5416666666666665</v>
      </c>
      <c r="G11" s="7">
        <v>2.375</v>
      </c>
      <c r="H11" s="15">
        <f t="shared" si="0"/>
        <v>4.9166666666666661</v>
      </c>
      <c r="I11" s="4"/>
      <c r="J11" s="19">
        <v>5</v>
      </c>
      <c r="K11" s="4"/>
      <c r="L11" s="20">
        <v>1.6270833333333328E-2</v>
      </c>
      <c r="M11" s="21">
        <v>1.7915840253282387E-2</v>
      </c>
      <c r="N11" s="22">
        <v>4.6527777777777807E-2</v>
      </c>
      <c r="O11" s="23">
        <v>0.22722012786596121</v>
      </c>
      <c r="P11" s="1"/>
    </row>
    <row r="12" spans="1:16" x14ac:dyDescent="0.25">
      <c r="A12" s="1"/>
      <c r="B12" s="2">
        <v>6</v>
      </c>
      <c r="C12" s="1"/>
      <c r="D12" s="6">
        <v>3</v>
      </c>
      <c r="E12" s="7">
        <v>0</v>
      </c>
      <c r="F12" s="10">
        <v>2.5416666666666665</v>
      </c>
      <c r="G12" s="7">
        <v>2.375</v>
      </c>
      <c r="H12" s="15">
        <f t="shared" si="0"/>
        <v>4.9166666666666661</v>
      </c>
      <c r="I12" s="4"/>
      <c r="J12" s="19">
        <v>6</v>
      </c>
      <c r="K12" s="4"/>
      <c r="L12" s="20">
        <v>1.5177469135802479E-2</v>
      </c>
      <c r="M12" s="21">
        <v>1.7915840253282387E-2</v>
      </c>
      <c r="N12" s="22">
        <v>0</v>
      </c>
      <c r="O12" s="23">
        <v>0.22722012786596121</v>
      </c>
      <c r="P12" s="1"/>
    </row>
    <row r="13" spans="1:16" x14ac:dyDescent="0.25">
      <c r="A13" s="1"/>
      <c r="B13" s="2">
        <v>7</v>
      </c>
      <c r="C13" s="1"/>
      <c r="D13" s="6">
        <v>8</v>
      </c>
      <c r="E13" s="7">
        <v>5</v>
      </c>
      <c r="F13" s="10">
        <v>2.5416666666666665</v>
      </c>
      <c r="G13" s="7">
        <v>2.375</v>
      </c>
      <c r="H13" s="15">
        <f t="shared" si="0"/>
        <v>4.9166666666666661</v>
      </c>
      <c r="I13" s="4"/>
      <c r="J13" s="19">
        <v>7</v>
      </c>
      <c r="K13" s="4"/>
      <c r="L13" s="20">
        <v>1.751012731481482E-2</v>
      </c>
      <c r="M13" s="21">
        <v>1.7915840253282387E-2</v>
      </c>
      <c r="N13" s="22">
        <v>5.3888888888888889E-2</v>
      </c>
      <c r="O13" s="23">
        <v>0.22722012786596121</v>
      </c>
      <c r="P13" s="1"/>
    </row>
    <row r="14" spans="1:16" x14ac:dyDescent="0.25">
      <c r="A14" s="1"/>
      <c r="B14" s="2">
        <v>8</v>
      </c>
      <c r="C14" s="1"/>
      <c r="D14" s="6">
        <v>4</v>
      </c>
      <c r="E14" s="7">
        <v>2</v>
      </c>
      <c r="F14" s="10">
        <v>2.5416666666666665</v>
      </c>
      <c r="G14" s="7">
        <v>2.375</v>
      </c>
      <c r="H14" s="15">
        <f t="shared" si="0"/>
        <v>4.9166666666666661</v>
      </c>
      <c r="I14" s="4"/>
      <c r="J14" s="19">
        <v>8</v>
      </c>
      <c r="K14" s="4"/>
      <c r="L14" s="20">
        <v>2.0390624999999996E-2</v>
      </c>
      <c r="M14" s="21">
        <v>1.7915840253282387E-2</v>
      </c>
      <c r="N14" s="22">
        <v>8.5069444444444475E-2</v>
      </c>
      <c r="O14" s="23">
        <v>0.22722012786596121</v>
      </c>
      <c r="P14" s="1"/>
    </row>
    <row r="15" spans="1:16" x14ac:dyDescent="0.25">
      <c r="A15" s="1"/>
      <c r="B15" s="2">
        <v>9</v>
      </c>
      <c r="C15" s="1"/>
      <c r="D15" s="6">
        <v>9</v>
      </c>
      <c r="E15" s="7">
        <v>5</v>
      </c>
      <c r="F15" s="10">
        <v>2.5416666666666665</v>
      </c>
      <c r="G15" s="7">
        <v>2.375</v>
      </c>
      <c r="H15" s="15">
        <f t="shared" si="0"/>
        <v>4.9166666666666661</v>
      </c>
      <c r="I15" s="4"/>
      <c r="J15" s="19">
        <v>9</v>
      </c>
      <c r="K15" s="4"/>
      <c r="L15" s="20">
        <v>2.13477366255144E-2</v>
      </c>
      <c r="M15" s="21">
        <v>1.7915840253282387E-2</v>
      </c>
      <c r="N15" s="22">
        <v>5.5694444444444421E-2</v>
      </c>
      <c r="O15" s="23">
        <v>0.22722012786596121</v>
      </c>
      <c r="P15" s="1"/>
    </row>
    <row r="16" spans="1:16" x14ac:dyDescent="0.25">
      <c r="A16" s="1"/>
      <c r="B16" s="2">
        <v>10</v>
      </c>
      <c r="C16" s="1"/>
      <c r="D16" s="6">
        <v>6</v>
      </c>
      <c r="E16" s="7">
        <v>3</v>
      </c>
      <c r="F16" s="10">
        <v>2.5416666666666665</v>
      </c>
      <c r="G16" s="7">
        <v>2.375</v>
      </c>
      <c r="H16" s="15">
        <f t="shared" si="0"/>
        <v>4.9166666666666661</v>
      </c>
      <c r="I16" s="4"/>
      <c r="J16" s="19">
        <v>10</v>
      </c>
      <c r="K16" s="4"/>
      <c r="L16" s="20">
        <v>2.0217978395061731E-2</v>
      </c>
      <c r="M16" s="21">
        <v>1.7915840253282387E-2</v>
      </c>
      <c r="N16" s="22">
        <v>7.1990740740740744E-2</v>
      </c>
      <c r="O16" s="23">
        <v>0.22722012786596121</v>
      </c>
      <c r="P16" s="1"/>
    </row>
    <row r="17" spans="1:16" x14ac:dyDescent="0.25">
      <c r="A17" s="1"/>
      <c r="B17" s="2">
        <v>11</v>
      </c>
      <c r="C17" s="1"/>
      <c r="D17" s="6">
        <v>4</v>
      </c>
      <c r="E17" s="7">
        <v>4</v>
      </c>
      <c r="F17" s="10">
        <v>2.5416666666666665</v>
      </c>
      <c r="G17" s="7">
        <v>2.375</v>
      </c>
      <c r="H17" s="15">
        <f t="shared" si="0"/>
        <v>4.9166666666666661</v>
      </c>
      <c r="I17" s="4"/>
      <c r="J17" s="19">
        <v>11</v>
      </c>
      <c r="K17" s="4"/>
      <c r="L17" s="20">
        <v>1.6811342592592579E-2</v>
      </c>
      <c r="M17" s="21">
        <v>1.7915840253282387E-2</v>
      </c>
      <c r="N17" s="22">
        <v>0.2800347222222222</v>
      </c>
      <c r="O17" s="23">
        <v>0.22722012786596121</v>
      </c>
      <c r="P17" s="1"/>
    </row>
    <row r="18" spans="1:16" x14ac:dyDescent="0.25">
      <c r="A18" s="1"/>
      <c r="B18" s="2">
        <v>12</v>
      </c>
      <c r="C18" s="1"/>
      <c r="D18" s="6">
        <v>7</v>
      </c>
      <c r="E18" s="7">
        <v>7</v>
      </c>
      <c r="F18" s="10">
        <v>2.5416666666666665</v>
      </c>
      <c r="G18" s="7">
        <v>2.375</v>
      </c>
      <c r="H18" s="15">
        <f t="shared" si="0"/>
        <v>4.9166666666666661</v>
      </c>
      <c r="I18" s="4"/>
      <c r="J18" s="19">
        <v>12</v>
      </c>
      <c r="K18" s="4"/>
      <c r="L18" s="20">
        <v>2.4029431216931223E-2</v>
      </c>
      <c r="M18" s="21">
        <v>1.7915840253282387E-2</v>
      </c>
      <c r="N18" s="22">
        <v>0.24623015873015872</v>
      </c>
      <c r="O18" s="23">
        <v>0.22722012786596121</v>
      </c>
      <c r="P18" s="1"/>
    </row>
    <row r="19" spans="1:16" x14ac:dyDescent="0.25">
      <c r="A19" s="1"/>
      <c r="B19" s="2">
        <v>13</v>
      </c>
      <c r="C19" s="1"/>
      <c r="D19" s="6">
        <v>4</v>
      </c>
      <c r="E19" s="7">
        <v>11</v>
      </c>
      <c r="F19" s="10">
        <v>2.5416666666666665</v>
      </c>
      <c r="G19" s="7">
        <v>2.375</v>
      </c>
      <c r="H19" s="15">
        <f t="shared" si="0"/>
        <v>4.9166666666666661</v>
      </c>
      <c r="I19" s="4"/>
      <c r="J19" s="19">
        <v>13</v>
      </c>
      <c r="K19" s="4"/>
      <c r="L19" s="20">
        <v>2.3981481481481465E-2</v>
      </c>
      <c r="M19" s="21">
        <v>1.7915840253282387E-2</v>
      </c>
      <c r="N19" s="22">
        <v>0.55486111111111114</v>
      </c>
      <c r="O19" s="23">
        <v>0.22722012786596121</v>
      </c>
      <c r="P19" s="1"/>
    </row>
    <row r="20" spans="1:16" x14ac:dyDescent="0.25">
      <c r="A20" s="1"/>
      <c r="B20" s="2">
        <v>14</v>
      </c>
      <c r="C20" s="1"/>
      <c r="D20" s="6">
        <v>0</v>
      </c>
      <c r="E20" s="7">
        <v>6</v>
      </c>
      <c r="F20" s="10">
        <v>2.5416666666666665</v>
      </c>
      <c r="G20" s="7">
        <v>2.375</v>
      </c>
      <c r="H20" s="15">
        <f t="shared" si="0"/>
        <v>4.9166666666666661</v>
      </c>
      <c r="I20" s="4"/>
      <c r="J20" s="19">
        <v>14</v>
      </c>
      <c r="K20" s="4"/>
      <c r="L20" s="20">
        <v>0</v>
      </c>
      <c r="M20" s="21">
        <v>1.7915840253282387E-2</v>
      </c>
      <c r="N20" s="22">
        <v>0.47557870370370364</v>
      </c>
      <c r="O20" s="23">
        <v>0.22722012786596121</v>
      </c>
      <c r="P20" s="1"/>
    </row>
    <row r="21" spans="1:16" x14ac:dyDescent="0.25">
      <c r="A21" s="1"/>
      <c r="B21" s="2">
        <v>15</v>
      </c>
      <c r="C21" s="1"/>
      <c r="D21" s="6">
        <v>2</v>
      </c>
      <c r="E21" s="7">
        <v>6</v>
      </c>
      <c r="F21" s="10">
        <v>2.5416666666666665</v>
      </c>
      <c r="G21" s="7">
        <v>2.375</v>
      </c>
      <c r="H21" s="15">
        <f t="shared" si="0"/>
        <v>4.9166666666666661</v>
      </c>
      <c r="I21" s="4"/>
      <c r="J21" s="19">
        <v>15</v>
      </c>
      <c r="K21" s="4"/>
      <c r="L21" s="20">
        <v>2.0445601851851847E-2</v>
      </c>
      <c r="M21" s="21">
        <v>1.7915840253282387E-2</v>
      </c>
      <c r="N21" s="22">
        <v>0.44953703703703707</v>
      </c>
      <c r="O21" s="23">
        <v>0.22722012786596121</v>
      </c>
      <c r="P21" s="1"/>
    </row>
    <row r="22" spans="1:16" x14ac:dyDescent="0.25">
      <c r="A22" s="1"/>
      <c r="B22" s="2">
        <v>16</v>
      </c>
      <c r="C22" s="1"/>
      <c r="D22" s="6">
        <v>0</v>
      </c>
      <c r="E22" s="7">
        <v>1</v>
      </c>
      <c r="F22" s="10">
        <v>2.5416666666666665</v>
      </c>
      <c r="G22" s="7">
        <v>2.375</v>
      </c>
      <c r="H22" s="15">
        <f t="shared" si="0"/>
        <v>4.9166666666666661</v>
      </c>
      <c r="I22" s="4"/>
      <c r="J22" s="19">
        <v>16</v>
      </c>
      <c r="K22" s="4"/>
      <c r="L22" s="20">
        <v>0</v>
      </c>
      <c r="M22" s="21">
        <v>1.7915840253282387E-2</v>
      </c>
      <c r="N22" s="22">
        <v>2.3611111111111138E-2</v>
      </c>
      <c r="O22" s="23">
        <v>0.22722012786596121</v>
      </c>
      <c r="P22" s="1"/>
    </row>
    <row r="23" spans="1:16" x14ac:dyDescent="0.25">
      <c r="A23" s="1"/>
      <c r="B23" s="2">
        <v>17</v>
      </c>
      <c r="C23" s="1"/>
      <c r="D23" s="6">
        <v>1</v>
      </c>
      <c r="E23" s="7">
        <v>1</v>
      </c>
      <c r="F23" s="10">
        <v>2.5416666666666665</v>
      </c>
      <c r="G23" s="7">
        <v>2.375</v>
      </c>
      <c r="H23" s="15">
        <f t="shared" si="0"/>
        <v>4.9166666666666661</v>
      </c>
      <c r="I23" s="4"/>
      <c r="J23" s="19">
        <v>17</v>
      </c>
      <c r="K23" s="4"/>
      <c r="L23" s="20">
        <v>1.2245370370370434E-2</v>
      </c>
      <c r="M23" s="21">
        <v>1.7915840253282387E-2</v>
      </c>
      <c r="N23" s="22">
        <v>8.6805555555555691E-2</v>
      </c>
      <c r="O23" s="23">
        <v>0.22722012786596121</v>
      </c>
      <c r="P23" s="1"/>
    </row>
    <row r="24" spans="1:16" x14ac:dyDescent="0.25">
      <c r="A24" s="1"/>
      <c r="B24" s="2">
        <v>18</v>
      </c>
      <c r="C24" s="1"/>
      <c r="D24" s="6">
        <v>0</v>
      </c>
      <c r="E24" s="7">
        <v>0</v>
      </c>
      <c r="F24" s="10">
        <v>2.5416666666666665</v>
      </c>
      <c r="G24" s="7">
        <v>2.375</v>
      </c>
      <c r="H24" s="15">
        <f t="shared" si="0"/>
        <v>4.9166666666666661</v>
      </c>
      <c r="I24" s="4"/>
      <c r="J24" s="19">
        <v>18</v>
      </c>
      <c r="K24" s="4"/>
      <c r="L24" s="20">
        <v>0</v>
      </c>
      <c r="M24" s="21">
        <v>1.7915840253282387E-2</v>
      </c>
      <c r="N24" s="22">
        <v>0</v>
      </c>
      <c r="O24" s="23">
        <v>0.22722012786596121</v>
      </c>
      <c r="P24" s="1"/>
    </row>
    <row r="25" spans="1:16" x14ac:dyDescent="0.25">
      <c r="A25" s="1"/>
      <c r="B25" s="2">
        <v>19</v>
      </c>
      <c r="C25" s="1"/>
      <c r="D25" s="6">
        <v>0</v>
      </c>
      <c r="E25" s="7">
        <v>0</v>
      </c>
      <c r="F25" s="10">
        <v>2.5416666666666665</v>
      </c>
      <c r="G25" s="7">
        <v>2.375</v>
      </c>
      <c r="H25" s="15">
        <f t="shared" si="0"/>
        <v>4.9166666666666661</v>
      </c>
      <c r="I25" s="4"/>
      <c r="J25" s="19">
        <v>19</v>
      </c>
      <c r="K25" s="4"/>
      <c r="L25" s="20">
        <v>0</v>
      </c>
      <c r="M25" s="21">
        <v>1.7915840253282387E-2</v>
      </c>
      <c r="N25" s="22">
        <v>0</v>
      </c>
      <c r="O25" s="23">
        <v>0.22722012786596121</v>
      </c>
      <c r="P25" s="1"/>
    </row>
    <row r="26" spans="1:16" x14ac:dyDescent="0.25">
      <c r="A26" s="1"/>
      <c r="B26" s="2">
        <v>20</v>
      </c>
      <c r="C26" s="1"/>
      <c r="D26" s="6">
        <v>0</v>
      </c>
      <c r="E26" s="7">
        <v>1</v>
      </c>
      <c r="F26" s="10">
        <v>2.5416666666666665</v>
      </c>
      <c r="G26" s="7">
        <v>2.375</v>
      </c>
      <c r="H26" s="15">
        <f t="shared" si="0"/>
        <v>4.9166666666666661</v>
      </c>
      <c r="I26" s="4"/>
      <c r="J26" s="19">
        <v>20</v>
      </c>
      <c r="K26" s="4"/>
      <c r="L26" s="20">
        <v>0</v>
      </c>
      <c r="M26" s="21">
        <v>1.7915840253282387E-2</v>
      </c>
      <c r="N26" s="22">
        <v>4.7222222222222165E-2</v>
      </c>
      <c r="O26" s="23">
        <v>0.22722012786596121</v>
      </c>
      <c r="P26" s="1"/>
    </row>
    <row r="27" spans="1:16" x14ac:dyDescent="0.25">
      <c r="A27" s="1"/>
      <c r="B27" s="2">
        <v>21</v>
      </c>
      <c r="C27" s="1"/>
      <c r="D27" s="6">
        <v>0</v>
      </c>
      <c r="E27" s="7">
        <v>0</v>
      </c>
      <c r="F27" s="10">
        <v>2.5416666666666665</v>
      </c>
      <c r="G27" s="7">
        <v>2.375</v>
      </c>
      <c r="H27" s="15">
        <f t="shared" si="0"/>
        <v>4.9166666666666661</v>
      </c>
      <c r="I27" s="4"/>
      <c r="J27" s="19">
        <v>21</v>
      </c>
      <c r="K27" s="4"/>
      <c r="L27" s="20">
        <v>0</v>
      </c>
      <c r="M27" s="21">
        <v>1.7915840253282387E-2</v>
      </c>
      <c r="N27" s="22">
        <v>0</v>
      </c>
      <c r="O27" s="23">
        <v>0.22722012786596121</v>
      </c>
      <c r="P27" s="1"/>
    </row>
    <row r="28" spans="1:16" x14ac:dyDescent="0.25">
      <c r="A28" s="1"/>
      <c r="B28" s="2">
        <v>22</v>
      </c>
      <c r="C28" s="1"/>
      <c r="D28" s="6">
        <v>0</v>
      </c>
      <c r="E28" s="7">
        <v>2</v>
      </c>
      <c r="F28" s="10">
        <v>2.5416666666666665</v>
      </c>
      <c r="G28" s="7">
        <v>2.375</v>
      </c>
      <c r="H28" s="15">
        <f t="shared" si="0"/>
        <v>4.9166666666666661</v>
      </c>
      <c r="I28" s="4"/>
      <c r="J28" s="19">
        <v>22</v>
      </c>
      <c r="K28" s="4"/>
      <c r="L28" s="20">
        <v>0</v>
      </c>
      <c r="M28" s="21">
        <v>1.7915840253282387E-2</v>
      </c>
      <c r="N28" s="22">
        <v>0.49756944444444434</v>
      </c>
      <c r="O28" s="23">
        <v>0.22722012786596121</v>
      </c>
      <c r="P28" s="1"/>
    </row>
    <row r="29" spans="1:16" x14ac:dyDescent="0.25">
      <c r="A29" s="1"/>
      <c r="B29" s="2">
        <v>23</v>
      </c>
      <c r="C29" s="1"/>
      <c r="D29" s="6">
        <v>0</v>
      </c>
      <c r="E29" s="7">
        <v>2</v>
      </c>
      <c r="F29" s="10">
        <v>2.5416666666666665</v>
      </c>
      <c r="G29" s="7">
        <v>2.375</v>
      </c>
      <c r="H29" s="15">
        <f t="shared" si="0"/>
        <v>4.9166666666666661</v>
      </c>
      <c r="I29" s="4"/>
      <c r="J29" s="19">
        <v>23</v>
      </c>
      <c r="K29" s="4"/>
      <c r="L29" s="20">
        <v>0</v>
      </c>
      <c r="M29" s="24">
        <v>1.7915840253282387E-2</v>
      </c>
      <c r="N29" s="22">
        <v>0.43368055555555562</v>
      </c>
      <c r="O29" s="23">
        <v>0.22722012786596121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I4" sqref="I4:J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6"/>
      <c r="B2" s="26"/>
      <c r="C2" s="26"/>
      <c r="D2" s="30" t="s">
        <v>1</v>
      </c>
      <c r="E2" s="38" t="s">
        <v>37</v>
      </c>
      <c r="F2" s="27"/>
      <c r="G2" s="26"/>
      <c r="H2" s="26"/>
      <c r="I2" s="30" t="s">
        <v>5</v>
      </c>
      <c r="J2" s="38" t="s">
        <v>40</v>
      </c>
      <c r="K2" s="1"/>
    </row>
    <row r="3" spans="1:11" ht="7.5" customHeight="1" x14ac:dyDescent="0.25">
      <c r="A3" s="26"/>
      <c r="B3" s="26"/>
      <c r="C3" s="26"/>
      <c r="D3" s="26"/>
      <c r="E3" s="45"/>
      <c r="F3" s="27"/>
      <c r="G3" s="26"/>
      <c r="H3" s="26"/>
      <c r="I3" s="26"/>
      <c r="J3" s="45"/>
      <c r="K3" s="1"/>
    </row>
    <row r="4" spans="1:11" x14ac:dyDescent="0.25">
      <c r="A4" s="26"/>
      <c r="B4" s="25" t="s">
        <v>0</v>
      </c>
      <c r="C4" s="26"/>
      <c r="D4" s="30" t="s">
        <v>9</v>
      </c>
      <c r="E4" s="38" t="s">
        <v>11</v>
      </c>
      <c r="F4" s="27"/>
      <c r="G4" s="41" t="s">
        <v>0</v>
      </c>
      <c r="H4" s="27"/>
      <c r="I4" s="30" t="s">
        <v>14</v>
      </c>
      <c r="J4" s="38" t="s">
        <v>15</v>
      </c>
      <c r="K4" s="1"/>
    </row>
    <row r="5" spans="1:11" x14ac:dyDescent="0.25">
      <c r="A5" s="1"/>
      <c r="B5" s="2">
        <v>0</v>
      </c>
      <c r="C5" s="1"/>
      <c r="D5" s="6">
        <v>0</v>
      </c>
      <c r="E5" s="9">
        <v>0.45833333333333331</v>
      </c>
      <c r="F5" s="4"/>
      <c r="G5" s="19">
        <v>0</v>
      </c>
      <c r="H5" s="4"/>
      <c r="I5" s="20">
        <v>0</v>
      </c>
      <c r="J5" s="21">
        <v>1.6882991622574981E-2</v>
      </c>
      <c r="K5" s="1"/>
    </row>
    <row r="6" spans="1:11" x14ac:dyDescent="0.25">
      <c r="A6" s="1"/>
      <c r="B6" s="2">
        <v>1</v>
      </c>
      <c r="C6" s="1"/>
      <c r="D6" s="6">
        <v>0</v>
      </c>
      <c r="E6" s="9">
        <v>0.45833333333333331</v>
      </c>
      <c r="F6" s="4"/>
      <c r="G6" s="19">
        <v>1</v>
      </c>
      <c r="H6" s="4"/>
      <c r="I6" s="20">
        <v>0</v>
      </c>
      <c r="J6" s="21">
        <v>1.6882991622574981E-2</v>
      </c>
      <c r="K6" s="1"/>
    </row>
    <row r="7" spans="1:11" x14ac:dyDescent="0.25">
      <c r="A7" s="1"/>
      <c r="B7" s="2">
        <v>2</v>
      </c>
      <c r="C7" s="1"/>
      <c r="D7" s="6">
        <v>0</v>
      </c>
      <c r="E7" s="9">
        <v>0.45833333333333331</v>
      </c>
      <c r="F7" s="4"/>
      <c r="G7" s="19">
        <v>2</v>
      </c>
      <c r="H7" s="4"/>
      <c r="I7" s="20">
        <v>0</v>
      </c>
      <c r="J7" s="21">
        <v>1.6882991622574981E-2</v>
      </c>
      <c r="K7" s="1"/>
    </row>
    <row r="8" spans="1:11" x14ac:dyDescent="0.25">
      <c r="A8" s="1"/>
      <c r="B8" s="2">
        <v>3</v>
      </c>
      <c r="C8" s="1"/>
      <c r="D8" s="6">
        <v>0</v>
      </c>
      <c r="E8" s="9">
        <v>0.45833333333333331</v>
      </c>
      <c r="F8" s="4"/>
      <c r="G8" s="19">
        <v>3</v>
      </c>
      <c r="H8" s="4"/>
      <c r="I8" s="20">
        <v>0</v>
      </c>
      <c r="J8" s="21">
        <v>1.6882991622574981E-2</v>
      </c>
      <c r="K8" s="1"/>
    </row>
    <row r="9" spans="1:11" x14ac:dyDescent="0.25">
      <c r="A9" s="1"/>
      <c r="B9" s="2">
        <v>4</v>
      </c>
      <c r="C9" s="1"/>
      <c r="D9" s="6">
        <v>0</v>
      </c>
      <c r="E9" s="9">
        <v>0.45833333333333331</v>
      </c>
      <c r="F9" s="4"/>
      <c r="G9" s="19">
        <v>4</v>
      </c>
      <c r="H9" s="4"/>
      <c r="I9" s="20">
        <v>0</v>
      </c>
      <c r="J9" s="21">
        <v>1.6882991622574981E-2</v>
      </c>
      <c r="K9" s="1"/>
    </row>
    <row r="10" spans="1:11" x14ac:dyDescent="0.25">
      <c r="A10" s="1"/>
      <c r="B10" s="2">
        <v>5</v>
      </c>
      <c r="C10" s="1"/>
      <c r="D10" s="6">
        <v>0</v>
      </c>
      <c r="E10" s="9">
        <v>0.45833333333333331</v>
      </c>
      <c r="F10" s="4"/>
      <c r="G10" s="19">
        <v>5</v>
      </c>
      <c r="H10" s="4"/>
      <c r="I10" s="20">
        <v>0</v>
      </c>
      <c r="J10" s="21">
        <v>1.6882991622574981E-2</v>
      </c>
      <c r="K10" s="1"/>
    </row>
    <row r="11" spans="1:11" x14ac:dyDescent="0.25">
      <c r="A11" s="1"/>
      <c r="B11" s="2">
        <v>6</v>
      </c>
      <c r="C11" s="1"/>
      <c r="D11" s="6">
        <v>0</v>
      </c>
      <c r="E11" s="9">
        <v>0.45833333333333331</v>
      </c>
      <c r="F11" s="4"/>
      <c r="G11" s="19">
        <v>6</v>
      </c>
      <c r="H11" s="4"/>
      <c r="I11" s="20">
        <v>0</v>
      </c>
      <c r="J11" s="21">
        <v>1.6882991622574981E-2</v>
      </c>
      <c r="K11" s="1"/>
    </row>
    <row r="12" spans="1:11" x14ac:dyDescent="0.25">
      <c r="A12" s="1"/>
      <c r="B12" s="2">
        <v>7</v>
      </c>
      <c r="C12" s="1"/>
      <c r="D12" s="6">
        <v>0</v>
      </c>
      <c r="E12" s="9">
        <v>0.45833333333333331</v>
      </c>
      <c r="F12" s="4"/>
      <c r="G12" s="19">
        <v>7</v>
      </c>
      <c r="H12" s="4"/>
      <c r="I12" s="20">
        <v>0</v>
      </c>
      <c r="J12" s="21">
        <v>1.6882991622574981E-2</v>
      </c>
      <c r="K12" s="1"/>
    </row>
    <row r="13" spans="1:11" x14ac:dyDescent="0.25">
      <c r="A13" s="1"/>
      <c r="B13" s="2">
        <v>8</v>
      </c>
      <c r="C13" s="1"/>
      <c r="D13" s="6">
        <v>1</v>
      </c>
      <c r="E13" s="9">
        <v>0.45833333333333331</v>
      </c>
      <c r="F13" s="4"/>
      <c r="G13" s="19">
        <v>8</v>
      </c>
      <c r="H13" s="4"/>
      <c r="I13" s="20">
        <v>1.2696759259259283E-2</v>
      </c>
      <c r="J13" s="21">
        <v>1.6882991622574981E-2</v>
      </c>
      <c r="K13" s="1"/>
    </row>
    <row r="14" spans="1:11" x14ac:dyDescent="0.25">
      <c r="A14" s="1"/>
      <c r="B14" s="2">
        <v>9</v>
      </c>
      <c r="C14" s="1"/>
      <c r="D14" s="6">
        <v>1</v>
      </c>
      <c r="E14" s="9">
        <v>0.45833333333333331</v>
      </c>
      <c r="F14" s="4"/>
      <c r="G14" s="19">
        <v>9</v>
      </c>
      <c r="H14" s="4"/>
      <c r="I14" s="20">
        <v>2.4386574074074074E-2</v>
      </c>
      <c r="J14" s="21">
        <v>1.6882991622574981E-2</v>
      </c>
      <c r="K14" s="1"/>
    </row>
    <row r="15" spans="1:11" x14ac:dyDescent="0.25">
      <c r="A15" s="1"/>
      <c r="B15" s="2">
        <v>10</v>
      </c>
      <c r="C15" s="1"/>
      <c r="D15" s="6">
        <v>2</v>
      </c>
      <c r="E15" s="9">
        <v>0.45833333333333331</v>
      </c>
      <c r="F15" s="4"/>
      <c r="G15" s="19">
        <v>10</v>
      </c>
      <c r="H15" s="4"/>
      <c r="I15" s="20">
        <v>1.8356481481481501E-2</v>
      </c>
      <c r="J15" s="21">
        <v>1.6882991622574981E-2</v>
      </c>
      <c r="K15" s="1"/>
    </row>
    <row r="16" spans="1:11" x14ac:dyDescent="0.25">
      <c r="A16" s="1"/>
      <c r="B16" s="2">
        <v>11</v>
      </c>
      <c r="C16" s="1"/>
      <c r="D16" s="6">
        <v>3</v>
      </c>
      <c r="E16" s="9">
        <v>0.45833333333333331</v>
      </c>
      <c r="F16" s="4"/>
      <c r="G16" s="19">
        <v>11</v>
      </c>
      <c r="H16" s="4"/>
      <c r="I16" s="20">
        <v>2.0455246913580232E-2</v>
      </c>
      <c r="J16" s="21">
        <v>1.6882991622574981E-2</v>
      </c>
      <c r="K16" s="1"/>
    </row>
    <row r="17" spans="1:11" x14ac:dyDescent="0.25">
      <c r="A17" s="1"/>
      <c r="B17" s="2">
        <v>12</v>
      </c>
      <c r="C17" s="1"/>
      <c r="D17" s="6">
        <v>0</v>
      </c>
      <c r="E17" s="9">
        <v>0.45833333333333331</v>
      </c>
      <c r="F17" s="4"/>
      <c r="G17" s="19">
        <v>12</v>
      </c>
      <c r="H17" s="4"/>
      <c r="I17" s="20">
        <v>0</v>
      </c>
      <c r="J17" s="21">
        <v>1.6882991622574981E-2</v>
      </c>
      <c r="K17" s="1"/>
    </row>
    <row r="18" spans="1:11" x14ac:dyDescent="0.25">
      <c r="A18" s="1"/>
      <c r="B18" s="2">
        <v>13</v>
      </c>
      <c r="C18" s="1"/>
      <c r="D18" s="6">
        <v>2</v>
      </c>
      <c r="E18" s="9">
        <v>0.45833333333333331</v>
      </c>
      <c r="F18" s="4"/>
      <c r="G18" s="19">
        <v>13</v>
      </c>
      <c r="H18" s="4"/>
      <c r="I18" s="20">
        <v>1.4149305555555547E-2</v>
      </c>
      <c r="J18" s="21">
        <v>1.6882991622574981E-2</v>
      </c>
      <c r="K18" s="1"/>
    </row>
    <row r="19" spans="1:11" x14ac:dyDescent="0.25">
      <c r="A19" s="1"/>
      <c r="B19" s="2">
        <v>14</v>
      </c>
      <c r="C19" s="1"/>
      <c r="D19" s="6">
        <v>0</v>
      </c>
      <c r="E19" s="9">
        <v>0.45833333333333331</v>
      </c>
      <c r="F19" s="4"/>
      <c r="G19" s="19">
        <v>14</v>
      </c>
      <c r="H19" s="4"/>
      <c r="I19" s="20">
        <v>0</v>
      </c>
      <c r="J19" s="21">
        <v>1.6882991622574981E-2</v>
      </c>
      <c r="K19" s="1"/>
    </row>
    <row r="20" spans="1:11" x14ac:dyDescent="0.25">
      <c r="A20" s="1"/>
      <c r="B20" s="2">
        <v>15</v>
      </c>
      <c r="C20" s="1"/>
      <c r="D20" s="6">
        <v>0</v>
      </c>
      <c r="E20" s="9">
        <v>0.45833333333333331</v>
      </c>
      <c r="F20" s="4"/>
      <c r="G20" s="19">
        <v>15</v>
      </c>
      <c r="H20" s="4"/>
      <c r="I20" s="20">
        <v>0</v>
      </c>
      <c r="J20" s="21">
        <v>1.6882991622574981E-2</v>
      </c>
      <c r="K20" s="1"/>
    </row>
    <row r="21" spans="1:11" x14ac:dyDescent="0.25">
      <c r="A21" s="1"/>
      <c r="B21" s="2">
        <v>16</v>
      </c>
      <c r="C21" s="1"/>
      <c r="D21" s="6">
        <v>0</v>
      </c>
      <c r="E21" s="9">
        <v>0.45833333333333331</v>
      </c>
      <c r="F21" s="4"/>
      <c r="G21" s="19">
        <v>16</v>
      </c>
      <c r="H21" s="4"/>
      <c r="I21" s="20">
        <v>0</v>
      </c>
      <c r="J21" s="21">
        <v>1.6882991622574981E-2</v>
      </c>
      <c r="K21" s="1"/>
    </row>
    <row r="22" spans="1:11" x14ac:dyDescent="0.25">
      <c r="A22" s="1"/>
      <c r="B22" s="2">
        <v>17</v>
      </c>
      <c r="C22" s="1"/>
      <c r="D22" s="6">
        <v>0</v>
      </c>
      <c r="E22" s="9">
        <v>0.45833333333333331</v>
      </c>
      <c r="F22" s="4"/>
      <c r="G22" s="19">
        <v>17</v>
      </c>
      <c r="H22" s="4"/>
      <c r="I22" s="20">
        <v>0</v>
      </c>
      <c r="J22" s="21">
        <v>1.6882991622574981E-2</v>
      </c>
      <c r="K22" s="1"/>
    </row>
    <row r="23" spans="1:11" x14ac:dyDescent="0.25">
      <c r="A23" s="1"/>
      <c r="B23" s="2">
        <v>18</v>
      </c>
      <c r="C23" s="1"/>
      <c r="D23" s="6">
        <v>0</v>
      </c>
      <c r="E23" s="9">
        <v>0.45833333333333331</v>
      </c>
      <c r="F23" s="4"/>
      <c r="G23" s="19">
        <v>18</v>
      </c>
      <c r="H23" s="4"/>
      <c r="I23" s="20">
        <v>0</v>
      </c>
      <c r="J23" s="21">
        <v>1.6882991622574981E-2</v>
      </c>
      <c r="K23" s="1"/>
    </row>
    <row r="24" spans="1:11" x14ac:dyDescent="0.25">
      <c r="A24" s="1"/>
      <c r="B24" s="2">
        <v>19</v>
      </c>
      <c r="C24" s="1"/>
      <c r="D24" s="6">
        <v>1</v>
      </c>
      <c r="E24" s="9">
        <v>0.45833333333333331</v>
      </c>
      <c r="F24" s="4"/>
      <c r="G24" s="19">
        <v>19</v>
      </c>
      <c r="H24" s="4"/>
      <c r="I24" s="20">
        <v>1.3993055555555634E-2</v>
      </c>
      <c r="J24" s="21">
        <v>1.6882991622574981E-2</v>
      </c>
      <c r="K24" s="1"/>
    </row>
    <row r="25" spans="1:11" x14ac:dyDescent="0.25">
      <c r="A25" s="1"/>
      <c r="B25" s="2">
        <v>20</v>
      </c>
      <c r="C25" s="1"/>
      <c r="D25" s="6">
        <v>0</v>
      </c>
      <c r="E25" s="9">
        <v>0.45833333333333331</v>
      </c>
      <c r="F25" s="4"/>
      <c r="G25" s="19">
        <v>20</v>
      </c>
      <c r="H25" s="4"/>
      <c r="I25" s="20">
        <v>0</v>
      </c>
      <c r="J25" s="21">
        <v>1.6882991622574981E-2</v>
      </c>
      <c r="K25" s="1"/>
    </row>
    <row r="26" spans="1:11" x14ac:dyDescent="0.25">
      <c r="A26" s="1"/>
      <c r="B26" s="2">
        <v>21</v>
      </c>
      <c r="C26" s="1"/>
      <c r="D26" s="6">
        <v>1</v>
      </c>
      <c r="E26" s="9">
        <v>0.45833333333333331</v>
      </c>
      <c r="F26" s="4"/>
      <c r="G26" s="19">
        <v>21</v>
      </c>
      <c r="H26" s="4"/>
      <c r="I26" s="20">
        <v>1.4143518518518583E-2</v>
      </c>
      <c r="J26" s="21">
        <v>1.6882991622574981E-2</v>
      </c>
      <c r="K26" s="1"/>
    </row>
    <row r="27" spans="1:11" x14ac:dyDescent="0.25">
      <c r="A27" s="1"/>
      <c r="B27" s="2">
        <v>22</v>
      </c>
      <c r="C27" s="1"/>
      <c r="D27" s="6">
        <v>0</v>
      </c>
      <c r="E27" s="9">
        <v>0.45833333333333331</v>
      </c>
      <c r="F27" s="4"/>
      <c r="G27" s="19">
        <v>22</v>
      </c>
      <c r="H27" s="4"/>
      <c r="I27" s="20">
        <v>0</v>
      </c>
      <c r="J27" s="21">
        <v>1.6882991622574981E-2</v>
      </c>
      <c r="K27" s="1"/>
    </row>
    <row r="28" spans="1:11" x14ac:dyDescent="0.25">
      <c r="A28" s="1"/>
      <c r="B28" s="2">
        <v>23</v>
      </c>
      <c r="C28" s="1"/>
      <c r="D28" s="6">
        <v>0</v>
      </c>
      <c r="E28" s="9">
        <v>0.45833333333333331</v>
      </c>
      <c r="F28" s="4"/>
      <c r="G28" s="19">
        <v>23</v>
      </c>
      <c r="H28" s="4"/>
      <c r="I28" s="20">
        <v>0</v>
      </c>
      <c r="J28" s="21">
        <v>1.6882991622574981E-2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39 Numb</vt:lpstr>
      <vt:lpstr>Week 39 Times</vt:lpstr>
      <vt:lpstr>Week 39 Stats</vt:lpstr>
      <vt:lpstr>Mon Sep 26</vt:lpstr>
      <vt:lpstr>Tue Sep 27</vt:lpstr>
      <vt:lpstr>Wed Sep 28</vt:lpstr>
      <vt:lpstr>Thu Sep 29</vt:lpstr>
      <vt:lpstr>Fri Sep 30</vt:lpstr>
      <vt:lpstr>Sat Oct 1</vt:lpstr>
      <vt:lpstr>Sun Oct 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2022-10-04T16:44:13Z</dcterms:created>
  <dcterms:modified xsi:type="dcterms:W3CDTF">2022-10-11T21:25:47Z</dcterms:modified>
</cp:coreProperties>
</file>