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mysite.egger.com/personal/PBURCHAM/Documents/Analytics/Dispatch Truck Numbers/Logistic Trucks Weekly Numbers/"/>
    </mc:Choice>
  </mc:AlternateContent>
  <bookViews>
    <workbookView xWindow="0" yWindow="0" windowWidth="28800" windowHeight="11985" activeTab="3"/>
  </bookViews>
  <sheets>
    <sheet name="Week 47" sheetId="1" r:id="rId1"/>
    <sheet name="Mon Nov 21" sheetId="2" r:id="rId2"/>
    <sheet name="Tue Nov 22" sheetId="3" r:id="rId3"/>
    <sheet name="Wed Nov 23" sheetId="4" r:id="rId4"/>
  </sheets>
  <calcPr calcId="162913" concurrentManualCount="6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2" i="1"/>
  <c r="AA29" i="4"/>
  <c r="Z29" i="4"/>
  <c r="S7" i="4"/>
  <c r="T3" i="4" s="1"/>
  <c r="S8" i="4"/>
  <c r="S11" i="4"/>
  <c r="S12" i="4"/>
  <c r="S13" i="4"/>
  <c r="S14" i="4"/>
  <c r="T2" i="4" s="1"/>
  <c r="S15" i="4"/>
  <c r="S16" i="4"/>
  <c r="S17" i="4"/>
  <c r="S19" i="4"/>
  <c r="S22" i="4"/>
  <c r="S23" i="4"/>
  <c r="R3" i="4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" i="4"/>
  <c r="Q25" i="4"/>
  <c r="Q24" i="4"/>
  <c r="Q23" i="4"/>
  <c r="Q22" i="4"/>
  <c r="Q21" i="4"/>
  <c r="Q20" i="4"/>
  <c r="Q19" i="4"/>
  <c r="Q18" i="4"/>
  <c r="Q17" i="4"/>
  <c r="Q16" i="4"/>
  <c r="Q15" i="4"/>
  <c r="Q14" i="4"/>
  <c r="Q13" i="4"/>
  <c r="Q12" i="4"/>
  <c r="Q11" i="4"/>
  <c r="Q10" i="4"/>
  <c r="Q9" i="4"/>
  <c r="Q8" i="4"/>
  <c r="Q7" i="4"/>
  <c r="Q6" i="4"/>
  <c r="Q5" i="4"/>
  <c r="Q4" i="4"/>
  <c r="Q3" i="4"/>
  <c r="Q2" i="4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2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2" i="4"/>
  <c r="T3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R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" i="3"/>
  <c r="Q25" i="3"/>
  <c r="Q24" i="3"/>
  <c r="Q23" i="3"/>
  <c r="Q22" i="3"/>
  <c r="Q21" i="3"/>
  <c r="Q20" i="3"/>
  <c r="Q19" i="3"/>
  <c r="Q18" i="3"/>
  <c r="Q17" i="3"/>
  <c r="Q16" i="3"/>
  <c r="Q15" i="3"/>
  <c r="Q14" i="3"/>
  <c r="Q13" i="3"/>
  <c r="Q12" i="3"/>
  <c r="Q11" i="3"/>
  <c r="Q10" i="3"/>
  <c r="Q9" i="3"/>
  <c r="Q8" i="3"/>
  <c r="Q7" i="3"/>
  <c r="Q6" i="3"/>
  <c r="Q5" i="3"/>
  <c r="Q4" i="3"/>
  <c r="Q3" i="3"/>
  <c r="Q2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2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318" i="3"/>
  <c r="M319" i="3"/>
  <c r="M320" i="3"/>
  <c r="M321" i="3"/>
  <c r="M322" i="3"/>
  <c r="M323" i="3"/>
  <c r="M324" i="3"/>
  <c r="M325" i="3"/>
  <c r="M326" i="3"/>
  <c r="M327" i="3"/>
  <c r="M328" i="3"/>
  <c r="M329" i="3"/>
  <c r="M330" i="3"/>
  <c r="M331" i="3"/>
  <c r="M332" i="3"/>
  <c r="M333" i="3"/>
  <c r="M334" i="3"/>
  <c r="M335" i="3"/>
  <c r="M336" i="3"/>
  <c r="M337" i="3"/>
  <c r="M338" i="3"/>
  <c r="M339" i="3"/>
  <c r="M340" i="3"/>
  <c r="M341" i="3"/>
  <c r="M342" i="3"/>
  <c r="M343" i="3"/>
  <c r="M344" i="3"/>
  <c r="M345" i="3"/>
  <c r="M346" i="3"/>
  <c r="M347" i="3"/>
  <c r="M348" i="3"/>
  <c r="M349" i="3"/>
  <c r="M350" i="3"/>
  <c r="M351" i="3"/>
  <c r="M352" i="3"/>
  <c r="M353" i="3"/>
  <c r="M354" i="3"/>
  <c r="M355" i="3"/>
  <c r="M356" i="3"/>
  <c r="M357" i="3"/>
  <c r="M358" i="3"/>
  <c r="M359" i="3"/>
  <c r="M360" i="3"/>
  <c r="M361" i="3"/>
  <c r="M362" i="3"/>
  <c r="M363" i="3"/>
  <c r="M364" i="3"/>
  <c r="M365" i="3"/>
  <c r="M366" i="3"/>
  <c r="M367" i="3"/>
  <c r="M368" i="3"/>
  <c r="M369" i="3"/>
  <c r="M370" i="3"/>
  <c r="M371" i="3"/>
  <c r="M372" i="3"/>
  <c r="M373" i="3"/>
  <c r="M374" i="3"/>
  <c r="M375" i="3"/>
  <c r="M376" i="3"/>
  <c r="M377" i="3"/>
  <c r="M378" i="3"/>
  <c r="M379" i="3"/>
  <c r="M380" i="3"/>
  <c r="M381" i="3"/>
  <c r="M382" i="3"/>
  <c r="M383" i="3"/>
  <c r="M384" i="3"/>
  <c r="M385" i="3"/>
  <c r="M386" i="3"/>
  <c r="M387" i="3"/>
  <c r="M388" i="3"/>
  <c r="M389" i="3"/>
  <c r="M390" i="3"/>
  <c r="M391" i="3"/>
  <c r="M392" i="3"/>
  <c r="M393" i="3"/>
  <c r="M394" i="3"/>
  <c r="M395" i="3"/>
  <c r="M396" i="3"/>
  <c r="M397" i="3"/>
  <c r="M398" i="3"/>
  <c r="M399" i="3"/>
  <c r="M400" i="3"/>
  <c r="M401" i="3"/>
  <c r="M402" i="3"/>
  <c r="M403" i="3"/>
  <c r="M404" i="3"/>
  <c r="M405" i="3"/>
  <c r="M406" i="3"/>
  <c r="M407" i="3"/>
  <c r="M408" i="3"/>
  <c r="M409" i="3"/>
  <c r="M410" i="3"/>
  <c r="M411" i="3"/>
  <c r="M412" i="3"/>
  <c r="M413" i="3"/>
  <c r="M414" i="3"/>
  <c r="M415" i="3"/>
  <c r="M416" i="3"/>
  <c r="M417" i="3"/>
  <c r="M418" i="3"/>
  <c r="M419" i="3"/>
  <c r="M420" i="3"/>
  <c r="M421" i="3"/>
  <c r="M422" i="3"/>
  <c r="M423" i="3"/>
  <c r="M424" i="3"/>
  <c r="M425" i="3"/>
  <c r="M426" i="3"/>
  <c r="M427" i="3"/>
  <c r="M428" i="3"/>
  <c r="M429" i="3"/>
  <c r="M430" i="3"/>
  <c r="M431" i="3"/>
  <c r="M432" i="3"/>
  <c r="M433" i="3"/>
  <c r="M434" i="3"/>
  <c r="M435" i="3"/>
  <c r="M436" i="3"/>
  <c r="M437" i="3"/>
  <c r="M438" i="3"/>
  <c r="M439" i="3"/>
  <c r="M440" i="3"/>
  <c r="M441" i="3"/>
  <c r="M442" i="3"/>
  <c r="M443" i="3"/>
  <c r="M444" i="3"/>
  <c r="M445" i="3"/>
  <c r="M446" i="3"/>
  <c r="M447" i="3"/>
  <c r="M448" i="3"/>
  <c r="M449" i="3"/>
  <c r="M450" i="3"/>
  <c r="M451" i="3"/>
  <c r="M452" i="3"/>
  <c r="M453" i="3"/>
  <c r="M454" i="3"/>
  <c r="M455" i="3"/>
  <c r="M456" i="3"/>
  <c r="M457" i="3"/>
  <c r="M458" i="3"/>
  <c r="M459" i="3"/>
  <c r="M460" i="3"/>
  <c r="M461" i="3"/>
  <c r="M462" i="3"/>
  <c r="M463" i="3"/>
  <c r="M464" i="3"/>
  <c r="M465" i="3"/>
  <c r="M466" i="3"/>
  <c r="M467" i="3"/>
  <c r="M468" i="3"/>
  <c r="M469" i="3"/>
  <c r="M470" i="3"/>
  <c r="M471" i="3"/>
  <c r="M472" i="3"/>
  <c r="M473" i="3"/>
  <c r="M474" i="3"/>
  <c r="M475" i="3"/>
  <c r="M476" i="3"/>
  <c r="M477" i="3"/>
  <c r="M478" i="3"/>
  <c r="M479" i="3"/>
  <c r="M480" i="3"/>
  <c r="M481" i="3"/>
  <c r="M482" i="3"/>
  <c r="M483" i="3"/>
  <c r="M484" i="3"/>
  <c r="M485" i="3"/>
  <c r="M486" i="3"/>
  <c r="M487" i="3"/>
  <c r="M488" i="3"/>
  <c r="M489" i="3"/>
  <c r="M490" i="3"/>
  <c r="M491" i="3"/>
  <c r="M492" i="3"/>
  <c r="M493" i="3"/>
  <c r="M494" i="3"/>
  <c r="M495" i="3"/>
  <c r="M496" i="3"/>
  <c r="M497" i="3"/>
  <c r="M498" i="3"/>
  <c r="M499" i="3"/>
  <c r="M500" i="3"/>
  <c r="M2" i="3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" i="2"/>
  <c r="S7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" i="2"/>
  <c r="Q25" i="2"/>
  <c r="Q24" i="2"/>
  <c r="Q23" i="2"/>
  <c r="Q22" i="2"/>
  <c r="Q21" i="2"/>
  <c r="Q20" i="2"/>
  <c r="Q19" i="2"/>
  <c r="Q18" i="2"/>
  <c r="Q17" i="2"/>
  <c r="Q16" i="2"/>
  <c r="Q15" i="2"/>
  <c r="Q14" i="2"/>
  <c r="Q13" i="2"/>
  <c r="Q12" i="2"/>
  <c r="Q11" i="2"/>
  <c r="Q10" i="2"/>
  <c r="Q9" i="2"/>
  <c r="Q8" i="2"/>
  <c r="Q7" i="2"/>
  <c r="Q6" i="2"/>
  <c r="Q5" i="2"/>
  <c r="Q4" i="2"/>
  <c r="Q3" i="2"/>
  <c r="Q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2" i="2"/>
  <c r="T8" i="4" l="1"/>
  <c r="T25" i="4"/>
  <c r="T19" i="4"/>
  <c r="T13" i="4"/>
  <c r="T7" i="4"/>
  <c r="T20" i="4"/>
  <c r="T24" i="4"/>
  <c r="T18" i="4"/>
  <c r="T12" i="4"/>
  <c r="T6" i="4"/>
  <c r="T14" i="4"/>
  <c r="T23" i="4"/>
  <c r="T17" i="4"/>
  <c r="T11" i="4"/>
  <c r="T5" i="4"/>
  <c r="T22" i="4"/>
  <c r="T16" i="4"/>
  <c r="T10" i="4"/>
  <c r="T4" i="4"/>
  <c r="T21" i="4"/>
  <c r="T15" i="4"/>
  <c r="T9" i="4"/>
</calcChain>
</file>

<file path=xl/sharedStrings.xml><?xml version="1.0" encoding="utf-8"?>
<sst xmlns="http://schemas.openxmlformats.org/spreadsheetml/2006/main" count="568" uniqueCount="149">
  <si>
    <t>DATE</t>
  </si>
  <si>
    <t>DEL. TYPE</t>
  </si>
  <si>
    <t>TIME IN</t>
  </si>
  <si>
    <t xml:space="preserve">Shipment Number </t>
  </si>
  <si>
    <t>Ship Start</t>
  </si>
  <si>
    <t xml:space="preserve">Trailer ID /Container Number </t>
  </si>
  <si>
    <t xml:space="preserve">In Weight </t>
  </si>
  <si>
    <t xml:space="preserve">Out Weight </t>
  </si>
  <si>
    <t>CARRIER</t>
  </si>
  <si>
    <t>LOG NUMBER</t>
  </si>
  <si>
    <t>SAFETY EQUIPMENT</t>
  </si>
  <si>
    <t>11/21</t>
  </si>
  <si>
    <t>PU</t>
  </si>
  <si>
    <t>DA14637</t>
  </si>
  <si>
    <t>MC PEEK</t>
  </si>
  <si>
    <t>258326C</t>
  </si>
  <si>
    <t>FOX</t>
  </si>
  <si>
    <t>U722888</t>
  </si>
  <si>
    <t>TCB</t>
  </si>
  <si>
    <t>AM57459</t>
  </si>
  <si>
    <t>GL</t>
  </si>
  <si>
    <t>88131PT</t>
  </si>
  <si>
    <t>CLOUD 9</t>
  </si>
  <si>
    <t>E343374</t>
  </si>
  <si>
    <t>GTM</t>
  </si>
  <si>
    <t>LOGISTIC CENTER</t>
  </si>
  <si>
    <t>E623919</t>
  </si>
  <si>
    <t>AM18421</t>
  </si>
  <si>
    <t>DOUBLE J</t>
  </si>
  <si>
    <t>E623927</t>
  </si>
  <si>
    <t>AM20721</t>
  </si>
  <si>
    <t>JKT</t>
  </si>
  <si>
    <t>E343372</t>
  </si>
  <si>
    <t>D &amp; D</t>
  </si>
  <si>
    <t>AM29833</t>
  </si>
  <si>
    <t>WAYGRAM</t>
  </si>
  <si>
    <t>E623923</t>
  </si>
  <si>
    <t>E623929</t>
  </si>
  <si>
    <t>PT210G9</t>
  </si>
  <si>
    <t>GNH</t>
  </si>
  <si>
    <t>E451882</t>
  </si>
  <si>
    <t>AA72542</t>
  </si>
  <si>
    <t>ISALENT</t>
  </si>
  <si>
    <t>IG</t>
  </si>
  <si>
    <t>E283411</t>
  </si>
  <si>
    <t>AM73605</t>
  </si>
  <si>
    <t>ROAD OF THE FREE</t>
  </si>
  <si>
    <t>PC</t>
  </si>
  <si>
    <t>AMERIFREIGHT</t>
  </si>
  <si>
    <t>E451881</t>
  </si>
  <si>
    <t>QA59MV</t>
  </si>
  <si>
    <t>ROAD LEGENDS</t>
  </si>
  <si>
    <t>E623925</t>
  </si>
  <si>
    <t>TRD8008</t>
  </si>
  <si>
    <t>GR LINES</t>
  </si>
  <si>
    <t>7881LO</t>
  </si>
  <si>
    <t>JB HUNT</t>
  </si>
  <si>
    <t>TRUCK STAR</t>
  </si>
  <si>
    <t>4US2818</t>
  </si>
  <si>
    <t>MADISON</t>
  </si>
  <si>
    <t>P714584</t>
  </si>
  <si>
    <t>GO NORTH</t>
  </si>
  <si>
    <t>E623922</t>
  </si>
  <si>
    <t>TRINITY</t>
  </si>
  <si>
    <t>E623921</t>
  </si>
  <si>
    <t>TFORCE</t>
  </si>
  <si>
    <t>276833D</t>
  </si>
  <si>
    <t>DAM LOGISTICS</t>
  </si>
  <si>
    <t>T8230D</t>
  </si>
  <si>
    <t>PLH</t>
  </si>
  <si>
    <t>SHALOM</t>
  </si>
  <si>
    <t>P586464</t>
  </si>
  <si>
    <t>USA</t>
  </si>
  <si>
    <t>V68635</t>
  </si>
  <si>
    <t>11/22</t>
  </si>
  <si>
    <t>WBN100</t>
  </si>
  <si>
    <t>POPE</t>
  </si>
  <si>
    <t>AE10417</t>
  </si>
  <si>
    <t>MCS</t>
  </si>
  <si>
    <t>ABS</t>
  </si>
  <si>
    <t>B9L517</t>
  </si>
  <si>
    <t>OHIO</t>
  </si>
  <si>
    <t>T7215E</t>
  </si>
  <si>
    <t>258326c</t>
  </si>
  <si>
    <t>RDM</t>
  </si>
  <si>
    <t>MP</t>
  </si>
  <si>
    <t>AM77925</t>
  </si>
  <si>
    <t>DOCK TO DOCK</t>
  </si>
  <si>
    <t>IDC</t>
  </si>
  <si>
    <t>T7020E</t>
  </si>
  <si>
    <t>E570542</t>
  </si>
  <si>
    <t>ELLUMEUTE</t>
  </si>
  <si>
    <t>SAIA</t>
  </si>
  <si>
    <t>TSC8922</t>
  </si>
  <si>
    <t>WDKB</t>
  </si>
  <si>
    <t>DIDN'T LOAD</t>
  </si>
  <si>
    <t>T7215C</t>
  </si>
  <si>
    <t>BSD</t>
  </si>
  <si>
    <t>SP241JBY</t>
  </si>
  <si>
    <t>AT</t>
  </si>
  <si>
    <t>AVERITT</t>
  </si>
  <si>
    <t>AL41673</t>
  </si>
  <si>
    <t>JBHU337623</t>
  </si>
  <si>
    <t>LOGISTICS</t>
  </si>
  <si>
    <t>ALPHA</t>
  </si>
  <si>
    <t>AL9312V</t>
  </si>
  <si>
    <t>DM TRANE</t>
  </si>
  <si>
    <t>N5217K</t>
  </si>
  <si>
    <t>11/23</t>
  </si>
  <si>
    <t>TURNER</t>
  </si>
  <si>
    <t>T &amp; T</t>
  </si>
  <si>
    <t>241359A</t>
  </si>
  <si>
    <t>TOP</t>
  </si>
  <si>
    <t>ROAD KNIGHTS</t>
  </si>
  <si>
    <t>DND</t>
  </si>
  <si>
    <t>E623920</t>
  </si>
  <si>
    <t>STRONG HAUL</t>
  </si>
  <si>
    <t>SP761AKH</t>
  </si>
  <si>
    <t>E451879</t>
  </si>
  <si>
    <t>E343373</t>
  </si>
  <si>
    <t>X7110L</t>
  </si>
  <si>
    <t>VALLEY BRO</t>
  </si>
  <si>
    <t>BOSTN</t>
  </si>
  <si>
    <t>E451883</t>
  </si>
  <si>
    <t>N7909Y</t>
  </si>
  <si>
    <t>49678T</t>
  </si>
  <si>
    <t>D &amp; G</t>
  </si>
  <si>
    <t>P[C</t>
  </si>
  <si>
    <t>JBHU314063</t>
  </si>
  <si>
    <t>FEDEX</t>
  </si>
  <si>
    <t>E6239+27</t>
  </si>
  <si>
    <t>T4244H</t>
  </si>
  <si>
    <t>E283392</t>
  </si>
  <si>
    <t>T2032V</t>
  </si>
  <si>
    <t>AL88463</t>
  </si>
  <si>
    <t>AJL</t>
  </si>
  <si>
    <t>SP595RST</t>
  </si>
  <si>
    <t>SP809CLP</t>
  </si>
  <si>
    <t>Time Difference</t>
  </si>
  <si>
    <t>Entry Hours</t>
  </si>
  <si>
    <t>Daily Hours</t>
  </si>
  <si>
    <t>Daily Total Number of Logistic Trucks by Hour</t>
  </si>
  <si>
    <t>Daily Average Number of Logistic Trucks by Hour</t>
  </si>
  <si>
    <t>Daily Average Time of Logistic Trucks Trips by Hour</t>
  </si>
  <si>
    <t>Daily Average Time of Logistic Trucks Trips</t>
  </si>
  <si>
    <t>Weekly Total Number of Logistic Trucks by Hour</t>
  </si>
  <si>
    <t>Weekly Average Number of Logistic Trucks by Hour</t>
  </si>
  <si>
    <t>Weekly Average Time of Logistic Trucks Trips by Hour</t>
  </si>
  <si>
    <t>Weekly Average Time of Logistic Trucks Trips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</si>
</sst>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:mm;@"/>
  </numFmts>
  <fonts count="5" x14ac:knownFonts="1"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b/>
      <sz val="9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3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left"/>
    </xf>
    <xf numFmtId="0" fontId="1" fillId="2" borderId="3" xfId="0" applyFont="1" applyFill="1" applyBorder="1" applyAlignment="1"/>
    <xf numFmtId="0" fontId="1" fillId="2" borderId="4" xfId="0" applyFont="1" applyFill="1" applyBorder="1" applyAlignment="1">
      <alignment horizontal="right"/>
    </xf>
    <xf numFmtId="0" fontId="2" fillId="2" borderId="4" xfId="0" applyFont="1" applyFill="1" applyBorder="1" applyAlignment="1">
      <alignment horizontal="center"/>
    </xf>
    <xf numFmtId="0" fontId="3" fillId="0" borderId="5" xfId="0" quotePrefix="1" applyFont="1" applyFill="1" applyBorder="1"/>
    <xf numFmtId="0" fontId="3" fillId="0" borderId="5" xfId="0" applyFont="1" applyFill="1" applyBorder="1"/>
    <xf numFmtId="0" fontId="3" fillId="0" borderId="5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left"/>
    </xf>
    <xf numFmtId="0" fontId="3" fillId="0" borderId="5" xfId="0" applyFont="1" applyFill="1" applyBorder="1" applyAlignment="1">
      <alignment horizontal="right"/>
    </xf>
    <xf numFmtId="0" fontId="3" fillId="0" borderId="5" xfId="0" applyFont="1" applyFill="1" applyBorder="1" applyAlignment="1"/>
    <xf numFmtId="0" fontId="4" fillId="0" borderId="5" xfId="0" applyFont="1" applyFill="1" applyBorder="1" applyAlignment="1">
      <alignment horizontal="center"/>
    </xf>
    <xf numFmtId="16" fontId="3" fillId="0" borderId="6" xfId="0" quotePrefix="1" applyNumberFormat="1" applyFont="1" applyFill="1" applyBorder="1"/>
    <xf numFmtId="0" fontId="3" fillId="0" borderId="6" xfId="0" applyFont="1" applyFill="1" applyBorder="1"/>
    <xf numFmtId="0" fontId="3" fillId="0" borderId="6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left"/>
    </xf>
    <xf numFmtId="0" fontId="3" fillId="0" borderId="6" xfId="0" applyFont="1" applyFill="1" applyBorder="1" applyAlignment="1">
      <alignment horizontal="right"/>
    </xf>
    <xf numFmtId="0" fontId="3" fillId="0" borderId="6" xfId="0" applyFont="1" applyFill="1" applyBorder="1" applyAlignment="1"/>
    <xf numFmtId="0" fontId="4" fillId="0" borderId="7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/>
    </xf>
    <xf numFmtId="0" fontId="3" fillId="0" borderId="5" xfId="0" quotePrefix="1" applyFont="1" applyFill="1" applyBorder="1" applyAlignment="1">
      <alignment horizontal="center"/>
    </xf>
    <xf numFmtId="0" fontId="3" fillId="3" borderId="5" xfId="0" quotePrefix="1" applyFont="1" applyFill="1" applyBorder="1"/>
    <xf numFmtId="0" fontId="3" fillId="3" borderId="5" xfId="0" applyFont="1" applyFill="1" applyBorder="1"/>
    <xf numFmtId="0" fontId="3" fillId="3" borderId="5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left"/>
    </xf>
    <xf numFmtId="0" fontId="3" fillId="3" borderId="6" xfId="0" applyFont="1" applyFill="1" applyBorder="1" applyAlignment="1">
      <alignment horizontal="center"/>
    </xf>
    <xf numFmtId="0" fontId="3" fillId="3" borderId="5" xfId="0" quotePrefix="1" applyFont="1" applyFill="1" applyBorder="1" applyAlignment="1">
      <alignment horizontal="center"/>
    </xf>
    <xf numFmtId="0" fontId="3" fillId="3" borderId="5" xfId="0" applyFont="1" applyFill="1" applyBorder="1" applyAlignment="1">
      <alignment horizontal="right"/>
    </xf>
    <xf numFmtId="0" fontId="3" fillId="3" borderId="5" xfId="0" applyFont="1" applyFill="1" applyBorder="1" applyAlignment="1"/>
    <xf numFmtId="0" fontId="4" fillId="3" borderId="8" xfId="0" applyFont="1" applyFill="1" applyBorder="1" applyAlignment="1">
      <alignment horizontal="center"/>
    </xf>
    <xf numFmtId="21" fontId="3" fillId="0" borderId="5" xfId="0" applyNumberFormat="1" applyFont="1" applyFill="1" applyBorder="1" applyAlignment="1">
      <alignment horizontal="center"/>
    </xf>
    <xf numFmtId="21" fontId="3" fillId="0" borderId="5" xfId="0" applyNumberFormat="1" applyFont="1" applyFill="1" applyBorder="1" applyAlignment="1">
      <alignment horizontal="left"/>
    </xf>
    <xf numFmtId="46" fontId="3" fillId="0" borderId="5" xfId="0" applyNumberFormat="1" applyFont="1" applyFill="1" applyBorder="1" applyAlignment="1">
      <alignment horizontal="left"/>
    </xf>
    <xf numFmtId="0" fontId="0" fillId="0" borderId="0" xfId="0" applyFill="1"/>
    <xf numFmtId="21" fontId="0" fillId="0" borderId="0" xfId="0" applyNumberFormat="1" applyFill="1"/>
    <xf numFmtId="164" fontId="0" fillId="0" borderId="0" xfId="0" applyNumberFormat="1"/>
    <xf numFmtId="164" fontId="0" fillId="0" borderId="0" xfId="0" applyNumberFormat="1" applyFont="1" applyBorder="1"/>
    <xf numFmtId="0" fontId="0" fillId="4" borderId="0" xfId="0" applyFill="1"/>
    <xf numFmtId="164" fontId="0" fillId="4" borderId="0" xfId="0" applyNumberFormat="1" applyFont="1" applyFill="1" applyBorder="1"/>
    <xf numFmtId="164" fontId="0" fillId="4" borderId="0" xfId="0" applyNumberFormat="1" applyFill="1"/>
    <xf numFmtId="0" fontId="0" fillId="5" borderId="0" xfId="0" applyFill="1"/>
    <xf numFmtId="21" fontId="3" fillId="0" borderId="6" xfId="0" applyNumberFormat="1" applyFont="1" applyFill="1" applyBorder="1" applyAlignment="1">
      <alignment horizontal="center"/>
    </xf>
    <xf numFmtId="21" fontId="3" fillId="3" borderId="5" xfId="0" applyNumberFormat="1" applyFont="1" applyFill="1" applyBorder="1" applyAlignment="1">
      <alignment horizontal="center"/>
    </xf>
    <xf numFmtId="21" fontId="3" fillId="0" borderId="6" xfId="0" applyNumberFormat="1" applyFont="1" applyFill="1" applyBorder="1" applyAlignment="1">
      <alignment horizontal="left"/>
    </xf>
    <xf numFmtId="46" fontId="3" fillId="3" borderId="5" xfId="0" applyNumberFormat="1" applyFont="1" applyFill="1" applyBorder="1" applyAlignment="1">
      <alignment horizontal="left"/>
    </xf>
    <xf numFmtId="21" fontId="3" fillId="0" borderId="5" xfId="0" quotePrefix="1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right"/>
    </xf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21" fontId="3" fillId="0" borderId="0" xfId="0" applyNumberFormat="1" applyFont="1" applyFill="1" applyBorder="1" applyAlignment="1">
      <alignment horizontal="center"/>
    </xf>
    <xf numFmtId="21" fontId="3" fillId="0" borderId="0" xfId="0" applyNumberFormat="1" applyFont="1" applyFill="1" applyBorder="1" applyAlignment="1">
      <alignment horizontal="left"/>
    </xf>
    <xf numFmtId="21" fontId="0" fillId="0" borderId="0" xfId="0" applyNumberFormat="1" applyFill="1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00"/>
  <sheetViews>
    <sheetView topLeftCell="K1" workbookViewId="0">
      <selection activeCell="S2" sqref="S2:T25"/>
    </sheetView>
  </sheetViews>
  <sheetFormatPr defaultRowHeight="15" x14ac:dyDescent="0.25"/>
  <cols>
    <col min="1" max="1" width="5.42578125" bestFit="1" customWidth="1"/>
    <col min="2" max="2" width="8.5703125" bestFit="1" customWidth="1"/>
    <col min="3" max="3" width="7.85546875" bestFit="1" customWidth="1"/>
    <col min="4" max="4" width="8.28515625" bestFit="1" customWidth="1"/>
    <col min="5" max="5" width="15.85546875" bestFit="1" customWidth="1"/>
    <col min="6" max="6" width="8.5703125" bestFit="1" customWidth="1"/>
    <col min="7" max="7" width="24.140625" bestFit="1" customWidth="1"/>
    <col min="8" max="8" width="8.7109375" bestFit="1" customWidth="1"/>
    <col min="9" max="9" width="10" bestFit="1" customWidth="1"/>
    <col min="10" max="10" width="17.7109375" bestFit="1" customWidth="1"/>
    <col min="11" max="11" width="11" bestFit="1" customWidth="1"/>
    <col min="12" max="12" width="15.5703125" bestFit="1" customWidth="1"/>
    <col min="13" max="13" width="15.42578125" bestFit="1" customWidth="1"/>
    <col min="14" max="14" width="11.140625" bestFit="1" customWidth="1"/>
    <col min="16" max="16" width="11" bestFit="1" customWidth="1"/>
    <col min="17" max="17" width="44" bestFit="1" customWidth="1"/>
    <col min="18" max="18" width="47" bestFit="1" customWidth="1"/>
    <col min="19" max="19" width="48.85546875" bestFit="1" customWidth="1"/>
    <col min="20" max="20" width="41.28515625" bestFit="1" customWidth="1"/>
  </cols>
  <sheetData>
    <row r="1" spans="1:20" ht="15.75" thickBot="1" x14ac:dyDescent="0.3">
      <c r="A1" s="1" t="s">
        <v>0</v>
      </c>
      <c r="B1" s="2" t="s">
        <v>1</v>
      </c>
      <c r="C1" s="3" t="s">
        <v>2</v>
      </c>
      <c r="D1" s="4" t="s">
        <v>138</v>
      </c>
      <c r="E1" s="5" t="s">
        <v>3</v>
      </c>
      <c r="F1" s="5" t="s">
        <v>4</v>
      </c>
      <c r="G1" s="5" t="s">
        <v>5</v>
      </c>
      <c r="H1" s="6" t="s">
        <v>6</v>
      </c>
      <c r="I1" s="4" t="s">
        <v>7</v>
      </c>
      <c r="J1" s="7" t="s">
        <v>8</v>
      </c>
      <c r="K1" s="8" t="s">
        <v>9</v>
      </c>
      <c r="L1" s="9" t="s">
        <v>10</v>
      </c>
      <c r="M1" t="s">
        <v>138</v>
      </c>
      <c r="N1" t="s">
        <v>139</v>
      </c>
      <c r="P1" t="s">
        <v>140</v>
      </c>
      <c r="Q1" t="s">
        <v>145</v>
      </c>
      <c r="R1" t="s">
        <v>146</v>
      </c>
      <c r="S1" s="45" t="s">
        <v>147</v>
      </c>
      <c r="T1" t="s">
        <v>148</v>
      </c>
    </row>
    <row r="2" spans="1:20" x14ac:dyDescent="0.25">
      <c r="A2" s="10" t="s">
        <v>11</v>
      </c>
      <c r="B2" s="11" t="s">
        <v>12</v>
      </c>
      <c r="C2" s="35">
        <v>0.23055555555555554</v>
      </c>
      <c r="D2" s="36">
        <v>0.28958333333333336</v>
      </c>
      <c r="E2" s="12">
        <v>84737135</v>
      </c>
      <c r="F2" s="12"/>
      <c r="G2" s="12" t="s">
        <v>13</v>
      </c>
      <c r="H2" s="13">
        <v>30220</v>
      </c>
      <c r="I2" s="14">
        <v>77140</v>
      </c>
      <c r="J2" s="15" t="s">
        <v>14</v>
      </c>
      <c r="K2" s="14">
        <v>11842112</v>
      </c>
      <c r="L2" s="16"/>
      <c r="M2" s="39">
        <f>D2-C2</f>
        <v>5.9027777777777818E-2</v>
      </c>
      <c r="N2">
        <f>HOUR(C2)</f>
        <v>5</v>
      </c>
      <c r="P2" s="42">
        <v>0</v>
      </c>
      <c r="Q2" s="42">
        <f>COUNTIF(N:N, "0")</f>
        <v>0</v>
      </c>
      <c r="R2" s="42">
        <f>AVERAGE($Q$2:$Q$25)</f>
        <v>5.75</v>
      </c>
      <c r="S2" s="43">
        <v>0</v>
      </c>
      <c r="T2" s="44">
        <f>AVERAGEIF($S$2:$S$25, "&lt;&gt; 0")</f>
        <v>0.24618499845062344</v>
      </c>
    </row>
    <row r="3" spans="1:20" x14ac:dyDescent="0.25">
      <c r="A3" s="10"/>
      <c r="B3" s="11"/>
      <c r="C3" s="35">
        <v>0.23263888888888887</v>
      </c>
      <c r="D3" s="36">
        <v>0.26319444444444445</v>
      </c>
      <c r="E3" s="12">
        <v>84730772</v>
      </c>
      <c r="F3" s="12"/>
      <c r="G3" s="12" t="s">
        <v>15</v>
      </c>
      <c r="H3" s="13">
        <v>33040</v>
      </c>
      <c r="I3" s="14">
        <v>77320</v>
      </c>
      <c r="J3" s="15" t="s">
        <v>16</v>
      </c>
      <c r="K3" s="14">
        <v>11842138</v>
      </c>
      <c r="L3" s="16"/>
      <c r="M3" s="39">
        <f t="shared" ref="M3:M66" si="0">D3-C3</f>
        <v>3.0555555555555586E-2</v>
      </c>
      <c r="N3">
        <f t="shared" ref="N3:N66" si="1">HOUR(C3)</f>
        <v>5</v>
      </c>
      <c r="P3" s="42">
        <v>1</v>
      </c>
      <c r="Q3" s="42">
        <f>COUNTIF(N:N, "1")</f>
        <v>0</v>
      </c>
      <c r="R3" s="42">
        <f t="shared" ref="R3:R25" si="2">AVERAGE($Q$2:$Q$25)</f>
        <v>5.75</v>
      </c>
      <c r="S3" s="43">
        <v>0</v>
      </c>
      <c r="T3" s="44">
        <f t="shared" ref="T3:T25" si="3">AVERAGEIF($S$2:$S$25, "&lt;&gt; 0")</f>
        <v>0.24618499845062344</v>
      </c>
    </row>
    <row r="4" spans="1:20" x14ac:dyDescent="0.25">
      <c r="A4" s="10"/>
      <c r="B4" s="11"/>
      <c r="C4" s="35">
        <v>0.23541666666666669</v>
      </c>
      <c r="D4" s="36">
        <v>0.27013888888888887</v>
      </c>
      <c r="E4" s="12">
        <v>84730773</v>
      </c>
      <c r="F4" s="12"/>
      <c r="G4" s="12" t="s">
        <v>17</v>
      </c>
      <c r="H4" s="13">
        <v>32000</v>
      </c>
      <c r="I4" s="14">
        <v>77820</v>
      </c>
      <c r="J4" s="15" t="s">
        <v>18</v>
      </c>
      <c r="K4" s="14">
        <v>11842143</v>
      </c>
      <c r="L4" s="16"/>
      <c r="M4" s="39">
        <f t="shared" si="0"/>
        <v>3.4722222222222182E-2</v>
      </c>
      <c r="N4">
        <f t="shared" si="1"/>
        <v>5</v>
      </c>
      <c r="P4" s="42">
        <v>2</v>
      </c>
      <c r="Q4" s="42">
        <f>COUNTIF(N:N, "2")</f>
        <v>0</v>
      </c>
      <c r="R4" s="42">
        <f t="shared" si="2"/>
        <v>5.75</v>
      </c>
      <c r="S4" s="43">
        <v>0</v>
      </c>
      <c r="T4" s="44">
        <f t="shared" si="3"/>
        <v>0.24618499845062344</v>
      </c>
    </row>
    <row r="5" spans="1:20" x14ac:dyDescent="0.25">
      <c r="A5" s="10"/>
      <c r="B5" s="11"/>
      <c r="C5" s="35">
        <v>0.24027777777777778</v>
      </c>
      <c r="D5" s="36">
        <v>0.29166666666666669</v>
      </c>
      <c r="E5" s="12">
        <v>84737126</v>
      </c>
      <c r="F5" s="12"/>
      <c r="G5" s="12" t="s">
        <v>19</v>
      </c>
      <c r="H5" s="13">
        <v>31000</v>
      </c>
      <c r="I5" s="14">
        <v>78340</v>
      </c>
      <c r="J5" s="15" t="s">
        <v>20</v>
      </c>
      <c r="K5" s="14">
        <v>11842184</v>
      </c>
      <c r="L5" s="16"/>
      <c r="M5" s="39">
        <f t="shared" si="0"/>
        <v>5.1388888888888901E-2</v>
      </c>
      <c r="N5">
        <f t="shared" si="1"/>
        <v>5</v>
      </c>
      <c r="P5" s="42">
        <v>3</v>
      </c>
      <c r="Q5" s="42">
        <f>COUNTIF(N:N, "3")</f>
        <v>0</v>
      </c>
      <c r="R5" s="42">
        <f t="shared" si="2"/>
        <v>5.75</v>
      </c>
      <c r="S5" s="43">
        <v>0</v>
      </c>
      <c r="T5" s="44">
        <f t="shared" si="3"/>
        <v>0.24618499845062344</v>
      </c>
    </row>
    <row r="6" spans="1:20" x14ac:dyDescent="0.25">
      <c r="A6" s="10"/>
      <c r="B6" s="11"/>
      <c r="C6" s="35">
        <v>0.29652777777777778</v>
      </c>
      <c r="D6" s="36">
        <v>0.32291666666666669</v>
      </c>
      <c r="E6" s="12">
        <v>84730774</v>
      </c>
      <c r="F6" s="12"/>
      <c r="G6" s="12" t="s">
        <v>21</v>
      </c>
      <c r="H6" s="13">
        <v>33120</v>
      </c>
      <c r="I6" s="14">
        <v>78940</v>
      </c>
      <c r="J6" s="15" t="s">
        <v>22</v>
      </c>
      <c r="K6" s="14">
        <v>11842543</v>
      </c>
      <c r="L6" s="16"/>
      <c r="M6" s="39">
        <f t="shared" si="0"/>
        <v>2.6388888888888906E-2</v>
      </c>
      <c r="N6">
        <f t="shared" si="1"/>
        <v>7</v>
      </c>
      <c r="P6" s="42">
        <v>4</v>
      </c>
      <c r="Q6" s="42">
        <f>COUNTIF(N:N, "4")</f>
        <v>0</v>
      </c>
      <c r="R6" s="42">
        <f t="shared" si="2"/>
        <v>5.75</v>
      </c>
      <c r="S6" s="43">
        <v>0</v>
      </c>
      <c r="T6" s="44">
        <f t="shared" si="3"/>
        <v>0.24618499845062344</v>
      </c>
    </row>
    <row r="7" spans="1:20" x14ac:dyDescent="0.25">
      <c r="A7" s="11"/>
      <c r="B7" s="11"/>
      <c r="C7" s="35">
        <v>0.31666666666666665</v>
      </c>
      <c r="D7" s="36">
        <v>0.43402777777777773</v>
      </c>
      <c r="E7" s="12">
        <v>84730776</v>
      </c>
      <c r="F7" s="12"/>
      <c r="G7" s="12" t="s">
        <v>23</v>
      </c>
      <c r="H7" s="13">
        <v>30180</v>
      </c>
      <c r="I7" s="14">
        <v>74620</v>
      </c>
      <c r="J7" s="15" t="s">
        <v>24</v>
      </c>
      <c r="K7" s="14">
        <v>11842703</v>
      </c>
      <c r="L7" s="16"/>
      <c r="M7" s="39">
        <f t="shared" si="0"/>
        <v>0.11736111111111108</v>
      </c>
      <c r="N7">
        <f t="shared" si="1"/>
        <v>7</v>
      </c>
      <c r="P7">
        <v>5</v>
      </c>
      <c r="Q7">
        <f>COUNTIF(N:N, "5")</f>
        <v>7</v>
      </c>
      <c r="R7">
        <f t="shared" si="2"/>
        <v>5.75</v>
      </c>
      <c r="S7" s="41">
        <f t="shared" ref="S3:S25" si="4">AVERAGEIF(N:N,P7,M:M)</f>
        <v>4.2361111111111106E-2</v>
      </c>
      <c r="T7" s="40">
        <f t="shared" si="3"/>
        <v>0.24618499845062344</v>
      </c>
    </row>
    <row r="8" spans="1:20" x14ac:dyDescent="0.25">
      <c r="A8" s="11"/>
      <c r="B8" s="11"/>
      <c r="C8" s="35">
        <v>0.31875000000000003</v>
      </c>
      <c r="D8" s="36">
        <v>0.38750000000000001</v>
      </c>
      <c r="E8" s="12">
        <v>84737127</v>
      </c>
      <c r="F8" s="12"/>
      <c r="G8" s="12">
        <v>5116438</v>
      </c>
      <c r="H8" s="13">
        <v>31860</v>
      </c>
      <c r="I8" s="14">
        <v>79220</v>
      </c>
      <c r="J8" s="15" t="s">
        <v>25</v>
      </c>
      <c r="K8" s="14">
        <v>11842717</v>
      </c>
      <c r="L8" s="16"/>
      <c r="M8" s="39">
        <f t="shared" si="0"/>
        <v>6.8749999999999978E-2</v>
      </c>
      <c r="N8">
        <f t="shared" si="1"/>
        <v>7</v>
      </c>
      <c r="P8">
        <v>6</v>
      </c>
      <c r="Q8">
        <f>COUNTIF(N:N, "6")</f>
        <v>3</v>
      </c>
      <c r="R8">
        <f t="shared" si="2"/>
        <v>5.75</v>
      </c>
      <c r="S8" s="41">
        <f t="shared" si="4"/>
        <v>5.995370370370371E-2</v>
      </c>
      <c r="T8" s="40">
        <f t="shared" si="3"/>
        <v>0.24618499845062344</v>
      </c>
    </row>
    <row r="9" spans="1:20" x14ac:dyDescent="0.25">
      <c r="A9" s="11"/>
      <c r="B9" s="11"/>
      <c r="C9" s="35">
        <v>0.33749999999999997</v>
      </c>
      <c r="D9" s="36">
        <v>0.45624999999999999</v>
      </c>
      <c r="E9" s="12">
        <v>84735038</v>
      </c>
      <c r="F9" s="12"/>
      <c r="G9" s="12" t="s">
        <v>26</v>
      </c>
      <c r="H9" s="13">
        <v>27520</v>
      </c>
      <c r="I9" s="14">
        <v>79260</v>
      </c>
      <c r="J9" s="15" t="s">
        <v>24</v>
      </c>
      <c r="K9" s="14">
        <v>11842812</v>
      </c>
      <c r="L9" s="16"/>
      <c r="M9" s="39">
        <f t="shared" si="0"/>
        <v>0.11875000000000002</v>
      </c>
      <c r="N9">
        <f t="shared" si="1"/>
        <v>8</v>
      </c>
      <c r="P9">
        <v>7</v>
      </c>
      <c r="Q9">
        <f>COUNTIF(N:N, "7")</f>
        <v>4</v>
      </c>
      <c r="R9">
        <f t="shared" si="2"/>
        <v>5.75</v>
      </c>
      <c r="S9" s="41">
        <f t="shared" si="4"/>
        <v>7.6736111111111102E-2</v>
      </c>
      <c r="T9" s="40">
        <f t="shared" si="3"/>
        <v>0.24618499845062344</v>
      </c>
    </row>
    <row r="10" spans="1:20" x14ac:dyDescent="0.25">
      <c r="A10" s="11"/>
      <c r="B10" s="11"/>
      <c r="C10" s="35">
        <v>0.34236111111111112</v>
      </c>
      <c r="D10" s="36">
        <v>0.37916666666666665</v>
      </c>
      <c r="E10" s="12">
        <v>84730767</v>
      </c>
      <c r="F10" s="12"/>
      <c r="G10" s="12" t="s">
        <v>27</v>
      </c>
      <c r="H10" s="13">
        <v>33260</v>
      </c>
      <c r="I10" s="14">
        <v>77960</v>
      </c>
      <c r="J10" s="15" t="s">
        <v>28</v>
      </c>
      <c r="K10" s="14">
        <v>11842877</v>
      </c>
      <c r="L10" s="16"/>
      <c r="M10" s="39">
        <f t="shared" si="0"/>
        <v>3.6805555555555536E-2</v>
      </c>
      <c r="N10">
        <f t="shared" si="1"/>
        <v>8</v>
      </c>
      <c r="P10">
        <v>8</v>
      </c>
      <c r="Q10">
        <f>COUNTIF(N:N, "8")</f>
        <v>8</v>
      </c>
      <c r="R10">
        <f t="shared" si="2"/>
        <v>5.75</v>
      </c>
      <c r="S10" s="41">
        <f t="shared" si="4"/>
        <v>0.203125</v>
      </c>
      <c r="T10" s="40">
        <f t="shared" si="3"/>
        <v>0.24618499845062344</v>
      </c>
    </row>
    <row r="11" spans="1:20" x14ac:dyDescent="0.25">
      <c r="A11" s="11"/>
      <c r="B11" s="11"/>
      <c r="C11" s="35">
        <v>0.35625000000000001</v>
      </c>
      <c r="D11" s="36">
        <v>0.4770833333333333</v>
      </c>
      <c r="E11" s="12">
        <v>84730777</v>
      </c>
      <c r="F11" s="12"/>
      <c r="G11" s="12" t="s">
        <v>29</v>
      </c>
      <c r="H11" s="13">
        <v>28300</v>
      </c>
      <c r="I11" s="14">
        <v>73440</v>
      </c>
      <c r="J11" s="15" t="s">
        <v>24</v>
      </c>
      <c r="K11" s="14">
        <v>11842983</v>
      </c>
      <c r="L11" s="16"/>
      <c r="M11" s="39">
        <f t="shared" si="0"/>
        <v>0.12083333333333329</v>
      </c>
      <c r="N11">
        <f t="shared" si="1"/>
        <v>8</v>
      </c>
      <c r="P11">
        <v>9</v>
      </c>
      <c r="Q11">
        <f>COUNTIF(N:N, "9")</f>
        <v>6</v>
      </c>
      <c r="R11">
        <f t="shared" si="2"/>
        <v>5.75</v>
      </c>
      <c r="S11" s="41">
        <f t="shared" si="4"/>
        <v>4.7222222222222214E-2</v>
      </c>
      <c r="T11" s="40">
        <f t="shared" si="3"/>
        <v>0.24618499845062344</v>
      </c>
    </row>
    <row r="12" spans="1:20" x14ac:dyDescent="0.25">
      <c r="A12" s="11"/>
      <c r="B12" s="11"/>
      <c r="C12" s="35">
        <v>0.3659722222222222</v>
      </c>
      <c r="D12" s="36">
        <v>0.40069444444444446</v>
      </c>
      <c r="E12" s="12">
        <v>84734906</v>
      </c>
      <c r="F12" s="12"/>
      <c r="G12" s="12" t="s">
        <v>30</v>
      </c>
      <c r="H12" s="13">
        <v>30560</v>
      </c>
      <c r="I12" s="14">
        <v>76160</v>
      </c>
      <c r="J12" s="15" t="s">
        <v>31</v>
      </c>
      <c r="K12" s="14">
        <v>11843036</v>
      </c>
      <c r="L12" s="16"/>
      <c r="M12" s="39">
        <f t="shared" si="0"/>
        <v>3.4722222222222265E-2</v>
      </c>
      <c r="N12">
        <f t="shared" si="1"/>
        <v>8</v>
      </c>
      <c r="P12">
        <v>10</v>
      </c>
      <c r="Q12">
        <f>COUNTIF(N:N, "10")</f>
        <v>13</v>
      </c>
      <c r="R12">
        <f t="shared" si="2"/>
        <v>5.75</v>
      </c>
      <c r="S12" s="41">
        <f t="shared" si="4"/>
        <v>0.21810897435897436</v>
      </c>
      <c r="T12" s="40">
        <f t="shared" si="3"/>
        <v>0.24618499845062344</v>
      </c>
    </row>
    <row r="13" spans="1:20" x14ac:dyDescent="0.25">
      <c r="A13" s="11"/>
      <c r="B13" s="11"/>
      <c r="C13" s="35">
        <v>0.36944444444444446</v>
      </c>
      <c r="D13" s="36">
        <v>0.54166666666666663</v>
      </c>
      <c r="E13" s="12">
        <v>84730778</v>
      </c>
      <c r="F13" s="12"/>
      <c r="G13" s="12" t="s">
        <v>32</v>
      </c>
      <c r="H13" s="13">
        <v>27040</v>
      </c>
      <c r="I13" s="14">
        <v>73000</v>
      </c>
      <c r="J13" s="15" t="s">
        <v>24</v>
      </c>
      <c r="K13" s="14">
        <v>11843042</v>
      </c>
      <c r="L13" s="16"/>
      <c r="M13" s="39">
        <f t="shared" si="0"/>
        <v>0.17222222222222217</v>
      </c>
      <c r="N13">
        <f t="shared" si="1"/>
        <v>8</v>
      </c>
      <c r="P13">
        <v>11</v>
      </c>
      <c r="Q13">
        <f>COUNTIF(N:N, "11")</f>
        <v>16</v>
      </c>
      <c r="R13">
        <f t="shared" si="2"/>
        <v>5.75</v>
      </c>
      <c r="S13" s="41">
        <f t="shared" si="4"/>
        <v>0.18971354166666665</v>
      </c>
      <c r="T13" s="40">
        <f t="shared" si="3"/>
        <v>0.24618499845062344</v>
      </c>
    </row>
    <row r="14" spans="1:20" x14ac:dyDescent="0.25">
      <c r="A14" s="11"/>
      <c r="B14" s="11"/>
      <c r="C14" s="35">
        <v>0.38472222222222219</v>
      </c>
      <c r="D14" s="36">
        <v>0.43124999999999997</v>
      </c>
      <c r="E14" s="12">
        <v>84737138</v>
      </c>
      <c r="F14" s="12"/>
      <c r="G14" s="12">
        <v>836587</v>
      </c>
      <c r="H14" s="13">
        <v>32780</v>
      </c>
      <c r="I14" s="14">
        <v>75520</v>
      </c>
      <c r="J14" s="15" t="s">
        <v>33</v>
      </c>
      <c r="K14" s="14">
        <v>11843118</v>
      </c>
      <c r="L14" s="16"/>
      <c r="M14" s="39">
        <f t="shared" si="0"/>
        <v>4.6527777777777779E-2</v>
      </c>
      <c r="N14">
        <f t="shared" si="1"/>
        <v>9</v>
      </c>
      <c r="P14">
        <v>12</v>
      </c>
      <c r="Q14">
        <f>COUNTIF(N:N, "12")</f>
        <v>9</v>
      </c>
      <c r="R14">
        <f t="shared" si="2"/>
        <v>5.75</v>
      </c>
      <c r="S14" s="41">
        <f t="shared" si="4"/>
        <v>0.38263888888888897</v>
      </c>
      <c r="T14" s="40">
        <f t="shared" si="3"/>
        <v>0.24618499845062344</v>
      </c>
    </row>
    <row r="15" spans="1:20" x14ac:dyDescent="0.25">
      <c r="A15" s="11"/>
      <c r="B15" s="11"/>
      <c r="C15" s="35">
        <v>0.41250000000000003</v>
      </c>
      <c r="D15" s="36">
        <v>0.44375000000000003</v>
      </c>
      <c r="E15" s="12">
        <v>84730775</v>
      </c>
      <c r="F15" s="12"/>
      <c r="G15" s="12" t="s">
        <v>34</v>
      </c>
      <c r="H15" s="13">
        <v>31580</v>
      </c>
      <c r="I15" s="14">
        <v>76400</v>
      </c>
      <c r="J15" s="15" t="s">
        <v>35</v>
      </c>
      <c r="K15" s="14">
        <v>11843320</v>
      </c>
      <c r="L15" s="16"/>
      <c r="M15" s="39">
        <f t="shared" si="0"/>
        <v>3.125E-2</v>
      </c>
      <c r="N15">
        <f t="shared" si="1"/>
        <v>9</v>
      </c>
      <c r="P15">
        <v>13</v>
      </c>
      <c r="Q15">
        <f>COUNTIF(N:N, "13")</f>
        <v>13</v>
      </c>
      <c r="R15">
        <f t="shared" si="2"/>
        <v>5.75</v>
      </c>
      <c r="S15" s="41">
        <f t="shared" si="4"/>
        <v>0.19567307692307695</v>
      </c>
      <c r="T15" s="40">
        <f t="shared" si="3"/>
        <v>0.24618499845062344</v>
      </c>
    </row>
    <row r="16" spans="1:20" x14ac:dyDescent="0.25">
      <c r="A16" s="11"/>
      <c r="B16" s="11"/>
      <c r="C16" s="35">
        <v>0.41875000000000001</v>
      </c>
      <c r="D16" s="36">
        <v>0.4916666666666667</v>
      </c>
      <c r="E16" s="12">
        <v>84735064</v>
      </c>
      <c r="F16" s="12"/>
      <c r="G16" s="12" t="s">
        <v>36</v>
      </c>
      <c r="H16" s="13">
        <v>30200</v>
      </c>
      <c r="I16" s="14">
        <v>76220</v>
      </c>
      <c r="J16" s="15" t="s">
        <v>24</v>
      </c>
      <c r="K16" s="14">
        <v>11843331</v>
      </c>
      <c r="L16" s="16"/>
      <c r="M16" s="39">
        <f t="shared" si="0"/>
        <v>7.2916666666666685E-2</v>
      </c>
      <c r="N16">
        <f t="shared" si="1"/>
        <v>10</v>
      </c>
      <c r="P16">
        <v>14</v>
      </c>
      <c r="Q16">
        <f>COUNTIF(N:N, "14")</f>
        <v>22</v>
      </c>
      <c r="R16">
        <f t="shared" si="2"/>
        <v>5.75</v>
      </c>
      <c r="S16" s="41">
        <f t="shared" si="4"/>
        <v>0.43768939393939393</v>
      </c>
      <c r="T16" s="40">
        <f t="shared" si="3"/>
        <v>0.24618499845062344</v>
      </c>
    </row>
    <row r="17" spans="1:20" x14ac:dyDescent="0.25">
      <c r="A17" s="11"/>
      <c r="B17" s="11"/>
      <c r="C17" s="35">
        <v>0.42152777777777778</v>
      </c>
      <c r="D17" s="36">
        <v>0.45902777777777781</v>
      </c>
      <c r="E17" s="12">
        <v>84734934</v>
      </c>
      <c r="F17" s="12"/>
      <c r="G17" s="12" t="s">
        <v>15</v>
      </c>
      <c r="H17" s="13">
        <v>32860</v>
      </c>
      <c r="I17" s="14">
        <v>77860</v>
      </c>
      <c r="J17" s="15" t="s">
        <v>16</v>
      </c>
      <c r="K17" s="14">
        <v>11843354</v>
      </c>
      <c r="L17" s="16"/>
      <c r="M17" s="39">
        <f t="shared" si="0"/>
        <v>3.7500000000000033E-2</v>
      </c>
      <c r="N17">
        <f t="shared" si="1"/>
        <v>10</v>
      </c>
      <c r="P17">
        <v>15</v>
      </c>
      <c r="Q17">
        <f>COUNTIF(N:N, "15")</f>
        <v>14</v>
      </c>
      <c r="R17">
        <f t="shared" si="2"/>
        <v>5.75</v>
      </c>
      <c r="S17" s="41">
        <f t="shared" si="4"/>
        <v>0.60783730158730165</v>
      </c>
      <c r="T17" s="40">
        <f t="shared" si="3"/>
        <v>0.24618499845062344</v>
      </c>
    </row>
    <row r="18" spans="1:20" x14ac:dyDescent="0.25">
      <c r="A18" s="11"/>
      <c r="B18" s="11"/>
      <c r="C18" s="35">
        <v>0.4368055555555555</v>
      </c>
      <c r="D18" s="37">
        <v>1.2020833333333334</v>
      </c>
      <c r="E18" s="12">
        <v>84734994</v>
      </c>
      <c r="F18" s="12"/>
      <c r="G18" s="12" t="s">
        <v>37</v>
      </c>
      <c r="H18" s="13">
        <v>28100</v>
      </c>
      <c r="I18" s="14">
        <v>77940</v>
      </c>
      <c r="J18" s="15" t="s">
        <v>24</v>
      </c>
      <c r="K18" s="14">
        <v>11843412</v>
      </c>
      <c r="L18" s="16"/>
      <c r="M18" s="39">
        <f t="shared" si="0"/>
        <v>0.76527777777777795</v>
      </c>
      <c r="N18">
        <f t="shared" si="1"/>
        <v>10</v>
      </c>
      <c r="P18">
        <v>16</v>
      </c>
      <c r="Q18">
        <f>COUNTIF(N:N, "16")</f>
        <v>3</v>
      </c>
      <c r="R18">
        <f t="shared" si="2"/>
        <v>5.75</v>
      </c>
      <c r="S18" s="41">
        <f t="shared" si="4"/>
        <v>5.8333333333333313E-2</v>
      </c>
      <c r="T18" s="40">
        <f t="shared" si="3"/>
        <v>0.24618499845062344</v>
      </c>
    </row>
    <row r="19" spans="1:20" x14ac:dyDescent="0.25">
      <c r="A19" s="11"/>
      <c r="B19" s="11"/>
      <c r="C19" s="35">
        <v>0.43958333333333338</v>
      </c>
      <c r="D19" s="36">
        <v>0.48055555555555557</v>
      </c>
      <c r="E19" s="12">
        <v>84735036</v>
      </c>
      <c r="F19" s="12"/>
      <c r="G19" s="12" t="s">
        <v>38</v>
      </c>
      <c r="H19" s="13">
        <v>33040</v>
      </c>
      <c r="I19" s="14">
        <v>78160</v>
      </c>
      <c r="J19" s="15" t="s">
        <v>39</v>
      </c>
      <c r="K19" s="14">
        <v>11843444</v>
      </c>
      <c r="L19" s="16"/>
      <c r="M19" s="39">
        <f t="shared" si="0"/>
        <v>4.0972222222222188E-2</v>
      </c>
      <c r="N19">
        <f t="shared" si="1"/>
        <v>10</v>
      </c>
      <c r="P19">
        <v>17</v>
      </c>
      <c r="Q19">
        <f>COUNTIF(N:N, "17")</f>
        <v>8</v>
      </c>
      <c r="R19">
        <f t="shared" si="2"/>
        <v>5.75</v>
      </c>
      <c r="S19" s="41">
        <f t="shared" si="4"/>
        <v>0.30746527777777782</v>
      </c>
      <c r="T19" s="40">
        <f t="shared" si="3"/>
        <v>0.24618499845062344</v>
      </c>
    </row>
    <row r="20" spans="1:20" x14ac:dyDescent="0.25">
      <c r="A20" s="11"/>
      <c r="B20" s="11"/>
      <c r="C20" s="35">
        <v>0.44236111111111115</v>
      </c>
      <c r="D20" s="37">
        <v>1.2375</v>
      </c>
      <c r="E20" s="12">
        <v>84734995</v>
      </c>
      <c r="F20" s="12"/>
      <c r="G20" s="12" t="s">
        <v>40</v>
      </c>
      <c r="H20" s="13">
        <v>27900</v>
      </c>
      <c r="I20" s="14">
        <v>77720</v>
      </c>
      <c r="J20" s="15" t="s">
        <v>24</v>
      </c>
      <c r="K20" s="14">
        <v>11843452</v>
      </c>
      <c r="L20" s="16"/>
      <c r="M20" s="39">
        <f t="shared" si="0"/>
        <v>0.79513888888888884</v>
      </c>
      <c r="N20">
        <f t="shared" si="1"/>
        <v>10</v>
      </c>
      <c r="P20">
        <v>18</v>
      </c>
      <c r="Q20">
        <f>COUNTIF(N:N, "18")</f>
        <v>5</v>
      </c>
      <c r="R20">
        <f t="shared" si="2"/>
        <v>5.75</v>
      </c>
      <c r="S20" s="41">
        <f t="shared" si="4"/>
        <v>0.23236111111111107</v>
      </c>
      <c r="T20" s="40">
        <f t="shared" si="3"/>
        <v>0.24618499845062344</v>
      </c>
    </row>
    <row r="21" spans="1:20" x14ac:dyDescent="0.25">
      <c r="A21" s="11"/>
      <c r="B21" s="11"/>
      <c r="C21" s="35">
        <v>0.45555555555555555</v>
      </c>
      <c r="D21" s="36">
        <v>0.51736111111111105</v>
      </c>
      <c r="E21" s="12">
        <v>84737124</v>
      </c>
      <c r="F21" s="12"/>
      <c r="G21" s="12" t="s">
        <v>41</v>
      </c>
      <c r="H21" s="13">
        <v>32560</v>
      </c>
      <c r="I21" s="14">
        <v>75540</v>
      </c>
      <c r="J21" s="15" t="s">
        <v>42</v>
      </c>
      <c r="K21" s="14">
        <v>11843505</v>
      </c>
      <c r="L21" s="16"/>
      <c r="M21" s="39">
        <f t="shared" si="0"/>
        <v>6.1805555555555503E-2</v>
      </c>
      <c r="N21">
        <f t="shared" si="1"/>
        <v>10</v>
      </c>
      <c r="P21">
        <v>19</v>
      </c>
      <c r="Q21">
        <f>COUNTIF(N:N, "19")</f>
        <v>3</v>
      </c>
      <c r="R21">
        <f t="shared" si="2"/>
        <v>5.75</v>
      </c>
      <c r="S21" s="41">
        <f t="shared" si="4"/>
        <v>0.27129629629629631</v>
      </c>
      <c r="T21" s="40">
        <f t="shared" si="3"/>
        <v>0.24618499845062344</v>
      </c>
    </row>
    <row r="22" spans="1:20" x14ac:dyDescent="0.25">
      <c r="A22" s="11"/>
      <c r="B22" s="11"/>
      <c r="C22" s="35">
        <v>0.45833333333333331</v>
      </c>
      <c r="D22" s="36">
        <v>0.50694444444444442</v>
      </c>
      <c r="E22" s="12">
        <v>84737461</v>
      </c>
      <c r="F22" s="12"/>
      <c r="G22" s="12">
        <v>895315</v>
      </c>
      <c r="H22" s="13">
        <v>33840</v>
      </c>
      <c r="I22" s="14">
        <v>78660</v>
      </c>
      <c r="J22" s="15" t="s">
        <v>43</v>
      </c>
      <c r="K22" s="14">
        <v>11843524</v>
      </c>
      <c r="L22" s="16"/>
      <c r="M22" s="39">
        <f t="shared" si="0"/>
        <v>4.8611111111111105E-2</v>
      </c>
      <c r="N22">
        <f t="shared" si="1"/>
        <v>11</v>
      </c>
      <c r="P22">
        <v>20</v>
      </c>
      <c r="Q22">
        <f>COUNTIF(N:N, "20")</f>
        <v>3</v>
      </c>
      <c r="R22">
        <f t="shared" si="2"/>
        <v>5.75</v>
      </c>
      <c r="S22" s="41">
        <f t="shared" si="4"/>
        <v>0.36643518518518525</v>
      </c>
      <c r="T22" s="40">
        <f t="shared" si="3"/>
        <v>0.24618499845062344</v>
      </c>
    </row>
    <row r="23" spans="1:20" x14ac:dyDescent="0.25">
      <c r="A23" s="11"/>
      <c r="B23" s="11"/>
      <c r="C23" s="35">
        <v>0.46875</v>
      </c>
      <c r="D23" s="37">
        <v>1.304861111111111</v>
      </c>
      <c r="E23" s="12">
        <v>84737479</v>
      </c>
      <c r="F23" s="12"/>
      <c r="G23" s="12" t="s">
        <v>44</v>
      </c>
      <c r="H23" s="13">
        <v>29540</v>
      </c>
      <c r="I23" s="14">
        <v>72160</v>
      </c>
      <c r="J23" s="15" t="s">
        <v>24</v>
      </c>
      <c r="K23" s="14">
        <v>11843557</v>
      </c>
      <c r="L23" s="16"/>
      <c r="M23" s="39">
        <f t="shared" si="0"/>
        <v>0.83611111111111103</v>
      </c>
      <c r="N23">
        <f t="shared" si="1"/>
        <v>11</v>
      </c>
      <c r="P23">
        <v>21</v>
      </c>
      <c r="Q23">
        <f>COUNTIF(N:N, "21")</f>
        <v>1</v>
      </c>
      <c r="R23">
        <f t="shared" si="2"/>
        <v>5.75</v>
      </c>
      <c r="S23" s="41">
        <f t="shared" si="4"/>
        <v>0.48819444444444426</v>
      </c>
      <c r="T23" s="40">
        <f t="shared" si="3"/>
        <v>0.24618499845062344</v>
      </c>
    </row>
    <row r="24" spans="1:20" x14ac:dyDescent="0.25">
      <c r="A24" s="11"/>
      <c r="B24" s="11"/>
      <c r="C24" s="35">
        <v>0.47152777777777777</v>
      </c>
      <c r="D24" s="36">
        <v>0.52777777777777779</v>
      </c>
      <c r="E24" s="12">
        <v>84735037</v>
      </c>
      <c r="F24" s="12"/>
      <c r="G24" s="12" t="s">
        <v>45</v>
      </c>
      <c r="H24" s="13">
        <v>31540</v>
      </c>
      <c r="I24" s="14">
        <v>74560</v>
      </c>
      <c r="J24" s="15" t="s">
        <v>46</v>
      </c>
      <c r="K24" s="14">
        <v>11843574</v>
      </c>
      <c r="L24" s="16"/>
      <c r="M24" s="39">
        <f t="shared" si="0"/>
        <v>5.6250000000000022E-2</v>
      </c>
      <c r="N24">
        <f t="shared" si="1"/>
        <v>11</v>
      </c>
      <c r="P24" s="42">
        <v>22</v>
      </c>
      <c r="Q24" s="42">
        <f>COUNTIF(N:N, "22")</f>
        <v>0</v>
      </c>
      <c r="R24" s="42">
        <f t="shared" si="2"/>
        <v>5.75</v>
      </c>
      <c r="S24" s="43">
        <v>0</v>
      </c>
      <c r="T24" s="44">
        <f t="shared" si="3"/>
        <v>0.24618499845062344</v>
      </c>
    </row>
    <row r="25" spans="1:20" x14ac:dyDescent="0.25">
      <c r="A25" s="11"/>
      <c r="B25" s="11"/>
      <c r="C25" s="35">
        <v>0.49652777777777773</v>
      </c>
      <c r="D25" s="36">
        <v>0.58402777777777781</v>
      </c>
      <c r="E25" s="12">
        <v>84730606</v>
      </c>
      <c r="F25" s="12"/>
      <c r="G25" s="12">
        <v>691612</v>
      </c>
      <c r="H25" s="13">
        <v>32600</v>
      </c>
      <c r="I25" s="14">
        <v>75720</v>
      </c>
      <c r="J25" s="15" t="s">
        <v>47</v>
      </c>
      <c r="K25" s="14">
        <v>11843661</v>
      </c>
      <c r="L25" s="16"/>
      <c r="M25" s="39">
        <f t="shared" si="0"/>
        <v>8.7500000000000078E-2</v>
      </c>
      <c r="N25">
        <f t="shared" si="1"/>
        <v>11</v>
      </c>
      <c r="P25" s="42">
        <v>23</v>
      </c>
      <c r="Q25" s="42">
        <f>COUNTIF(N:N, "23")</f>
        <v>0</v>
      </c>
      <c r="R25" s="42">
        <f t="shared" si="2"/>
        <v>5.75</v>
      </c>
      <c r="S25" s="43">
        <v>0</v>
      </c>
      <c r="T25" s="44">
        <f t="shared" si="3"/>
        <v>0.24618499845062344</v>
      </c>
    </row>
    <row r="26" spans="1:20" x14ac:dyDescent="0.25">
      <c r="A26" s="11"/>
      <c r="B26" s="11"/>
      <c r="C26" s="35">
        <v>0.49374999999999997</v>
      </c>
      <c r="D26" s="36">
        <v>0.53194444444444444</v>
      </c>
      <c r="E26" s="12">
        <v>84737132</v>
      </c>
      <c r="F26" s="12"/>
      <c r="G26" s="12">
        <v>854570</v>
      </c>
      <c r="H26" s="13">
        <v>33420</v>
      </c>
      <c r="I26" s="14">
        <v>75980</v>
      </c>
      <c r="J26" s="15" t="s">
        <v>48</v>
      </c>
      <c r="K26" s="14">
        <v>11843657</v>
      </c>
      <c r="L26" s="16"/>
      <c r="M26" s="39">
        <f t="shared" si="0"/>
        <v>3.8194444444444475E-2</v>
      </c>
      <c r="N26">
        <f t="shared" si="1"/>
        <v>11</v>
      </c>
    </row>
    <row r="27" spans="1:20" x14ac:dyDescent="0.25">
      <c r="A27" s="11"/>
      <c r="B27" s="11"/>
      <c r="C27" s="35">
        <v>0.48541666666666666</v>
      </c>
      <c r="D27" s="37">
        <v>1.1618055555555555</v>
      </c>
      <c r="E27" s="12">
        <v>84734993</v>
      </c>
      <c r="F27" s="12"/>
      <c r="G27" s="12" t="s">
        <v>49</v>
      </c>
      <c r="H27" s="13">
        <v>27280</v>
      </c>
      <c r="I27" s="14">
        <v>75820</v>
      </c>
      <c r="J27" s="15" t="s">
        <v>24</v>
      </c>
      <c r="K27" s="14">
        <v>11843615</v>
      </c>
      <c r="L27" s="16"/>
      <c r="M27" s="39">
        <f t="shared" si="0"/>
        <v>0.67638888888888893</v>
      </c>
      <c r="N27">
        <f t="shared" si="1"/>
        <v>11</v>
      </c>
    </row>
    <row r="28" spans="1:20" x14ac:dyDescent="0.25">
      <c r="A28" s="11"/>
      <c r="B28" s="11"/>
      <c r="C28" s="35">
        <v>0.49722222222222223</v>
      </c>
      <c r="D28" s="36">
        <v>0.54027777777777775</v>
      </c>
      <c r="E28" s="12">
        <v>84737139</v>
      </c>
      <c r="F28" s="12"/>
      <c r="G28" s="12" t="s">
        <v>50</v>
      </c>
      <c r="H28" s="13">
        <v>31080</v>
      </c>
      <c r="I28" s="14">
        <v>73800</v>
      </c>
      <c r="J28" s="15" t="s">
        <v>51</v>
      </c>
      <c r="K28" s="14">
        <v>11843664</v>
      </c>
      <c r="L28" s="16"/>
      <c r="M28" s="39">
        <f t="shared" si="0"/>
        <v>4.3055555555555514E-2</v>
      </c>
      <c r="N28">
        <f t="shared" si="1"/>
        <v>11</v>
      </c>
    </row>
    <row r="29" spans="1:20" x14ac:dyDescent="0.25">
      <c r="A29" s="11"/>
      <c r="B29" s="11"/>
      <c r="C29" s="35">
        <v>0.50486111111111109</v>
      </c>
      <c r="D29" s="36">
        <v>0.55902777777777779</v>
      </c>
      <c r="E29" s="12">
        <v>84735063</v>
      </c>
      <c r="F29" s="12"/>
      <c r="G29" s="12" t="s">
        <v>52</v>
      </c>
      <c r="H29" s="13">
        <v>31200</v>
      </c>
      <c r="I29" s="14">
        <v>74360</v>
      </c>
      <c r="J29" s="15" t="s">
        <v>24</v>
      </c>
      <c r="K29" s="14">
        <v>11843671</v>
      </c>
      <c r="L29" s="16"/>
      <c r="M29" s="39">
        <f t="shared" si="0"/>
        <v>5.4166666666666696E-2</v>
      </c>
      <c r="N29">
        <f t="shared" si="1"/>
        <v>12</v>
      </c>
    </row>
    <row r="30" spans="1:20" x14ac:dyDescent="0.25">
      <c r="A30" s="11"/>
      <c r="B30" s="11"/>
      <c r="C30" s="35">
        <v>0.53680555555555554</v>
      </c>
      <c r="D30" s="36">
        <v>0.59583333333333333</v>
      </c>
      <c r="E30" s="12">
        <v>84737125</v>
      </c>
      <c r="F30" s="12"/>
      <c r="G30" s="12" t="s">
        <v>53</v>
      </c>
      <c r="H30" s="13">
        <v>31880</v>
      </c>
      <c r="I30" s="14">
        <v>77180</v>
      </c>
      <c r="J30" s="15" t="s">
        <v>54</v>
      </c>
      <c r="K30" s="14">
        <v>11843756</v>
      </c>
      <c r="L30" s="16"/>
      <c r="M30" s="39">
        <f t="shared" si="0"/>
        <v>5.902777777777779E-2</v>
      </c>
      <c r="N30">
        <f t="shared" si="1"/>
        <v>12</v>
      </c>
    </row>
    <row r="31" spans="1:20" x14ac:dyDescent="0.25">
      <c r="A31" s="11"/>
      <c r="B31" s="11"/>
      <c r="C31" s="35">
        <v>0.54722222222222217</v>
      </c>
      <c r="D31" s="36">
        <v>0.58750000000000002</v>
      </c>
      <c r="E31" s="12">
        <v>84737462</v>
      </c>
      <c r="F31" s="12"/>
      <c r="G31" s="12" t="s">
        <v>55</v>
      </c>
      <c r="H31" s="13">
        <v>33900</v>
      </c>
      <c r="I31" s="14">
        <v>77100</v>
      </c>
      <c r="J31" s="15" t="s">
        <v>56</v>
      </c>
      <c r="K31" s="14">
        <v>11843794</v>
      </c>
      <c r="L31" s="16"/>
      <c r="M31" s="39">
        <f t="shared" si="0"/>
        <v>4.0277777777777857E-2</v>
      </c>
      <c r="N31">
        <f t="shared" si="1"/>
        <v>13</v>
      </c>
    </row>
    <row r="32" spans="1:20" x14ac:dyDescent="0.25">
      <c r="A32" s="11"/>
      <c r="B32" s="11"/>
      <c r="C32" s="35">
        <v>0.54999999999999993</v>
      </c>
      <c r="D32" s="36">
        <v>0.61111111111111105</v>
      </c>
      <c r="E32" s="12">
        <v>84737133</v>
      </c>
      <c r="F32" s="12"/>
      <c r="G32" s="12">
        <v>751268</v>
      </c>
      <c r="H32" s="13">
        <v>33340</v>
      </c>
      <c r="I32" s="14">
        <v>78500</v>
      </c>
      <c r="J32" s="15" t="s">
        <v>57</v>
      </c>
      <c r="K32" s="14">
        <v>11843795</v>
      </c>
      <c r="L32" s="16"/>
      <c r="M32" s="39">
        <f t="shared" si="0"/>
        <v>6.1111111111111116E-2</v>
      </c>
      <c r="N32">
        <f t="shared" si="1"/>
        <v>13</v>
      </c>
    </row>
    <row r="33" spans="1:14" x14ac:dyDescent="0.25">
      <c r="A33" s="11"/>
      <c r="B33" s="11"/>
      <c r="C33" s="35">
        <v>0.55208333333333337</v>
      </c>
      <c r="D33" s="37">
        <v>1.2180555555555557</v>
      </c>
      <c r="E33" s="12">
        <v>84740897</v>
      </c>
      <c r="F33" s="12"/>
      <c r="G33" s="12" t="s">
        <v>26</v>
      </c>
      <c r="H33" s="13">
        <v>28120</v>
      </c>
      <c r="I33" s="14">
        <v>74760</v>
      </c>
      <c r="J33" s="15" t="s">
        <v>24</v>
      </c>
      <c r="K33" s="14">
        <v>11843798</v>
      </c>
      <c r="L33" s="16"/>
      <c r="M33" s="39">
        <f t="shared" si="0"/>
        <v>0.6659722222222223</v>
      </c>
      <c r="N33">
        <f t="shared" si="1"/>
        <v>13</v>
      </c>
    </row>
    <row r="34" spans="1:14" x14ac:dyDescent="0.25">
      <c r="A34" s="11"/>
      <c r="B34" s="11"/>
      <c r="C34" s="35">
        <v>0.56666666666666665</v>
      </c>
      <c r="D34" s="36">
        <v>0.62083333333333335</v>
      </c>
      <c r="E34" s="12">
        <v>84737134</v>
      </c>
      <c r="F34" s="12"/>
      <c r="G34" s="12" t="s">
        <v>58</v>
      </c>
      <c r="H34" s="13">
        <v>31660</v>
      </c>
      <c r="I34" s="14">
        <v>74780</v>
      </c>
      <c r="J34" s="15" t="s">
        <v>59</v>
      </c>
      <c r="K34" s="14">
        <v>11843810</v>
      </c>
      <c r="L34" s="16"/>
      <c r="M34" s="39">
        <f t="shared" si="0"/>
        <v>5.4166666666666696E-2</v>
      </c>
      <c r="N34">
        <f t="shared" si="1"/>
        <v>13</v>
      </c>
    </row>
    <row r="35" spans="1:14" x14ac:dyDescent="0.25">
      <c r="A35" s="11"/>
      <c r="B35" s="11"/>
      <c r="C35" s="35">
        <v>0.5708333333333333</v>
      </c>
      <c r="D35" s="36">
        <v>0.6069444444444444</v>
      </c>
      <c r="E35" s="12">
        <v>84740235</v>
      </c>
      <c r="F35" s="12"/>
      <c r="G35" s="12" t="s">
        <v>27</v>
      </c>
      <c r="H35" s="13">
        <v>33360</v>
      </c>
      <c r="I35" s="14">
        <v>75980</v>
      </c>
      <c r="J35" s="15" t="s">
        <v>28</v>
      </c>
      <c r="K35" s="14">
        <v>11843811</v>
      </c>
      <c r="L35" s="16"/>
      <c r="M35" s="39">
        <f t="shared" si="0"/>
        <v>3.6111111111111094E-2</v>
      </c>
      <c r="N35">
        <f t="shared" si="1"/>
        <v>13</v>
      </c>
    </row>
    <row r="36" spans="1:14" x14ac:dyDescent="0.25">
      <c r="A36" s="11"/>
      <c r="B36" s="11"/>
      <c r="C36" s="35">
        <v>0.58888888888888891</v>
      </c>
      <c r="D36" s="36">
        <v>0.64166666666666672</v>
      </c>
      <c r="E36" s="12">
        <v>84734907</v>
      </c>
      <c r="F36" s="12"/>
      <c r="G36" s="12" t="s">
        <v>60</v>
      </c>
      <c r="H36" s="13">
        <v>33220</v>
      </c>
      <c r="I36" s="14">
        <v>76480</v>
      </c>
      <c r="J36" s="15" t="s">
        <v>61</v>
      </c>
      <c r="K36" s="14">
        <v>11843827</v>
      </c>
      <c r="L36" s="16"/>
      <c r="M36" s="39">
        <f t="shared" si="0"/>
        <v>5.2777777777777812E-2</v>
      </c>
      <c r="N36">
        <f t="shared" si="1"/>
        <v>14</v>
      </c>
    </row>
    <row r="37" spans="1:14" x14ac:dyDescent="0.25">
      <c r="A37" s="11"/>
      <c r="B37" s="11"/>
      <c r="C37" s="35">
        <v>0.59375</v>
      </c>
      <c r="D37" s="36">
        <v>0.65069444444444446</v>
      </c>
      <c r="E37" s="12">
        <v>84730608</v>
      </c>
      <c r="F37" s="12"/>
      <c r="G37" s="12">
        <v>909345</v>
      </c>
      <c r="H37" s="13">
        <v>33720</v>
      </c>
      <c r="I37" s="14">
        <v>78360</v>
      </c>
      <c r="J37" s="15" t="s">
        <v>43</v>
      </c>
      <c r="K37" s="14">
        <v>11843832</v>
      </c>
      <c r="L37" s="16"/>
      <c r="M37" s="39">
        <f t="shared" si="0"/>
        <v>5.6944444444444464E-2</v>
      </c>
      <c r="N37">
        <f t="shared" si="1"/>
        <v>14</v>
      </c>
    </row>
    <row r="38" spans="1:14" x14ac:dyDescent="0.25">
      <c r="A38" s="11"/>
      <c r="B38" s="11"/>
      <c r="C38" s="35">
        <v>0.59513888888888888</v>
      </c>
      <c r="D38" s="37">
        <v>1.3715277777777777</v>
      </c>
      <c r="E38" s="12">
        <v>84737480</v>
      </c>
      <c r="F38" s="12"/>
      <c r="G38" s="12" t="s">
        <v>23</v>
      </c>
      <c r="H38" s="13">
        <v>29600</v>
      </c>
      <c r="I38" s="14">
        <v>74280</v>
      </c>
      <c r="J38" s="15" t="s">
        <v>24</v>
      </c>
      <c r="K38" s="14">
        <v>11843833</v>
      </c>
      <c r="L38" s="16"/>
      <c r="M38" s="39">
        <f t="shared" si="0"/>
        <v>0.7763888888888888</v>
      </c>
      <c r="N38">
        <f t="shared" si="1"/>
        <v>14</v>
      </c>
    </row>
    <row r="39" spans="1:14" x14ac:dyDescent="0.25">
      <c r="A39" s="11"/>
      <c r="B39" s="11"/>
      <c r="C39" s="35">
        <v>0.60138888888888886</v>
      </c>
      <c r="D39" s="37">
        <v>1.4069444444444443</v>
      </c>
      <c r="E39" s="12">
        <v>84737128</v>
      </c>
      <c r="F39" s="12"/>
      <c r="G39" s="12" t="s">
        <v>62</v>
      </c>
      <c r="H39" s="13">
        <v>29580</v>
      </c>
      <c r="I39" s="14">
        <v>79200</v>
      </c>
      <c r="J39" s="15" t="s">
        <v>24</v>
      </c>
      <c r="K39" s="14">
        <v>11843854</v>
      </c>
      <c r="L39" s="16"/>
      <c r="M39" s="39">
        <f t="shared" si="0"/>
        <v>0.80555555555555547</v>
      </c>
      <c r="N39">
        <f t="shared" si="1"/>
        <v>14</v>
      </c>
    </row>
    <row r="40" spans="1:14" x14ac:dyDescent="0.25">
      <c r="A40" s="11"/>
      <c r="B40" s="11"/>
      <c r="C40" s="35">
        <v>0.60625000000000007</v>
      </c>
      <c r="D40" s="37">
        <v>1.2444444444444445</v>
      </c>
      <c r="E40" s="12">
        <v>84737477</v>
      </c>
      <c r="F40" s="12"/>
      <c r="G40" s="12">
        <v>5113413</v>
      </c>
      <c r="H40" s="13">
        <v>32160</v>
      </c>
      <c r="I40" s="14">
        <v>78960</v>
      </c>
      <c r="J40" s="15" t="s">
        <v>63</v>
      </c>
      <c r="K40" s="14">
        <v>11843857</v>
      </c>
      <c r="L40" s="16"/>
      <c r="M40" s="39">
        <f t="shared" si="0"/>
        <v>0.6381944444444444</v>
      </c>
      <c r="N40">
        <f t="shared" si="1"/>
        <v>14</v>
      </c>
    </row>
    <row r="41" spans="1:14" x14ac:dyDescent="0.25">
      <c r="A41" s="11"/>
      <c r="B41" s="11"/>
      <c r="C41" s="35">
        <v>0.60902777777777783</v>
      </c>
      <c r="D41" s="37">
        <v>1.2833333333333334</v>
      </c>
      <c r="E41" s="12">
        <v>84737478</v>
      </c>
      <c r="F41" s="12"/>
      <c r="G41" s="12">
        <v>2940375</v>
      </c>
      <c r="H41" s="13">
        <v>32160</v>
      </c>
      <c r="I41" s="14">
        <v>77540</v>
      </c>
      <c r="J41" s="15" t="s">
        <v>63</v>
      </c>
      <c r="K41" s="14">
        <v>11843859</v>
      </c>
      <c r="L41" s="16"/>
      <c r="M41" s="39">
        <f t="shared" si="0"/>
        <v>0.6743055555555556</v>
      </c>
      <c r="N41">
        <f t="shared" si="1"/>
        <v>14</v>
      </c>
    </row>
    <row r="42" spans="1:14" x14ac:dyDescent="0.25">
      <c r="A42" s="11"/>
      <c r="B42" s="11"/>
      <c r="C42" s="35">
        <v>0.61041666666666672</v>
      </c>
      <c r="D42" s="37">
        <v>1.39375</v>
      </c>
      <c r="E42" s="12">
        <v>84737137</v>
      </c>
      <c r="F42" s="12"/>
      <c r="G42" s="12" t="s">
        <v>64</v>
      </c>
      <c r="H42" s="13">
        <v>29860</v>
      </c>
      <c r="I42" s="14">
        <v>74500</v>
      </c>
      <c r="J42" s="15" t="s">
        <v>24</v>
      </c>
      <c r="K42" s="14">
        <v>11843860</v>
      </c>
      <c r="L42" s="16"/>
      <c r="M42" s="39">
        <f t="shared" si="0"/>
        <v>0.78333333333333333</v>
      </c>
      <c r="N42">
        <f t="shared" si="1"/>
        <v>14</v>
      </c>
    </row>
    <row r="43" spans="1:14" x14ac:dyDescent="0.25">
      <c r="A43" s="11"/>
      <c r="B43" s="11"/>
      <c r="C43" s="35">
        <v>0.6166666666666667</v>
      </c>
      <c r="D43" s="36">
        <v>0.62916666666666665</v>
      </c>
      <c r="E43" s="12">
        <v>84737538</v>
      </c>
      <c r="F43" s="12"/>
      <c r="G43" s="12" t="s">
        <v>65</v>
      </c>
      <c r="H43" s="13">
        <v>29180</v>
      </c>
      <c r="I43" s="14">
        <v>29300</v>
      </c>
      <c r="J43" s="15" t="s">
        <v>65</v>
      </c>
      <c r="K43" s="14">
        <v>11843861</v>
      </c>
      <c r="L43" s="16"/>
      <c r="M43" s="39">
        <f t="shared" si="0"/>
        <v>1.2499999999999956E-2</v>
      </c>
      <c r="N43">
        <f t="shared" si="1"/>
        <v>14</v>
      </c>
    </row>
    <row r="44" spans="1:14" x14ac:dyDescent="0.25">
      <c r="A44" s="11"/>
      <c r="B44" s="11"/>
      <c r="C44" s="35">
        <v>0.61805555555555558</v>
      </c>
      <c r="D44" s="37">
        <v>1.3395833333333333</v>
      </c>
      <c r="E44" s="12">
        <v>84737533</v>
      </c>
      <c r="F44" s="12"/>
      <c r="G44" s="12" t="s">
        <v>66</v>
      </c>
      <c r="H44" s="13">
        <v>33660</v>
      </c>
      <c r="I44" s="14">
        <v>76920</v>
      </c>
      <c r="J44" s="15" t="s">
        <v>63</v>
      </c>
      <c r="K44" s="14">
        <v>11843862</v>
      </c>
      <c r="L44" s="16"/>
      <c r="M44" s="39">
        <f t="shared" si="0"/>
        <v>0.72152777777777777</v>
      </c>
      <c r="N44">
        <f t="shared" si="1"/>
        <v>14</v>
      </c>
    </row>
    <row r="45" spans="1:14" x14ac:dyDescent="0.25">
      <c r="A45" s="11"/>
      <c r="B45" s="11"/>
      <c r="C45" s="35">
        <v>0.62708333333333333</v>
      </c>
      <c r="D45" s="37">
        <v>1.4124999999999999</v>
      </c>
      <c r="E45" s="12">
        <v>84737534</v>
      </c>
      <c r="F45" s="12"/>
      <c r="G45" s="12">
        <v>3315630</v>
      </c>
      <c r="H45" s="13">
        <v>33220</v>
      </c>
      <c r="I45" s="14">
        <v>75220</v>
      </c>
      <c r="J45" s="15" t="s">
        <v>63</v>
      </c>
      <c r="K45" s="14">
        <v>11843888</v>
      </c>
      <c r="L45" s="16"/>
      <c r="M45" s="39">
        <f t="shared" si="0"/>
        <v>0.78541666666666654</v>
      </c>
      <c r="N45">
        <f t="shared" si="1"/>
        <v>15</v>
      </c>
    </row>
    <row r="46" spans="1:14" x14ac:dyDescent="0.25">
      <c r="A46" s="11"/>
      <c r="B46" s="11"/>
      <c r="C46" s="35">
        <v>0.62916666666666665</v>
      </c>
      <c r="D46" s="37">
        <v>1.4861111111111109</v>
      </c>
      <c r="E46" s="12">
        <v>84737531</v>
      </c>
      <c r="F46" s="12"/>
      <c r="G46" s="12" t="s">
        <v>29</v>
      </c>
      <c r="H46" s="13">
        <v>27840</v>
      </c>
      <c r="I46" s="14">
        <v>74500</v>
      </c>
      <c r="J46" s="15" t="s">
        <v>24</v>
      </c>
      <c r="K46" s="14">
        <v>11843889</v>
      </c>
      <c r="L46" s="16"/>
      <c r="M46" s="39">
        <f t="shared" si="0"/>
        <v>0.85694444444444429</v>
      </c>
      <c r="N46">
        <f t="shared" si="1"/>
        <v>15</v>
      </c>
    </row>
    <row r="47" spans="1:14" x14ac:dyDescent="0.25">
      <c r="A47" s="11"/>
      <c r="B47" s="11"/>
      <c r="C47" s="35">
        <v>0.66875000000000007</v>
      </c>
      <c r="D47" s="36">
        <v>0.72638888888888886</v>
      </c>
      <c r="E47" s="12">
        <v>84735040</v>
      </c>
      <c r="F47" s="12"/>
      <c r="G47" s="12">
        <v>889589</v>
      </c>
      <c r="H47" s="13">
        <v>31960</v>
      </c>
      <c r="I47" s="14">
        <v>75340</v>
      </c>
      <c r="J47" s="15" t="s">
        <v>67</v>
      </c>
      <c r="K47" s="14">
        <v>11843919</v>
      </c>
      <c r="L47" s="16"/>
      <c r="M47" s="39">
        <f t="shared" si="0"/>
        <v>5.7638888888888795E-2</v>
      </c>
      <c r="N47">
        <f t="shared" si="1"/>
        <v>16</v>
      </c>
    </row>
    <row r="48" spans="1:14" x14ac:dyDescent="0.25">
      <c r="A48" s="11"/>
      <c r="B48" s="11"/>
      <c r="C48" s="35">
        <v>0.67291666666666661</v>
      </c>
      <c r="D48" s="36">
        <v>0.7104166666666667</v>
      </c>
      <c r="E48" s="12">
        <v>84735039</v>
      </c>
      <c r="F48" s="12"/>
      <c r="G48" s="12" t="s">
        <v>68</v>
      </c>
      <c r="H48" s="13">
        <v>33200</v>
      </c>
      <c r="I48" s="14">
        <v>77460</v>
      </c>
      <c r="J48" s="15" t="s">
        <v>69</v>
      </c>
      <c r="K48" s="14">
        <v>11843920</v>
      </c>
      <c r="L48" s="16"/>
      <c r="M48" s="39">
        <f t="shared" si="0"/>
        <v>3.7500000000000089E-2</v>
      </c>
      <c r="N48">
        <f t="shared" si="1"/>
        <v>16</v>
      </c>
    </row>
    <row r="49" spans="1:14" x14ac:dyDescent="0.25">
      <c r="A49" s="11"/>
      <c r="B49" s="11"/>
      <c r="C49" s="35">
        <v>0.72361111111111109</v>
      </c>
      <c r="D49" s="36">
        <v>0.78888888888888886</v>
      </c>
      <c r="E49" s="12">
        <v>84737457</v>
      </c>
      <c r="F49" s="12"/>
      <c r="G49" s="12">
        <v>5116438</v>
      </c>
      <c r="H49" s="13">
        <v>32180</v>
      </c>
      <c r="I49" s="14">
        <v>77360</v>
      </c>
      <c r="J49" s="15" t="s">
        <v>25</v>
      </c>
      <c r="K49" s="14">
        <v>11843943</v>
      </c>
      <c r="L49" s="16"/>
      <c r="M49" s="39">
        <f t="shared" si="0"/>
        <v>6.5277777777777768E-2</v>
      </c>
      <c r="N49">
        <f t="shared" si="1"/>
        <v>17</v>
      </c>
    </row>
    <row r="50" spans="1:14" x14ac:dyDescent="0.25">
      <c r="A50" s="11"/>
      <c r="B50" s="11"/>
      <c r="C50" s="35">
        <v>0.7416666666666667</v>
      </c>
      <c r="D50" s="36">
        <v>0.78263888888888899</v>
      </c>
      <c r="E50" s="12">
        <v>84735062</v>
      </c>
      <c r="F50" s="12"/>
      <c r="G50" s="12">
        <v>5095380</v>
      </c>
      <c r="H50" s="13">
        <v>35020</v>
      </c>
      <c r="I50" s="14">
        <v>78100</v>
      </c>
      <c r="J50" s="15" t="s">
        <v>70</v>
      </c>
      <c r="K50" s="14">
        <v>11843966</v>
      </c>
      <c r="L50" s="16"/>
      <c r="M50" s="39">
        <f t="shared" si="0"/>
        <v>4.0972222222222299E-2</v>
      </c>
      <c r="N50">
        <f t="shared" si="1"/>
        <v>17</v>
      </c>
    </row>
    <row r="51" spans="1:14" x14ac:dyDescent="0.25">
      <c r="A51" s="11"/>
      <c r="B51" s="11"/>
      <c r="C51" s="35">
        <v>0.77638888888888891</v>
      </c>
      <c r="D51" s="36">
        <v>0.81944444444444453</v>
      </c>
      <c r="E51" s="12">
        <v>84735034</v>
      </c>
      <c r="F51" s="12"/>
      <c r="G51" s="12" t="s">
        <v>71</v>
      </c>
      <c r="H51" s="13">
        <v>33260</v>
      </c>
      <c r="I51" s="14">
        <v>78960</v>
      </c>
      <c r="J51" s="15" t="s">
        <v>72</v>
      </c>
      <c r="K51" s="14">
        <v>11843988</v>
      </c>
      <c r="L51" s="16"/>
      <c r="M51" s="39">
        <f t="shared" si="0"/>
        <v>4.3055555555555625E-2</v>
      </c>
      <c r="N51">
        <f t="shared" si="1"/>
        <v>18</v>
      </c>
    </row>
    <row r="52" spans="1:14" x14ac:dyDescent="0.25">
      <c r="A52" s="11"/>
      <c r="B52" s="11"/>
      <c r="C52" s="35">
        <v>0.79166666666666663</v>
      </c>
      <c r="D52" s="37">
        <v>1.4847222222222223</v>
      </c>
      <c r="E52" s="12">
        <v>84737535</v>
      </c>
      <c r="F52" s="12"/>
      <c r="G52" s="12">
        <v>2648715</v>
      </c>
      <c r="H52" s="13">
        <v>33860</v>
      </c>
      <c r="I52" s="14">
        <v>76780</v>
      </c>
      <c r="J52" s="15" t="s">
        <v>63</v>
      </c>
      <c r="K52" s="14">
        <v>11843989</v>
      </c>
      <c r="L52" s="16"/>
      <c r="M52" s="39">
        <f t="shared" si="0"/>
        <v>0.69305555555555565</v>
      </c>
      <c r="N52">
        <f t="shared" si="1"/>
        <v>19</v>
      </c>
    </row>
    <row r="53" spans="1:14" x14ac:dyDescent="0.25">
      <c r="A53" s="11"/>
      <c r="B53" s="11"/>
      <c r="C53" s="35">
        <v>0.84861111111111109</v>
      </c>
      <c r="D53" s="36">
        <v>0.92638888888888893</v>
      </c>
      <c r="E53" s="12">
        <v>84730120</v>
      </c>
      <c r="F53" s="12"/>
      <c r="G53" s="12" t="s">
        <v>73</v>
      </c>
      <c r="H53" s="13">
        <v>33680</v>
      </c>
      <c r="I53" s="14">
        <v>78700</v>
      </c>
      <c r="J53" s="15" t="s">
        <v>69</v>
      </c>
      <c r="K53" s="14">
        <v>11844015</v>
      </c>
      <c r="L53" s="16"/>
      <c r="M53" s="39">
        <f t="shared" si="0"/>
        <v>7.7777777777777835E-2</v>
      </c>
      <c r="N53">
        <f t="shared" si="1"/>
        <v>20</v>
      </c>
    </row>
    <row r="54" spans="1:14" x14ac:dyDescent="0.25">
      <c r="A54" s="17" t="s">
        <v>74</v>
      </c>
      <c r="B54" s="18" t="s">
        <v>12</v>
      </c>
      <c r="C54" s="46">
        <v>0.24166666666666667</v>
      </c>
      <c r="D54" s="48">
        <v>0.2722222222222222</v>
      </c>
      <c r="E54" s="19">
        <v>84737129</v>
      </c>
      <c r="F54" s="19"/>
      <c r="G54" s="19" t="s">
        <v>19</v>
      </c>
      <c r="H54" s="20">
        <v>31540</v>
      </c>
      <c r="I54" s="21">
        <v>78400</v>
      </c>
      <c r="J54" s="22" t="s">
        <v>20</v>
      </c>
      <c r="K54" s="21">
        <v>11846335</v>
      </c>
      <c r="L54" s="23"/>
      <c r="M54" s="39">
        <f t="shared" si="0"/>
        <v>3.055555555555553E-2</v>
      </c>
      <c r="N54">
        <f t="shared" si="1"/>
        <v>5</v>
      </c>
    </row>
    <row r="55" spans="1:14" x14ac:dyDescent="0.25">
      <c r="A55" s="11"/>
      <c r="B55" s="11"/>
      <c r="C55" s="35">
        <v>0.2673611111111111</v>
      </c>
      <c r="D55" s="36">
        <v>0.3215277777777778</v>
      </c>
      <c r="E55" s="12">
        <v>84737136</v>
      </c>
      <c r="F55" s="19"/>
      <c r="G55" s="12" t="s">
        <v>75</v>
      </c>
      <c r="H55" s="13">
        <v>33560</v>
      </c>
      <c r="I55" s="14">
        <v>76400</v>
      </c>
      <c r="J55" s="15" t="s">
        <v>76</v>
      </c>
      <c r="K55" s="14">
        <v>11846531</v>
      </c>
      <c r="L55" s="24"/>
      <c r="M55" s="39">
        <f t="shared" si="0"/>
        <v>5.4166666666666696E-2</v>
      </c>
      <c r="N55">
        <f t="shared" si="1"/>
        <v>6</v>
      </c>
    </row>
    <row r="56" spans="1:14" x14ac:dyDescent="0.25">
      <c r="A56" s="11"/>
      <c r="B56" s="11"/>
      <c r="C56" s="35">
        <v>0.29444444444444445</v>
      </c>
      <c r="D56" s="36">
        <v>0.3888888888888889</v>
      </c>
      <c r="E56" s="12">
        <v>84734996</v>
      </c>
      <c r="F56" s="19"/>
      <c r="G56" s="12" t="s">
        <v>49</v>
      </c>
      <c r="H56" s="13">
        <v>27420</v>
      </c>
      <c r="I56" s="14">
        <v>75540</v>
      </c>
      <c r="J56" s="15" t="s">
        <v>24</v>
      </c>
      <c r="K56" s="14">
        <v>11846702</v>
      </c>
      <c r="L56" s="24"/>
      <c r="M56" s="39">
        <f t="shared" si="0"/>
        <v>9.4444444444444442E-2</v>
      </c>
      <c r="N56">
        <f t="shared" si="1"/>
        <v>7</v>
      </c>
    </row>
    <row r="57" spans="1:14" x14ac:dyDescent="0.25">
      <c r="A57" s="11"/>
      <c r="B57" s="11"/>
      <c r="C57" s="35">
        <v>0.34166666666666662</v>
      </c>
      <c r="D57" s="37">
        <v>1.2930555555555556</v>
      </c>
      <c r="E57" s="12">
        <v>84734998</v>
      </c>
      <c r="F57" s="19"/>
      <c r="G57" s="12" t="s">
        <v>26</v>
      </c>
      <c r="H57" s="13">
        <v>30120</v>
      </c>
      <c r="I57" s="14">
        <v>73340</v>
      </c>
      <c r="J57" s="15" t="s">
        <v>24</v>
      </c>
      <c r="K57" s="14">
        <v>11847064</v>
      </c>
      <c r="L57" s="24"/>
      <c r="M57" s="39">
        <f t="shared" si="0"/>
        <v>0.95138888888888906</v>
      </c>
      <c r="N57">
        <f t="shared" si="1"/>
        <v>8</v>
      </c>
    </row>
    <row r="58" spans="1:14" x14ac:dyDescent="0.25">
      <c r="A58" s="11"/>
      <c r="B58" s="11"/>
      <c r="C58" s="35">
        <v>0.3430555555555555</v>
      </c>
      <c r="D58" s="36">
        <v>0.4777777777777778</v>
      </c>
      <c r="E58" s="12">
        <v>84734997</v>
      </c>
      <c r="F58" s="19"/>
      <c r="G58" s="12" t="s">
        <v>37</v>
      </c>
      <c r="H58" s="13">
        <v>30020</v>
      </c>
      <c r="I58" s="14">
        <v>78040</v>
      </c>
      <c r="J58" s="15" t="s">
        <v>24</v>
      </c>
      <c r="K58" s="14">
        <v>11847081</v>
      </c>
      <c r="L58" s="24"/>
      <c r="M58" s="39">
        <f t="shared" si="0"/>
        <v>0.1347222222222223</v>
      </c>
      <c r="N58">
        <f t="shared" si="1"/>
        <v>8</v>
      </c>
    </row>
    <row r="59" spans="1:14" x14ac:dyDescent="0.25">
      <c r="A59" s="11"/>
      <c r="B59" s="11"/>
      <c r="C59" s="35">
        <v>0.34861111111111115</v>
      </c>
      <c r="D59" s="36">
        <v>0.40416666666666662</v>
      </c>
      <c r="E59" s="12">
        <v>84740234</v>
      </c>
      <c r="F59" s="19"/>
      <c r="G59" s="12" t="s">
        <v>77</v>
      </c>
      <c r="H59" s="13">
        <v>29620</v>
      </c>
      <c r="I59" s="14">
        <v>76320</v>
      </c>
      <c r="J59" s="15" t="s">
        <v>78</v>
      </c>
      <c r="K59" s="14">
        <v>11847110</v>
      </c>
      <c r="L59" s="24"/>
      <c r="M59" s="39">
        <f t="shared" si="0"/>
        <v>5.5555555555555469E-2</v>
      </c>
      <c r="N59">
        <f t="shared" si="1"/>
        <v>8</v>
      </c>
    </row>
    <row r="60" spans="1:14" x14ac:dyDescent="0.25">
      <c r="A60" s="11"/>
      <c r="B60" s="11"/>
      <c r="C60" s="35">
        <v>0.39097222222222222</v>
      </c>
      <c r="D60" s="36">
        <v>0.43402777777777773</v>
      </c>
      <c r="E60" s="12">
        <v>84737458</v>
      </c>
      <c r="F60" s="19"/>
      <c r="G60" s="12">
        <v>896729</v>
      </c>
      <c r="H60" s="13">
        <v>32000</v>
      </c>
      <c r="I60" s="14">
        <v>78660</v>
      </c>
      <c r="J60" s="15" t="s">
        <v>79</v>
      </c>
      <c r="K60" s="14">
        <v>11847405</v>
      </c>
      <c r="L60" s="24"/>
      <c r="M60" s="39">
        <f t="shared" si="0"/>
        <v>4.3055555555555514E-2</v>
      </c>
      <c r="N60">
        <f t="shared" si="1"/>
        <v>9</v>
      </c>
    </row>
    <row r="61" spans="1:14" x14ac:dyDescent="0.25">
      <c r="A61" s="11"/>
      <c r="B61" s="11"/>
      <c r="C61" s="35">
        <v>0.40138888888888885</v>
      </c>
      <c r="D61" s="36">
        <v>0.4597222222222222</v>
      </c>
      <c r="E61" s="12">
        <v>84737459</v>
      </c>
      <c r="F61" s="19"/>
      <c r="G61" s="12">
        <v>724199</v>
      </c>
      <c r="H61" s="13">
        <v>32320</v>
      </c>
      <c r="I61" s="14">
        <v>79260</v>
      </c>
      <c r="J61" s="15" t="s">
        <v>79</v>
      </c>
      <c r="K61" s="14">
        <v>11847472</v>
      </c>
      <c r="L61" s="24"/>
      <c r="M61" s="39">
        <f t="shared" si="0"/>
        <v>5.8333333333333348E-2</v>
      </c>
      <c r="N61">
        <f t="shared" si="1"/>
        <v>9</v>
      </c>
    </row>
    <row r="62" spans="1:14" x14ac:dyDescent="0.25">
      <c r="A62" s="11"/>
      <c r="B62" s="11"/>
      <c r="C62" s="35">
        <v>0.41111111111111115</v>
      </c>
      <c r="D62" s="36">
        <v>0.4826388888888889</v>
      </c>
      <c r="E62" s="12">
        <v>84740238</v>
      </c>
      <c r="F62" s="19"/>
      <c r="G62" s="12" t="s">
        <v>80</v>
      </c>
      <c r="H62" s="13">
        <v>34960</v>
      </c>
      <c r="I62" s="14">
        <v>78940</v>
      </c>
      <c r="J62" s="15" t="s">
        <v>81</v>
      </c>
      <c r="K62" s="14">
        <v>11847521</v>
      </c>
      <c r="L62" s="24"/>
      <c r="M62" s="39">
        <f t="shared" si="0"/>
        <v>7.1527777777777746E-2</v>
      </c>
      <c r="N62">
        <f t="shared" si="1"/>
        <v>9</v>
      </c>
    </row>
    <row r="63" spans="1:14" x14ac:dyDescent="0.25">
      <c r="A63" s="11"/>
      <c r="B63" s="11"/>
      <c r="C63" s="35">
        <v>0.4284722222222222</v>
      </c>
      <c r="D63" s="36">
        <v>0.47986111111111113</v>
      </c>
      <c r="E63" s="12">
        <v>84737456</v>
      </c>
      <c r="F63" s="19"/>
      <c r="G63" s="12">
        <v>5116438</v>
      </c>
      <c r="H63" s="13">
        <v>32000</v>
      </c>
      <c r="I63" s="14">
        <v>75740</v>
      </c>
      <c r="J63" s="15" t="s">
        <v>25</v>
      </c>
      <c r="K63" s="14">
        <v>11847594</v>
      </c>
      <c r="L63" s="24"/>
      <c r="M63" s="39">
        <f t="shared" si="0"/>
        <v>5.1388888888888928E-2</v>
      </c>
      <c r="N63">
        <f t="shared" si="1"/>
        <v>10</v>
      </c>
    </row>
    <row r="64" spans="1:14" x14ac:dyDescent="0.25">
      <c r="A64" s="11"/>
      <c r="B64" s="11"/>
      <c r="C64" s="35">
        <v>0.44166666666666665</v>
      </c>
      <c r="D64" s="36">
        <v>0.51250000000000007</v>
      </c>
      <c r="E64" s="12">
        <v>84735078</v>
      </c>
      <c r="F64" s="19"/>
      <c r="G64" s="12" t="s">
        <v>82</v>
      </c>
      <c r="H64" s="13">
        <v>33520</v>
      </c>
      <c r="I64" s="14">
        <v>77980</v>
      </c>
      <c r="J64" s="15" t="s">
        <v>69</v>
      </c>
      <c r="K64" s="14">
        <v>11847678</v>
      </c>
      <c r="L64" s="24"/>
      <c r="M64" s="39">
        <f t="shared" si="0"/>
        <v>7.0833333333333415E-2</v>
      </c>
      <c r="N64">
        <f t="shared" si="1"/>
        <v>10</v>
      </c>
    </row>
    <row r="65" spans="1:14" x14ac:dyDescent="0.25">
      <c r="A65" s="11"/>
      <c r="B65" s="11"/>
      <c r="C65" s="35">
        <v>0.44930555555555557</v>
      </c>
      <c r="D65" s="36">
        <v>0.59097222222222223</v>
      </c>
      <c r="E65" s="12">
        <v>84737476</v>
      </c>
      <c r="F65" s="19"/>
      <c r="G65" s="12" t="s">
        <v>40</v>
      </c>
      <c r="H65" s="13">
        <v>29900</v>
      </c>
      <c r="I65" s="14">
        <v>76200</v>
      </c>
      <c r="J65" s="15" t="s">
        <v>24</v>
      </c>
      <c r="K65" s="14">
        <v>11847710</v>
      </c>
      <c r="L65" s="24"/>
      <c r="M65" s="39">
        <f t="shared" si="0"/>
        <v>0.14166666666666666</v>
      </c>
      <c r="N65">
        <f t="shared" si="1"/>
        <v>10</v>
      </c>
    </row>
    <row r="66" spans="1:14" x14ac:dyDescent="0.25">
      <c r="A66" s="11"/>
      <c r="B66" s="11"/>
      <c r="C66" s="35">
        <v>0.46180555555555558</v>
      </c>
      <c r="D66" s="36">
        <v>0.49583333333333335</v>
      </c>
      <c r="E66" s="12">
        <v>84737130</v>
      </c>
      <c r="F66" s="19"/>
      <c r="G66" s="12" t="s">
        <v>83</v>
      </c>
      <c r="H66" s="13">
        <v>33720</v>
      </c>
      <c r="I66" s="14">
        <v>80660</v>
      </c>
      <c r="J66" s="15" t="s">
        <v>16</v>
      </c>
      <c r="K66" s="14">
        <v>11847746</v>
      </c>
      <c r="L66" s="24"/>
      <c r="M66" s="39">
        <f t="shared" si="0"/>
        <v>3.4027777777777768E-2</v>
      </c>
      <c r="N66">
        <f t="shared" si="1"/>
        <v>11</v>
      </c>
    </row>
    <row r="67" spans="1:14" x14ac:dyDescent="0.25">
      <c r="A67" s="11"/>
      <c r="B67" s="11"/>
      <c r="C67" s="35">
        <v>0.46527777777777773</v>
      </c>
      <c r="D67" s="36">
        <v>0.53194444444444444</v>
      </c>
      <c r="E67" s="12">
        <v>84740346</v>
      </c>
      <c r="F67" s="19"/>
      <c r="G67" s="12">
        <v>5131488</v>
      </c>
      <c r="H67" s="13">
        <v>31900</v>
      </c>
      <c r="I67" s="14">
        <v>76780</v>
      </c>
      <c r="J67" s="15" t="s">
        <v>84</v>
      </c>
      <c r="K67" s="14">
        <v>11847778</v>
      </c>
      <c r="L67" s="24"/>
      <c r="M67" s="39">
        <f t="shared" ref="M67:M130" si="5">D67-C67</f>
        <v>6.6666666666666707E-2</v>
      </c>
      <c r="N67">
        <f t="shared" ref="N67:N130" si="6">HOUR(C67)</f>
        <v>11</v>
      </c>
    </row>
    <row r="68" spans="1:14" x14ac:dyDescent="0.25">
      <c r="A68" s="11"/>
      <c r="B68" s="11"/>
      <c r="C68" s="35">
        <v>0.48819444444444443</v>
      </c>
      <c r="D68" s="36">
        <v>0.51874999999999993</v>
      </c>
      <c r="E68" s="12">
        <v>84737536</v>
      </c>
      <c r="F68" s="19"/>
      <c r="G68" s="12">
        <v>761906</v>
      </c>
      <c r="H68" s="13">
        <v>30760</v>
      </c>
      <c r="I68" s="14">
        <v>76640</v>
      </c>
      <c r="J68" s="15" t="s">
        <v>85</v>
      </c>
      <c r="K68" s="14">
        <v>11847828</v>
      </c>
      <c r="L68" s="24"/>
      <c r="M68" s="39">
        <f t="shared" si="5"/>
        <v>3.0555555555555503E-2</v>
      </c>
      <c r="N68">
        <f t="shared" si="6"/>
        <v>11</v>
      </c>
    </row>
    <row r="69" spans="1:14" x14ac:dyDescent="0.25">
      <c r="A69" s="11"/>
      <c r="B69" s="11"/>
      <c r="C69" s="35">
        <v>0.52430555555555558</v>
      </c>
      <c r="D69" s="37">
        <v>1.3305555555555555</v>
      </c>
      <c r="E69" s="12">
        <v>84740926</v>
      </c>
      <c r="F69" s="19"/>
      <c r="G69" s="12" t="s">
        <v>49</v>
      </c>
      <c r="H69" s="13">
        <v>27140</v>
      </c>
      <c r="I69" s="14">
        <v>74520</v>
      </c>
      <c r="J69" s="15" t="s">
        <v>24</v>
      </c>
      <c r="K69" s="14">
        <v>11847904</v>
      </c>
      <c r="L69" s="24"/>
      <c r="M69" s="39">
        <f t="shared" si="5"/>
        <v>0.80624999999999991</v>
      </c>
      <c r="N69">
        <f t="shared" si="6"/>
        <v>12</v>
      </c>
    </row>
    <row r="70" spans="1:14" x14ac:dyDescent="0.25">
      <c r="A70" s="11"/>
      <c r="B70" s="11"/>
      <c r="C70" s="35">
        <v>0.53055555555555556</v>
      </c>
      <c r="D70" s="37">
        <v>1.3062500000000001</v>
      </c>
      <c r="E70" s="12">
        <v>84740927</v>
      </c>
      <c r="F70" s="19"/>
      <c r="G70" s="12" t="s">
        <v>44</v>
      </c>
      <c r="H70" s="13">
        <v>27020</v>
      </c>
      <c r="I70" s="14">
        <v>80760</v>
      </c>
      <c r="J70" s="15" t="s">
        <v>24</v>
      </c>
      <c r="K70" s="14">
        <v>11847932</v>
      </c>
      <c r="L70" s="24"/>
      <c r="M70" s="39">
        <f t="shared" si="5"/>
        <v>0.77569444444444458</v>
      </c>
      <c r="N70">
        <f t="shared" si="6"/>
        <v>12</v>
      </c>
    </row>
    <row r="71" spans="1:14" x14ac:dyDescent="0.25">
      <c r="A71" s="11"/>
      <c r="B71" s="11"/>
      <c r="C71" s="35">
        <v>0.53125</v>
      </c>
      <c r="D71" s="36">
        <v>0.55277777777777781</v>
      </c>
      <c r="E71" s="12">
        <v>84735000</v>
      </c>
      <c r="F71" s="19"/>
      <c r="G71" s="12" t="s">
        <v>17</v>
      </c>
      <c r="H71" s="13">
        <v>31920</v>
      </c>
      <c r="I71" s="14">
        <v>77140</v>
      </c>
      <c r="J71" s="15" t="s">
        <v>72</v>
      </c>
      <c r="K71" s="14">
        <v>11847935</v>
      </c>
      <c r="L71" s="24"/>
      <c r="M71" s="39">
        <f t="shared" si="5"/>
        <v>2.1527777777777812E-2</v>
      </c>
      <c r="N71">
        <f t="shared" si="6"/>
        <v>12</v>
      </c>
    </row>
    <row r="72" spans="1:14" x14ac:dyDescent="0.25">
      <c r="A72" s="11"/>
      <c r="B72" s="11"/>
      <c r="C72" s="35">
        <v>0.54375000000000007</v>
      </c>
      <c r="D72" s="36">
        <v>0.56527777777777777</v>
      </c>
      <c r="E72" s="12">
        <v>84735032</v>
      </c>
      <c r="F72" s="19"/>
      <c r="G72" s="12" t="s">
        <v>86</v>
      </c>
      <c r="H72" s="13">
        <v>33260</v>
      </c>
      <c r="I72" s="14">
        <v>78260</v>
      </c>
      <c r="J72" s="15" t="s">
        <v>87</v>
      </c>
      <c r="K72" s="14">
        <v>11847955</v>
      </c>
      <c r="L72" s="24"/>
      <c r="M72" s="39">
        <f t="shared" si="5"/>
        <v>2.1527777777777701E-2</v>
      </c>
      <c r="N72">
        <f t="shared" si="6"/>
        <v>13</v>
      </c>
    </row>
    <row r="73" spans="1:14" x14ac:dyDescent="0.25">
      <c r="A73" s="11"/>
      <c r="B73" s="11"/>
      <c r="C73" s="35">
        <v>0.55208333333333337</v>
      </c>
      <c r="D73" s="36">
        <v>0.56388888888888888</v>
      </c>
      <c r="E73" s="12">
        <v>84740873</v>
      </c>
      <c r="F73" s="19"/>
      <c r="G73" s="12">
        <v>2648715</v>
      </c>
      <c r="H73" s="13">
        <v>32160</v>
      </c>
      <c r="I73" s="14">
        <v>76900</v>
      </c>
      <c r="J73" s="15" t="s">
        <v>63</v>
      </c>
      <c r="K73" s="14">
        <v>11847985</v>
      </c>
      <c r="L73" s="24"/>
      <c r="M73" s="39">
        <f t="shared" si="5"/>
        <v>1.1805555555555514E-2</v>
      </c>
      <c r="N73">
        <f t="shared" si="6"/>
        <v>13</v>
      </c>
    </row>
    <row r="74" spans="1:14" x14ac:dyDescent="0.25">
      <c r="A74" s="11"/>
      <c r="B74" s="11"/>
      <c r="C74" s="35">
        <v>0.55972222222222223</v>
      </c>
      <c r="D74" s="37">
        <v>1.2597222222222222</v>
      </c>
      <c r="E74" s="12">
        <v>84740928</v>
      </c>
      <c r="F74" s="19"/>
      <c r="G74" s="12" t="s">
        <v>29</v>
      </c>
      <c r="H74" s="13">
        <v>30420</v>
      </c>
      <c r="I74" s="14">
        <v>77920</v>
      </c>
      <c r="J74" s="15" t="s">
        <v>24</v>
      </c>
      <c r="K74" s="14">
        <v>11848005</v>
      </c>
      <c r="L74" s="24"/>
      <c r="M74" s="39">
        <f t="shared" si="5"/>
        <v>0.7</v>
      </c>
      <c r="N74">
        <f t="shared" si="6"/>
        <v>13</v>
      </c>
    </row>
    <row r="75" spans="1:14" x14ac:dyDescent="0.25">
      <c r="A75" s="11"/>
      <c r="B75" s="11"/>
      <c r="C75" s="35">
        <v>0.58402777777777781</v>
      </c>
      <c r="D75" s="36">
        <v>0.62291666666666667</v>
      </c>
      <c r="E75" s="12">
        <v>84737460</v>
      </c>
      <c r="F75" s="19"/>
      <c r="G75" s="12">
        <v>718860</v>
      </c>
      <c r="H75" s="13">
        <v>31440</v>
      </c>
      <c r="I75" s="14">
        <v>78740</v>
      </c>
      <c r="J75" s="15" t="s">
        <v>88</v>
      </c>
      <c r="K75" s="14">
        <v>11858046</v>
      </c>
      <c r="L75" s="24"/>
      <c r="M75" s="39">
        <f t="shared" si="5"/>
        <v>3.8888888888888862E-2</v>
      </c>
      <c r="N75">
        <f t="shared" si="6"/>
        <v>14</v>
      </c>
    </row>
    <row r="76" spans="1:14" x14ac:dyDescent="0.25">
      <c r="A76" s="11"/>
      <c r="B76" s="11"/>
      <c r="C76" s="35">
        <v>0.59027777777777779</v>
      </c>
      <c r="D76" s="36">
        <v>0.62777777777777777</v>
      </c>
      <c r="E76" s="12">
        <v>84740894</v>
      </c>
      <c r="F76" s="19"/>
      <c r="G76" s="12" t="s">
        <v>89</v>
      </c>
      <c r="H76" s="13">
        <v>33200</v>
      </c>
      <c r="I76" s="14">
        <v>77780</v>
      </c>
      <c r="J76" s="15" t="s">
        <v>69</v>
      </c>
      <c r="K76" s="14">
        <v>11848071</v>
      </c>
      <c r="L76" s="24"/>
      <c r="M76" s="39">
        <f t="shared" si="5"/>
        <v>3.7499999999999978E-2</v>
      </c>
      <c r="N76">
        <f t="shared" si="6"/>
        <v>14</v>
      </c>
    </row>
    <row r="77" spans="1:14" x14ac:dyDescent="0.25">
      <c r="A77" s="11"/>
      <c r="B77" s="11"/>
      <c r="C77" s="35">
        <v>0.60486111111111118</v>
      </c>
      <c r="D77" s="36">
        <v>0.65138888888888891</v>
      </c>
      <c r="E77" s="12">
        <v>84735076</v>
      </c>
      <c r="F77" s="19"/>
      <c r="G77" s="12" t="s">
        <v>90</v>
      </c>
      <c r="H77" s="13">
        <v>32020</v>
      </c>
      <c r="I77" s="14">
        <v>75280</v>
      </c>
      <c r="J77" s="15" t="s">
        <v>91</v>
      </c>
      <c r="K77" s="14">
        <v>11848081</v>
      </c>
      <c r="L77" s="24"/>
      <c r="M77" s="39">
        <f t="shared" si="5"/>
        <v>4.6527777777777724E-2</v>
      </c>
      <c r="N77">
        <f t="shared" si="6"/>
        <v>14</v>
      </c>
    </row>
    <row r="78" spans="1:14" x14ac:dyDescent="0.25">
      <c r="A78" s="11"/>
      <c r="B78" s="11"/>
      <c r="C78" s="35">
        <v>0.60972222222222217</v>
      </c>
      <c r="D78" s="36">
        <v>0.65833333333333333</v>
      </c>
      <c r="E78" s="12">
        <v>84734999</v>
      </c>
      <c r="F78" s="19"/>
      <c r="G78" s="12" t="s">
        <v>27</v>
      </c>
      <c r="H78" s="13">
        <v>33100</v>
      </c>
      <c r="I78" s="14">
        <v>78020</v>
      </c>
      <c r="J78" s="15" t="s">
        <v>28</v>
      </c>
      <c r="K78" s="14">
        <v>11848086</v>
      </c>
      <c r="L78" s="24"/>
      <c r="M78" s="39">
        <f t="shared" si="5"/>
        <v>4.861111111111116E-2</v>
      </c>
      <c r="N78">
        <f t="shared" si="6"/>
        <v>14</v>
      </c>
    </row>
    <row r="79" spans="1:14" x14ac:dyDescent="0.25">
      <c r="A79" s="11"/>
      <c r="B79" s="11"/>
      <c r="C79" s="35">
        <v>0.61249999999999993</v>
      </c>
      <c r="D79" s="37">
        <v>1.5229166666666665</v>
      </c>
      <c r="E79" s="12">
        <v>84740878</v>
      </c>
      <c r="F79" s="19"/>
      <c r="G79" s="12" t="s">
        <v>64</v>
      </c>
      <c r="H79" s="13">
        <v>27640</v>
      </c>
      <c r="I79" s="14">
        <v>75980</v>
      </c>
      <c r="J79" s="15" t="s">
        <v>24</v>
      </c>
      <c r="K79" s="14">
        <v>11848088</v>
      </c>
      <c r="L79" s="24"/>
      <c r="M79" s="39">
        <f t="shared" si="5"/>
        <v>0.91041666666666654</v>
      </c>
      <c r="N79">
        <f t="shared" si="6"/>
        <v>14</v>
      </c>
    </row>
    <row r="80" spans="1:14" x14ac:dyDescent="0.25">
      <c r="A80" s="11"/>
      <c r="B80" s="11"/>
      <c r="C80" s="35">
        <v>0.61458333333333337</v>
      </c>
      <c r="D80" s="36">
        <v>0.62638888888888888</v>
      </c>
      <c r="E80" s="12">
        <v>84740861</v>
      </c>
      <c r="F80" s="19"/>
      <c r="G80" s="25" t="s">
        <v>92</v>
      </c>
      <c r="H80" s="13">
        <v>29200</v>
      </c>
      <c r="I80" s="14">
        <v>30040</v>
      </c>
      <c r="J80" s="15" t="s">
        <v>92</v>
      </c>
      <c r="K80" s="14">
        <v>11848089</v>
      </c>
      <c r="L80" s="24"/>
      <c r="M80" s="39">
        <f t="shared" si="5"/>
        <v>1.1805555555555514E-2</v>
      </c>
      <c r="N80">
        <f t="shared" si="6"/>
        <v>14</v>
      </c>
    </row>
    <row r="81" spans="1:14" x14ac:dyDescent="0.25">
      <c r="A81" s="26"/>
      <c r="B81" s="27"/>
      <c r="C81" s="47">
        <v>0.6166666666666667</v>
      </c>
      <c r="D81" s="49">
        <v>1</v>
      </c>
      <c r="E81" s="28">
        <v>84735066</v>
      </c>
      <c r="F81" s="30"/>
      <c r="G81" s="31" t="s">
        <v>93</v>
      </c>
      <c r="H81" s="29">
        <v>31720</v>
      </c>
      <c r="I81" s="32"/>
      <c r="J81" s="33" t="s">
        <v>94</v>
      </c>
      <c r="K81" s="32">
        <v>11848110</v>
      </c>
      <c r="L81" s="34" t="s">
        <v>95</v>
      </c>
      <c r="M81" s="39">
        <f t="shared" si="5"/>
        <v>0.3833333333333333</v>
      </c>
      <c r="N81">
        <f t="shared" si="6"/>
        <v>14</v>
      </c>
    </row>
    <row r="82" spans="1:14" x14ac:dyDescent="0.25">
      <c r="A82" s="11"/>
      <c r="B82" s="11"/>
      <c r="C82" s="35">
        <v>0.62013888888888891</v>
      </c>
      <c r="D82" s="36">
        <v>0.67847222222222225</v>
      </c>
      <c r="E82" s="12">
        <v>84740895</v>
      </c>
      <c r="F82" s="19"/>
      <c r="G82" s="12" t="s">
        <v>96</v>
      </c>
      <c r="H82" s="13">
        <v>34360</v>
      </c>
      <c r="I82" s="14">
        <v>78440</v>
      </c>
      <c r="J82" s="15" t="s">
        <v>97</v>
      </c>
      <c r="K82" s="14">
        <v>11848112</v>
      </c>
      <c r="L82" s="24"/>
      <c r="M82" s="39">
        <f t="shared" si="5"/>
        <v>5.8333333333333348E-2</v>
      </c>
      <c r="N82">
        <f t="shared" si="6"/>
        <v>14</v>
      </c>
    </row>
    <row r="83" spans="1:14" x14ac:dyDescent="0.25">
      <c r="A83" s="11"/>
      <c r="B83" s="11"/>
      <c r="C83" s="35">
        <v>0.63194444444444442</v>
      </c>
      <c r="D83" s="36">
        <v>0.68194444444444446</v>
      </c>
      <c r="E83" s="12">
        <v>84743760</v>
      </c>
      <c r="F83" s="19"/>
      <c r="G83" s="12" t="s">
        <v>98</v>
      </c>
      <c r="H83" s="13">
        <v>35120</v>
      </c>
      <c r="I83" s="14">
        <v>76960</v>
      </c>
      <c r="J83" s="15" t="s">
        <v>99</v>
      </c>
      <c r="K83" s="14">
        <v>11848130</v>
      </c>
      <c r="L83" s="24"/>
      <c r="M83" s="39">
        <f t="shared" si="5"/>
        <v>5.0000000000000044E-2</v>
      </c>
      <c r="N83">
        <f t="shared" si="6"/>
        <v>15</v>
      </c>
    </row>
    <row r="84" spans="1:14" x14ac:dyDescent="0.25">
      <c r="A84" s="11"/>
      <c r="B84" s="11"/>
      <c r="C84" s="35">
        <v>0.64374999999999993</v>
      </c>
      <c r="D84" s="37">
        <v>1.340972222222222</v>
      </c>
      <c r="E84" s="12">
        <v>84740874</v>
      </c>
      <c r="F84" s="19"/>
      <c r="G84" s="12">
        <v>2768330</v>
      </c>
      <c r="H84" s="13">
        <v>30640</v>
      </c>
      <c r="I84" s="14">
        <v>77460</v>
      </c>
      <c r="J84" s="15" t="s">
        <v>63</v>
      </c>
      <c r="K84" s="14">
        <v>11848141</v>
      </c>
      <c r="L84" s="24"/>
      <c r="M84" s="39">
        <f t="shared" si="5"/>
        <v>0.69722222222222208</v>
      </c>
      <c r="N84">
        <f t="shared" si="6"/>
        <v>15</v>
      </c>
    </row>
    <row r="85" spans="1:14" x14ac:dyDescent="0.25">
      <c r="A85" s="11"/>
      <c r="B85" s="11"/>
      <c r="C85" s="35">
        <v>0.64444444444444449</v>
      </c>
      <c r="D85" s="36">
        <v>0.66388888888888886</v>
      </c>
      <c r="E85" s="12">
        <v>84740325</v>
      </c>
      <c r="F85" s="19"/>
      <c r="G85" s="12" t="s">
        <v>100</v>
      </c>
      <c r="H85" s="13">
        <v>38920</v>
      </c>
      <c r="I85" s="14">
        <v>39220</v>
      </c>
      <c r="J85" s="15" t="s">
        <v>100</v>
      </c>
      <c r="K85" s="14">
        <v>11848144</v>
      </c>
      <c r="L85" s="24"/>
      <c r="M85" s="39">
        <f t="shared" si="5"/>
        <v>1.9444444444444375E-2</v>
      </c>
      <c r="N85">
        <f t="shared" si="6"/>
        <v>15</v>
      </c>
    </row>
    <row r="86" spans="1:14" x14ac:dyDescent="0.25">
      <c r="A86" s="11"/>
      <c r="B86" s="11"/>
      <c r="C86" s="35">
        <v>0.64722222222222225</v>
      </c>
      <c r="D86" s="37">
        <v>1.4444444444444444</v>
      </c>
      <c r="E86" s="12">
        <v>84740240</v>
      </c>
      <c r="F86" s="19"/>
      <c r="G86" s="12" t="s">
        <v>37</v>
      </c>
      <c r="H86" s="13">
        <v>30660</v>
      </c>
      <c r="I86" s="14">
        <v>76860</v>
      </c>
      <c r="J86" s="15" t="s">
        <v>24</v>
      </c>
      <c r="K86" s="14">
        <v>11848148</v>
      </c>
      <c r="L86" s="24"/>
      <c r="M86" s="39">
        <f t="shared" si="5"/>
        <v>0.79722222222222217</v>
      </c>
      <c r="N86">
        <f t="shared" si="6"/>
        <v>15</v>
      </c>
    </row>
    <row r="87" spans="1:14" x14ac:dyDescent="0.25">
      <c r="A87" s="11"/>
      <c r="B87" s="11"/>
      <c r="C87" s="35">
        <v>0.65416666666666667</v>
      </c>
      <c r="D87" s="37">
        <v>1.5708333333333335</v>
      </c>
      <c r="E87" s="12">
        <v>84740872</v>
      </c>
      <c r="F87" s="19"/>
      <c r="G87" s="12" t="s">
        <v>40</v>
      </c>
      <c r="H87" s="13">
        <v>29980</v>
      </c>
      <c r="I87" s="14">
        <v>74780</v>
      </c>
      <c r="J87" s="15" t="s">
        <v>24</v>
      </c>
      <c r="K87" s="14">
        <v>11848152</v>
      </c>
      <c r="L87" s="24"/>
      <c r="M87" s="39">
        <f t="shared" si="5"/>
        <v>0.91666666666666685</v>
      </c>
      <c r="N87">
        <f t="shared" si="6"/>
        <v>15</v>
      </c>
    </row>
    <row r="88" spans="1:14" x14ac:dyDescent="0.25">
      <c r="A88" s="11"/>
      <c r="B88" s="11"/>
      <c r="C88" s="35">
        <v>0.68125000000000002</v>
      </c>
      <c r="D88" s="36">
        <v>0.76111111111111107</v>
      </c>
      <c r="E88" s="12">
        <v>84740236</v>
      </c>
      <c r="F88" s="19"/>
      <c r="G88" s="12" t="s">
        <v>101</v>
      </c>
      <c r="H88" s="13">
        <v>33620</v>
      </c>
      <c r="I88" s="14">
        <v>76120</v>
      </c>
      <c r="J88" s="15" t="s">
        <v>78</v>
      </c>
      <c r="K88" s="14">
        <v>11848182</v>
      </c>
      <c r="L88" s="24"/>
      <c r="M88" s="39">
        <f t="shared" si="5"/>
        <v>7.9861111111111049E-2</v>
      </c>
      <c r="N88">
        <f t="shared" si="6"/>
        <v>16</v>
      </c>
    </row>
    <row r="89" spans="1:14" x14ac:dyDescent="0.25">
      <c r="A89" s="11"/>
      <c r="B89" s="11"/>
      <c r="C89" s="35">
        <v>0.71319444444444446</v>
      </c>
      <c r="D89" s="37">
        <v>1.4166666666666667</v>
      </c>
      <c r="E89" s="12">
        <v>84740875</v>
      </c>
      <c r="F89" s="19"/>
      <c r="G89" s="12">
        <v>3315630</v>
      </c>
      <c r="H89" s="13">
        <v>31260</v>
      </c>
      <c r="I89" s="14">
        <v>76460</v>
      </c>
      <c r="J89" s="15" t="s">
        <v>63</v>
      </c>
      <c r="K89" s="14">
        <v>11848208</v>
      </c>
      <c r="L89" s="24"/>
      <c r="M89" s="39">
        <f t="shared" si="5"/>
        <v>0.70347222222222228</v>
      </c>
      <c r="N89">
        <f t="shared" si="6"/>
        <v>17</v>
      </c>
    </row>
    <row r="90" spans="1:14" x14ac:dyDescent="0.25">
      <c r="A90" s="11"/>
      <c r="B90" s="11"/>
      <c r="C90" s="35">
        <v>0.72777777777777775</v>
      </c>
      <c r="D90" s="37">
        <v>1.4819444444444445</v>
      </c>
      <c r="E90" s="12">
        <v>84740846</v>
      </c>
      <c r="F90" s="19"/>
      <c r="G90" s="12">
        <v>2940375</v>
      </c>
      <c r="H90" s="13">
        <v>31480</v>
      </c>
      <c r="I90" s="14">
        <v>76940</v>
      </c>
      <c r="J90" s="15" t="s">
        <v>63</v>
      </c>
      <c r="K90" s="14">
        <v>11848212</v>
      </c>
      <c r="L90" s="24"/>
      <c r="M90" s="39">
        <f t="shared" si="5"/>
        <v>0.75416666666666676</v>
      </c>
      <c r="N90">
        <f t="shared" si="6"/>
        <v>17</v>
      </c>
    </row>
    <row r="91" spans="1:14" x14ac:dyDescent="0.25">
      <c r="A91" s="11"/>
      <c r="B91" s="11"/>
      <c r="C91" s="35">
        <v>0.75347222222222221</v>
      </c>
      <c r="D91" s="37">
        <v>1.3277777777777777</v>
      </c>
      <c r="E91" s="12">
        <v>84740233</v>
      </c>
      <c r="F91" s="19"/>
      <c r="G91" s="12" t="s">
        <v>102</v>
      </c>
      <c r="H91" s="13">
        <v>33220</v>
      </c>
      <c r="I91" s="14">
        <v>78780</v>
      </c>
      <c r="J91" s="15" t="s">
        <v>56</v>
      </c>
      <c r="K91" s="14">
        <v>11848217</v>
      </c>
      <c r="L91" s="24"/>
      <c r="M91" s="39">
        <f t="shared" si="5"/>
        <v>0.57430555555555551</v>
      </c>
      <c r="N91">
        <f t="shared" si="6"/>
        <v>18</v>
      </c>
    </row>
    <row r="92" spans="1:14" x14ac:dyDescent="0.25">
      <c r="A92" s="11"/>
      <c r="B92" s="11"/>
      <c r="C92" s="35">
        <v>0.74513888888888891</v>
      </c>
      <c r="D92" s="36">
        <v>0.79652777777777783</v>
      </c>
      <c r="E92" s="12">
        <v>84740149</v>
      </c>
      <c r="F92" s="19"/>
      <c r="G92" s="12">
        <v>5116438</v>
      </c>
      <c r="H92" s="13">
        <v>32660</v>
      </c>
      <c r="I92" s="14">
        <v>79800</v>
      </c>
      <c r="J92" s="15" t="s">
        <v>103</v>
      </c>
      <c r="K92" s="14">
        <v>11848216</v>
      </c>
      <c r="L92" s="24"/>
      <c r="M92" s="39">
        <f t="shared" si="5"/>
        <v>5.1388888888888928E-2</v>
      </c>
      <c r="N92">
        <f t="shared" si="6"/>
        <v>17</v>
      </c>
    </row>
    <row r="93" spans="1:14" x14ac:dyDescent="0.25">
      <c r="A93" s="11"/>
      <c r="B93" s="11"/>
      <c r="C93" s="35">
        <v>0.75624999999999998</v>
      </c>
      <c r="D93" s="36">
        <v>0.80208333333333337</v>
      </c>
      <c r="E93" s="12">
        <v>84735065</v>
      </c>
      <c r="F93" s="19"/>
      <c r="G93" s="12">
        <v>3141812</v>
      </c>
      <c r="H93" s="13">
        <v>34080</v>
      </c>
      <c r="I93" s="14">
        <v>77260</v>
      </c>
      <c r="J93" s="15" t="s">
        <v>104</v>
      </c>
      <c r="K93" s="14">
        <v>11848218</v>
      </c>
      <c r="L93" s="24"/>
      <c r="M93" s="39">
        <f t="shared" si="5"/>
        <v>4.5833333333333393E-2</v>
      </c>
      <c r="N93">
        <f t="shared" si="6"/>
        <v>18</v>
      </c>
    </row>
    <row r="94" spans="1:14" x14ac:dyDescent="0.25">
      <c r="A94" s="11"/>
      <c r="B94" s="11"/>
      <c r="C94" s="35">
        <v>0.76458333333333339</v>
      </c>
      <c r="D94" s="37">
        <v>1.2249999999999999</v>
      </c>
      <c r="E94" s="12">
        <v>84740150</v>
      </c>
      <c r="F94" s="19"/>
      <c r="G94" s="12" t="s">
        <v>62</v>
      </c>
      <c r="H94" s="13">
        <v>31860</v>
      </c>
      <c r="I94" s="14">
        <v>78020</v>
      </c>
      <c r="J94" s="15" t="s">
        <v>24</v>
      </c>
      <c r="K94" s="14">
        <v>11848221</v>
      </c>
      <c r="L94" s="24"/>
      <c r="M94" s="39">
        <f t="shared" si="5"/>
        <v>0.46041666666666647</v>
      </c>
      <c r="N94">
        <f t="shared" si="6"/>
        <v>18</v>
      </c>
    </row>
    <row r="95" spans="1:14" x14ac:dyDescent="0.25">
      <c r="A95" s="11"/>
      <c r="B95" s="11"/>
      <c r="C95" s="35">
        <v>0.82847222222222217</v>
      </c>
      <c r="D95" s="36">
        <v>0.89861111111111114</v>
      </c>
      <c r="E95" s="12">
        <v>84740879</v>
      </c>
      <c r="F95" s="19"/>
      <c r="G95" s="12" t="s">
        <v>105</v>
      </c>
      <c r="H95" s="13">
        <v>35160</v>
      </c>
      <c r="I95" s="14">
        <v>78920</v>
      </c>
      <c r="J95" s="15" t="s">
        <v>106</v>
      </c>
      <c r="K95" s="14">
        <v>11848259</v>
      </c>
      <c r="L95" s="24"/>
      <c r="M95" s="39">
        <f t="shared" si="5"/>
        <v>7.0138888888888973E-2</v>
      </c>
      <c r="N95">
        <f t="shared" si="6"/>
        <v>19</v>
      </c>
    </row>
    <row r="96" spans="1:14" x14ac:dyDescent="0.25">
      <c r="A96" s="11"/>
      <c r="B96" s="11"/>
      <c r="C96" s="35">
        <v>0.83263888888888893</v>
      </c>
      <c r="D96" s="36">
        <v>0.8833333333333333</v>
      </c>
      <c r="E96" s="12">
        <v>84735077</v>
      </c>
      <c r="F96" s="19"/>
      <c r="G96" s="12" t="s">
        <v>107</v>
      </c>
      <c r="H96" s="13">
        <v>34000</v>
      </c>
      <c r="I96" s="14">
        <v>79800</v>
      </c>
      <c r="J96" s="15" t="s">
        <v>69</v>
      </c>
      <c r="K96" s="14">
        <v>11848260</v>
      </c>
      <c r="L96" s="24"/>
      <c r="M96" s="39">
        <f t="shared" si="5"/>
        <v>5.0694444444444375E-2</v>
      </c>
      <c r="N96">
        <f t="shared" si="6"/>
        <v>19</v>
      </c>
    </row>
    <row r="97" spans="1:14" x14ac:dyDescent="0.25">
      <c r="A97" s="11"/>
      <c r="B97" s="11"/>
      <c r="C97" s="35">
        <v>0.66041666666666665</v>
      </c>
      <c r="D97" s="37">
        <v>1.5527777777777778</v>
      </c>
      <c r="E97" s="12">
        <v>84740877</v>
      </c>
      <c r="F97" s="19"/>
      <c r="G97" s="12" t="s">
        <v>23</v>
      </c>
      <c r="H97" s="13">
        <v>30580</v>
      </c>
      <c r="I97" s="14">
        <v>71540</v>
      </c>
      <c r="J97" s="15" t="s">
        <v>24</v>
      </c>
      <c r="K97" s="14">
        <v>11848155</v>
      </c>
      <c r="L97" s="24"/>
      <c r="M97" s="39">
        <f t="shared" si="5"/>
        <v>0.89236111111111116</v>
      </c>
      <c r="N97">
        <f t="shared" si="6"/>
        <v>15</v>
      </c>
    </row>
    <row r="98" spans="1:14" x14ac:dyDescent="0.25">
      <c r="A98" s="11"/>
      <c r="B98" s="11"/>
      <c r="C98" s="35">
        <v>0.83958333333333324</v>
      </c>
      <c r="D98" s="36">
        <v>0.87291666666666667</v>
      </c>
      <c r="E98" s="12">
        <v>84740705</v>
      </c>
      <c r="F98" s="19"/>
      <c r="G98" s="12">
        <v>2583260</v>
      </c>
      <c r="H98" s="13">
        <v>34040</v>
      </c>
      <c r="I98" s="14">
        <v>78700</v>
      </c>
      <c r="J98" s="15" t="s">
        <v>16</v>
      </c>
      <c r="K98" s="14">
        <v>11848263</v>
      </c>
      <c r="L98" s="24"/>
      <c r="M98" s="39">
        <f t="shared" si="5"/>
        <v>3.3333333333333437E-2</v>
      </c>
      <c r="N98">
        <f t="shared" si="6"/>
        <v>20</v>
      </c>
    </row>
    <row r="99" spans="1:14" x14ac:dyDescent="0.25">
      <c r="A99" s="10" t="s">
        <v>108</v>
      </c>
      <c r="B99" s="11" t="s">
        <v>12</v>
      </c>
      <c r="C99" s="50">
        <v>0.23402777777777781</v>
      </c>
      <c r="D99" s="36">
        <v>0.27777777777777779</v>
      </c>
      <c r="E99" s="12">
        <v>84740231</v>
      </c>
      <c r="F99" s="19"/>
      <c r="G99" s="12">
        <v>3314632</v>
      </c>
      <c r="H99" s="13">
        <v>31840</v>
      </c>
      <c r="I99" s="14">
        <v>78860</v>
      </c>
      <c r="J99" s="15" t="s">
        <v>109</v>
      </c>
      <c r="K99" s="14">
        <v>11849954</v>
      </c>
      <c r="L99" s="24"/>
      <c r="M99" s="39">
        <f t="shared" si="5"/>
        <v>4.3749999999999983E-2</v>
      </c>
      <c r="N99">
        <f t="shared" si="6"/>
        <v>5</v>
      </c>
    </row>
    <row r="100" spans="1:14" x14ac:dyDescent="0.25">
      <c r="A100" s="11"/>
      <c r="B100" s="11"/>
      <c r="C100" s="35">
        <v>0.23611111111111113</v>
      </c>
      <c r="D100" s="36">
        <v>0.28263888888888888</v>
      </c>
      <c r="E100" s="12">
        <v>84740237</v>
      </c>
      <c r="F100" s="19"/>
      <c r="G100" s="12">
        <v>5111199</v>
      </c>
      <c r="H100" s="13">
        <v>31900</v>
      </c>
      <c r="I100" s="14">
        <v>78760</v>
      </c>
      <c r="J100" s="15" t="s">
        <v>110</v>
      </c>
      <c r="K100" s="14">
        <v>11849958</v>
      </c>
      <c r="L100" s="24"/>
      <c r="M100" s="39">
        <f t="shared" si="5"/>
        <v>4.6527777777777751E-2</v>
      </c>
      <c r="N100">
        <f t="shared" si="6"/>
        <v>5</v>
      </c>
    </row>
    <row r="101" spans="1:14" x14ac:dyDescent="0.25">
      <c r="A101" s="11"/>
      <c r="B101" s="11"/>
      <c r="C101" s="35">
        <v>0.27638888888888885</v>
      </c>
      <c r="D101" s="36">
        <v>0.33819444444444446</v>
      </c>
      <c r="E101" s="12">
        <v>84740232</v>
      </c>
      <c r="F101" s="19"/>
      <c r="G101" s="12" t="s">
        <v>111</v>
      </c>
      <c r="H101" s="13">
        <v>31600</v>
      </c>
      <c r="I101" s="14">
        <v>78880</v>
      </c>
      <c r="J101" s="15" t="s">
        <v>112</v>
      </c>
      <c r="K101" s="14">
        <v>11850249</v>
      </c>
      <c r="L101" s="24"/>
      <c r="M101" s="39">
        <f t="shared" si="5"/>
        <v>6.1805555555555614E-2</v>
      </c>
      <c r="N101">
        <f t="shared" si="6"/>
        <v>6</v>
      </c>
    </row>
    <row r="102" spans="1:14" x14ac:dyDescent="0.25">
      <c r="A102" s="11"/>
      <c r="B102" s="11"/>
      <c r="C102" s="35">
        <v>0.28958333333333336</v>
      </c>
      <c r="D102" s="36">
        <v>0.35347222222222219</v>
      </c>
      <c r="E102" s="12">
        <v>84740896</v>
      </c>
      <c r="F102" s="19"/>
      <c r="G102" s="12">
        <v>682674</v>
      </c>
      <c r="H102" s="13">
        <v>31500</v>
      </c>
      <c r="I102" s="14">
        <v>79500</v>
      </c>
      <c r="J102" s="15" t="s">
        <v>113</v>
      </c>
      <c r="K102" s="14">
        <v>11850360</v>
      </c>
      <c r="L102" s="24"/>
      <c r="M102" s="39">
        <f t="shared" si="5"/>
        <v>6.3888888888888828E-2</v>
      </c>
      <c r="N102">
        <f t="shared" si="6"/>
        <v>6</v>
      </c>
    </row>
    <row r="103" spans="1:14" x14ac:dyDescent="0.25">
      <c r="A103" s="11"/>
      <c r="B103" s="11"/>
      <c r="C103" s="35">
        <v>0.37777777777777777</v>
      </c>
      <c r="D103" s="36">
        <v>0.41041666666666665</v>
      </c>
      <c r="E103" s="12">
        <v>84743757</v>
      </c>
      <c r="F103" s="19"/>
      <c r="G103" s="12" t="s">
        <v>15</v>
      </c>
      <c r="H103" s="13">
        <v>33840</v>
      </c>
      <c r="I103" s="14">
        <v>80940</v>
      </c>
      <c r="J103" s="15" t="s">
        <v>16</v>
      </c>
      <c r="K103" s="14">
        <v>11851006</v>
      </c>
      <c r="L103" s="24"/>
      <c r="M103" s="39">
        <f t="shared" si="5"/>
        <v>3.2638888888888884E-2</v>
      </c>
      <c r="N103">
        <f t="shared" si="6"/>
        <v>9</v>
      </c>
    </row>
    <row r="104" spans="1:14" x14ac:dyDescent="0.25">
      <c r="A104" s="11"/>
      <c r="B104" s="11"/>
      <c r="C104" s="35">
        <v>0.41805555555555557</v>
      </c>
      <c r="D104" s="36">
        <v>0.46736111111111112</v>
      </c>
      <c r="E104" s="12">
        <v>84740880</v>
      </c>
      <c r="F104" s="19"/>
      <c r="G104" s="12" t="s">
        <v>29</v>
      </c>
      <c r="H104" s="13">
        <v>30160</v>
      </c>
      <c r="I104" s="14">
        <v>74740</v>
      </c>
      <c r="J104" s="15" t="s">
        <v>24</v>
      </c>
      <c r="K104" s="14">
        <v>11851246</v>
      </c>
      <c r="L104" s="24"/>
      <c r="M104" s="39">
        <f t="shared" si="5"/>
        <v>4.9305555555555547E-2</v>
      </c>
      <c r="N104">
        <f t="shared" si="6"/>
        <v>10</v>
      </c>
    </row>
    <row r="105" spans="1:14" x14ac:dyDescent="0.25">
      <c r="A105" s="11"/>
      <c r="B105" s="11"/>
      <c r="C105" s="35">
        <v>0.44166666666666665</v>
      </c>
      <c r="D105" s="36">
        <v>0.49513888888888885</v>
      </c>
      <c r="E105" s="12">
        <v>84737532</v>
      </c>
      <c r="F105" s="19"/>
      <c r="G105" s="12">
        <v>836587</v>
      </c>
      <c r="H105" s="13">
        <v>32800</v>
      </c>
      <c r="I105" s="14">
        <v>76320</v>
      </c>
      <c r="J105" s="15" t="s">
        <v>114</v>
      </c>
      <c r="K105" s="14">
        <v>11851374</v>
      </c>
      <c r="L105" s="24"/>
      <c r="M105" s="39">
        <f t="shared" si="5"/>
        <v>5.3472222222222199E-2</v>
      </c>
      <c r="N105">
        <f t="shared" si="6"/>
        <v>10</v>
      </c>
    </row>
    <row r="106" spans="1:14" x14ac:dyDescent="0.25">
      <c r="A106" s="11"/>
      <c r="B106" s="11"/>
      <c r="C106" s="35">
        <v>0.44305555555555554</v>
      </c>
      <c r="D106" s="36">
        <v>0.46249999999999997</v>
      </c>
      <c r="E106" s="12">
        <v>84743802</v>
      </c>
      <c r="F106" s="19"/>
      <c r="G106" s="12" t="s">
        <v>115</v>
      </c>
      <c r="H106" s="13">
        <v>30560</v>
      </c>
      <c r="I106" s="14">
        <v>77880</v>
      </c>
      <c r="J106" s="15" t="s">
        <v>24</v>
      </c>
      <c r="K106" s="14">
        <v>11851387</v>
      </c>
      <c r="L106" s="24"/>
      <c r="M106" s="39">
        <f t="shared" si="5"/>
        <v>1.9444444444444431E-2</v>
      </c>
      <c r="N106">
        <f t="shared" si="6"/>
        <v>10</v>
      </c>
    </row>
    <row r="107" spans="1:14" x14ac:dyDescent="0.25">
      <c r="A107" s="11"/>
      <c r="B107" s="11"/>
      <c r="C107" s="35">
        <v>0.44722222222222219</v>
      </c>
      <c r="D107" s="37">
        <v>1.1229166666666666</v>
      </c>
      <c r="E107" s="12">
        <v>84741020</v>
      </c>
      <c r="F107" s="19"/>
      <c r="G107" s="12" t="s">
        <v>26</v>
      </c>
      <c r="H107" s="13">
        <v>27460</v>
      </c>
      <c r="I107" s="14">
        <v>75880</v>
      </c>
      <c r="J107" s="15" t="s">
        <v>24</v>
      </c>
      <c r="K107" s="14">
        <v>11851404</v>
      </c>
      <c r="L107" s="24"/>
      <c r="M107" s="39">
        <f t="shared" si="5"/>
        <v>0.67569444444444438</v>
      </c>
      <c r="N107">
        <f t="shared" si="6"/>
        <v>10</v>
      </c>
    </row>
    <row r="108" spans="1:14" x14ac:dyDescent="0.25">
      <c r="A108" s="11"/>
      <c r="B108" s="11"/>
      <c r="C108" s="35">
        <v>0.45833333333333331</v>
      </c>
      <c r="D108" s="36">
        <v>0.5131944444444444</v>
      </c>
      <c r="E108" s="12">
        <v>84734931</v>
      </c>
      <c r="F108" s="19"/>
      <c r="G108" s="12">
        <v>883586</v>
      </c>
      <c r="H108" s="13">
        <v>32520</v>
      </c>
      <c r="I108" s="14">
        <v>77840</v>
      </c>
      <c r="J108" s="15" t="s">
        <v>116</v>
      </c>
      <c r="K108" s="14">
        <v>11851446</v>
      </c>
      <c r="L108" s="24"/>
      <c r="M108" s="39">
        <f t="shared" si="5"/>
        <v>5.4861111111111083E-2</v>
      </c>
      <c r="N108">
        <f t="shared" si="6"/>
        <v>11</v>
      </c>
    </row>
    <row r="109" spans="1:14" x14ac:dyDescent="0.25">
      <c r="A109" s="11"/>
      <c r="B109" s="11"/>
      <c r="C109" s="35">
        <v>0.46666666666666662</v>
      </c>
      <c r="D109" s="36">
        <v>0.50347222222222221</v>
      </c>
      <c r="E109" s="12">
        <v>84743759</v>
      </c>
      <c r="F109" s="19"/>
      <c r="G109" s="12" t="s">
        <v>117</v>
      </c>
      <c r="H109" s="13">
        <v>35320</v>
      </c>
      <c r="I109" s="14">
        <v>77080</v>
      </c>
      <c r="J109" s="15" t="s">
        <v>99</v>
      </c>
      <c r="K109" s="14">
        <v>11851493</v>
      </c>
      <c r="L109" s="24"/>
      <c r="M109" s="39">
        <f t="shared" si="5"/>
        <v>3.6805555555555591E-2</v>
      </c>
      <c r="N109">
        <f t="shared" si="6"/>
        <v>11</v>
      </c>
    </row>
    <row r="110" spans="1:14" x14ac:dyDescent="0.25">
      <c r="A110" s="11"/>
      <c r="B110" s="11"/>
      <c r="C110" s="35">
        <v>0.47430555555555554</v>
      </c>
      <c r="D110" s="36">
        <v>0.4777777777777778</v>
      </c>
      <c r="E110" s="12">
        <v>84743801</v>
      </c>
      <c r="F110" s="19"/>
      <c r="G110" s="12" t="s">
        <v>118</v>
      </c>
      <c r="H110" s="13">
        <v>30340</v>
      </c>
      <c r="I110" s="14">
        <v>30340</v>
      </c>
      <c r="J110" s="15" t="s">
        <v>24</v>
      </c>
      <c r="K110" s="14">
        <v>11851524</v>
      </c>
      <c r="L110" s="24"/>
      <c r="M110" s="39">
        <f t="shared" si="5"/>
        <v>3.4722222222222654E-3</v>
      </c>
      <c r="N110">
        <f t="shared" si="6"/>
        <v>11</v>
      </c>
    </row>
    <row r="111" spans="1:14" x14ac:dyDescent="0.25">
      <c r="A111" s="11"/>
      <c r="B111" s="11"/>
      <c r="C111" s="35">
        <v>0.4777777777777778</v>
      </c>
      <c r="D111" s="37">
        <v>1.2395833333333333</v>
      </c>
      <c r="E111" s="12">
        <v>84741031</v>
      </c>
      <c r="F111" s="19"/>
      <c r="G111" s="12" t="s">
        <v>44</v>
      </c>
      <c r="H111" s="13">
        <v>30620</v>
      </c>
      <c r="I111" s="14">
        <v>75600</v>
      </c>
      <c r="J111" s="15" t="s">
        <v>24</v>
      </c>
      <c r="K111" s="14">
        <v>11851528</v>
      </c>
      <c r="L111" s="24"/>
      <c r="M111" s="39">
        <f t="shared" si="5"/>
        <v>0.7618055555555554</v>
      </c>
      <c r="N111">
        <f t="shared" si="6"/>
        <v>11</v>
      </c>
    </row>
    <row r="112" spans="1:14" x14ac:dyDescent="0.25">
      <c r="A112" s="11"/>
      <c r="B112" s="11"/>
      <c r="C112" s="35">
        <v>0.48958333333333331</v>
      </c>
      <c r="D112" s="36">
        <v>0.67222222222222217</v>
      </c>
      <c r="E112" s="12">
        <v>84741016</v>
      </c>
      <c r="F112" s="19"/>
      <c r="G112" s="12" t="s">
        <v>119</v>
      </c>
      <c r="H112" s="13">
        <v>31000</v>
      </c>
      <c r="I112" s="14">
        <v>74420</v>
      </c>
      <c r="J112" s="15" t="s">
        <v>24</v>
      </c>
      <c r="K112" s="14">
        <v>11851553</v>
      </c>
      <c r="L112" s="24"/>
      <c r="M112" s="39">
        <f t="shared" si="5"/>
        <v>0.18263888888888885</v>
      </c>
      <c r="N112">
        <f t="shared" si="6"/>
        <v>11</v>
      </c>
    </row>
    <row r="113" spans="1:14" x14ac:dyDescent="0.25">
      <c r="A113" s="11"/>
      <c r="B113" s="11"/>
      <c r="C113" s="35">
        <v>0.49861111111111112</v>
      </c>
      <c r="D113" s="36">
        <v>0.57708333333333328</v>
      </c>
      <c r="E113" s="12">
        <v>84737464</v>
      </c>
      <c r="F113" s="19"/>
      <c r="G113" s="12" t="s">
        <v>120</v>
      </c>
      <c r="H113" s="13">
        <v>34180</v>
      </c>
      <c r="I113" s="14">
        <v>78060</v>
      </c>
      <c r="J113" s="15" t="s">
        <v>121</v>
      </c>
      <c r="K113" s="14">
        <v>11851579</v>
      </c>
      <c r="L113" s="24"/>
      <c r="M113" s="39">
        <f t="shared" si="5"/>
        <v>7.8472222222222165E-2</v>
      </c>
      <c r="N113">
        <f t="shared" si="6"/>
        <v>11</v>
      </c>
    </row>
    <row r="114" spans="1:14" x14ac:dyDescent="0.25">
      <c r="A114" s="11"/>
      <c r="B114" s="11"/>
      <c r="C114" s="35">
        <v>0.52847222222222223</v>
      </c>
      <c r="D114" s="36">
        <v>0.59513888888888888</v>
      </c>
      <c r="E114" s="12">
        <v>84735079</v>
      </c>
      <c r="F114" s="19"/>
      <c r="G114" s="12">
        <v>895667</v>
      </c>
      <c r="H114" s="13">
        <v>32820</v>
      </c>
      <c r="I114" s="14">
        <v>77180</v>
      </c>
      <c r="J114" s="15" t="s">
        <v>122</v>
      </c>
      <c r="K114" s="14">
        <v>11851676</v>
      </c>
      <c r="L114" s="24"/>
      <c r="M114" s="39">
        <f t="shared" si="5"/>
        <v>6.6666666666666652E-2</v>
      </c>
      <c r="N114">
        <f t="shared" si="6"/>
        <v>12</v>
      </c>
    </row>
    <row r="115" spans="1:14" x14ac:dyDescent="0.25">
      <c r="A115" s="11"/>
      <c r="B115" s="11"/>
      <c r="C115" s="35">
        <v>0.53125</v>
      </c>
      <c r="D115" s="37">
        <v>1.2659722222222223</v>
      </c>
      <c r="E115" s="12">
        <v>84743804</v>
      </c>
      <c r="F115" s="19"/>
      <c r="G115" s="12" t="s">
        <v>49</v>
      </c>
      <c r="H115" s="13">
        <v>27040</v>
      </c>
      <c r="I115" s="14">
        <v>76680</v>
      </c>
      <c r="J115" s="15" t="s">
        <v>24</v>
      </c>
      <c r="K115" s="14">
        <v>11851692</v>
      </c>
      <c r="L115" s="24"/>
      <c r="M115" s="39">
        <f t="shared" si="5"/>
        <v>0.73472222222222228</v>
      </c>
      <c r="N115">
        <f t="shared" si="6"/>
        <v>12</v>
      </c>
    </row>
    <row r="116" spans="1:14" x14ac:dyDescent="0.25">
      <c r="A116" s="11"/>
      <c r="B116" s="11"/>
      <c r="C116" s="35">
        <v>0.53541666666666665</v>
      </c>
      <c r="D116" s="37">
        <v>1.4451388888888888</v>
      </c>
      <c r="E116" s="12">
        <v>84741017</v>
      </c>
      <c r="F116" s="19"/>
      <c r="G116" s="12" t="s">
        <v>123</v>
      </c>
      <c r="H116" s="13">
        <v>31260</v>
      </c>
      <c r="I116" s="14">
        <v>78180</v>
      </c>
      <c r="J116" s="15" t="s">
        <v>24</v>
      </c>
      <c r="K116" s="14">
        <v>11851698</v>
      </c>
      <c r="L116" s="24"/>
      <c r="M116" s="39">
        <f t="shared" si="5"/>
        <v>0.9097222222222221</v>
      </c>
      <c r="N116">
        <f t="shared" si="6"/>
        <v>12</v>
      </c>
    </row>
    <row r="117" spans="1:14" x14ac:dyDescent="0.25">
      <c r="A117" s="11"/>
      <c r="B117" s="11"/>
      <c r="C117" s="35">
        <v>0.54027777777777775</v>
      </c>
      <c r="D117" s="36">
        <v>0.55625000000000002</v>
      </c>
      <c r="E117" s="12">
        <v>84741032</v>
      </c>
      <c r="F117" s="19"/>
      <c r="G117" s="12" t="s">
        <v>37</v>
      </c>
      <c r="H117" s="13">
        <v>29800</v>
      </c>
      <c r="I117" s="14">
        <v>78140</v>
      </c>
      <c r="J117" s="15" t="s">
        <v>24</v>
      </c>
      <c r="K117" s="14">
        <v>11851704</v>
      </c>
      <c r="L117" s="24"/>
      <c r="M117" s="39">
        <f t="shared" si="5"/>
        <v>1.5972222222222276E-2</v>
      </c>
      <c r="N117">
        <f t="shared" si="6"/>
        <v>12</v>
      </c>
    </row>
    <row r="118" spans="1:14" x14ac:dyDescent="0.25">
      <c r="A118" s="11"/>
      <c r="B118" s="11"/>
      <c r="C118" s="35">
        <v>0.54375000000000007</v>
      </c>
      <c r="D118" s="36">
        <v>0.58750000000000002</v>
      </c>
      <c r="E118" s="12">
        <v>84740893</v>
      </c>
      <c r="F118" s="19"/>
      <c r="G118" s="12" t="s">
        <v>124</v>
      </c>
      <c r="H118" s="13">
        <v>33480</v>
      </c>
      <c r="I118" s="14">
        <v>77920</v>
      </c>
      <c r="J118" s="15" t="s">
        <v>97</v>
      </c>
      <c r="K118" s="14">
        <v>11851712</v>
      </c>
      <c r="L118" s="24"/>
      <c r="M118" s="39">
        <f t="shared" si="5"/>
        <v>4.3749999999999956E-2</v>
      </c>
      <c r="N118">
        <f t="shared" si="6"/>
        <v>13</v>
      </c>
    </row>
    <row r="119" spans="1:14" x14ac:dyDescent="0.25">
      <c r="A119" s="11"/>
      <c r="B119" s="11"/>
      <c r="C119" s="35">
        <v>0.55069444444444449</v>
      </c>
      <c r="D119" s="36">
        <v>0.58472222222222225</v>
      </c>
      <c r="E119" s="12">
        <v>84740148</v>
      </c>
      <c r="F119" s="19"/>
      <c r="G119" s="12" t="s">
        <v>125</v>
      </c>
      <c r="H119" s="13">
        <v>33500</v>
      </c>
      <c r="I119" s="14">
        <v>75900</v>
      </c>
      <c r="J119" s="15" t="s">
        <v>126</v>
      </c>
      <c r="K119" s="14">
        <v>11851717</v>
      </c>
      <c r="L119" s="24"/>
      <c r="M119" s="39">
        <f t="shared" si="5"/>
        <v>3.4027777777777768E-2</v>
      </c>
      <c r="N119">
        <f t="shared" si="6"/>
        <v>13</v>
      </c>
    </row>
    <row r="120" spans="1:14" x14ac:dyDescent="0.25">
      <c r="A120" s="11"/>
      <c r="B120" s="11"/>
      <c r="C120" s="35">
        <v>0.55694444444444446</v>
      </c>
      <c r="D120" s="36">
        <v>0.60416666666666663</v>
      </c>
      <c r="E120" s="12">
        <v>84740898</v>
      </c>
      <c r="F120" s="19"/>
      <c r="G120" s="12">
        <v>691612</v>
      </c>
      <c r="H120" s="13">
        <v>32040</v>
      </c>
      <c r="I120" s="14">
        <v>78260</v>
      </c>
      <c r="J120" s="15" t="s">
        <v>127</v>
      </c>
      <c r="K120" s="14">
        <v>11851718</v>
      </c>
      <c r="L120" s="24"/>
      <c r="M120" s="39">
        <f t="shared" si="5"/>
        <v>4.7222222222222165E-2</v>
      </c>
      <c r="N120">
        <f t="shared" si="6"/>
        <v>13</v>
      </c>
    </row>
    <row r="121" spans="1:14" x14ac:dyDescent="0.25">
      <c r="A121" s="11"/>
      <c r="B121" s="11"/>
      <c r="C121" s="35">
        <v>0.57638888888888895</v>
      </c>
      <c r="D121" s="37">
        <v>1.3361111111111112</v>
      </c>
      <c r="E121" s="12">
        <v>84743862</v>
      </c>
      <c r="F121" s="19"/>
      <c r="G121" s="12" t="s">
        <v>62</v>
      </c>
      <c r="H121" s="13">
        <v>31400</v>
      </c>
      <c r="I121" s="14">
        <v>74500</v>
      </c>
      <c r="J121" s="15" t="s">
        <v>24</v>
      </c>
      <c r="K121" s="14">
        <v>11851746</v>
      </c>
      <c r="L121" s="24"/>
      <c r="M121" s="39">
        <f t="shared" si="5"/>
        <v>0.7597222222222223</v>
      </c>
      <c r="N121">
        <f t="shared" si="6"/>
        <v>13</v>
      </c>
    </row>
    <row r="122" spans="1:14" x14ac:dyDescent="0.25">
      <c r="A122" s="11"/>
      <c r="B122" s="11"/>
      <c r="C122" s="35">
        <v>0.58194444444444449</v>
      </c>
      <c r="D122" s="36">
        <v>0.65</v>
      </c>
      <c r="E122" s="12">
        <v>84735066</v>
      </c>
      <c r="F122" s="19"/>
      <c r="G122" s="12">
        <v>896152</v>
      </c>
      <c r="H122" s="13">
        <v>30940</v>
      </c>
      <c r="I122" s="14">
        <v>75780</v>
      </c>
      <c r="J122" s="15" t="s">
        <v>51</v>
      </c>
      <c r="K122" s="14">
        <v>11851751</v>
      </c>
      <c r="L122" s="24"/>
      <c r="M122" s="39">
        <f t="shared" si="5"/>
        <v>6.8055555555555536E-2</v>
      </c>
      <c r="N122">
        <f t="shared" si="6"/>
        <v>13</v>
      </c>
    </row>
    <row r="123" spans="1:14" x14ac:dyDescent="0.25">
      <c r="A123" s="11"/>
      <c r="B123" s="11"/>
      <c r="C123" s="35">
        <v>0.59930555555555554</v>
      </c>
      <c r="D123" s="37">
        <v>1.3736111111111111</v>
      </c>
      <c r="E123" s="12">
        <v>84741033</v>
      </c>
      <c r="F123" s="19"/>
      <c r="G123" s="12" t="s">
        <v>64</v>
      </c>
      <c r="H123" s="13">
        <v>30840</v>
      </c>
      <c r="I123" s="14">
        <v>76540</v>
      </c>
      <c r="J123" s="15" t="s">
        <v>24</v>
      </c>
      <c r="K123" s="14">
        <v>11851770</v>
      </c>
      <c r="L123" s="24"/>
      <c r="M123" s="39">
        <f t="shared" si="5"/>
        <v>0.77430555555555558</v>
      </c>
      <c r="N123">
        <f t="shared" si="6"/>
        <v>14</v>
      </c>
    </row>
    <row r="124" spans="1:14" x14ac:dyDescent="0.25">
      <c r="A124" s="11"/>
      <c r="B124" s="11"/>
      <c r="C124" s="35">
        <v>0.6166666666666667</v>
      </c>
      <c r="D124" s="37">
        <v>1.3270833333333334</v>
      </c>
      <c r="E124" s="12">
        <v>84742979</v>
      </c>
      <c r="F124" s="19"/>
      <c r="G124" s="12" t="s">
        <v>128</v>
      </c>
      <c r="H124" s="13">
        <v>35100</v>
      </c>
      <c r="I124" s="14">
        <v>76840</v>
      </c>
      <c r="J124" s="15" t="s">
        <v>56</v>
      </c>
      <c r="K124" s="14">
        <v>11851791</v>
      </c>
      <c r="L124" s="24"/>
      <c r="M124" s="39">
        <f t="shared" si="5"/>
        <v>0.7104166666666667</v>
      </c>
      <c r="N124">
        <f t="shared" si="6"/>
        <v>14</v>
      </c>
    </row>
    <row r="125" spans="1:14" x14ac:dyDescent="0.25">
      <c r="A125" s="11"/>
      <c r="B125" s="11"/>
      <c r="C125" s="35">
        <v>0.61805555555555558</v>
      </c>
      <c r="D125" s="37">
        <v>1.3965277777777778</v>
      </c>
      <c r="E125" s="12">
        <v>84741034</v>
      </c>
      <c r="F125" s="19"/>
      <c r="G125" s="12" t="s">
        <v>32</v>
      </c>
      <c r="H125" s="13">
        <v>30720</v>
      </c>
      <c r="I125" s="14">
        <v>75280</v>
      </c>
      <c r="J125" s="15" t="s">
        <v>24</v>
      </c>
      <c r="K125" s="14">
        <v>11851793</v>
      </c>
      <c r="L125" s="24"/>
      <c r="M125" s="39">
        <f t="shared" si="5"/>
        <v>0.77847222222222223</v>
      </c>
      <c r="N125">
        <f t="shared" si="6"/>
        <v>14</v>
      </c>
    </row>
    <row r="126" spans="1:14" x14ac:dyDescent="0.25">
      <c r="A126" s="11"/>
      <c r="B126" s="11"/>
      <c r="C126" s="35">
        <v>0.62013888888888891</v>
      </c>
      <c r="D126" s="37">
        <v>1.3076388888888888</v>
      </c>
      <c r="E126" s="12">
        <v>84746255</v>
      </c>
      <c r="F126" s="19"/>
      <c r="G126" s="12" t="s">
        <v>23</v>
      </c>
      <c r="H126" s="13">
        <v>27060</v>
      </c>
      <c r="I126" s="14">
        <v>74260</v>
      </c>
      <c r="J126" s="15" t="s">
        <v>24</v>
      </c>
      <c r="K126" s="14">
        <v>11851797</v>
      </c>
      <c r="L126" s="24"/>
      <c r="M126" s="39">
        <f t="shared" si="5"/>
        <v>0.68749999999999989</v>
      </c>
      <c r="N126">
        <f t="shared" si="6"/>
        <v>14</v>
      </c>
    </row>
    <row r="127" spans="1:14" x14ac:dyDescent="0.25">
      <c r="A127" s="11"/>
      <c r="B127" s="11"/>
      <c r="C127" s="35">
        <v>0.62361111111111112</v>
      </c>
      <c r="D127" s="37">
        <v>1.2451388888888888</v>
      </c>
      <c r="E127" s="12">
        <v>84746644</v>
      </c>
      <c r="F127" s="19"/>
      <c r="G127" s="12">
        <v>2315630</v>
      </c>
      <c r="H127" s="13">
        <v>33100</v>
      </c>
      <c r="I127" s="14">
        <v>75280</v>
      </c>
      <c r="J127" s="15" t="s">
        <v>63</v>
      </c>
      <c r="K127" s="14">
        <v>11851799</v>
      </c>
      <c r="L127" s="24"/>
      <c r="M127" s="39">
        <f t="shared" si="5"/>
        <v>0.62152777777777768</v>
      </c>
      <c r="N127">
        <f t="shared" si="6"/>
        <v>14</v>
      </c>
    </row>
    <row r="128" spans="1:14" x14ac:dyDescent="0.25">
      <c r="A128" s="11"/>
      <c r="B128" s="11"/>
      <c r="C128" s="35">
        <v>0.63194444444444442</v>
      </c>
      <c r="D128" s="37">
        <v>1.2916666666666667</v>
      </c>
      <c r="E128" s="12">
        <v>84746645</v>
      </c>
      <c r="F128" s="19"/>
      <c r="G128" s="12" t="s">
        <v>66</v>
      </c>
      <c r="H128" s="13">
        <v>30460</v>
      </c>
      <c r="I128" s="14">
        <v>77600</v>
      </c>
      <c r="J128" s="15" t="s">
        <v>63</v>
      </c>
      <c r="K128" s="14">
        <v>11851801</v>
      </c>
      <c r="L128" s="24"/>
      <c r="M128" s="39">
        <f t="shared" si="5"/>
        <v>0.65972222222222232</v>
      </c>
      <c r="N128">
        <f t="shared" si="6"/>
        <v>15</v>
      </c>
    </row>
    <row r="129" spans="1:14" x14ac:dyDescent="0.25">
      <c r="A129" s="11"/>
      <c r="B129" s="11"/>
      <c r="C129" s="35">
        <v>0.63402777777777775</v>
      </c>
      <c r="D129" s="36">
        <v>0.65277777777777779</v>
      </c>
      <c r="E129" s="12">
        <v>84743755</v>
      </c>
      <c r="F129" s="19"/>
      <c r="G129" s="12" t="s">
        <v>129</v>
      </c>
      <c r="H129" s="13">
        <v>30460</v>
      </c>
      <c r="I129" s="14">
        <v>31260</v>
      </c>
      <c r="J129" s="15" t="s">
        <v>129</v>
      </c>
      <c r="K129" s="14">
        <v>11851802</v>
      </c>
      <c r="L129" s="24"/>
      <c r="M129" s="39">
        <f t="shared" si="5"/>
        <v>1.8750000000000044E-2</v>
      </c>
      <c r="N129">
        <f t="shared" si="6"/>
        <v>15</v>
      </c>
    </row>
    <row r="130" spans="1:14" x14ac:dyDescent="0.25">
      <c r="A130" s="11"/>
      <c r="B130" s="11"/>
      <c r="C130" s="35">
        <v>0.6381944444444444</v>
      </c>
      <c r="D130" s="37">
        <v>1.34375</v>
      </c>
      <c r="E130" s="12">
        <v>84746646</v>
      </c>
      <c r="F130" s="19"/>
      <c r="G130" s="12">
        <v>2648715</v>
      </c>
      <c r="H130" s="13">
        <v>30200</v>
      </c>
      <c r="I130" s="14">
        <v>79880</v>
      </c>
      <c r="J130" s="15" t="s">
        <v>63</v>
      </c>
      <c r="K130" s="14">
        <v>11851804</v>
      </c>
      <c r="L130" s="24"/>
      <c r="M130" s="39">
        <f t="shared" si="5"/>
        <v>0.7055555555555556</v>
      </c>
      <c r="N130">
        <f t="shared" si="6"/>
        <v>15</v>
      </c>
    </row>
    <row r="131" spans="1:14" x14ac:dyDescent="0.25">
      <c r="A131" s="11"/>
      <c r="B131" s="11"/>
      <c r="C131" s="35">
        <v>0.64583333333333337</v>
      </c>
      <c r="D131" s="37">
        <v>1.3791666666666667</v>
      </c>
      <c r="E131" s="12">
        <v>84741036</v>
      </c>
      <c r="F131" s="19"/>
      <c r="G131" s="12" t="s">
        <v>40</v>
      </c>
      <c r="H131" s="13">
        <v>29660</v>
      </c>
      <c r="I131" s="14">
        <v>74460</v>
      </c>
      <c r="J131" s="15" t="s">
        <v>24</v>
      </c>
      <c r="K131" s="14">
        <v>11821808</v>
      </c>
      <c r="L131" s="24"/>
      <c r="M131" s="39">
        <f t="shared" ref="M131:M194" si="7">D131-C131</f>
        <v>0.73333333333333328</v>
      </c>
      <c r="N131">
        <f t="shared" ref="N131:N194" si="8">HOUR(C131)</f>
        <v>15</v>
      </c>
    </row>
    <row r="132" spans="1:14" x14ac:dyDescent="0.25">
      <c r="A132" s="11"/>
      <c r="B132" s="11"/>
      <c r="C132" s="35">
        <v>0.64583333333333337</v>
      </c>
      <c r="D132" s="37">
        <v>1.409027777777778</v>
      </c>
      <c r="E132" s="12">
        <v>84746647</v>
      </c>
      <c r="F132" s="19"/>
      <c r="G132" s="12">
        <v>2940375</v>
      </c>
      <c r="H132" s="13">
        <v>33660</v>
      </c>
      <c r="I132" s="14">
        <v>76640</v>
      </c>
      <c r="J132" s="15" t="s">
        <v>63</v>
      </c>
      <c r="K132" s="14">
        <v>11851820</v>
      </c>
      <c r="L132" s="24"/>
      <c r="M132" s="39">
        <f t="shared" si="7"/>
        <v>0.76319444444444462</v>
      </c>
      <c r="N132">
        <f t="shared" si="8"/>
        <v>15</v>
      </c>
    </row>
    <row r="133" spans="1:14" x14ac:dyDescent="0.25">
      <c r="A133" s="11"/>
      <c r="B133" s="11"/>
      <c r="C133" s="35">
        <v>0.65347222222222223</v>
      </c>
      <c r="D133" s="37">
        <v>1.2673611111111112</v>
      </c>
      <c r="E133" s="12">
        <v>84745953</v>
      </c>
      <c r="F133" s="19"/>
      <c r="G133" s="12" t="s">
        <v>130</v>
      </c>
      <c r="H133" s="13">
        <v>27820</v>
      </c>
      <c r="I133" s="14">
        <v>76220</v>
      </c>
      <c r="J133" s="15" t="s">
        <v>24</v>
      </c>
      <c r="K133" s="14">
        <v>11851823</v>
      </c>
      <c r="L133" s="24"/>
      <c r="M133" s="39">
        <f t="shared" si="7"/>
        <v>0.61388888888888893</v>
      </c>
      <c r="N133">
        <f t="shared" si="8"/>
        <v>15</v>
      </c>
    </row>
    <row r="134" spans="1:14" x14ac:dyDescent="0.25">
      <c r="A134" s="11"/>
      <c r="B134" s="11"/>
      <c r="C134" s="35">
        <v>0.71527777777777779</v>
      </c>
      <c r="D134" s="36">
        <v>0.77500000000000002</v>
      </c>
      <c r="E134" s="12">
        <v>84735075</v>
      </c>
      <c r="F134" s="19"/>
      <c r="G134" s="12" t="s">
        <v>131</v>
      </c>
      <c r="H134" s="13">
        <v>33020</v>
      </c>
      <c r="I134" s="14">
        <v>76680</v>
      </c>
      <c r="J134" s="15" t="s">
        <v>121</v>
      </c>
      <c r="K134" s="14">
        <v>11851866</v>
      </c>
      <c r="L134" s="24"/>
      <c r="M134" s="39">
        <f t="shared" si="7"/>
        <v>5.9722222222222232E-2</v>
      </c>
      <c r="N134">
        <f t="shared" si="8"/>
        <v>17</v>
      </c>
    </row>
    <row r="135" spans="1:14" x14ac:dyDescent="0.25">
      <c r="A135" s="11"/>
      <c r="B135" s="11"/>
      <c r="C135" s="35">
        <v>0.71875</v>
      </c>
      <c r="D135" s="37">
        <v>1.4458333333333335</v>
      </c>
      <c r="E135" s="12">
        <v>84741035</v>
      </c>
      <c r="F135" s="19"/>
      <c r="G135" s="12" t="s">
        <v>132</v>
      </c>
      <c r="H135" s="13">
        <v>30400</v>
      </c>
      <c r="I135" s="14">
        <v>77580</v>
      </c>
      <c r="J135" s="15" t="s">
        <v>24</v>
      </c>
      <c r="K135" s="14">
        <v>11851869</v>
      </c>
      <c r="L135" s="24"/>
      <c r="M135" s="39">
        <f t="shared" si="7"/>
        <v>0.72708333333333353</v>
      </c>
      <c r="N135">
        <f t="shared" si="8"/>
        <v>17</v>
      </c>
    </row>
    <row r="136" spans="1:14" x14ac:dyDescent="0.25">
      <c r="A136" s="11"/>
      <c r="B136" s="11"/>
      <c r="C136" s="35">
        <v>0.72638888888888886</v>
      </c>
      <c r="D136" s="36">
        <v>0.78402777777777777</v>
      </c>
      <c r="E136" s="12">
        <v>84737475</v>
      </c>
      <c r="F136" s="19"/>
      <c r="G136" s="12" t="s">
        <v>133</v>
      </c>
      <c r="H136" s="13">
        <v>33300</v>
      </c>
      <c r="I136" s="14">
        <v>78660</v>
      </c>
      <c r="J136" s="15" t="s">
        <v>69</v>
      </c>
      <c r="K136" s="14">
        <v>11851881</v>
      </c>
      <c r="L136" s="24"/>
      <c r="M136" s="39">
        <f t="shared" si="7"/>
        <v>5.7638888888888906E-2</v>
      </c>
      <c r="N136">
        <f t="shared" si="8"/>
        <v>17</v>
      </c>
    </row>
    <row r="137" spans="1:14" x14ac:dyDescent="0.25">
      <c r="A137" s="11"/>
      <c r="B137" s="11"/>
      <c r="C137" s="35">
        <v>0.75902777777777775</v>
      </c>
      <c r="D137" s="36">
        <v>0.79722222222222217</v>
      </c>
      <c r="E137" s="12">
        <v>84743756</v>
      </c>
      <c r="F137" s="19"/>
      <c r="G137" s="12" t="s">
        <v>134</v>
      </c>
      <c r="H137" s="13">
        <v>31640</v>
      </c>
      <c r="I137" s="14">
        <v>78540</v>
      </c>
      <c r="J137" s="15" t="s">
        <v>135</v>
      </c>
      <c r="K137" s="14">
        <v>11851910</v>
      </c>
      <c r="L137" s="24"/>
      <c r="M137" s="39">
        <f t="shared" si="7"/>
        <v>3.819444444444442E-2</v>
      </c>
      <c r="N137">
        <f t="shared" si="8"/>
        <v>18</v>
      </c>
    </row>
    <row r="138" spans="1:14" x14ac:dyDescent="0.25">
      <c r="A138" s="11"/>
      <c r="B138" s="11"/>
      <c r="C138" s="35">
        <v>0.87152777777777779</v>
      </c>
      <c r="D138" s="37">
        <v>1.8597222222222223</v>
      </c>
      <c r="E138" s="12">
        <v>84743758</v>
      </c>
      <c r="F138" s="19"/>
      <c r="G138" s="12" t="s">
        <v>136</v>
      </c>
      <c r="H138" s="13">
        <v>33760</v>
      </c>
      <c r="I138" s="14">
        <v>75900</v>
      </c>
      <c r="J138" s="15" t="s">
        <v>99</v>
      </c>
      <c r="K138" s="14">
        <v>11851947</v>
      </c>
      <c r="L138" s="24"/>
      <c r="M138" s="39">
        <f t="shared" si="7"/>
        <v>0.98819444444444449</v>
      </c>
      <c r="N138">
        <f t="shared" si="8"/>
        <v>20</v>
      </c>
    </row>
    <row r="139" spans="1:14" x14ac:dyDescent="0.25">
      <c r="A139" s="11"/>
      <c r="B139" s="11"/>
      <c r="C139" s="35">
        <v>0.87847222222222221</v>
      </c>
      <c r="D139" s="37">
        <v>1.3666666666666665</v>
      </c>
      <c r="E139" s="12">
        <v>84746050</v>
      </c>
      <c r="F139" s="19"/>
      <c r="G139" s="12" t="s">
        <v>137</v>
      </c>
      <c r="H139" s="13">
        <v>33220</v>
      </c>
      <c r="I139" s="14">
        <v>76540</v>
      </c>
      <c r="J139" s="15" t="s">
        <v>99</v>
      </c>
      <c r="K139" s="14">
        <v>11851948</v>
      </c>
      <c r="L139" s="24"/>
      <c r="M139" s="39">
        <f t="shared" si="7"/>
        <v>0.48819444444444426</v>
      </c>
      <c r="N139">
        <f t="shared" si="8"/>
        <v>21</v>
      </c>
    </row>
    <row r="140" spans="1:14" x14ac:dyDescent="0.25">
      <c r="M140" s="39"/>
    </row>
    <row r="141" spans="1:14" x14ac:dyDescent="0.25">
      <c r="M141" s="39"/>
    </row>
    <row r="142" spans="1:14" x14ac:dyDescent="0.25">
      <c r="M142" s="39"/>
    </row>
    <row r="143" spans="1:14" x14ac:dyDescent="0.25">
      <c r="M143" s="39"/>
    </row>
    <row r="144" spans="1:14" x14ac:dyDescent="0.25">
      <c r="M144" s="39"/>
    </row>
    <row r="145" spans="13:13" x14ac:dyDescent="0.25">
      <c r="M145" s="39"/>
    </row>
    <row r="146" spans="13:13" x14ac:dyDescent="0.25">
      <c r="M146" s="39"/>
    </row>
    <row r="147" spans="13:13" x14ac:dyDescent="0.25">
      <c r="M147" s="39"/>
    </row>
    <row r="148" spans="13:13" x14ac:dyDescent="0.25">
      <c r="M148" s="39"/>
    </row>
    <row r="149" spans="13:13" x14ac:dyDescent="0.25">
      <c r="M149" s="39"/>
    </row>
    <row r="150" spans="13:13" x14ac:dyDescent="0.25">
      <c r="M150" s="39"/>
    </row>
    <row r="151" spans="13:13" x14ac:dyDescent="0.25">
      <c r="M151" s="39"/>
    </row>
    <row r="152" spans="13:13" x14ac:dyDescent="0.25">
      <c r="M152" s="39"/>
    </row>
    <row r="153" spans="13:13" x14ac:dyDescent="0.25">
      <c r="M153" s="39"/>
    </row>
    <row r="154" spans="13:13" x14ac:dyDescent="0.25">
      <c r="M154" s="39"/>
    </row>
    <row r="155" spans="13:13" x14ac:dyDescent="0.25">
      <c r="M155" s="39"/>
    </row>
    <row r="156" spans="13:13" x14ac:dyDescent="0.25">
      <c r="M156" s="39"/>
    </row>
    <row r="157" spans="13:13" x14ac:dyDescent="0.25">
      <c r="M157" s="39"/>
    </row>
    <row r="158" spans="13:13" x14ac:dyDescent="0.25">
      <c r="M158" s="39"/>
    </row>
    <row r="159" spans="13:13" x14ac:dyDescent="0.25">
      <c r="M159" s="39"/>
    </row>
    <row r="160" spans="13:13" x14ac:dyDescent="0.25">
      <c r="M160" s="39"/>
    </row>
    <row r="161" spans="13:13" x14ac:dyDescent="0.25">
      <c r="M161" s="39"/>
    </row>
    <row r="162" spans="13:13" x14ac:dyDescent="0.25">
      <c r="M162" s="39"/>
    </row>
    <row r="163" spans="13:13" x14ac:dyDescent="0.25">
      <c r="M163" s="39"/>
    </row>
    <row r="164" spans="13:13" x14ac:dyDescent="0.25">
      <c r="M164" s="39"/>
    </row>
    <row r="165" spans="13:13" x14ac:dyDescent="0.25">
      <c r="M165" s="39"/>
    </row>
    <row r="166" spans="13:13" x14ac:dyDescent="0.25">
      <c r="M166" s="39"/>
    </row>
    <row r="167" spans="13:13" x14ac:dyDescent="0.25">
      <c r="M167" s="39"/>
    </row>
    <row r="168" spans="13:13" x14ac:dyDescent="0.25">
      <c r="M168" s="39"/>
    </row>
    <row r="169" spans="13:13" x14ac:dyDescent="0.25">
      <c r="M169" s="39"/>
    </row>
    <row r="170" spans="13:13" x14ac:dyDescent="0.25">
      <c r="M170" s="39"/>
    </row>
    <row r="171" spans="13:13" x14ac:dyDescent="0.25">
      <c r="M171" s="39"/>
    </row>
    <row r="172" spans="13:13" x14ac:dyDescent="0.25">
      <c r="M172" s="39"/>
    </row>
    <row r="173" spans="13:13" x14ac:dyDescent="0.25">
      <c r="M173" s="39"/>
    </row>
    <row r="174" spans="13:13" x14ac:dyDescent="0.25">
      <c r="M174" s="39"/>
    </row>
    <row r="175" spans="13:13" x14ac:dyDescent="0.25">
      <c r="M175" s="39"/>
    </row>
    <row r="176" spans="13:13" x14ac:dyDescent="0.25">
      <c r="M176" s="39"/>
    </row>
    <row r="177" spans="13:13" x14ac:dyDescent="0.25">
      <c r="M177" s="39"/>
    </row>
    <row r="178" spans="13:13" x14ac:dyDescent="0.25">
      <c r="M178" s="39"/>
    </row>
    <row r="179" spans="13:13" x14ac:dyDescent="0.25">
      <c r="M179" s="39"/>
    </row>
    <row r="180" spans="13:13" x14ac:dyDescent="0.25">
      <c r="M180" s="39"/>
    </row>
    <row r="181" spans="13:13" x14ac:dyDescent="0.25">
      <c r="M181" s="39"/>
    </row>
    <row r="182" spans="13:13" x14ac:dyDescent="0.25">
      <c r="M182" s="39"/>
    </row>
    <row r="183" spans="13:13" x14ac:dyDescent="0.25">
      <c r="M183" s="39"/>
    </row>
    <row r="184" spans="13:13" x14ac:dyDescent="0.25">
      <c r="M184" s="39"/>
    </row>
    <row r="185" spans="13:13" x14ac:dyDescent="0.25">
      <c r="M185" s="39"/>
    </row>
    <row r="186" spans="13:13" x14ac:dyDescent="0.25">
      <c r="M186" s="39"/>
    </row>
    <row r="187" spans="13:13" x14ac:dyDescent="0.25">
      <c r="M187" s="39"/>
    </row>
    <row r="188" spans="13:13" x14ac:dyDescent="0.25">
      <c r="M188" s="39"/>
    </row>
    <row r="189" spans="13:13" x14ac:dyDescent="0.25">
      <c r="M189" s="39"/>
    </row>
    <row r="190" spans="13:13" x14ac:dyDescent="0.25">
      <c r="M190" s="39"/>
    </row>
    <row r="191" spans="13:13" x14ac:dyDescent="0.25">
      <c r="M191" s="39"/>
    </row>
    <row r="192" spans="13:13" x14ac:dyDescent="0.25">
      <c r="M192" s="39"/>
    </row>
    <row r="193" spans="13:13" x14ac:dyDescent="0.25">
      <c r="M193" s="39"/>
    </row>
    <row r="194" spans="13:13" x14ac:dyDescent="0.25">
      <c r="M194" s="39"/>
    </row>
    <row r="195" spans="13:13" x14ac:dyDescent="0.25">
      <c r="M195" s="39"/>
    </row>
    <row r="196" spans="13:13" x14ac:dyDescent="0.25">
      <c r="M196" s="39"/>
    </row>
    <row r="197" spans="13:13" x14ac:dyDescent="0.25">
      <c r="M197" s="39"/>
    </row>
    <row r="198" spans="13:13" x14ac:dyDescent="0.25">
      <c r="M198" s="39"/>
    </row>
    <row r="199" spans="13:13" x14ac:dyDescent="0.25">
      <c r="M199" s="39"/>
    </row>
    <row r="200" spans="13:13" x14ac:dyDescent="0.25">
      <c r="M200" s="39"/>
    </row>
    <row r="201" spans="13:13" x14ac:dyDescent="0.25">
      <c r="M201" s="39"/>
    </row>
    <row r="202" spans="13:13" x14ac:dyDescent="0.25">
      <c r="M202" s="39"/>
    </row>
    <row r="203" spans="13:13" x14ac:dyDescent="0.25">
      <c r="M203" s="39"/>
    </row>
    <row r="204" spans="13:13" x14ac:dyDescent="0.25">
      <c r="M204" s="39"/>
    </row>
    <row r="205" spans="13:13" x14ac:dyDescent="0.25">
      <c r="M205" s="39"/>
    </row>
    <row r="206" spans="13:13" x14ac:dyDescent="0.25">
      <c r="M206" s="39"/>
    </row>
    <row r="207" spans="13:13" x14ac:dyDescent="0.25">
      <c r="M207" s="39"/>
    </row>
    <row r="208" spans="13:13" x14ac:dyDescent="0.25">
      <c r="M208" s="39"/>
    </row>
    <row r="209" spans="13:13" x14ac:dyDescent="0.25">
      <c r="M209" s="39"/>
    </row>
    <row r="210" spans="13:13" x14ac:dyDescent="0.25">
      <c r="M210" s="39"/>
    </row>
    <row r="211" spans="13:13" x14ac:dyDescent="0.25">
      <c r="M211" s="39"/>
    </row>
    <row r="212" spans="13:13" x14ac:dyDescent="0.25">
      <c r="M212" s="39"/>
    </row>
    <row r="213" spans="13:13" x14ac:dyDescent="0.25">
      <c r="M213" s="39"/>
    </row>
    <row r="214" spans="13:13" x14ac:dyDescent="0.25">
      <c r="M214" s="39"/>
    </row>
    <row r="215" spans="13:13" x14ac:dyDescent="0.25">
      <c r="M215" s="39"/>
    </row>
    <row r="216" spans="13:13" x14ac:dyDescent="0.25">
      <c r="M216" s="39"/>
    </row>
    <row r="217" spans="13:13" x14ac:dyDescent="0.25">
      <c r="M217" s="39"/>
    </row>
    <row r="218" spans="13:13" x14ac:dyDescent="0.25">
      <c r="M218" s="39"/>
    </row>
    <row r="219" spans="13:13" x14ac:dyDescent="0.25">
      <c r="M219" s="39"/>
    </row>
    <row r="220" spans="13:13" x14ac:dyDescent="0.25">
      <c r="M220" s="39"/>
    </row>
    <row r="221" spans="13:13" x14ac:dyDescent="0.25">
      <c r="M221" s="39"/>
    </row>
    <row r="222" spans="13:13" x14ac:dyDescent="0.25">
      <c r="M222" s="39"/>
    </row>
    <row r="223" spans="13:13" x14ac:dyDescent="0.25">
      <c r="M223" s="39"/>
    </row>
    <row r="224" spans="13:13" x14ac:dyDescent="0.25">
      <c r="M224" s="39"/>
    </row>
    <row r="225" spans="13:13" x14ac:dyDescent="0.25">
      <c r="M225" s="39"/>
    </row>
    <row r="226" spans="13:13" x14ac:dyDescent="0.25">
      <c r="M226" s="39"/>
    </row>
    <row r="227" spans="13:13" x14ac:dyDescent="0.25">
      <c r="M227" s="39"/>
    </row>
    <row r="228" spans="13:13" x14ac:dyDescent="0.25">
      <c r="M228" s="39"/>
    </row>
    <row r="229" spans="13:13" x14ac:dyDescent="0.25">
      <c r="M229" s="39"/>
    </row>
    <row r="230" spans="13:13" x14ac:dyDescent="0.25">
      <c r="M230" s="39"/>
    </row>
    <row r="231" spans="13:13" x14ac:dyDescent="0.25">
      <c r="M231" s="39"/>
    </row>
    <row r="232" spans="13:13" x14ac:dyDescent="0.25">
      <c r="M232" s="39"/>
    </row>
    <row r="233" spans="13:13" x14ac:dyDescent="0.25">
      <c r="M233" s="39"/>
    </row>
    <row r="234" spans="13:13" x14ac:dyDescent="0.25">
      <c r="M234" s="39"/>
    </row>
    <row r="235" spans="13:13" x14ac:dyDescent="0.25">
      <c r="M235" s="39"/>
    </row>
    <row r="236" spans="13:13" x14ac:dyDescent="0.25">
      <c r="M236" s="39"/>
    </row>
    <row r="237" spans="13:13" x14ac:dyDescent="0.25">
      <c r="M237" s="39"/>
    </row>
    <row r="238" spans="13:13" x14ac:dyDescent="0.25">
      <c r="M238" s="39"/>
    </row>
    <row r="239" spans="13:13" x14ac:dyDescent="0.25">
      <c r="M239" s="39"/>
    </row>
    <row r="240" spans="13:13" x14ac:dyDescent="0.25">
      <c r="M240" s="39"/>
    </row>
    <row r="241" spans="13:13" x14ac:dyDescent="0.25">
      <c r="M241" s="39"/>
    </row>
    <row r="242" spans="13:13" x14ac:dyDescent="0.25">
      <c r="M242" s="39"/>
    </row>
    <row r="243" spans="13:13" x14ac:dyDescent="0.25">
      <c r="M243" s="39"/>
    </row>
    <row r="244" spans="13:13" x14ac:dyDescent="0.25">
      <c r="M244" s="39"/>
    </row>
    <row r="245" spans="13:13" x14ac:dyDescent="0.25">
      <c r="M245" s="39"/>
    </row>
    <row r="246" spans="13:13" x14ac:dyDescent="0.25">
      <c r="M246" s="39"/>
    </row>
    <row r="247" spans="13:13" x14ac:dyDescent="0.25">
      <c r="M247" s="39"/>
    </row>
    <row r="248" spans="13:13" x14ac:dyDescent="0.25">
      <c r="M248" s="39"/>
    </row>
    <row r="249" spans="13:13" x14ac:dyDescent="0.25">
      <c r="M249" s="39"/>
    </row>
    <row r="250" spans="13:13" x14ac:dyDescent="0.25">
      <c r="M250" s="39"/>
    </row>
    <row r="251" spans="13:13" x14ac:dyDescent="0.25">
      <c r="M251" s="39"/>
    </row>
    <row r="252" spans="13:13" x14ac:dyDescent="0.25">
      <c r="M252" s="39"/>
    </row>
    <row r="253" spans="13:13" x14ac:dyDescent="0.25">
      <c r="M253" s="39"/>
    </row>
    <row r="254" spans="13:13" x14ac:dyDescent="0.25">
      <c r="M254" s="39"/>
    </row>
    <row r="255" spans="13:13" x14ac:dyDescent="0.25">
      <c r="M255" s="39"/>
    </row>
    <row r="256" spans="13:13" x14ac:dyDescent="0.25">
      <c r="M256" s="39"/>
    </row>
    <row r="257" spans="13:13" x14ac:dyDescent="0.25">
      <c r="M257" s="39"/>
    </row>
    <row r="258" spans="13:13" x14ac:dyDescent="0.25">
      <c r="M258" s="39"/>
    </row>
    <row r="259" spans="13:13" x14ac:dyDescent="0.25">
      <c r="M259" s="39"/>
    </row>
    <row r="260" spans="13:13" x14ac:dyDescent="0.25">
      <c r="M260" s="39"/>
    </row>
    <row r="261" spans="13:13" x14ac:dyDescent="0.25">
      <c r="M261" s="39"/>
    </row>
    <row r="262" spans="13:13" x14ac:dyDescent="0.25">
      <c r="M262" s="39"/>
    </row>
    <row r="263" spans="13:13" x14ac:dyDescent="0.25">
      <c r="M263" s="39"/>
    </row>
    <row r="264" spans="13:13" x14ac:dyDescent="0.25">
      <c r="M264" s="39"/>
    </row>
    <row r="265" spans="13:13" x14ac:dyDescent="0.25">
      <c r="M265" s="39"/>
    </row>
    <row r="266" spans="13:13" x14ac:dyDescent="0.25">
      <c r="M266" s="39"/>
    </row>
    <row r="267" spans="13:13" x14ac:dyDescent="0.25">
      <c r="M267" s="39"/>
    </row>
    <row r="268" spans="13:13" x14ac:dyDescent="0.25">
      <c r="M268" s="39"/>
    </row>
    <row r="269" spans="13:13" x14ac:dyDescent="0.25">
      <c r="M269" s="39"/>
    </row>
    <row r="270" spans="13:13" x14ac:dyDescent="0.25">
      <c r="M270" s="39"/>
    </row>
    <row r="271" spans="13:13" x14ac:dyDescent="0.25">
      <c r="M271" s="39"/>
    </row>
    <row r="272" spans="13:13" x14ac:dyDescent="0.25">
      <c r="M272" s="39"/>
    </row>
    <row r="273" spans="13:13" x14ac:dyDescent="0.25">
      <c r="M273" s="39"/>
    </row>
    <row r="274" spans="13:13" x14ac:dyDescent="0.25">
      <c r="M274" s="39"/>
    </row>
    <row r="275" spans="13:13" x14ac:dyDescent="0.25">
      <c r="M275" s="39"/>
    </row>
    <row r="276" spans="13:13" x14ac:dyDescent="0.25">
      <c r="M276" s="39"/>
    </row>
    <row r="277" spans="13:13" x14ac:dyDescent="0.25">
      <c r="M277" s="39"/>
    </row>
    <row r="278" spans="13:13" x14ac:dyDescent="0.25">
      <c r="M278" s="39"/>
    </row>
    <row r="279" spans="13:13" x14ac:dyDescent="0.25">
      <c r="M279" s="39"/>
    </row>
    <row r="280" spans="13:13" x14ac:dyDescent="0.25">
      <c r="M280" s="39"/>
    </row>
    <row r="281" spans="13:13" x14ac:dyDescent="0.25">
      <c r="M281" s="39"/>
    </row>
    <row r="282" spans="13:13" x14ac:dyDescent="0.25">
      <c r="M282" s="39"/>
    </row>
    <row r="283" spans="13:13" x14ac:dyDescent="0.25">
      <c r="M283" s="39"/>
    </row>
    <row r="284" spans="13:13" x14ac:dyDescent="0.25">
      <c r="M284" s="39"/>
    </row>
    <row r="285" spans="13:13" x14ac:dyDescent="0.25">
      <c r="M285" s="39"/>
    </row>
    <row r="286" spans="13:13" x14ac:dyDescent="0.25">
      <c r="M286" s="39"/>
    </row>
    <row r="287" spans="13:13" x14ac:dyDescent="0.25">
      <c r="M287" s="39"/>
    </row>
    <row r="288" spans="13:13" x14ac:dyDescent="0.25">
      <c r="M288" s="39"/>
    </row>
    <row r="289" spans="13:13" x14ac:dyDescent="0.25">
      <c r="M289" s="39"/>
    </row>
    <row r="290" spans="13:13" x14ac:dyDescent="0.25">
      <c r="M290" s="39"/>
    </row>
    <row r="291" spans="13:13" x14ac:dyDescent="0.25">
      <c r="M291" s="39"/>
    </row>
    <row r="292" spans="13:13" x14ac:dyDescent="0.25">
      <c r="M292" s="39"/>
    </row>
    <row r="293" spans="13:13" x14ac:dyDescent="0.25">
      <c r="M293" s="39"/>
    </row>
    <row r="294" spans="13:13" x14ac:dyDescent="0.25">
      <c r="M294" s="39"/>
    </row>
    <row r="295" spans="13:13" x14ac:dyDescent="0.25">
      <c r="M295" s="39"/>
    </row>
    <row r="296" spans="13:13" x14ac:dyDescent="0.25">
      <c r="M296" s="39"/>
    </row>
    <row r="297" spans="13:13" x14ac:dyDescent="0.25">
      <c r="M297" s="39"/>
    </row>
    <row r="298" spans="13:13" x14ac:dyDescent="0.25">
      <c r="M298" s="39"/>
    </row>
    <row r="299" spans="13:13" x14ac:dyDescent="0.25">
      <c r="M299" s="39"/>
    </row>
    <row r="300" spans="13:13" x14ac:dyDescent="0.25">
      <c r="M300" s="39"/>
    </row>
    <row r="301" spans="13:13" x14ac:dyDescent="0.25">
      <c r="M301" s="39"/>
    </row>
    <row r="302" spans="13:13" x14ac:dyDescent="0.25">
      <c r="M302" s="39"/>
    </row>
    <row r="303" spans="13:13" x14ac:dyDescent="0.25">
      <c r="M303" s="39"/>
    </row>
    <row r="304" spans="13:13" x14ac:dyDescent="0.25">
      <c r="M304" s="39"/>
    </row>
    <row r="305" spans="13:13" x14ac:dyDescent="0.25">
      <c r="M305" s="39"/>
    </row>
    <row r="306" spans="13:13" x14ac:dyDescent="0.25">
      <c r="M306" s="39"/>
    </row>
    <row r="307" spans="13:13" x14ac:dyDescent="0.25">
      <c r="M307" s="39"/>
    </row>
    <row r="308" spans="13:13" x14ac:dyDescent="0.25">
      <c r="M308" s="39"/>
    </row>
    <row r="309" spans="13:13" x14ac:dyDescent="0.25">
      <c r="M309" s="39"/>
    </row>
    <row r="310" spans="13:13" x14ac:dyDescent="0.25">
      <c r="M310" s="39"/>
    </row>
    <row r="311" spans="13:13" x14ac:dyDescent="0.25">
      <c r="M311" s="39"/>
    </row>
    <row r="312" spans="13:13" x14ac:dyDescent="0.25">
      <c r="M312" s="39"/>
    </row>
    <row r="313" spans="13:13" x14ac:dyDescent="0.25">
      <c r="M313" s="39"/>
    </row>
    <row r="314" spans="13:13" x14ac:dyDescent="0.25">
      <c r="M314" s="39"/>
    </row>
    <row r="315" spans="13:13" x14ac:dyDescent="0.25">
      <c r="M315" s="39"/>
    </row>
    <row r="316" spans="13:13" x14ac:dyDescent="0.25">
      <c r="M316" s="39"/>
    </row>
    <row r="317" spans="13:13" x14ac:dyDescent="0.25">
      <c r="M317" s="39"/>
    </row>
    <row r="318" spans="13:13" x14ac:dyDescent="0.25">
      <c r="M318" s="39"/>
    </row>
    <row r="319" spans="13:13" x14ac:dyDescent="0.25">
      <c r="M319" s="39"/>
    </row>
    <row r="320" spans="13:13" x14ac:dyDescent="0.25">
      <c r="M320" s="39"/>
    </row>
    <row r="321" spans="13:13" x14ac:dyDescent="0.25">
      <c r="M321" s="39"/>
    </row>
    <row r="322" spans="13:13" x14ac:dyDescent="0.25">
      <c r="M322" s="39"/>
    </row>
    <row r="323" spans="13:13" x14ac:dyDescent="0.25">
      <c r="M323" s="39"/>
    </row>
    <row r="324" spans="13:13" x14ac:dyDescent="0.25">
      <c r="M324" s="39"/>
    </row>
    <row r="325" spans="13:13" x14ac:dyDescent="0.25">
      <c r="M325" s="39"/>
    </row>
    <row r="326" spans="13:13" x14ac:dyDescent="0.25">
      <c r="M326" s="39"/>
    </row>
    <row r="327" spans="13:13" x14ac:dyDescent="0.25">
      <c r="M327" s="39"/>
    </row>
    <row r="328" spans="13:13" x14ac:dyDescent="0.25">
      <c r="M328" s="39"/>
    </row>
    <row r="329" spans="13:13" x14ac:dyDescent="0.25">
      <c r="M329" s="39"/>
    </row>
    <row r="330" spans="13:13" x14ac:dyDescent="0.25">
      <c r="M330" s="39"/>
    </row>
    <row r="331" spans="13:13" x14ac:dyDescent="0.25">
      <c r="M331" s="39"/>
    </row>
    <row r="332" spans="13:13" x14ac:dyDescent="0.25">
      <c r="M332" s="39"/>
    </row>
    <row r="333" spans="13:13" x14ac:dyDescent="0.25">
      <c r="M333" s="39"/>
    </row>
    <row r="334" spans="13:13" x14ac:dyDescent="0.25">
      <c r="M334" s="39"/>
    </row>
    <row r="335" spans="13:13" x14ac:dyDescent="0.25">
      <c r="M335" s="39"/>
    </row>
    <row r="336" spans="13:13" x14ac:dyDescent="0.25">
      <c r="M336" s="39"/>
    </row>
    <row r="337" spans="13:13" x14ac:dyDescent="0.25">
      <c r="M337" s="39"/>
    </row>
    <row r="338" spans="13:13" x14ac:dyDescent="0.25">
      <c r="M338" s="39"/>
    </row>
    <row r="339" spans="13:13" x14ac:dyDescent="0.25">
      <c r="M339" s="39"/>
    </row>
    <row r="340" spans="13:13" x14ac:dyDescent="0.25">
      <c r="M340" s="39"/>
    </row>
    <row r="341" spans="13:13" x14ac:dyDescent="0.25">
      <c r="M341" s="39"/>
    </row>
    <row r="342" spans="13:13" x14ac:dyDescent="0.25">
      <c r="M342" s="39"/>
    </row>
    <row r="343" spans="13:13" x14ac:dyDescent="0.25">
      <c r="M343" s="39"/>
    </row>
    <row r="344" spans="13:13" x14ac:dyDescent="0.25">
      <c r="M344" s="39"/>
    </row>
    <row r="345" spans="13:13" x14ac:dyDescent="0.25">
      <c r="M345" s="39"/>
    </row>
    <row r="346" spans="13:13" x14ac:dyDescent="0.25">
      <c r="M346" s="39"/>
    </row>
    <row r="347" spans="13:13" x14ac:dyDescent="0.25">
      <c r="M347" s="39"/>
    </row>
    <row r="348" spans="13:13" x14ac:dyDescent="0.25">
      <c r="M348" s="39"/>
    </row>
    <row r="349" spans="13:13" x14ac:dyDescent="0.25">
      <c r="M349" s="39"/>
    </row>
    <row r="350" spans="13:13" x14ac:dyDescent="0.25">
      <c r="M350" s="39"/>
    </row>
    <row r="351" spans="13:13" x14ac:dyDescent="0.25">
      <c r="M351" s="39"/>
    </row>
    <row r="352" spans="13:13" x14ac:dyDescent="0.25">
      <c r="M352" s="39"/>
    </row>
    <row r="353" spans="13:13" x14ac:dyDescent="0.25">
      <c r="M353" s="39"/>
    </row>
    <row r="354" spans="13:13" x14ac:dyDescent="0.25">
      <c r="M354" s="39"/>
    </row>
    <row r="355" spans="13:13" x14ac:dyDescent="0.25">
      <c r="M355" s="39"/>
    </row>
    <row r="356" spans="13:13" x14ac:dyDescent="0.25">
      <c r="M356" s="39"/>
    </row>
    <row r="357" spans="13:13" x14ac:dyDescent="0.25">
      <c r="M357" s="39"/>
    </row>
    <row r="358" spans="13:13" x14ac:dyDescent="0.25">
      <c r="M358" s="39"/>
    </row>
    <row r="359" spans="13:13" x14ac:dyDescent="0.25">
      <c r="M359" s="39"/>
    </row>
    <row r="360" spans="13:13" x14ac:dyDescent="0.25">
      <c r="M360" s="39"/>
    </row>
    <row r="361" spans="13:13" x14ac:dyDescent="0.25">
      <c r="M361" s="39"/>
    </row>
    <row r="362" spans="13:13" x14ac:dyDescent="0.25">
      <c r="M362" s="39"/>
    </row>
    <row r="363" spans="13:13" x14ac:dyDescent="0.25">
      <c r="M363" s="39"/>
    </row>
    <row r="364" spans="13:13" x14ac:dyDescent="0.25">
      <c r="M364" s="39"/>
    </row>
    <row r="365" spans="13:13" x14ac:dyDescent="0.25">
      <c r="M365" s="39"/>
    </row>
    <row r="366" spans="13:13" x14ac:dyDescent="0.25">
      <c r="M366" s="39"/>
    </row>
    <row r="367" spans="13:13" x14ac:dyDescent="0.25">
      <c r="M367" s="39"/>
    </row>
    <row r="368" spans="13:13" x14ac:dyDescent="0.25">
      <c r="M368" s="39"/>
    </row>
    <row r="369" spans="13:13" x14ac:dyDescent="0.25">
      <c r="M369" s="39"/>
    </row>
    <row r="370" spans="13:13" x14ac:dyDescent="0.25">
      <c r="M370" s="39"/>
    </row>
    <row r="371" spans="13:13" x14ac:dyDescent="0.25">
      <c r="M371" s="39"/>
    </row>
    <row r="372" spans="13:13" x14ac:dyDescent="0.25">
      <c r="M372" s="39"/>
    </row>
    <row r="373" spans="13:13" x14ac:dyDescent="0.25">
      <c r="M373" s="39"/>
    </row>
    <row r="374" spans="13:13" x14ac:dyDescent="0.25">
      <c r="M374" s="39"/>
    </row>
    <row r="375" spans="13:13" x14ac:dyDescent="0.25">
      <c r="M375" s="39"/>
    </row>
    <row r="376" spans="13:13" x14ac:dyDescent="0.25">
      <c r="M376" s="39"/>
    </row>
    <row r="377" spans="13:13" x14ac:dyDescent="0.25">
      <c r="M377" s="39"/>
    </row>
    <row r="378" spans="13:13" x14ac:dyDescent="0.25">
      <c r="M378" s="39"/>
    </row>
    <row r="379" spans="13:13" x14ac:dyDescent="0.25">
      <c r="M379" s="39"/>
    </row>
    <row r="380" spans="13:13" x14ac:dyDescent="0.25">
      <c r="M380" s="39"/>
    </row>
    <row r="381" spans="13:13" x14ac:dyDescent="0.25">
      <c r="M381" s="39"/>
    </row>
    <row r="382" spans="13:13" x14ac:dyDescent="0.25">
      <c r="M382" s="39"/>
    </row>
    <row r="383" spans="13:13" x14ac:dyDescent="0.25">
      <c r="M383" s="39"/>
    </row>
    <row r="384" spans="13:13" x14ac:dyDescent="0.25">
      <c r="M384" s="39"/>
    </row>
    <row r="385" spans="13:13" x14ac:dyDescent="0.25">
      <c r="M385" s="39"/>
    </row>
    <row r="386" spans="13:13" x14ac:dyDescent="0.25">
      <c r="M386" s="39"/>
    </row>
    <row r="387" spans="13:13" x14ac:dyDescent="0.25">
      <c r="M387" s="39"/>
    </row>
    <row r="388" spans="13:13" x14ac:dyDescent="0.25">
      <c r="M388" s="39"/>
    </row>
    <row r="389" spans="13:13" x14ac:dyDescent="0.25">
      <c r="M389" s="39"/>
    </row>
    <row r="390" spans="13:13" x14ac:dyDescent="0.25">
      <c r="M390" s="39"/>
    </row>
    <row r="391" spans="13:13" x14ac:dyDescent="0.25">
      <c r="M391" s="39"/>
    </row>
    <row r="392" spans="13:13" x14ac:dyDescent="0.25">
      <c r="M392" s="39"/>
    </row>
    <row r="393" spans="13:13" x14ac:dyDescent="0.25">
      <c r="M393" s="39"/>
    </row>
    <row r="394" spans="13:13" x14ac:dyDescent="0.25">
      <c r="M394" s="39"/>
    </row>
    <row r="395" spans="13:13" x14ac:dyDescent="0.25">
      <c r="M395" s="39"/>
    </row>
    <row r="396" spans="13:13" x14ac:dyDescent="0.25">
      <c r="M396" s="39"/>
    </row>
    <row r="397" spans="13:13" x14ac:dyDescent="0.25">
      <c r="M397" s="39"/>
    </row>
    <row r="398" spans="13:13" x14ac:dyDescent="0.25">
      <c r="M398" s="39"/>
    </row>
    <row r="399" spans="13:13" x14ac:dyDescent="0.25">
      <c r="M399" s="39"/>
    </row>
    <row r="400" spans="13:13" x14ac:dyDescent="0.25">
      <c r="M400" s="39"/>
    </row>
    <row r="401" spans="13:13" x14ac:dyDescent="0.25">
      <c r="M401" s="39"/>
    </row>
    <row r="402" spans="13:13" x14ac:dyDescent="0.25">
      <c r="M402" s="39"/>
    </row>
    <row r="403" spans="13:13" x14ac:dyDescent="0.25">
      <c r="M403" s="39"/>
    </row>
    <row r="404" spans="13:13" x14ac:dyDescent="0.25">
      <c r="M404" s="39"/>
    </row>
    <row r="405" spans="13:13" x14ac:dyDescent="0.25">
      <c r="M405" s="39"/>
    </row>
    <row r="406" spans="13:13" x14ac:dyDescent="0.25">
      <c r="M406" s="39"/>
    </row>
    <row r="407" spans="13:13" x14ac:dyDescent="0.25">
      <c r="M407" s="39"/>
    </row>
    <row r="408" spans="13:13" x14ac:dyDescent="0.25">
      <c r="M408" s="39"/>
    </row>
    <row r="409" spans="13:13" x14ac:dyDescent="0.25">
      <c r="M409" s="39"/>
    </row>
    <row r="410" spans="13:13" x14ac:dyDescent="0.25">
      <c r="M410" s="39"/>
    </row>
    <row r="411" spans="13:13" x14ac:dyDescent="0.25">
      <c r="M411" s="39"/>
    </row>
    <row r="412" spans="13:13" x14ac:dyDescent="0.25">
      <c r="M412" s="39"/>
    </row>
    <row r="413" spans="13:13" x14ac:dyDescent="0.25">
      <c r="M413" s="39"/>
    </row>
    <row r="414" spans="13:13" x14ac:dyDescent="0.25">
      <c r="M414" s="39"/>
    </row>
    <row r="415" spans="13:13" x14ac:dyDescent="0.25">
      <c r="M415" s="39"/>
    </row>
    <row r="416" spans="13:13" x14ac:dyDescent="0.25">
      <c r="M416" s="39"/>
    </row>
    <row r="417" spans="13:13" x14ac:dyDescent="0.25">
      <c r="M417" s="39"/>
    </row>
    <row r="418" spans="13:13" x14ac:dyDescent="0.25">
      <c r="M418" s="39"/>
    </row>
    <row r="419" spans="13:13" x14ac:dyDescent="0.25">
      <c r="M419" s="39"/>
    </row>
    <row r="420" spans="13:13" x14ac:dyDescent="0.25">
      <c r="M420" s="39"/>
    </row>
    <row r="421" spans="13:13" x14ac:dyDescent="0.25">
      <c r="M421" s="39"/>
    </row>
    <row r="422" spans="13:13" x14ac:dyDescent="0.25">
      <c r="M422" s="39"/>
    </row>
    <row r="423" spans="13:13" x14ac:dyDescent="0.25">
      <c r="M423" s="39"/>
    </row>
    <row r="424" spans="13:13" x14ac:dyDescent="0.25">
      <c r="M424" s="39"/>
    </row>
    <row r="425" spans="13:13" x14ac:dyDescent="0.25">
      <c r="M425" s="39"/>
    </row>
    <row r="426" spans="13:13" x14ac:dyDescent="0.25">
      <c r="M426" s="39"/>
    </row>
    <row r="427" spans="13:13" x14ac:dyDescent="0.25">
      <c r="M427" s="39"/>
    </row>
    <row r="428" spans="13:13" x14ac:dyDescent="0.25">
      <c r="M428" s="39"/>
    </row>
    <row r="429" spans="13:13" x14ac:dyDescent="0.25">
      <c r="M429" s="39"/>
    </row>
    <row r="430" spans="13:13" x14ac:dyDescent="0.25">
      <c r="M430" s="39"/>
    </row>
    <row r="431" spans="13:13" x14ac:dyDescent="0.25">
      <c r="M431" s="39"/>
    </row>
    <row r="432" spans="13:13" x14ac:dyDescent="0.25">
      <c r="M432" s="39"/>
    </row>
    <row r="433" spans="13:13" x14ac:dyDescent="0.25">
      <c r="M433" s="39"/>
    </row>
    <row r="434" spans="13:13" x14ac:dyDescent="0.25">
      <c r="M434" s="39"/>
    </row>
    <row r="435" spans="13:13" x14ac:dyDescent="0.25">
      <c r="M435" s="39"/>
    </row>
    <row r="436" spans="13:13" x14ac:dyDescent="0.25">
      <c r="M436" s="39"/>
    </row>
    <row r="437" spans="13:13" x14ac:dyDescent="0.25">
      <c r="M437" s="39"/>
    </row>
    <row r="438" spans="13:13" x14ac:dyDescent="0.25">
      <c r="M438" s="39"/>
    </row>
    <row r="439" spans="13:13" x14ac:dyDescent="0.25">
      <c r="M439" s="39"/>
    </row>
    <row r="440" spans="13:13" x14ac:dyDescent="0.25">
      <c r="M440" s="39"/>
    </row>
    <row r="441" spans="13:13" x14ac:dyDescent="0.25">
      <c r="M441" s="39"/>
    </row>
    <row r="442" spans="13:13" x14ac:dyDescent="0.25">
      <c r="M442" s="39"/>
    </row>
    <row r="443" spans="13:13" x14ac:dyDescent="0.25">
      <c r="M443" s="39"/>
    </row>
    <row r="444" spans="13:13" x14ac:dyDescent="0.25">
      <c r="M444" s="39"/>
    </row>
    <row r="445" spans="13:13" x14ac:dyDescent="0.25">
      <c r="M445" s="39"/>
    </row>
    <row r="446" spans="13:13" x14ac:dyDescent="0.25">
      <c r="M446" s="39"/>
    </row>
    <row r="447" spans="13:13" x14ac:dyDescent="0.25">
      <c r="M447" s="39"/>
    </row>
    <row r="448" spans="13:13" x14ac:dyDescent="0.25">
      <c r="M448" s="39"/>
    </row>
    <row r="449" spans="13:13" x14ac:dyDescent="0.25">
      <c r="M449" s="39"/>
    </row>
    <row r="450" spans="13:13" x14ac:dyDescent="0.25">
      <c r="M450" s="39"/>
    </row>
    <row r="451" spans="13:13" x14ac:dyDescent="0.25">
      <c r="M451" s="39"/>
    </row>
    <row r="452" spans="13:13" x14ac:dyDescent="0.25">
      <c r="M452" s="39"/>
    </row>
    <row r="453" spans="13:13" x14ac:dyDescent="0.25">
      <c r="M453" s="39"/>
    </row>
    <row r="454" spans="13:13" x14ac:dyDescent="0.25">
      <c r="M454" s="39"/>
    </row>
    <row r="455" spans="13:13" x14ac:dyDescent="0.25">
      <c r="M455" s="39"/>
    </row>
    <row r="456" spans="13:13" x14ac:dyDescent="0.25">
      <c r="M456" s="39"/>
    </row>
    <row r="457" spans="13:13" x14ac:dyDescent="0.25">
      <c r="M457" s="39"/>
    </row>
    <row r="458" spans="13:13" x14ac:dyDescent="0.25">
      <c r="M458" s="39"/>
    </row>
    <row r="459" spans="13:13" x14ac:dyDescent="0.25">
      <c r="M459" s="39"/>
    </row>
    <row r="460" spans="13:13" x14ac:dyDescent="0.25">
      <c r="M460" s="39"/>
    </row>
    <row r="461" spans="13:13" x14ac:dyDescent="0.25">
      <c r="M461" s="39"/>
    </row>
    <row r="462" spans="13:13" x14ac:dyDescent="0.25">
      <c r="M462" s="39"/>
    </row>
    <row r="463" spans="13:13" x14ac:dyDescent="0.25">
      <c r="M463" s="39"/>
    </row>
    <row r="464" spans="13:13" x14ac:dyDescent="0.25">
      <c r="M464" s="39"/>
    </row>
    <row r="465" spans="13:13" x14ac:dyDescent="0.25">
      <c r="M465" s="39"/>
    </row>
    <row r="466" spans="13:13" x14ac:dyDescent="0.25">
      <c r="M466" s="39"/>
    </row>
    <row r="467" spans="13:13" x14ac:dyDescent="0.25">
      <c r="M467" s="39"/>
    </row>
    <row r="468" spans="13:13" x14ac:dyDescent="0.25">
      <c r="M468" s="39"/>
    </row>
    <row r="469" spans="13:13" x14ac:dyDescent="0.25">
      <c r="M469" s="39"/>
    </row>
    <row r="470" spans="13:13" x14ac:dyDescent="0.25">
      <c r="M470" s="39"/>
    </row>
    <row r="471" spans="13:13" x14ac:dyDescent="0.25">
      <c r="M471" s="39"/>
    </row>
    <row r="472" spans="13:13" x14ac:dyDescent="0.25">
      <c r="M472" s="39"/>
    </row>
    <row r="473" spans="13:13" x14ac:dyDescent="0.25">
      <c r="M473" s="39"/>
    </row>
    <row r="474" spans="13:13" x14ac:dyDescent="0.25">
      <c r="M474" s="39"/>
    </row>
    <row r="475" spans="13:13" x14ac:dyDescent="0.25">
      <c r="M475" s="39"/>
    </row>
    <row r="476" spans="13:13" x14ac:dyDescent="0.25">
      <c r="M476" s="39"/>
    </row>
    <row r="477" spans="13:13" x14ac:dyDescent="0.25">
      <c r="M477" s="39"/>
    </row>
    <row r="478" spans="13:13" x14ac:dyDescent="0.25">
      <c r="M478" s="39"/>
    </row>
    <row r="479" spans="13:13" x14ac:dyDescent="0.25">
      <c r="M479" s="39"/>
    </row>
    <row r="480" spans="13:13" x14ac:dyDescent="0.25">
      <c r="M480" s="39"/>
    </row>
    <row r="481" spans="13:13" x14ac:dyDescent="0.25">
      <c r="M481" s="39"/>
    </row>
    <row r="482" spans="13:13" x14ac:dyDescent="0.25">
      <c r="M482" s="39"/>
    </row>
    <row r="483" spans="13:13" x14ac:dyDescent="0.25">
      <c r="M483" s="39"/>
    </row>
    <row r="484" spans="13:13" x14ac:dyDescent="0.25">
      <c r="M484" s="39"/>
    </row>
    <row r="485" spans="13:13" x14ac:dyDescent="0.25">
      <c r="M485" s="39"/>
    </row>
    <row r="486" spans="13:13" x14ac:dyDescent="0.25">
      <c r="M486" s="39"/>
    </row>
    <row r="487" spans="13:13" x14ac:dyDescent="0.25">
      <c r="M487" s="39"/>
    </row>
    <row r="488" spans="13:13" x14ac:dyDescent="0.25">
      <c r="M488" s="39"/>
    </row>
    <row r="489" spans="13:13" x14ac:dyDescent="0.25">
      <c r="M489" s="39"/>
    </row>
    <row r="490" spans="13:13" x14ac:dyDescent="0.25">
      <c r="M490" s="39"/>
    </row>
    <row r="491" spans="13:13" x14ac:dyDescent="0.25">
      <c r="M491" s="39"/>
    </row>
    <row r="492" spans="13:13" x14ac:dyDescent="0.25">
      <c r="M492" s="39"/>
    </row>
    <row r="493" spans="13:13" x14ac:dyDescent="0.25">
      <c r="M493" s="39"/>
    </row>
    <row r="494" spans="13:13" x14ac:dyDescent="0.25">
      <c r="M494" s="39"/>
    </row>
    <row r="495" spans="13:13" x14ac:dyDescent="0.25">
      <c r="M495" s="39"/>
    </row>
    <row r="496" spans="13:13" x14ac:dyDescent="0.25">
      <c r="M496" s="39"/>
    </row>
    <row r="497" spans="13:13" x14ac:dyDescent="0.25">
      <c r="M497" s="39"/>
    </row>
    <row r="498" spans="13:13" x14ac:dyDescent="0.25">
      <c r="M498" s="39"/>
    </row>
    <row r="499" spans="13:13" x14ac:dyDescent="0.25">
      <c r="M499" s="39"/>
    </row>
    <row r="500" spans="13:13" x14ac:dyDescent="0.25">
      <c r="M500" s="39"/>
    </row>
    <row r="501" spans="13:13" x14ac:dyDescent="0.25">
      <c r="M501" s="39"/>
    </row>
    <row r="502" spans="13:13" x14ac:dyDescent="0.25">
      <c r="M502" s="39"/>
    </row>
    <row r="503" spans="13:13" x14ac:dyDescent="0.25">
      <c r="M503" s="39"/>
    </row>
    <row r="504" spans="13:13" x14ac:dyDescent="0.25">
      <c r="M504" s="39"/>
    </row>
    <row r="505" spans="13:13" x14ac:dyDescent="0.25">
      <c r="M505" s="39"/>
    </row>
    <row r="506" spans="13:13" x14ac:dyDescent="0.25">
      <c r="M506" s="39"/>
    </row>
    <row r="507" spans="13:13" x14ac:dyDescent="0.25">
      <c r="M507" s="39"/>
    </row>
    <row r="508" spans="13:13" x14ac:dyDescent="0.25">
      <c r="M508" s="39"/>
    </row>
    <row r="509" spans="13:13" x14ac:dyDescent="0.25">
      <c r="M509" s="39"/>
    </row>
    <row r="510" spans="13:13" x14ac:dyDescent="0.25">
      <c r="M510" s="39"/>
    </row>
    <row r="511" spans="13:13" x14ac:dyDescent="0.25">
      <c r="M511" s="39"/>
    </row>
    <row r="512" spans="13:13" x14ac:dyDescent="0.25">
      <c r="M512" s="39"/>
    </row>
    <row r="513" spans="13:13" x14ac:dyDescent="0.25">
      <c r="M513" s="39"/>
    </row>
    <row r="514" spans="13:13" x14ac:dyDescent="0.25">
      <c r="M514" s="39"/>
    </row>
    <row r="515" spans="13:13" x14ac:dyDescent="0.25">
      <c r="M515" s="39"/>
    </row>
    <row r="516" spans="13:13" x14ac:dyDescent="0.25">
      <c r="M516" s="39"/>
    </row>
    <row r="517" spans="13:13" x14ac:dyDescent="0.25">
      <c r="M517" s="39"/>
    </row>
    <row r="518" spans="13:13" x14ac:dyDescent="0.25">
      <c r="M518" s="39"/>
    </row>
    <row r="519" spans="13:13" x14ac:dyDescent="0.25">
      <c r="M519" s="39"/>
    </row>
    <row r="520" spans="13:13" x14ac:dyDescent="0.25">
      <c r="M520" s="39"/>
    </row>
    <row r="521" spans="13:13" x14ac:dyDescent="0.25">
      <c r="M521" s="39"/>
    </row>
    <row r="522" spans="13:13" x14ac:dyDescent="0.25">
      <c r="M522" s="39"/>
    </row>
    <row r="523" spans="13:13" x14ac:dyDescent="0.25">
      <c r="M523" s="39"/>
    </row>
    <row r="524" spans="13:13" x14ac:dyDescent="0.25">
      <c r="M524" s="39"/>
    </row>
    <row r="525" spans="13:13" x14ac:dyDescent="0.25">
      <c r="M525" s="39"/>
    </row>
    <row r="526" spans="13:13" x14ac:dyDescent="0.25">
      <c r="M526" s="39"/>
    </row>
    <row r="527" spans="13:13" x14ac:dyDescent="0.25">
      <c r="M527" s="39"/>
    </row>
    <row r="528" spans="13:13" x14ac:dyDescent="0.25">
      <c r="M528" s="39"/>
    </row>
    <row r="529" spans="13:13" x14ac:dyDescent="0.25">
      <c r="M529" s="39"/>
    </row>
    <row r="530" spans="13:13" x14ac:dyDescent="0.25">
      <c r="M530" s="39"/>
    </row>
    <row r="531" spans="13:13" x14ac:dyDescent="0.25">
      <c r="M531" s="39"/>
    </row>
    <row r="532" spans="13:13" x14ac:dyDescent="0.25">
      <c r="M532" s="39"/>
    </row>
    <row r="533" spans="13:13" x14ac:dyDescent="0.25">
      <c r="M533" s="39"/>
    </row>
    <row r="534" spans="13:13" x14ac:dyDescent="0.25">
      <c r="M534" s="39"/>
    </row>
    <row r="535" spans="13:13" x14ac:dyDescent="0.25">
      <c r="M535" s="39"/>
    </row>
    <row r="536" spans="13:13" x14ac:dyDescent="0.25">
      <c r="M536" s="39"/>
    </row>
    <row r="537" spans="13:13" x14ac:dyDescent="0.25">
      <c r="M537" s="39"/>
    </row>
    <row r="538" spans="13:13" x14ac:dyDescent="0.25">
      <c r="M538" s="39"/>
    </row>
    <row r="539" spans="13:13" x14ac:dyDescent="0.25">
      <c r="M539" s="39"/>
    </row>
    <row r="540" spans="13:13" x14ac:dyDescent="0.25">
      <c r="M540" s="39"/>
    </row>
    <row r="541" spans="13:13" x14ac:dyDescent="0.25">
      <c r="M541" s="39"/>
    </row>
    <row r="542" spans="13:13" x14ac:dyDescent="0.25">
      <c r="M542" s="39"/>
    </row>
    <row r="543" spans="13:13" x14ac:dyDescent="0.25">
      <c r="M543" s="39"/>
    </row>
    <row r="544" spans="13:13" x14ac:dyDescent="0.25">
      <c r="M544" s="39"/>
    </row>
    <row r="545" spans="13:13" x14ac:dyDescent="0.25">
      <c r="M545" s="39"/>
    </row>
    <row r="546" spans="13:13" x14ac:dyDescent="0.25">
      <c r="M546" s="39"/>
    </row>
    <row r="547" spans="13:13" x14ac:dyDescent="0.25">
      <c r="M547" s="39"/>
    </row>
    <row r="548" spans="13:13" x14ac:dyDescent="0.25">
      <c r="M548" s="39"/>
    </row>
    <row r="549" spans="13:13" x14ac:dyDescent="0.25">
      <c r="M549" s="39"/>
    </row>
    <row r="550" spans="13:13" x14ac:dyDescent="0.25">
      <c r="M550" s="39"/>
    </row>
    <row r="551" spans="13:13" x14ac:dyDescent="0.25">
      <c r="M551" s="39"/>
    </row>
    <row r="552" spans="13:13" x14ac:dyDescent="0.25">
      <c r="M552" s="39"/>
    </row>
    <row r="553" spans="13:13" x14ac:dyDescent="0.25">
      <c r="M553" s="39"/>
    </row>
    <row r="554" spans="13:13" x14ac:dyDescent="0.25">
      <c r="M554" s="39"/>
    </row>
    <row r="555" spans="13:13" x14ac:dyDescent="0.25">
      <c r="M555" s="39"/>
    </row>
    <row r="556" spans="13:13" x14ac:dyDescent="0.25">
      <c r="M556" s="39"/>
    </row>
    <row r="557" spans="13:13" x14ac:dyDescent="0.25">
      <c r="M557" s="39"/>
    </row>
    <row r="558" spans="13:13" x14ac:dyDescent="0.25">
      <c r="M558" s="39"/>
    </row>
    <row r="559" spans="13:13" x14ac:dyDescent="0.25">
      <c r="M559" s="39"/>
    </row>
    <row r="560" spans="13:13" x14ac:dyDescent="0.25">
      <c r="M560" s="39"/>
    </row>
    <row r="561" spans="13:13" x14ac:dyDescent="0.25">
      <c r="M561" s="39"/>
    </row>
    <row r="562" spans="13:13" x14ac:dyDescent="0.25">
      <c r="M562" s="39"/>
    </row>
    <row r="563" spans="13:13" x14ac:dyDescent="0.25">
      <c r="M563" s="39"/>
    </row>
    <row r="564" spans="13:13" x14ac:dyDescent="0.25">
      <c r="M564" s="39"/>
    </row>
    <row r="565" spans="13:13" x14ac:dyDescent="0.25">
      <c r="M565" s="39"/>
    </row>
    <row r="566" spans="13:13" x14ac:dyDescent="0.25">
      <c r="M566" s="39"/>
    </row>
    <row r="567" spans="13:13" x14ac:dyDescent="0.25">
      <c r="M567" s="39"/>
    </row>
    <row r="568" spans="13:13" x14ac:dyDescent="0.25">
      <c r="M568" s="39"/>
    </row>
    <row r="569" spans="13:13" x14ac:dyDescent="0.25">
      <c r="M569" s="39"/>
    </row>
    <row r="570" spans="13:13" x14ac:dyDescent="0.25">
      <c r="M570" s="39"/>
    </row>
    <row r="571" spans="13:13" x14ac:dyDescent="0.25">
      <c r="M571" s="39"/>
    </row>
    <row r="572" spans="13:13" x14ac:dyDescent="0.25">
      <c r="M572" s="39"/>
    </row>
    <row r="573" spans="13:13" x14ac:dyDescent="0.25">
      <c r="M573" s="39"/>
    </row>
    <row r="574" spans="13:13" x14ac:dyDescent="0.25">
      <c r="M574" s="39"/>
    </row>
    <row r="575" spans="13:13" x14ac:dyDescent="0.25">
      <c r="M575" s="39"/>
    </row>
    <row r="576" spans="13:13" x14ac:dyDescent="0.25">
      <c r="M576" s="39"/>
    </row>
    <row r="577" spans="13:13" x14ac:dyDescent="0.25">
      <c r="M577" s="39"/>
    </row>
    <row r="578" spans="13:13" x14ac:dyDescent="0.25">
      <c r="M578" s="39"/>
    </row>
    <row r="579" spans="13:13" x14ac:dyDescent="0.25">
      <c r="M579" s="39"/>
    </row>
    <row r="580" spans="13:13" x14ac:dyDescent="0.25">
      <c r="M580" s="39"/>
    </row>
    <row r="581" spans="13:13" x14ac:dyDescent="0.25">
      <c r="M581" s="39"/>
    </row>
    <row r="582" spans="13:13" x14ac:dyDescent="0.25">
      <c r="M582" s="39"/>
    </row>
    <row r="583" spans="13:13" x14ac:dyDescent="0.25">
      <c r="M583" s="39"/>
    </row>
    <row r="584" spans="13:13" x14ac:dyDescent="0.25">
      <c r="M584" s="39"/>
    </row>
    <row r="585" spans="13:13" x14ac:dyDescent="0.25">
      <c r="M585" s="39"/>
    </row>
    <row r="586" spans="13:13" x14ac:dyDescent="0.25">
      <c r="M586" s="39"/>
    </row>
    <row r="587" spans="13:13" x14ac:dyDescent="0.25">
      <c r="M587" s="39"/>
    </row>
    <row r="588" spans="13:13" x14ac:dyDescent="0.25">
      <c r="M588" s="39"/>
    </row>
    <row r="589" spans="13:13" x14ac:dyDescent="0.25">
      <c r="M589" s="39"/>
    </row>
    <row r="590" spans="13:13" x14ac:dyDescent="0.25">
      <c r="M590" s="39"/>
    </row>
    <row r="591" spans="13:13" x14ac:dyDescent="0.25">
      <c r="M591" s="39"/>
    </row>
    <row r="592" spans="13:13" x14ac:dyDescent="0.25">
      <c r="M592" s="39"/>
    </row>
    <row r="593" spans="13:13" x14ac:dyDescent="0.25">
      <c r="M593" s="39"/>
    </row>
    <row r="594" spans="13:13" x14ac:dyDescent="0.25">
      <c r="M594" s="39"/>
    </row>
    <row r="595" spans="13:13" x14ac:dyDescent="0.25">
      <c r="M595" s="39"/>
    </row>
    <row r="596" spans="13:13" x14ac:dyDescent="0.25">
      <c r="M596" s="39"/>
    </row>
    <row r="597" spans="13:13" x14ac:dyDescent="0.25">
      <c r="M597" s="39"/>
    </row>
    <row r="598" spans="13:13" x14ac:dyDescent="0.25">
      <c r="M598" s="39"/>
    </row>
    <row r="599" spans="13:13" x14ac:dyDescent="0.25">
      <c r="M599" s="39"/>
    </row>
    <row r="600" spans="13:13" x14ac:dyDescent="0.25">
      <c r="M600" s="39"/>
    </row>
    <row r="601" spans="13:13" x14ac:dyDescent="0.25">
      <c r="M601" s="39"/>
    </row>
    <row r="602" spans="13:13" x14ac:dyDescent="0.25">
      <c r="M602" s="39"/>
    </row>
    <row r="603" spans="13:13" x14ac:dyDescent="0.25">
      <c r="M603" s="39"/>
    </row>
    <row r="604" spans="13:13" x14ac:dyDescent="0.25">
      <c r="M604" s="39"/>
    </row>
    <row r="605" spans="13:13" x14ac:dyDescent="0.25">
      <c r="M605" s="39"/>
    </row>
    <row r="606" spans="13:13" x14ac:dyDescent="0.25">
      <c r="M606" s="39"/>
    </row>
    <row r="607" spans="13:13" x14ac:dyDescent="0.25">
      <c r="M607" s="39"/>
    </row>
    <row r="608" spans="13:13" x14ac:dyDescent="0.25">
      <c r="M608" s="39"/>
    </row>
    <row r="609" spans="13:13" x14ac:dyDescent="0.25">
      <c r="M609" s="39"/>
    </row>
    <row r="610" spans="13:13" x14ac:dyDescent="0.25">
      <c r="M610" s="39"/>
    </row>
    <row r="611" spans="13:13" x14ac:dyDescent="0.25">
      <c r="M611" s="39"/>
    </row>
    <row r="612" spans="13:13" x14ac:dyDescent="0.25">
      <c r="M612" s="39"/>
    </row>
    <row r="613" spans="13:13" x14ac:dyDescent="0.25">
      <c r="M613" s="39"/>
    </row>
    <row r="614" spans="13:13" x14ac:dyDescent="0.25">
      <c r="M614" s="39"/>
    </row>
    <row r="615" spans="13:13" x14ac:dyDescent="0.25">
      <c r="M615" s="39"/>
    </row>
    <row r="616" spans="13:13" x14ac:dyDescent="0.25">
      <c r="M616" s="39"/>
    </row>
    <row r="617" spans="13:13" x14ac:dyDescent="0.25">
      <c r="M617" s="39"/>
    </row>
    <row r="618" spans="13:13" x14ac:dyDescent="0.25">
      <c r="M618" s="39"/>
    </row>
    <row r="619" spans="13:13" x14ac:dyDescent="0.25">
      <c r="M619" s="39"/>
    </row>
    <row r="620" spans="13:13" x14ac:dyDescent="0.25">
      <c r="M620" s="39"/>
    </row>
    <row r="621" spans="13:13" x14ac:dyDescent="0.25">
      <c r="M621" s="39"/>
    </row>
    <row r="622" spans="13:13" x14ac:dyDescent="0.25">
      <c r="M622" s="39"/>
    </row>
    <row r="623" spans="13:13" x14ac:dyDescent="0.25">
      <c r="M623" s="39"/>
    </row>
    <row r="624" spans="13:13" x14ac:dyDescent="0.25">
      <c r="M624" s="39"/>
    </row>
    <row r="625" spans="13:13" x14ac:dyDescent="0.25">
      <c r="M625" s="39"/>
    </row>
    <row r="626" spans="13:13" x14ac:dyDescent="0.25">
      <c r="M626" s="39"/>
    </row>
    <row r="627" spans="13:13" x14ac:dyDescent="0.25">
      <c r="M627" s="39"/>
    </row>
    <row r="628" spans="13:13" x14ac:dyDescent="0.25">
      <c r="M628" s="39"/>
    </row>
    <row r="629" spans="13:13" x14ac:dyDescent="0.25">
      <c r="M629" s="39"/>
    </row>
    <row r="630" spans="13:13" x14ac:dyDescent="0.25">
      <c r="M630" s="39"/>
    </row>
    <row r="631" spans="13:13" x14ac:dyDescent="0.25">
      <c r="M631" s="39"/>
    </row>
    <row r="632" spans="13:13" x14ac:dyDescent="0.25">
      <c r="M632" s="39"/>
    </row>
    <row r="633" spans="13:13" x14ac:dyDescent="0.25">
      <c r="M633" s="39"/>
    </row>
    <row r="634" spans="13:13" x14ac:dyDescent="0.25">
      <c r="M634" s="39"/>
    </row>
    <row r="635" spans="13:13" x14ac:dyDescent="0.25">
      <c r="M635" s="39"/>
    </row>
    <row r="636" spans="13:13" x14ac:dyDescent="0.25">
      <c r="M636" s="39"/>
    </row>
    <row r="637" spans="13:13" x14ac:dyDescent="0.25">
      <c r="M637" s="39"/>
    </row>
    <row r="638" spans="13:13" x14ac:dyDescent="0.25">
      <c r="M638" s="39"/>
    </row>
    <row r="639" spans="13:13" x14ac:dyDescent="0.25">
      <c r="M639" s="39"/>
    </row>
    <row r="640" spans="13:13" x14ac:dyDescent="0.25">
      <c r="M640" s="39"/>
    </row>
    <row r="641" spans="13:13" x14ac:dyDescent="0.25">
      <c r="M641" s="39"/>
    </row>
    <row r="642" spans="13:13" x14ac:dyDescent="0.25">
      <c r="M642" s="39"/>
    </row>
    <row r="643" spans="13:13" x14ac:dyDescent="0.25">
      <c r="M643" s="39"/>
    </row>
    <row r="644" spans="13:13" x14ac:dyDescent="0.25">
      <c r="M644" s="39"/>
    </row>
    <row r="645" spans="13:13" x14ac:dyDescent="0.25">
      <c r="M645" s="39"/>
    </row>
    <row r="646" spans="13:13" x14ac:dyDescent="0.25">
      <c r="M646" s="39"/>
    </row>
    <row r="647" spans="13:13" x14ac:dyDescent="0.25">
      <c r="M647" s="39"/>
    </row>
    <row r="648" spans="13:13" x14ac:dyDescent="0.25">
      <c r="M648" s="39"/>
    </row>
    <row r="649" spans="13:13" x14ac:dyDescent="0.25">
      <c r="M649" s="39"/>
    </row>
    <row r="650" spans="13:13" x14ac:dyDescent="0.25">
      <c r="M650" s="39"/>
    </row>
    <row r="651" spans="13:13" x14ac:dyDescent="0.25">
      <c r="M651" s="39"/>
    </row>
    <row r="652" spans="13:13" x14ac:dyDescent="0.25">
      <c r="M652" s="39"/>
    </row>
    <row r="653" spans="13:13" x14ac:dyDescent="0.25">
      <c r="M653" s="39"/>
    </row>
    <row r="654" spans="13:13" x14ac:dyDescent="0.25">
      <c r="M654" s="39"/>
    </row>
    <row r="655" spans="13:13" x14ac:dyDescent="0.25">
      <c r="M655" s="39"/>
    </row>
    <row r="656" spans="13:13" x14ac:dyDescent="0.25">
      <c r="M656" s="39"/>
    </row>
    <row r="657" spans="13:13" x14ac:dyDescent="0.25">
      <c r="M657" s="39"/>
    </row>
    <row r="658" spans="13:13" x14ac:dyDescent="0.25">
      <c r="M658" s="39"/>
    </row>
    <row r="659" spans="13:13" x14ac:dyDescent="0.25">
      <c r="M659" s="39"/>
    </row>
    <row r="660" spans="13:13" x14ac:dyDescent="0.25">
      <c r="M660" s="39"/>
    </row>
    <row r="661" spans="13:13" x14ac:dyDescent="0.25">
      <c r="M661" s="39"/>
    </row>
    <row r="662" spans="13:13" x14ac:dyDescent="0.25">
      <c r="M662" s="39"/>
    </row>
    <row r="663" spans="13:13" x14ac:dyDescent="0.25">
      <c r="M663" s="39"/>
    </row>
    <row r="664" spans="13:13" x14ac:dyDescent="0.25">
      <c r="M664" s="39"/>
    </row>
    <row r="665" spans="13:13" x14ac:dyDescent="0.25">
      <c r="M665" s="39"/>
    </row>
    <row r="666" spans="13:13" x14ac:dyDescent="0.25">
      <c r="M666" s="39"/>
    </row>
    <row r="667" spans="13:13" x14ac:dyDescent="0.25">
      <c r="M667" s="39"/>
    </row>
    <row r="668" spans="13:13" x14ac:dyDescent="0.25">
      <c r="M668" s="39"/>
    </row>
    <row r="669" spans="13:13" x14ac:dyDescent="0.25">
      <c r="M669" s="39"/>
    </row>
    <row r="670" spans="13:13" x14ac:dyDescent="0.25">
      <c r="M670" s="39"/>
    </row>
    <row r="671" spans="13:13" x14ac:dyDescent="0.25">
      <c r="M671" s="39"/>
    </row>
    <row r="672" spans="13:13" x14ac:dyDescent="0.25">
      <c r="M672" s="39"/>
    </row>
    <row r="673" spans="13:13" x14ac:dyDescent="0.25">
      <c r="M673" s="39"/>
    </row>
    <row r="674" spans="13:13" x14ac:dyDescent="0.25">
      <c r="M674" s="39"/>
    </row>
    <row r="675" spans="13:13" x14ac:dyDescent="0.25">
      <c r="M675" s="39"/>
    </row>
    <row r="676" spans="13:13" x14ac:dyDescent="0.25">
      <c r="M676" s="39"/>
    </row>
    <row r="677" spans="13:13" x14ac:dyDescent="0.25">
      <c r="M677" s="39"/>
    </row>
    <row r="678" spans="13:13" x14ac:dyDescent="0.25">
      <c r="M678" s="39"/>
    </row>
    <row r="679" spans="13:13" x14ac:dyDescent="0.25">
      <c r="M679" s="39"/>
    </row>
    <row r="680" spans="13:13" x14ac:dyDescent="0.25">
      <c r="M680" s="39"/>
    </row>
    <row r="681" spans="13:13" x14ac:dyDescent="0.25">
      <c r="M681" s="39"/>
    </row>
    <row r="682" spans="13:13" x14ac:dyDescent="0.25">
      <c r="M682" s="39"/>
    </row>
    <row r="683" spans="13:13" x14ac:dyDescent="0.25">
      <c r="M683" s="39"/>
    </row>
    <row r="684" spans="13:13" x14ac:dyDescent="0.25">
      <c r="M684" s="39"/>
    </row>
    <row r="685" spans="13:13" x14ac:dyDescent="0.25">
      <c r="M685" s="39"/>
    </row>
    <row r="686" spans="13:13" x14ac:dyDescent="0.25">
      <c r="M686" s="39"/>
    </row>
    <row r="687" spans="13:13" x14ac:dyDescent="0.25">
      <c r="M687" s="39"/>
    </row>
    <row r="688" spans="13:13" x14ac:dyDescent="0.25">
      <c r="M688" s="39"/>
    </row>
    <row r="689" spans="13:13" x14ac:dyDescent="0.25">
      <c r="M689" s="39"/>
    </row>
    <row r="690" spans="13:13" x14ac:dyDescent="0.25">
      <c r="M690" s="39"/>
    </row>
    <row r="691" spans="13:13" x14ac:dyDescent="0.25">
      <c r="M691" s="39"/>
    </row>
    <row r="692" spans="13:13" x14ac:dyDescent="0.25">
      <c r="M692" s="39"/>
    </row>
    <row r="693" spans="13:13" x14ac:dyDescent="0.25">
      <c r="M693" s="39"/>
    </row>
    <row r="694" spans="13:13" x14ac:dyDescent="0.25">
      <c r="M694" s="39"/>
    </row>
    <row r="695" spans="13:13" x14ac:dyDescent="0.25">
      <c r="M695" s="39"/>
    </row>
    <row r="696" spans="13:13" x14ac:dyDescent="0.25">
      <c r="M696" s="39"/>
    </row>
    <row r="697" spans="13:13" x14ac:dyDescent="0.25">
      <c r="M697" s="39"/>
    </row>
    <row r="698" spans="13:13" x14ac:dyDescent="0.25">
      <c r="M698" s="39"/>
    </row>
    <row r="699" spans="13:13" x14ac:dyDescent="0.25">
      <c r="M699" s="39"/>
    </row>
    <row r="700" spans="13:13" x14ac:dyDescent="0.25">
      <c r="M700" s="39"/>
    </row>
  </sheetData>
  <pageMargins left="0.7" right="0.7" top="0.75" bottom="0.75" header="0.3" footer="0.3"/>
  <customProperties>
    <customPr name="_pios_id" r:id="rId1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00"/>
  <sheetViews>
    <sheetView topLeftCell="J1" workbookViewId="0">
      <selection activeCell="S2" sqref="S2:T25"/>
    </sheetView>
  </sheetViews>
  <sheetFormatPr defaultRowHeight="15" x14ac:dyDescent="0.25"/>
  <cols>
    <col min="1" max="1" width="5.42578125" bestFit="1" customWidth="1"/>
    <col min="2" max="2" width="8.5703125" bestFit="1" customWidth="1"/>
    <col min="3" max="3" width="7.85546875" bestFit="1" customWidth="1"/>
    <col min="4" max="4" width="8.28515625" bestFit="1" customWidth="1"/>
    <col min="5" max="5" width="15.85546875" bestFit="1" customWidth="1"/>
    <col min="6" max="6" width="8.5703125" bestFit="1" customWidth="1"/>
    <col min="7" max="7" width="24.140625" bestFit="1" customWidth="1"/>
    <col min="8" max="8" width="8.7109375" bestFit="1" customWidth="1"/>
    <col min="9" max="9" width="10" bestFit="1" customWidth="1"/>
    <col min="10" max="10" width="17.7109375" bestFit="1" customWidth="1"/>
    <col min="11" max="11" width="11" bestFit="1" customWidth="1"/>
    <col min="12" max="12" width="15.5703125" bestFit="1" customWidth="1"/>
    <col min="13" max="13" width="15.42578125" bestFit="1" customWidth="1"/>
    <col min="14" max="14" width="11.140625" bestFit="1" customWidth="1"/>
    <col min="16" max="16" width="11" bestFit="1" customWidth="1"/>
    <col min="17" max="17" width="41.5703125" bestFit="1" customWidth="1"/>
    <col min="18" max="18" width="44.5703125" bestFit="1" customWidth="1"/>
    <col min="19" max="19" width="46.5703125" bestFit="1" customWidth="1"/>
    <col min="20" max="20" width="39" bestFit="1" customWidth="1"/>
  </cols>
  <sheetData>
    <row r="1" spans="1:20" ht="15.75" thickBot="1" x14ac:dyDescent="0.3">
      <c r="A1" s="1" t="s">
        <v>0</v>
      </c>
      <c r="B1" s="2" t="s">
        <v>1</v>
      </c>
      <c r="C1" s="3" t="s">
        <v>2</v>
      </c>
      <c r="D1" s="4" t="s">
        <v>138</v>
      </c>
      <c r="E1" s="5" t="s">
        <v>3</v>
      </c>
      <c r="F1" s="5" t="s">
        <v>4</v>
      </c>
      <c r="G1" s="5" t="s">
        <v>5</v>
      </c>
      <c r="H1" s="6" t="s">
        <v>6</v>
      </c>
      <c r="I1" s="4" t="s">
        <v>7</v>
      </c>
      <c r="J1" s="7" t="s">
        <v>8</v>
      </c>
      <c r="K1" s="8" t="s">
        <v>9</v>
      </c>
      <c r="L1" s="9" t="s">
        <v>10</v>
      </c>
      <c r="M1" t="s">
        <v>138</v>
      </c>
      <c r="N1" t="s">
        <v>139</v>
      </c>
      <c r="P1" t="s">
        <v>140</v>
      </c>
      <c r="Q1" t="s">
        <v>141</v>
      </c>
      <c r="R1" t="s">
        <v>142</v>
      </c>
      <c r="S1" s="45" t="s">
        <v>143</v>
      </c>
      <c r="T1" t="s">
        <v>144</v>
      </c>
    </row>
    <row r="2" spans="1:20" x14ac:dyDescent="0.25">
      <c r="A2" s="10" t="s">
        <v>11</v>
      </c>
      <c r="B2" s="11" t="s">
        <v>12</v>
      </c>
      <c r="C2" s="35">
        <v>0.23055555555555554</v>
      </c>
      <c r="D2" s="36">
        <v>0.28958333333333336</v>
      </c>
      <c r="E2" s="12">
        <v>84737135</v>
      </c>
      <c r="F2" s="12"/>
      <c r="G2" s="12" t="s">
        <v>13</v>
      </c>
      <c r="H2" s="13">
        <v>30220</v>
      </c>
      <c r="I2" s="14">
        <v>77140</v>
      </c>
      <c r="J2" s="15" t="s">
        <v>14</v>
      </c>
      <c r="K2" s="14">
        <v>11842112</v>
      </c>
      <c r="L2" s="16"/>
      <c r="M2" s="39">
        <f>D2-C2</f>
        <v>5.9027777777777818E-2</v>
      </c>
      <c r="N2">
        <f>HOUR(C2)</f>
        <v>5</v>
      </c>
      <c r="O2" s="38"/>
      <c r="P2" s="42">
        <v>0</v>
      </c>
      <c r="Q2" s="42">
        <f>COUNTIF(N:N, "0")</f>
        <v>0</v>
      </c>
      <c r="R2" s="42">
        <f>AVERAGE($Q$2:$Q$25)</f>
        <v>2.1666666666666665</v>
      </c>
      <c r="S2" s="43">
        <v>0</v>
      </c>
      <c r="T2" s="44">
        <f>AVERAGEIF($S$2:$S$25, "&lt;&gt; 0")</f>
        <v>0.21782359641387419</v>
      </c>
    </row>
    <row r="3" spans="1:20" x14ac:dyDescent="0.25">
      <c r="A3" s="10"/>
      <c r="B3" s="11"/>
      <c r="C3" s="35">
        <v>0.23263888888888887</v>
      </c>
      <c r="D3" s="36">
        <v>0.26319444444444445</v>
      </c>
      <c r="E3" s="12">
        <v>84730772</v>
      </c>
      <c r="F3" s="12"/>
      <c r="G3" s="12" t="s">
        <v>15</v>
      </c>
      <c r="H3" s="13">
        <v>33040</v>
      </c>
      <c r="I3" s="14">
        <v>77320</v>
      </c>
      <c r="J3" s="15" t="s">
        <v>16</v>
      </c>
      <c r="K3" s="14">
        <v>11842138</v>
      </c>
      <c r="L3" s="16"/>
      <c r="M3" s="39">
        <f t="shared" ref="M3:M66" si="0">D3-C3</f>
        <v>3.0555555555555586E-2</v>
      </c>
      <c r="N3">
        <f t="shared" ref="N3:N66" si="1">HOUR(C3)</f>
        <v>5</v>
      </c>
      <c r="O3" s="38"/>
      <c r="P3" s="42">
        <v>1</v>
      </c>
      <c r="Q3" s="42">
        <f>COUNTIF(N:N, "1")</f>
        <v>0</v>
      </c>
      <c r="R3" s="42">
        <f t="shared" ref="R3:R25" si="2">AVERAGE($Q$2:$Q$25)</f>
        <v>2.1666666666666665</v>
      </c>
      <c r="S3" s="43">
        <v>0</v>
      </c>
      <c r="T3" s="44">
        <f t="shared" ref="T3:T25" si="3">AVERAGEIF($S$2:$S$25, "&lt;&gt; 0")</f>
        <v>0.21782359641387419</v>
      </c>
    </row>
    <row r="4" spans="1:20" x14ac:dyDescent="0.25">
      <c r="A4" s="10"/>
      <c r="B4" s="11"/>
      <c r="C4" s="35">
        <v>0.23541666666666669</v>
      </c>
      <c r="D4" s="36">
        <v>0.27013888888888887</v>
      </c>
      <c r="E4" s="12">
        <v>84730773</v>
      </c>
      <c r="F4" s="12"/>
      <c r="G4" s="12" t="s">
        <v>17</v>
      </c>
      <c r="H4" s="13">
        <v>32000</v>
      </c>
      <c r="I4" s="14">
        <v>77820</v>
      </c>
      <c r="J4" s="15" t="s">
        <v>18</v>
      </c>
      <c r="K4" s="14">
        <v>11842143</v>
      </c>
      <c r="L4" s="16"/>
      <c r="M4" s="39">
        <f t="shared" si="0"/>
        <v>3.4722222222222182E-2</v>
      </c>
      <c r="N4">
        <f t="shared" si="1"/>
        <v>5</v>
      </c>
      <c r="O4" s="38"/>
      <c r="P4" s="42">
        <v>2</v>
      </c>
      <c r="Q4" s="42">
        <f>COUNTIF(N:N, "2")</f>
        <v>0</v>
      </c>
      <c r="R4" s="42">
        <f t="shared" si="2"/>
        <v>2.1666666666666665</v>
      </c>
      <c r="S4" s="43">
        <v>0</v>
      </c>
      <c r="T4" s="44">
        <f t="shared" si="3"/>
        <v>0.21782359641387419</v>
      </c>
    </row>
    <row r="5" spans="1:20" x14ac:dyDescent="0.25">
      <c r="A5" s="10"/>
      <c r="B5" s="11"/>
      <c r="C5" s="35">
        <v>0.24027777777777778</v>
      </c>
      <c r="D5" s="36">
        <v>0.29166666666666669</v>
      </c>
      <c r="E5" s="12">
        <v>84737126</v>
      </c>
      <c r="F5" s="12"/>
      <c r="G5" s="12" t="s">
        <v>19</v>
      </c>
      <c r="H5" s="13">
        <v>31000</v>
      </c>
      <c r="I5" s="14">
        <v>78340</v>
      </c>
      <c r="J5" s="15" t="s">
        <v>20</v>
      </c>
      <c r="K5" s="14">
        <v>11842184</v>
      </c>
      <c r="L5" s="16"/>
      <c r="M5" s="39">
        <f t="shared" si="0"/>
        <v>5.1388888888888901E-2</v>
      </c>
      <c r="N5">
        <f t="shared" si="1"/>
        <v>5</v>
      </c>
      <c r="O5" s="38"/>
      <c r="P5" s="42">
        <v>3</v>
      </c>
      <c r="Q5" s="42">
        <f>COUNTIF(N:N, "3")</f>
        <v>0</v>
      </c>
      <c r="R5" s="42">
        <f t="shared" si="2"/>
        <v>2.1666666666666665</v>
      </c>
      <c r="S5" s="43">
        <v>0</v>
      </c>
      <c r="T5" s="44">
        <f t="shared" si="3"/>
        <v>0.21782359641387419</v>
      </c>
    </row>
    <row r="6" spans="1:20" x14ac:dyDescent="0.25">
      <c r="A6" s="10"/>
      <c r="B6" s="11"/>
      <c r="C6" s="35">
        <v>0.29652777777777778</v>
      </c>
      <c r="D6" s="36">
        <v>0.32291666666666669</v>
      </c>
      <c r="E6" s="12">
        <v>84730774</v>
      </c>
      <c r="F6" s="12"/>
      <c r="G6" s="12" t="s">
        <v>21</v>
      </c>
      <c r="H6" s="13">
        <v>33120</v>
      </c>
      <c r="I6" s="14">
        <v>78940</v>
      </c>
      <c r="J6" s="15" t="s">
        <v>22</v>
      </c>
      <c r="K6" s="14">
        <v>11842543</v>
      </c>
      <c r="L6" s="16"/>
      <c r="M6" s="39">
        <f t="shared" si="0"/>
        <v>2.6388888888888906E-2</v>
      </c>
      <c r="N6">
        <f t="shared" si="1"/>
        <v>7</v>
      </c>
      <c r="O6" s="38"/>
      <c r="P6" s="42">
        <v>4</v>
      </c>
      <c r="Q6" s="42">
        <f>COUNTIF(N:N, "4")</f>
        <v>0</v>
      </c>
      <c r="R6" s="42">
        <f t="shared" si="2"/>
        <v>2.1666666666666665</v>
      </c>
      <c r="S6" s="43">
        <v>0</v>
      </c>
      <c r="T6" s="44">
        <f t="shared" si="3"/>
        <v>0.21782359641387419</v>
      </c>
    </row>
    <row r="7" spans="1:20" x14ac:dyDescent="0.25">
      <c r="A7" s="11"/>
      <c r="B7" s="11"/>
      <c r="C7" s="35">
        <v>0.31666666666666665</v>
      </c>
      <c r="D7" s="36">
        <v>0.43402777777777773</v>
      </c>
      <c r="E7" s="12">
        <v>84730776</v>
      </c>
      <c r="F7" s="12"/>
      <c r="G7" s="12" t="s">
        <v>23</v>
      </c>
      <c r="H7" s="13">
        <v>30180</v>
      </c>
      <c r="I7" s="14">
        <v>74620</v>
      </c>
      <c r="J7" s="15" t="s">
        <v>24</v>
      </c>
      <c r="K7" s="14">
        <v>11842703</v>
      </c>
      <c r="L7" s="16"/>
      <c r="M7" s="39">
        <f t="shared" si="0"/>
        <v>0.11736111111111108</v>
      </c>
      <c r="N7">
        <f t="shared" si="1"/>
        <v>7</v>
      </c>
      <c r="O7" s="38"/>
      <c r="P7">
        <v>5</v>
      </c>
      <c r="Q7">
        <f>COUNTIF(N:N, "5")</f>
        <v>4</v>
      </c>
      <c r="R7">
        <f t="shared" si="2"/>
        <v>2.1666666666666665</v>
      </c>
      <c r="S7" s="41">
        <f t="shared" ref="S3:S25" si="4">AVERAGEIF(N:N,P7,M:M)</f>
        <v>4.3923611111111122E-2</v>
      </c>
      <c r="T7" s="40">
        <f t="shared" si="3"/>
        <v>0.21782359641387419</v>
      </c>
    </row>
    <row r="8" spans="1:20" x14ac:dyDescent="0.25">
      <c r="A8" s="11"/>
      <c r="B8" s="11"/>
      <c r="C8" s="35">
        <v>0.31875000000000003</v>
      </c>
      <c r="D8" s="36">
        <v>0.38750000000000001</v>
      </c>
      <c r="E8" s="12">
        <v>84737127</v>
      </c>
      <c r="F8" s="12"/>
      <c r="G8" s="12">
        <v>5116438</v>
      </c>
      <c r="H8" s="13">
        <v>31860</v>
      </c>
      <c r="I8" s="14">
        <v>79220</v>
      </c>
      <c r="J8" s="15" t="s">
        <v>25</v>
      </c>
      <c r="K8" s="14">
        <v>11842717</v>
      </c>
      <c r="L8" s="16"/>
      <c r="M8" s="39">
        <f t="shared" si="0"/>
        <v>6.8749999999999978E-2</v>
      </c>
      <c r="N8">
        <f t="shared" si="1"/>
        <v>7</v>
      </c>
      <c r="O8" s="38"/>
      <c r="P8" s="42">
        <v>6</v>
      </c>
      <c r="Q8" s="42">
        <f>COUNTIF(N:N, "6")</f>
        <v>0</v>
      </c>
      <c r="R8" s="42">
        <f t="shared" si="2"/>
        <v>2.1666666666666665</v>
      </c>
      <c r="S8" s="43">
        <v>0</v>
      </c>
      <c r="T8" s="44">
        <f t="shared" si="3"/>
        <v>0.21782359641387419</v>
      </c>
    </row>
    <row r="9" spans="1:20" x14ac:dyDescent="0.25">
      <c r="A9" s="11"/>
      <c r="B9" s="11"/>
      <c r="C9" s="35">
        <v>0.33749999999999997</v>
      </c>
      <c r="D9" s="36">
        <v>0.45624999999999999</v>
      </c>
      <c r="E9" s="12">
        <v>84735038</v>
      </c>
      <c r="F9" s="12"/>
      <c r="G9" s="12" t="s">
        <v>26</v>
      </c>
      <c r="H9" s="13">
        <v>27520</v>
      </c>
      <c r="I9" s="14">
        <v>79260</v>
      </c>
      <c r="J9" s="15" t="s">
        <v>24</v>
      </c>
      <c r="K9" s="14">
        <v>11842812</v>
      </c>
      <c r="L9" s="16"/>
      <c r="M9" s="39">
        <f t="shared" si="0"/>
        <v>0.11875000000000002</v>
      </c>
      <c r="N9">
        <f t="shared" si="1"/>
        <v>8</v>
      </c>
      <c r="P9">
        <v>7</v>
      </c>
      <c r="Q9">
        <f>COUNTIF(N:N, "7")</f>
        <v>3</v>
      </c>
      <c r="R9">
        <f t="shared" si="2"/>
        <v>2.1666666666666665</v>
      </c>
      <c r="S9" s="41">
        <f t="shared" si="4"/>
        <v>7.0833333333333318E-2</v>
      </c>
      <c r="T9" s="40">
        <f t="shared" si="3"/>
        <v>0.21782359641387419</v>
      </c>
    </row>
    <row r="10" spans="1:20" x14ac:dyDescent="0.25">
      <c r="A10" s="11"/>
      <c r="B10" s="11"/>
      <c r="C10" s="35">
        <v>0.34236111111111112</v>
      </c>
      <c r="D10" s="36">
        <v>0.37916666666666665</v>
      </c>
      <c r="E10" s="12">
        <v>84730767</v>
      </c>
      <c r="F10" s="12"/>
      <c r="G10" s="12" t="s">
        <v>27</v>
      </c>
      <c r="H10" s="13">
        <v>33260</v>
      </c>
      <c r="I10" s="14">
        <v>77960</v>
      </c>
      <c r="J10" s="15" t="s">
        <v>28</v>
      </c>
      <c r="K10" s="14">
        <v>11842877</v>
      </c>
      <c r="L10" s="16"/>
      <c r="M10" s="39">
        <f t="shared" si="0"/>
        <v>3.6805555555555536E-2</v>
      </c>
      <c r="N10">
        <f t="shared" si="1"/>
        <v>8</v>
      </c>
      <c r="P10">
        <v>8</v>
      </c>
      <c r="Q10">
        <f>COUNTIF(N:N, "8")</f>
        <v>5</v>
      </c>
      <c r="R10">
        <f t="shared" si="2"/>
        <v>2.1666666666666665</v>
      </c>
      <c r="S10" s="41">
        <f t="shared" si="4"/>
        <v>9.6666666666666651E-2</v>
      </c>
      <c r="T10" s="40">
        <f t="shared" si="3"/>
        <v>0.21782359641387419</v>
      </c>
    </row>
    <row r="11" spans="1:20" x14ac:dyDescent="0.25">
      <c r="A11" s="11"/>
      <c r="B11" s="11"/>
      <c r="C11" s="35">
        <v>0.35625000000000001</v>
      </c>
      <c r="D11" s="36">
        <v>0.4770833333333333</v>
      </c>
      <c r="E11" s="12">
        <v>84730777</v>
      </c>
      <c r="F11" s="12"/>
      <c r="G11" s="12" t="s">
        <v>29</v>
      </c>
      <c r="H11" s="13">
        <v>28300</v>
      </c>
      <c r="I11" s="14">
        <v>73440</v>
      </c>
      <c r="J11" s="15" t="s">
        <v>24</v>
      </c>
      <c r="K11" s="14">
        <v>11842983</v>
      </c>
      <c r="L11" s="16"/>
      <c r="M11" s="39">
        <f t="shared" si="0"/>
        <v>0.12083333333333329</v>
      </c>
      <c r="N11">
        <f t="shared" si="1"/>
        <v>8</v>
      </c>
      <c r="P11">
        <v>9</v>
      </c>
      <c r="Q11">
        <f>COUNTIF(N:N, "9")</f>
        <v>2</v>
      </c>
      <c r="R11">
        <f t="shared" si="2"/>
        <v>2.1666666666666665</v>
      </c>
      <c r="S11" s="41">
        <f t="shared" si="4"/>
        <v>3.888888888888889E-2</v>
      </c>
      <c r="T11" s="40">
        <f t="shared" si="3"/>
        <v>0.21782359641387419</v>
      </c>
    </row>
    <row r="12" spans="1:20" x14ac:dyDescent="0.25">
      <c r="A12" s="11"/>
      <c r="B12" s="11"/>
      <c r="C12" s="35">
        <v>0.3659722222222222</v>
      </c>
      <c r="D12" s="36">
        <v>0.40069444444444446</v>
      </c>
      <c r="E12" s="12">
        <v>84734906</v>
      </c>
      <c r="F12" s="12"/>
      <c r="G12" s="12" t="s">
        <v>30</v>
      </c>
      <c r="H12" s="13">
        <v>30560</v>
      </c>
      <c r="I12" s="14">
        <v>76160</v>
      </c>
      <c r="J12" s="15" t="s">
        <v>31</v>
      </c>
      <c r="K12" s="14">
        <v>11843036</v>
      </c>
      <c r="L12" s="16"/>
      <c r="M12" s="39">
        <f t="shared" si="0"/>
        <v>3.4722222222222265E-2</v>
      </c>
      <c r="N12">
        <f t="shared" si="1"/>
        <v>8</v>
      </c>
      <c r="P12">
        <v>10</v>
      </c>
      <c r="Q12">
        <f>COUNTIF(N:N, "10")</f>
        <v>6</v>
      </c>
      <c r="R12">
        <f t="shared" si="2"/>
        <v>2.1666666666666665</v>
      </c>
      <c r="S12" s="41">
        <f t="shared" si="4"/>
        <v>0.29560185185185189</v>
      </c>
      <c r="T12" s="40">
        <f t="shared" si="3"/>
        <v>0.21782359641387419</v>
      </c>
    </row>
    <row r="13" spans="1:20" x14ac:dyDescent="0.25">
      <c r="A13" s="11"/>
      <c r="B13" s="11"/>
      <c r="C13" s="35">
        <v>0.36944444444444446</v>
      </c>
      <c r="D13" s="36">
        <v>0.54166666666666663</v>
      </c>
      <c r="E13" s="12">
        <v>84730778</v>
      </c>
      <c r="F13" s="12"/>
      <c r="G13" s="12" t="s">
        <v>32</v>
      </c>
      <c r="H13" s="13">
        <v>27040</v>
      </c>
      <c r="I13" s="14">
        <v>73000</v>
      </c>
      <c r="J13" s="15" t="s">
        <v>24</v>
      </c>
      <c r="K13" s="14">
        <v>11843042</v>
      </c>
      <c r="L13" s="16"/>
      <c r="M13" s="39">
        <f t="shared" si="0"/>
        <v>0.17222222222222217</v>
      </c>
      <c r="N13">
        <f t="shared" si="1"/>
        <v>8</v>
      </c>
      <c r="P13">
        <v>11</v>
      </c>
      <c r="Q13">
        <f>COUNTIF(N:N, "11")</f>
        <v>7</v>
      </c>
      <c r="R13">
        <f t="shared" si="2"/>
        <v>2.1666666666666665</v>
      </c>
      <c r="S13" s="41">
        <f t="shared" si="4"/>
        <v>0.25515873015873014</v>
      </c>
      <c r="T13" s="40">
        <f t="shared" si="3"/>
        <v>0.21782359641387419</v>
      </c>
    </row>
    <row r="14" spans="1:20" x14ac:dyDescent="0.25">
      <c r="A14" s="11"/>
      <c r="B14" s="11"/>
      <c r="C14" s="35">
        <v>0.38472222222222219</v>
      </c>
      <c r="D14" s="36">
        <v>0.43124999999999997</v>
      </c>
      <c r="E14" s="12">
        <v>84737138</v>
      </c>
      <c r="F14" s="12"/>
      <c r="G14" s="12">
        <v>836587</v>
      </c>
      <c r="H14" s="13">
        <v>32780</v>
      </c>
      <c r="I14" s="14">
        <v>75520</v>
      </c>
      <c r="J14" s="15" t="s">
        <v>33</v>
      </c>
      <c r="K14" s="14">
        <v>11843118</v>
      </c>
      <c r="L14" s="16"/>
      <c r="M14" s="39">
        <f t="shared" si="0"/>
        <v>4.6527777777777779E-2</v>
      </c>
      <c r="N14">
        <f t="shared" si="1"/>
        <v>9</v>
      </c>
      <c r="P14">
        <v>12</v>
      </c>
      <c r="Q14">
        <f>COUNTIF(N:N, "12")</f>
        <v>2</v>
      </c>
      <c r="R14">
        <f t="shared" si="2"/>
        <v>2.1666666666666665</v>
      </c>
      <c r="S14" s="41">
        <f t="shared" si="4"/>
        <v>5.6597222222222243E-2</v>
      </c>
      <c r="T14" s="40">
        <f t="shared" si="3"/>
        <v>0.21782359641387419</v>
      </c>
    </row>
    <row r="15" spans="1:20" x14ac:dyDescent="0.25">
      <c r="A15" s="11"/>
      <c r="B15" s="11"/>
      <c r="C15" s="35">
        <v>0.41250000000000003</v>
      </c>
      <c r="D15" s="36">
        <v>0.44375000000000003</v>
      </c>
      <c r="E15" s="12">
        <v>84730775</v>
      </c>
      <c r="F15" s="12"/>
      <c r="G15" s="12" t="s">
        <v>34</v>
      </c>
      <c r="H15" s="13">
        <v>31580</v>
      </c>
      <c r="I15" s="14">
        <v>76400</v>
      </c>
      <c r="J15" s="15" t="s">
        <v>35</v>
      </c>
      <c r="K15" s="14">
        <v>11843320</v>
      </c>
      <c r="L15" s="16"/>
      <c r="M15" s="39">
        <f t="shared" si="0"/>
        <v>3.125E-2</v>
      </c>
      <c r="N15">
        <f t="shared" si="1"/>
        <v>9</v>
      </c>
      <c r="P15">
        <v>13</v>
      </c>
      <c r="Q15">
        <f>COUNTIF(N:N, "13")</f>
        <v>5</v>
      </c>
      <c r="R15">
        <f t="shared" si="2"/>
        <v>2.1666666666666665</v>
      </c>
      <c r="S15" s="41">
        <f t="shared" si="4"/>
        <v>0.17152777777777781</v>
      </c>
      <c r="T15" s="40">
        <f t="shared" si="3"/>
        <v>0.21782359641387419</v>
      </c>
    </row>
    <row r="16" spans="1:20" x14ac:dyDescent="0.25">
      <c r="A16" s="11"/>
      <c r="B16" s="11"/>
      <c r="C16" s="35">
        <v>0.41875000000000001</v>
      </c>
      <c r="D16" s="36">
        <v>0.4916666666666667</v>
      </c>
      <c r="E16" s="12">
        <v>84735064</v>
      </c>
      <c r="F16" s="12"/>
      <c r="G16" s="12" t="s">
        <v>36</v>
      </c>
      <c r="H16" s="13">
        <v>30200</v>
      </c>
      <c r="I16" s="14">
        <v>76220</v>
      </c>
      <c r="J16" s="15" t="s">
        <v>24</v>
      </c>
      <c r="K16" s="14">
        <v>11843331</v>
      </c>
      <c r="L16" s="16"/>
      <c r="M16" s="39">
        <f t="shared" si="0"/>
        <v>7.2916666666666685E-2</v>
      </c>
      <c r="N16">
        <f t="shared" si="1"/>
        <v>10</v>
      </c>
      <c r="P16">
        <v>14</v>
      </c>
      <c r="Q16">
        <f>COUNTIF(N:N, "14")</f>
        <v>9</v>
      </c>
      <c r="R16">
        <f t="shared" si="2"/>
        <v>2.1666666666666665</v>
      </c>
      <c r="S16" s="41">
        <f t="shared" si="4"/>
        <v>0.50239197530864188</v>
      </c>
      <c r="T16" s="40">
        <f t="shared" si="3"/>
        <v>0.21782359641387419</v>
      </c>
    </row>
    <row r="17" spans="1:20" x14ac:dyDescent="0.25">
      <c r="A17" s="11"/>
      <c r="B17" s="11"/>
      <c r="C17" s="35">
        <v>0.42152777777777778</v>
      </c>
      <c r="D17" s="36">
        <v>0.45902777777777781</v>
      </c>
      <c r="E17" s="12">
        <v>84734934</v>
      </c>
      <c r="F17" s="12"/>
      <c r="G17" s="12" t="s">
        <v>15</v>
      </c>
      <c r="H17" s="13">
        <v>32860</v>
      </c>
      <c r="I17" s="14">
        <v>77860</v>
      </c>
      <c r="J17" s="15" t="s">
        <v>16</v>
      </c>
      <c r="K17" s="14">
        <v>11843354</v>
      </c>
      <c r="L17" s="16"/>
      <c r="M17" s="39">
        <f t="shared" si="0"/>
        <v>3.7500000000000033E-2</v>
      </c>
      <c r="N17">
        <f t="shared" si="1"/>
        <v>10</v>
      </c>
      <c r="P17">
        <v>15</v>
      </c>
      <c r="Q17">
        <f>COUNTIF(N:N, "15")</f>
        <v>2</v>
      </c>
      <c r="R17">
        <f t="shared" si="2"/>
        <v>2.1666666666666665</v>
      </c>
      <c r="S17" s="41">
        <f t="shared" si="4"/>
        <v>0.82118055555555536</v>
      </c>
      <c r="T17" s="40">
        <f t="shared" si="3"/>
        <v>0.21782359641387419</v>
      </c>
    </row>
    <row r="18" spans="1:20" x14ac:dyDescent="0.25">
      <c r="A18" s="11"/>
      <c r="B18" s="11"/>
      <c r="C18" s="35">
        <v>0.4368055555555555</v>
      </c>
      <c r="D18" s="37">
        <v>1.2020833333333334</v>
      </c>
      <c r="E18" s="12">
        <v>84734994</v>
      </c>
      <c r="F18" s="12"/>
      <c r="G18" s="12" t="s">
        <v>37</v>
      </c>
      <c r="H18" s="13">
        <v>28100</v>
      </c>
      <c r="I18" s="14">
        <v>77940</v>
      </c>
      <c r="J18" s="15" t="s">
        <v>24</v>
      </c>
      <c r="K18" s="14">
        <v>11843412</v>
      </c>
      <c r="L18" s="16"/>
      <c r="M18" s="39">
        <f t="shared" si="0"/>
        <v>0.76527777777777795</v>
      </c>
      <c r="N18">
        <f t="shared" si="1"/>
        <v>10</v>
      </c>
      <c r="P18">
        <v>16</v>
      </c>
      <c r="Q18">
        <f>COUNTIF(N:N, "16")</f>
        <v>2</v>
      </c>
      <c r="R18">
        <f t="shared" si="2"/>
        <v>2.1666666666666665</v>
      </c>
      <c r="S18" s="41">
        <f t="shared" si="4"/>
        <v>4.7569444444444442E-2</v>
      </c>
      <c r="T18" s="40">
        <f t="shared" si="3"/>
        <v>0.21782359641387419</v>
      </c>
    </row>
    <row r="19" spans="1:20" x14ac:dyDescent="0.25">
      <c r="A19" s="11"/>
      <c r="B19" s="11"/>
      <c r="C19" s="35">
        <v>0.43958333333333338</v>
      </c>
      <c r="D19" s="36">
        <v>0.48055555555555557</v>
      </c>
      <c r="E19" s="12">
        <v>84735036</v>
      </c>
      <c r="F19" s="12"/>
      <c r="G19" s="12" t="s">
        <v>38</v>
      </c>
      <c r="H19" s="13">
        <v>33040</v>
      </c>
      <c r="I19" s="14">
        <v>78160</v>
      </c>
      <c r="J19" s="15" t="s">
        <v>39</v>
      </c>
      <c r="K19" s="14">
        <v>11843444</v>
      </c>
      <c r="L19" s="16"/>
      <c r="M19" s="39">
        <f t="shared" si="0"/>
        <v>4.0972222222222188E-2</v>
      </c>
      <c r="N19">
        <f t="shared" si="1"/>
        <v>10</v>
      </c>
      <c r="P19">
        <v>17</v>
      </c>
      <c r="Q19">
        <f>COUNTIF(N:N, "17")</f>
        <v>2</v>
      </c>
      <c r="R19">
        <f t="shared" si="2"/>
        <v>2.1666666666666665</v>
      </c>
      <c r="S19" s="41">
        <f t="shared" si="4"/>
        <v>5.3125000000000033E-2</v>
      </c>
      <c r="T19" s="40">
        <f t="shared" si="3"/>
        <v>0.21782359641387419</v>
      </c>
    </row>
    <row r="20" spans="1:20" x14ac:dyDescent="0.25">
      <c r="A20" s="11"/>
      <c r="B20" s="11"/>
      <c r="C20" s="35">
        <v>0.44236111111111115</v>
      </c>
      <c r="D20" s="37">
        <v>1.2375</v>
      </c>
      <c r="E20" s="12">
        <v>84734995</v>
      </c>
      <c r="F20" s="12"/>
      <c r="G20" s="12" t="s">
        <v>40</v>
      </c>
      <c r="H20" s="13">
        <v>27900</v>
      </c>
      <c r="I20" s="14">
        <v>77720</v>
      </c>
      <c r="J20" s="15" t="s">
        <v>24</v>
      </c>
      <c r="K20" s="14">
        <v>11843452</v>
      </c>
      <c r="L20" s="16"/>
      <c r="M20" s="39">
        <f t="shared" si="0"/>
        <v>0.79513888888888884</v>
      </c>
      <c r="N20">
        <f t="shared" si="1"/>
        <v>10</v>
      </c>
      <c r="P20">
        <v>18</v>
      </c>
      <c r="Q20">
        <f>COUNTIF(N:N, "18")</f>
        <v>1</v>
      </c>
      <c r="R20">
        <f t="shared" si="2"/>
        <v>2.1666666666666665</v>
      </c>
      <c r="S20" s="41">
        <f t="shared" si="4"/>
        <v>4.3055555555555625E-2</v>
      </c>
      <c r="T20" s="40">
        <f t="shared" si="3"/>
        <v>0.21782359641387419</v>
      </c>
    </row>
    <row r="21" spans="1:20" x14ac:dyDescent="0.25">
      <c r="A21" s="11"/>
      <c r="B21" s="11"/>
      <c r="C21" s="35">
        <v>0.45555555555555555</v>
      </c>
      <c r="D21" s="36">
        <v>0.51736111111111105</v>
      </c>
      <c r="E21" s="12">
        <v>84737124</v>
      </c>
      <c r="F21" s="12"/>
      <c r="G21" s="12" t="s">
        <v>41</v>
      </c>
      <c r="H21" s="13">
        <v>32560</v>
      </c>
      <c r="I21" s="14">
        <v>75540</v>
      </c>
      <c r="J21" s="15" t="s">
        <v>42</v>
      </c>
      <c r="K21" s="14">
        <v>11843505</v>
      </c>
      <c r="L21" s="16"/>
      <c r="M21" s="39">
        <f t="shared" si="0"/>
        <v>6.1805555555555503E-2</v>
      </c>
      <c r="N21">
        <f t="shared" si="1"/>
        <v>10</v>
      </c>
      <c r="P21">
        <v>19</v>
      </c>
      <c r="Q21">
        <f>COUNTIF(N:N, "19")</f>
        <v>1</v>
      </c>
      <c r="R21">
        <f t="shared" si="2"/>
        <v>2.1666666666666665</v>
      </c>
      <c r="S21" s="41">
        <f t="shared" si="4"/>
        <v>0.69305555555555565</v>
      </c>
      <c r="T21" s="40">
        <f t="shared" si="3"/>
        <v>0.21782359641387419</v>
      </c>
    </row>
    <row r="22" spans="1:20" x14ac:dyDescent="0.25">
      <c r="A22" s="11"/>
      <c r="B22" s="11"/>
      <c r="C22" s="35">
        <v>0.45833333333333331</v>
      </c>
      <c r="D22" s="36">
        <v>0.50694444444444442</v>
      </c>
      <c r="E22" s="12">
        <v>84737461</v>
      </c>
      <c r="F22" s="12"/>
      <c r="G22" s="12">
        <v>895315</v>
      </c>
      <c r="H22" s="13">
        <v>33840</v>
      </c>
      <c r="I22" s="14">
        <v>78660</v>
      </c>
      <c r="J22" s="15" t="s">
        <v>43</v>
      </c>
      <c r="K22" s="14">
        <v>11843524</v>
      </c>
      <c r="L22" s="16"/>
      <c r="M22" s="39">
        <f t="shared" si="0"/>
        <v>4.8611111111111105E-2</v>
      </c>
      <c r="N22">
        <f t="shared" si="1"/>
        <v>11</v>
      </c>
      <c r="P22">
        <v>20</v>
      </c>
      <c r="Q22">
        <f>COUNTIF(N:N, "20")</f>
        <v>1</v>
      </c>
      <c r="R22">
        <f t="shared" si="2"/>
        <v>2.1666666666666665</v>
      </c>
      <c r="S22" s="41">
        <f t="shared" si="4"/>
        <v>7.7777777777777835E-2</v>
      </c>
      <c r="T22" s="40">
        <f t="shared" si="3"/>
        <v>0.21782359641387419</v>
      </c>
    </row>
    <row r="23" spans="1:20" x14ac:dyDescent="0.25">
      <c r="A23" s="11"/>
      <c r="B23" s="11"/>
      <c r="C23" s="35">
        <v>0.46875</v>
      </c>
      <c r="D23" s="37">
        <v>1.304861111111111</v>
      </c>
      <c r="E23" s="12">
        <v>84737479</v>
      </c>
      <c r="F23" s="12"/>
      <c r="G23" s="12" t="s">
        <v>44</v>
      </c>
      <c r="H23" s="13">
        <v>29540</v>
      </c>
      <c r="I23" s="14">
        <v>72160</v>
      </c>
      <c r="J23" s="15" t="s">
        <v>24</v>
      </c>
      <c r="K23" s="14">
        <v>11843557</v>
      </c>
      <c r="L23" s="16"/>
      <c r="M23" s="39">
        <f t="shared" si="0"/>
        <v>0.83611111111111103</v>
      </c>
      <c r="N23">
        <f t="shared" si="1"/>
        <v>11</v>
      </c>
      <c r="P23" s="42">
        <v>21</v>
      </c>
      <c r="Q23" s="42">
        <f>COUNTIF(N:N, "21")</f>
        <v>0</v>
      </c>
      <c r="R23" s="42">
        <f t="shared" si="2"/>
        <v>2.1666666666666665</v>
      </c>
      <c r="S23" s="43">
        <v>0</v>
      </c>
      <c r="T23" s="44">
        <f t="shared" si="3"/>
        <v>0.21782359641387419</v>
      </c>
    </row>
    <row r="24" spans="1:20" x14ac:dyDescent="0.25">
      <c r="A24" s="11"/>
      <c r="B24" s="11"/>
      <c r="C24" s="35">
        <v>0.47152777777777777</v>
      </c>
      <c r="D24" s="36">
        <v>0.52777777777777779</v>
      </c>
      <c r="E24" s="12">
        <v>84735037</v>
      </c>
      <c r="F24" s="12"/>
      <c r="G24" s="12" t="s">
        <v>45</v>
      </c>
      <c r="H24" s="13">
        <v>31540</v>
      </c>
      <c r="I24" s="14">
        <v>74560</v>
      </c>
      <c r="J24" s="15" t="s">
        <v>46</v>
      </c>
      <c r="K24" s="14">
        <v>11843574</v>
      </c>
      <c r="L24" s="16"/>
      <c r="M24" s="39">
        <f t="shared" si="0"/>
        <v>5.6250000000000022E-2</v>
      </c>
      <c r="N24">
        <f t="shared" si="1"/>
        <v>11</v>
      </c>
      <c r="P24" s="42">
        <v>22</v>
      </c>
      <c r="Q24" s="42">
        <f>COUNTIF(N:N, "22")</f>
        <v>0</v>
      </c>
      <c r="R24" s="42">
        <f t="shared" si="2"/>
        <v>2.1666666666666665</v>
      </c>
      <c r="S24" s="43">
        <v>0</v>
      </c>
      <c r="T24" s="44">
        <f t="shared" si="3"/>
        <v>0.21782359641387419</v>
      </c>
    </row>
    <row r="25" spans="1:20" x14ac:dyDescent="0.25">
      <c r="A25" s="11"/>
      <c r="B25" s="11"/>
      <c r="C25" s="35">
        <v>0.49652777777777773</v>
      </c>
      <c r="D25" s="36">
        <v>0.58402777777777781</v>
      </c>
      <c r="E25" s="12">
        <v>84730606</v>
      </c>
      <c r="F25" s="12"/>
      <c r="G25" s="12">
        <v>691612</v>
      </c>
      <c r="H25" s="13">
        <v>32600</v>
      </c>
      <c r="I25" s="14">
        <v>75720</v>
      </c>
      <c r="J25" s="15" t="s">
        <v>47</v>
      </c>
      <c r="K25" s="14">
        <v>11843661</v>
      </c>
      <c r="L25" s="16"/>
      <c r="M25" s="39">
        <f t="shared" si="0"/>
        <v>8.7500000000000078E-2</v>
      </c>
      <c r="N25">
        <f t="shared" si="1"/>
        <v>11</v>
      </c>
      <c r="P25" s="42">
        <v>23</v>
      </c>
      <c r="Q25" s="42">
        <f>COUNTIF(N:N, "23")</f>
        <v>0</v>
      </c>
      <c r="R25" s="42">
        <f t="shared" si="2"/>
        <v>2.1666666666666665</v>
      </c>
      <c r="S25" s="43">
        <v>0</v>
      </c>
      <c r="T25" s="44">
        <f t="shared" si="3"/>
        <v>0.21782359641387419</v>
      </c>
    </row>
    <row r="26" spans="1:20" x14ac:dyDescent="0.25">
      <c r="A26" s="11"/>
      <c r="B26" s="11"/>
      <c r="C26" s="35">
        <v>0.49374999999999997</v>
      </c>
      <c r="D26" s="36">
        <v>0.53194444444444444</v>
      </c>
      <c r="E26" s="12">
        <v>84737132</v>
      </c>
      <c r="F26" s="12"/>
      <c r="G26" s="12">
        <v>854570</v>
      </c>
      <c r="H26" s="13">
        <v>33420</v>
      </c>
      <c r="I26" s="14">
        <v>75980</v>
      </c>
      <c r="J26" s="15" t="s">
        <v>48</v>
      </c>
      <c r="K26" s="14">
        <v>11843657</v>
      </c>
      <c r="L26" s="16"/>
      <c r="M26" s="39">
        <f t="shared" si="0"/>
        <v>3.8194444444444475E-2</v>
      </c>
      <c r="N26">
        <f t="shared" si="1"/>
        <v>11</v>
      </c>
    </row>
    <row r="27" spans="1:20" x14ac:dyDescent="0.25">
      <c r="A27" s="11"/>
      <c r="B27" s="11"/>
      <c r="C27" s="35">
        <v>0.48541666666666666</v>
      </c>
      <c r="D27" s="37">
        <v>1.1618055555555555</v>
      </c>
      <c r="E27" s="12">
        <v>84734993</v>
      </c>
      <c r="F27" s="12"/>
      <c r="G27" s="12" t="s">
        <v>49</v>
      </c>
      <c r="H27" s="13">
        <v>27280</v>
      </c>
      <c r="I27" s="14">
        <v>75820</v>
      </c>
      <c r="J27" s="15" t="s">
        <v>24</v>
      </c>
      <c r="K27" s="14">
        <v>11843615</v>
      </c>
      <c r="L27" s="16"/>
      <c r="M27" s="39">
        <f t="shared" si="0"/>
        <v>0.67638888888888893</v>
      </c>
      <c r="N27">
        <f t="shared" si="1"/>
        <v>11</v>
      </c>
    </row>
    <row r="28" spans="1:20" x14ac:dyDescent="0.25">
      <c r="A28" s="11"/>
      <c r="B28" s="11"/>
      <c r="C28" s="35">
        <v>0.49722222222222223</v>
      </c>
      <c r="D28" s="36">
        <v>0.54027777777777775</v>
      </c>
      <c r="E28" s="12">
        <v>84737139</v>
      </c>
      <c r="F28" s="12"/>
      <c r="G28" s="12" t="s">
        <v>50</v>
      </c>
      <c r="H28" s="13">
        <v>31080</v>
      </c>
      <c r="I28" s="14">
        <v>73800</v>
      </c>
      <c r="J28" s="15" t="s">
        <v>51</v>
      </c>
      <c r="K28" s="14">
        <v>11843664</v>
      </c>
      <c r="L28" s="16"/>
      <c r="M28" s="39">
        <f t="shared" si="0"/>
        <v>4.3055555555555514E-2</v>
      </c>
      <c r="N28">
        <f t="shared" si="1"/>
        <v>11</v>
      </c>
    </row>
    <row r="29" spans="1:20" x14ac:dyDescent="0.25">
      <c r="A29" s="11"/>
      <c r="B29" s="11"/>
      <c r="C29" s="35">
        <v>0.50486111111111109</v>
      </c>
      <c r="D29" s="36">
        <v>0.55902777777777779</v>
      </c>
      <c r="E29" s="12">
        <v>84735063</v>
      </c>
      <c r="F29" s="12"/>
      <c r="G29" s="12" t="s">
        <v>52</v>
      </c>
      <c r="H29" s="13">
        <v>31200</v>
      </c>
      <c r="I29" s="14">
        <v>74360</v>
      </c>
      <c r="J29" s="15" t="s">
        <v>24</v>
      </c>
      <c r="K29" s="14">
        <v>11843671</v>
      </c>
      <c r="L29" s="16"/>
      <c r="M29" s="39">
        <f t="shared" si="0"/>
        <v>5.4166666666666696E-2</v>
      </c>
      <c r="N29">
        <f t="shared" si="1"/>
        <v>12</v>
      </c>
    </row>
    <row r="30" spans="1:20" x14ac:dyDescent="0.25">
      <c r="A30" s="11"/>
      <c r="B30" s="11"/>
      <c r="C30" s="35">
        <v>0.53680555555555554</v>
      </c>
      <c r="D30" s="36">
        <v>0.59583333333333333</v>
      </c>
      <c r="E30" s="12">
        <v>84737125</v>
      </c>
      <c r="F30" s="12"/>
      <c r="G30" s="12" t="s">
        <v>53</v>
      </c>
      <c r="H30" s="13">
        <v>31880</v>
      </c>
      <c r="I30" s="14">
        <v>77180</v>
      </c>
      <c r="J30" s="15" t="s">
        <v>54</v>
      </c>
      <c r="K30" s="14">
        <v>11843756</v>
      </c>
      <c r="L30" s="16"/>
      <c r="M30" s="39">
        <f t="shared" si="0"/>
        <v>5.902777777777779E-2</v>
      </c>
      <c r="N30">
        <f t="shared" si="1"/>
        <v>12</v>
      </c>
    </row>
    <row r="31" spans="1:20" x14ac:dyDescent="0.25">
      <c r="A31" s="11"/>
      <c r="B31" s="11"/>
      <c r="C31" s="35">
        <v>0.54722222222222217</v>
      </c>
      <c r="D31" s="36">
        <v>0.58750000000000002</v>
      </c>
      <c r="E31" s="12">
        <v>84737462</v>
      </c>
      <c r="F31" s="12"/>
      <c r="G31" s="12" t="s">
        <v>55</v>
      </c>
      <c r="H31" s="13">
        <v>33900</v>
      </c>
      <c r="I31" s="14">
        <v>77100</v>
      </c>
      <c r="J31" s="15" t="s">
        <v>56</v>
      </c>
      <c r="K31" s="14">
        <v>11843794</v>
      </c>
      <c r="L31" s="16"/>
      <c r="M31" s="39">
        <f t="shared" si="0"/>
        <v>4.0277777777777857E-2</v>
      </c>
      <c r="N31">
        <f t="shared" si="1"/>
        <v>13</v>
      </c>
    </row>
    <row r="32" spans="1:20" x14ac:dyDescent="0.25">
      <c r="A32" s="11"/>
      <c r="B32" s="11"/>
      <c r="C32" s="35">
        <v>0.54999999999999993</v>
      </c>
      <c r="D32" s="36">
        <v>0.61111111111111105</v>
      </c>
      <c r="E32" s="12">
        <v>84737133</v>
      </c>
      <c r="F32" s="12"/>
      <c r="G32" s="12">
        <v>751268</v>
      </c>
      <c r="H32" s="13">
        <v>33340</v>
      </c>
      <c r="I32" s="14">
        <v>78500</v>
      </c>
      <c r="J32" s="15" t="s">
        <v>57</v>
      </c>
      <c r="K32" s="14">
        <v>11843795</v>
      </c>
      <c r="L32" s="16"/>
      <c r="M32" s="39">
        <f t="shared" si="0"/>
        <v>6.1111111111111116E-2</v>
      </c>
      <c r="N32">
        <f t="shared" si="1"/>
        <v>13</v>
      </c>
    </row>
    <row r="33" spans="1:14" x14ac:dyDescent="0.25">
      <c r="A33" s="11"/>
      <c r="B33" s="11"/>
      <c r="C33" s="35">
        <v>0.55208333333333337</v>
      </c>
      <c r="D33" s="37">
        <v>1.2180555555555557</v>
      </c>
      <c r="E33" s="12">
        <v>84740897</v>
      </c>
      <c r="F33" s="12"/>
      <c r="G33" s="12" t="s">
        <v>26</v>
      </c>
      <c r="H33" s="13">
        <v>28120</v>
      </c>
      <c r="I33" s="14">
        <v>74760</v>
      </c>
      <c r="J33" s="15" t="s">
        <v>24</v>
      </c>
      <c r="K33" s="14">
        <v>11843798</v>
      </c>
      <c r="L33" s="16"/>
      <c r="M33" s="39">
        <f t="shared" si="0"/>
        <v>0.6659722222222223</v>
      </c>
      <c r="N33">
        <f t="shared" si="1"/>
        <v>13</v>
      </c>
    </row>
    <row r="34" spans="1:14" x14ac:dyDescent="0.25">
      <c r="A34" s="11"/>
      <c r="B34" s="11"/>
      <c r="C34" s="35">
        <v>0.56666666666666665</v>
      </c>
      <c r="D34" s="36">
        <v>0.62083333333333335</v>
      </c>
      <c r="E34" s="12">
        <v>84737134</v>
      </c>
      <c r="F34" s="12"/>
      <c r="G34" s="12" t="s">
        <v>58</v>
      </c>
      <c r="H34" s="13">
        <v>31660</v>
      </c>
      <c r="I34" s="14">
        <v>74780</v>
      </c>
      <c r="J34" s="15" t="s">
        <v>59</v>
      </c>
      <c r="K34" s="14">
        <v>11843810</v>
      </c>
      <c r="L34" s="16"/>
      <c r="M34" s="39">
        <f t="shared" si="0"/>
        <v>5.4166666666666696E-2</v>
      </c>
      <c r="N34">
        <f t="shared" si="1"/>
        <v>13</v>
      </c>
    </row>
    <row r="35" spans="1:14" x14ac:dyDescent="0.25">
      <c r="A35" s="11"/>
      <c r="B35" s="11"/>
      <c r="C35" s="35">
        <v>0.5708333333333333</v>
      </c>
      <c r="D35" s="36">
        <v>0.6069444444444444</v>
      </c>
      <c r="E35" s="12">
        <v>84740235</v>
      </c>
      <c r="F35" s="12"/>
      <c r="G35" s="12" t="s">
        <v>27</v>
      </c>
      <c r="H35" s="13">
        <v>33360</v>
      </c>
      <c r="I35" s="14">
        <v>75980</v>
      </c>
      <c r="J35" s="15" t="s">
        <v>28</v>
      </c>
      <c r="K35" s="14">
        <v>11843811</v>
      </c>
      <c r="L35" s="16"/>
      <c r="M35" s="39">
        <f t="shared" si="0"/>
        <v>3.6111111111111094E-2</v>
      </c>
      <c r="N35">
        <f t="shared" si="1"/>
        <v>13</v>
      </c>
    </row>
    <row r="36" spans="1:14" x14ac:dyDescent="0.25">
      <c r="A36" s="11"/>
      <c r="B36" s="11"/>
      <c r="C36" s="35">
        <v>0.58888888888888891</v>
      </c>
      <c r="D36" s="36">
        <v>0.64166666666666672</v>
      </c>
      <c r="E36" s="12">
        <v>84734907</v>
      </c>
      <c r="F36" s="12"/>
      <c r="G36" s="12" t="s">
        <v>60</v>
      </c>
      <c r="H36" s="13">
        <v>33220</v>
      </c>
      <c r="I36" s="14">
        <v>76480</v>
      </c>
      <c r="J36" s="15" t="s">
        <v>61</v>
      </c>
      <c r="K36" s="14">
        <v>11843827</v>
      </c>
      <c r="L36" s="16"/>
      <c r="M36" s="39">
        <f t="shared" si="0"/>
        <v>5.2777777777777812E-2</v>
      </c>
      <c r="N36">
        <f t="shared" si="1"/>
        <v>14</v>
      </c>
    </row>
    <row r="37" spans="1:14" x14ac:dyDescent="0.25">
      <c r="A37" s="11"/>
      <c r="B37" s="11"/>
      <c r="C37" s="35">
        <v>0.59375</v>
      </c>
      <c r="D37" s="36">
        <v>0.65069444444444446</v>
      </c>
      <c r="E37" s="12">
        <v>84730608</v>
      </c>
      <c r="F37" s="12"/>
      <c r="G37" s="12">
        <v>909345</v>
      </c>
      <c r="H37" s="13">
        <v>33720</v>
      </c>
      <c r="I37" s="14">
        <v>78360</v>
      </c>
      <c r="J37" s="15" t="s">
        <v>43</v>
      </c>
      <c r="K37" s="14">
        <v>11843832</v>
      </c>
      <c r="L37" s="16"/>
      <c r="M37" s="39">
        <f t="shared" si="0"/>
        <v>5.6944444444444464E-2</v>
      </c>
      <c r="N37">
        <f t="shared" si="1"/>
        <v>14</v>
      </c>
    </row>
    <row r="38" spans="1:14" x14ac:dyDescent="0.25">
      <c r="A38" s="11"/>
      <c r="B38" s="11"/>
      <c r="C38" s="35">
        <v>0.59513888888888888</v>
      </c>
      <c r="D38" s="37">
        <v>1.3715277777777777</v>
      </c>
      <c r="E38" s="12">
        <v>84737480</v>
      </c>
      <c r="F38" s="12"/>
      <c r="G38" s="12" t="s">
        <v>23</v>
      </c>
      <c r="H38" s="13">
        <v>29600</v>
      </c>
      <c r="I38" s="14">
        <v>74280</v>
      </c>
      <c r="J38" s="15" t="s">
        <v>24</v>
      </c>
      <c r="K38" s="14">
        <v>11843833</v>
      </c>
      <c r="L38" s="16"/>
      <c r="M38" s="39">
        <f t="shared" si="0"/>
        <v>0.7763888888888888</v>
      </c>
      <c r="N38">
        <f t="shared" si="1"/>
        <v>14</v>
      </c>
    </row>
    <row r="39" spans="1:14" x14ac:dyDescent="0.25">
      <c r="A39" s="11"/>
      <c r="B39" s="11"/>
      <c r="C39" s="35">
        <v>0.60138888888888886</v>
      </c>
      <c r="D39" s="37">
        <v>1.4069444444444443</v>
      </c>
      <c r="E39" s="12">
        <v>84737128</v>
      </c>
      <c r="F39" s="12"/>
      <c r="G39" s="12" t="s">
        <v>62</v>
      </c>
      <c r="H39" s="13">
        <v>29580</v>
      </c>
      <c r="I39" s="14">
        <v>79200</v>
      </c>
      <c r="J39" s="15" t="s">
        <v>24</v>
      </c>
      <c r="K39" s="14">
        <v>11843854</v>
      </c>
      <c r="L39" s="16"/>
      <c r="M39" s="39">
        <f t="shared" si="0"/>
        <v>0.80555555555555547</v>
      </c>
      <c r="N39">
        <f t="shared" si="1"/>
        <v>14</v>
      </c>
    </row>
    <row r="40" spans="1:14" x14ac:dyDescent="0.25">
      <c r="A40" s="11"/>
      <c r="B40" s="11"/>
      <c r="C40" s="35">
        <v>0.60625000000000007</v>
      </c>
      <c r="D40" s="37">
        <v>1.2444444444444445</v>
      </c>
      <c r="E40" s="12">
        <v>84737477</v>
      </c>
      <c r="F40" s="12"/>
      <c r="G40" s="12">
        <v>5113413</v>
      </c>
      <c r="H40" s="13">
        <v>32160</v>
      </c>
      <c r="I40" s="14">
        <v>78960</v>
      </c>
      <c r="J40" s="15" t="s">
        <v>63</v>
      </c>
      <c r="K40" s="14">
        <v>11843857</v>
      </c>
      <c r="L40" s="16"/>
      <c r="M40" s="39">
        <f t="shared" si="0"/>
        <v>0.6381944444444444</v>
      </c>
      <c r="N40">
        <f t="shared" si="1"/>
        <v>14</v>
      </c>
    </row>
    <row r="41" spans="1:14" x14ac:dyDescent="0.25">
      <c r="A41" s="11"/>
      <c r="B41" s="11"/>
      <c r="C41" s="35">
        <v>0.60902777777777783</v>
      </c>
      <c r="D41" s="37">
        <v>1.2833333333333334</v>
      </c>
      <c r="E41" s="12">
        <v>84737478</v>
      </c>
      <c r="F41" s="12"/>
      <c r="G41" s="12">
        <v>2940375</v>
      </c>
      <c r="H41" s="13">
        <v>32160</v>
      </c>
      <c r="I41" s="14">
        <v>77540</v>
      </c>
      <c r="J41" s="15" t="s">
        <v>63</v>
      </c>
      <c r="K41" s="14">
        <v>11843859</v>
      </c>
      <c r="L41" s="16"/>
      <c r="M41" s="39">
        <f t="shared" si="0"/>
        <v>0.6743055555555556</v>
      </c>
      <c r="N41">
        <f t="shared" si="1"/>
        <v>14</v>
      </c>
    </row>
    <row r="42" spans="1:14" x14ac:dyDescent="0.25">
      <c r="A42" s="11"/>
      <c r="B42" s="11"/>
      <c r="C42" s="35">
        <v>0.61041666666666672</v>
      </c>
      <c r="D42" s="37">
        <v>1.39375</v>
      </c>
      <c r="E42" s="12">
        <v>84737137</v>
      </c>
      <c r="F42" s="12"/>
      <c r="G42" s="12" t="s">
        <v>64</v>
      </c>
      <c r="H42" s="13">
        <v>29860</v>
      </c>
      <c r="I42" s="14">
        <v>74500</v>
      </c>
      <c r="J42" s="15" t="s">
        <v>24</v>
      </c>
      <c r="K42" s="14">
        <v>11843860</v>
      </c>
      <c r="L42" s="16"/>
      <c r="M42" s="39">
        <f t="shared" si="0"/>
        <v>0.78333333333333333</v>
      </c>
      <c r="N42">
        <f t="shared" si="1"/>
        <v>14</v>
      </c>
    </row>
    <row r="43" spans="1:14" x14ac:dyDescent="0.25">
      <c r="A43" s="11"/>
      <c r="B43" s="11"/>
      <c r="C43" s="35">
        <v>0.6166666666666667</v>
      </c>
      <c r="D43" s="36">
        <v>0.62916666666666665</v>
      </c>
      <c r="E43" s="12">
        <v>84737538</v>
      </c>
      <c r="F43" s="12"/>
      <c r="G43" s="12" t="s">
        <v>65</v>
      </c>
      <c r="H43" s="13">
        <v>29180</v>
      </c>
      <c r="I43" s="14">
        <v>29300</v>
      </c>
      <c r="J43" s="15" t="s">
        <v>65</v>
      </c>
      <c r="K43" s="14">
        <v>11843861</v>
      </c>
      <c r="L43" s="16"/>
      <c r="M43" s="39">
        <f t="shared" si="0"/>
        <v>1.2499999999999956E-2</v>
      </c>
      <c r="N43">
        <f t="shared" si="1"/>
        <v>14</v>
      </c>
    </row>
    <row r="44" spans="1:14" x14ac:dyDescent="0.25">
      <c r="A44" s="11"/>
      <c r="B44" s="11"/>
      <c r="C44" s="35">
        <v>0.61805555555555558</v>
      </c>
      <c r="D44" s="37">
        <v>1.3395833333333333</v>
      </c>
      <c r="E44" s="12">
        <v>84737533</v>
      </c>
      <c r="F44" s="12"/>
      <c r="G44" s="12" t="s">
        <v>66</v>
      </c>
      <c r="H44" s="13">
        <v>33660</v>
      </c>
      <c r="I44" s="14">
        <v>76920</v>
      </c>
      <c r="J44" s="15" t="s">
        <v>63</v>
      </c>
      <c r="K44" s="14">
        <v>11843862</v>
      </c>
      <c r="L44" s="16"/>
      <c r="M44" s="39">
        <f t="shared" si="0"/>
        <v>0.72152777777777777</v>
      </c>
      <c r="N44">
        <f t="shared" si="1"/>
        <v>14</v>
      </c>
    </row>
    <row r="45" spans="1:14" x14ac:dyDescent="0.25">
      <c r="A45" s="11"/>
      <c r="B45" s="11"/>
      <c r="C45" s="35">
        <v>0.62708333333333333</v>
      </c>
      <c r="D45" s="37">
        <v>1.4124999999999999</v>
      </c>
      <c r="E45" s="12">
        <v>84737534</v>
      </c>
      <c r="F45" s="12"/>
      <c r="G45" s="12">
        <v>3315630</v>
      </c>
      <c r="H45" s="13">
        <v>33220</v>
      </c>
      <c r="I45" s="14">
        <v>75220</v>
      </c>
      <c r="J45" s="15" t="s">
        <v>63</v>
      </c>
      <c r="K45" s="14">
        <v>11843888</v>
      </c>
      <c r="L45" s="16"/>
      <c r="M45" s="39">
        <f t="shared" si="0"/>
        <v>0.78541666666666654</v>
      </c>
      <c r="N45">
        <f t="shared" si="1"/>
        <v>15</v>
      </c>
    </row>
    <row r="46" spans="1:14" x14ac:dyDescent="0.25">
      <c r="A46" s="11"/>
      <c r="B46" s="11"/>
      <c r="C46" s="35">
        <v>0.62916666666666665</v>
      </c>
      <c r="D46" s="37">
        <v>1.4861111111111109</v>
      </c>
      <c r="E46" s="12">
        <v>84737531</v>
      </c>
      <c r="F46" s="12"/>
      <c r="G46" s="12" t="s">
        <v>29</v>
      </c>
      <c r="H46" s="13">
        <v>27840</v>
      </c>
      <c r="I46" s="14">
        <v>74500</v>
      </c>
      <c r="J46" s="15" t="s">
        <v>24</v>
      </c>
      <c r="K46" s="14">
        <v>11843889</v>
      </c>
      <c r="L46" s="16"/>
      <c r="M46" s="39">
        <f t="shared" si="0"/>
        <v>0.85694444444444429</v>
      </c>
      <c r="N46">
        <f t="shared" si="1"/>
        <v>15</v>
      </c>
    </row>
    <row r="47" spans="1:14" x14ac:dyDescent="0.25">
      <c r="A47" s="11"/>
      <c r="B47" s="11"/>
      <c r="C47" s="35">
        <v>0.66875000000000007</v>
      </c>
      <c r="D47" s="36">
        <v>0.72638888888888886</v>
      </c>
      <c r="E47" s="12">
        <v>84735040</v>
      </c>
      <c r="F47" s="12"/>
      <c r="G47" s="12">
        <v>889589</v>
      </c>
      <c r="H47" s="13">
        <v>31960</v>
      </c>
      <c r="I47" s="14">
        <v>75340</v>
      </c>
      <c r="J47" s="15" t="s">
        <v>67</v>
      </c>
      <c r="K47" s="14">
        <v>11843919</v>
      </c>
      <c r="L47" s="16"/>
      <c r="M47" s="39">
        <f t="shared" si="0"/>
        <v>5.7638888888888795E-2</v>
      </c>
      <c r="N47">
        <f t="shared" si="1"/>
        <v>16</v>
      </c>
    </row>
    <row r="48" spans="1:14" x14ac:dyDescent="0.25">
      <c r="A48" s="11"/>
      <c r="B48" s="11"/>
      <c r="C48" s="35">
        <v>0.67291666666666661</v>
      </c>
      <c r="D48" s="36">
        <v>0.7104166666666667</v>
      </c>
      <c r="E48" s="12">
        <v>84735039</v>
      </c>
      <c r="F48" s="12"/>
      <c r="G48" s="12" t="s">
        <v>68</v>
      </c>
      <c r="H48" s="13">
        <v>33200</v>
      </c>
      <c r="I48" s="14">
        <v>77460</v>
      </c>
      <c r="J48" s="15" t="s">
        <v>69</v>
      </c>
      <c r="K48" s="14">
        <v>11843920</v>
      </c>
      <c r="L48" s="16"/>
      <c r="M48" s="39">
        <f t="shared" si="0"/>
        <v>3.7500000000000089E-2</v>
      </c>
      <c r="N48">
        <f t="shared" si="1"/>
        <v>16</v>
      </c>
    </row>
    <row r="49" spans="1:14" x14ac:dyDescent="0.25">
      <c r="A49" s="11"/>
      <c r="B49" s="11"/>
      <c r="C49" s="35">
        <v>0.72361111111111109</v>
      </c>
      <c r="D49" s="36">
        <v>0.78888888888888886</v>
      </c>
      <c r="E49" s="12">
        <v>84737457</v>
      </c>
      <c r="F49" s="12"/>
      <c r="G49" s="12">
        <v>5116438</v>
      </c>
      <c r="H49" s="13">
        <v>32180</v>
      </c>
      <c r="I49" s="14">
        <v>77360</v>
      </c>
      <c r="J49" s="15" t="s">
        <v>25</v>
      </c>
      <c r="K49" s="14">
        <v>11843943</v>
      </c>
      <c r="L49" s="16"/>
      <c r="M49" s="39">
        <f t="shared" si="0"/>
        <v>6.5277777777777768E-2</v>
      </c>
      <c r="N49">
        <f t="shared" si="1"/>
        <v>17</v>
      </c>
    </row>
    <row r="50" spans="1:14" x14ac:dyDescent="0.25">
      <c r="A50" s="11"/>
      <c r="B50" s="11"/>
      <c r="C50" s="35">
        <v>0.7416666666666667</v>
      </c>
      <c r="D50" s="36">
        <v>0.78263888888888899</v>
      </c>
      <c r="E50" s="12">
        <v>84735062</v>
      </c>
      <c r="F50" s="12"/>
      <c r="G50" s="12">
        <v>5095380</v>
      </c>
      <c r="H50" s="13">
        <v>35020</v>
      </c>
      <c r="I50" s="14">
        <v>78100</v>
      </c>
      <c r="J50" s="15" t="s">
        <v>70</v>
      </c>
      <c r="K50" s="14">
        <v>11843966</v>
      </c>
      <c r="L50" s="16"/>
      <c r="M50" s="39">
        <f t="shared" si="0"/>
        <v>4.0972222222222299E-2</v>
      </c>
      <c r="N50">
        <f t="shared" si="1"/>
        <v>17</v>
      </c>
    </row>
    <row r="51" spans="1:14" x14ac:dyDescent="0.25">
      <c r="A51" s="11"/>
      <c r="B51" s="11"/>
      <c r="C51" s="35">
        <v>0.77638888888888891</v>
      </c>
      <c r="D51" s="36">
        <v>0.81944444444444453</v>
      </c>
      <c r="E51" s="12">
        <v>84735034</v>
      </c>
      <c r="F51" s="12"/>
      <c r="G51" s="12" t="s">
        <v>71</v>
      </c>
      <c r="H51" s="13">
        <v>33260</v>
      </c>
      <c r="I51" s="14">
        <v>78960</v>
      </c>
      <c r="J51" s="15" t="s">
        <v>72</v>
      </c>
      <c r="K51" s="14">
        <v>11843988</v>
      </c>
      <c r="L51" s="16"/>
      <c r="M51" s="39">
        <f t="shared" si="0"/>
        <v>4.3055555555555625E-2</v>
      </c>
      <c r="N51">
        <f t="shared" si="1"/>
        <v>18</v>
      </c>
    </row>
    <row r="52" spans="1:14" x14ac:dyDescent="0.25">
      <c r="A52" s="11"/>
      <c r="B52" s="11"/>
      <c r="C52" s="35">
        <v>0.79166666666666663</v>
      </c>
      <c r="D52" s="37">
        <v>1.4847222222222223</v>
      </c>
      <c r="E52" s="12">
        <v>84737535</v>
      </c>
      <c r="F52" s="12"/>
      <c r="G52" s="12">
        <v>2648715</v>
      </c>
      <c r="H52" s="13">
        <v>33860</v>
      </c>
      <c r="I52" s="14">
        <v>76780</v>
      </c>
      <c r="J52" s="15" t="s">
        <v>63</v>
      </c>
      <c r="K52" s="14">
        <v>11843989</v>
      </c>
      <c r="L52" s="16"/>
      <c r="M52" s="39">
        <f t="shared" si="0"/>
        <v>0.69305555555555565</v>
      </c>
      <c r="N52">
        <f t="shared" si="1"/>
        <v>19</v>
      </c>
    </row>
    <row r="53" spans="1:14" x14ac:dyDescent="0.25">
      <c r="A53" s="11"/>
      <c r="B53" s="11"/>
      <c r="C53" s="35">
        <v>0.84861111111111109</v>
      </c>
      <c r="D53" s="36">
        <v>0.92638888888888893</v>
      </c>
      <c r="E53" s="12">
        <v>84730120</v>
      </c>
      <c r="F53" s="12"/>
      <c r="G53" s="12" t="s">
        <v>73</v>
      </c>
      <c r="H53" s="13">
        <v>33680</v>
      </c>
      <c r="I53" s="14">
        <v>78700</v>
      </c>
      <c r="J53" s="15" t="s">
        <v>69</v>
      </c>
      <c r="K53" s="14">
        <v>11844015</v>
      </c>
      <c r="L53" s="16"/>
      <c r="M53" s="39">
        <f t="shared" si="0"/>
        <v>7.7777777777777835E-2</v>
      </c>
      <c r="N53">
        <f t="shared" si="1"/>
        <v>20</v>
      </c>
    </row>
    <row r="54" spans="1:14" x14ac:dyDescent="0.25">
      <c r="M54" s="39"/>
    </row>
    <row r="55" spans="1:14" x14ac:dyDescent="0.25">
      <c r="M55" s="39"/>
    </row>
    <row r="56" spans="1:14" x14ac:dyDescent="0.25">
      <c r="M56" s="39"/>
    </row>
    <row r="57" spans="1:14" x14ac:dyDescent="0.25">
      <c r="M57" s="39"/>
    </row>
    <row r="58" spans="1:14" x14ac:dyDescent="0.25">
      <c r="M58" s="39"/>
    </row>
    <row r="59" spans="1:14" x14ac:dyDescent="0.25">
      <c r="M59" s="39"/>
    </row>
    <row r="60" spans="1:14" x14ac:dyDescent="0.25">
      <c r="M60" s="39"/>
    </row>
    <row r="61" spans="1:14" x14ac:dyDescent="0.25">
      <c r="M61" s="39"/>
    </row>
    <row r="62" spans="1:14" x14ac:dyDescent="0.25">
      <c r="M62" s="39"/>
    </row>
    <row r="63" spans="1:14" x14ac:dyDescent="0.25">
      <c r="M63" s="39"/>
    </row>
    <row r="64" spans="1:14" x14ac:dyDescent="0.25">
      <c r="M64" s="39"/>
    </row>
    <row r="65" spans="13:13" x14ac:dyDescent="0.25">
      <c r="M65" s="39"/>
    </row>
    <row r="66" spans="13:13" x14ac:dyDescent="0.25">
      <c r="M66" s="39"/>
    </row>
    <row r="67" spans="13:13" x14ac:dyDescent="0.25">
      <c r="M67" s="39"/>
    </row>
    <row r="68" spans="13:13" x14ac:dyDescent="0.25">
      <c r="M68" s="39"/>
    </row>
    <row r="69" spans="13:13" x14ac:dyDescent="0.25">
      <c r="M69" s="39"/>
    </row>
    <row r="70" spans="13:13" x14ac:dyDescent="0.25">
      <c r="M70" s="39"/>
    </row>
    <row r="71" spans="13:13" x14ac:dyDescent="0.25">
      <c r="M71" s="39"/>
    </row>
    <row r="72" spans="13:13" x14ac:dyDescent="0.25">
      <c r="M72" s="39"/>
    </row>
    <row r="73" spans="13:13" x14ac:dyDescent="0.25">
      <c r="M73" s="39"/>
    </row>
    <row r="74" spans="13:13" x14ac:dyDescent="0.25">
      <c r="M74" s="39"/>
    </row>
    <row r="75" spans="13:13" x14ac:dyDescent="0.25">
      <c r="M75" s="39"/>
    </row>
    <row r="76" spans="13:13" x14ac:dyDescent="0.25">
      <c r="M76" s="39"/>
    </row>
    <row r="77" spans="13:13" x14ac:dyDescent="0.25">
      <c r="M77" s="39"/>
    </row>
    <row r="78" spans="13:13" x14ac:dyDescent="0.25">
      <c r="M78" s="39"/>
    </row>
    <row r="79" spans="13:13" x14ac:dyDescent="0.25">
      <c r="M79" s="39"/>
    </row>
    <row r="80" spans="13:13" x14ac:dyDescent="0.25">
      <c r="M80" s="39"/>
    </row>
    <row r="81" spans="13:13" x14ac:dyDescent="0.25">
      <c r="M81" s="39"/>
    </row>
    <row r="82" spans="13:13" x14ac:dyDescent="0.25">
      <c r="M82" s="39"/>
    </row>
    <row r="83" spans="13:13" x14ac:dyDescent="0.25">
      <c r="M83" s="39"/>
    </row>
    <row r="84" spans="13:13" x14ac:dyDescent="0.25">
      <c r="M84" s="39"/>
    </row>
    <row r="85" spans="13:13" x14ac:dyDescent="0.25">
      <c r="M85" s="39"/>
    </row>
    <row r="86" spans="13:13" x14ac:dyDescent="0.25">
      <c r="M86" s="39"/>
    </row>
    <row r="87" spans="13:13" x14ac:dyDescent="0.25">
      <c r="M87" s="39"/>
    </row>
    <row r="88" spans="13:13" x14ac:dyDescent="0.25">
      <c r="M88" s="39"/>
    </row>
    <row r="89" spans="13:13" x14ac:dyDescent="0.25">
      <c r="M89" s="39"/>
    </row>
    <row r="90" spans="13:13" x14ac:dyDescent="0.25">
      <c r="M90" s="39"/>
    </row>
    <row r="91" spans="13:13" x14ac:dyDescent="0.25">
      <c r="M91" s="39"/>
    </row>
    <row r="92" spans="13:13" x14ac:dyDescent="0.25">
      <c r="M92" s="39"/>
    </row>
    <row r="93" spans="13:13" x14ac:dyDescent="0.25">
      <c r="M93" s="39"/>
    </row>
    <row r="94" spans="13:13" x14ac:dyDescent="0.25">
      <c r="M94" s="39"/>
    </row>
    <row r="95" spans="13:13" x14ac:dyDescent="0.25">
      <c r="M95" s="39"/>
    </row>
    <row r="96" spans="13:13" x14ac:dyDescent="0.25">
      <c r="M96" s="39"/>
    </row>
    <row r="97" spans="13:13" x14ac:dyDescent="0.25">
      <c r="M97" s="39"/>
    </row>
    <row r="98" spans="13:13" x14ac:dyDescent="0.25">
      <c r="M98" s="39"/>
    </row>
    <row r="99" spans="13:13" x14ac:dyDescent="0.25">
      <c r="M99" s="39"/>
    </row>
    <row r="100" spans="13:13" x14ac:dyDescent="0.25">
      <c r="M100" s="39"/>
    </row>
    <row r="101" spans="13:13" x14ac:dyDescent="0.25">
      <c r="M101" s="39"/>
    </row>
    <row r="102" spans="13:13" x14ac:dyDescent="0.25">
      <c r="M102" s="39"/>
    </row>
    <row r="103" spans="13:13" x14ac:dyDescent="0.25">
      <c r="M103" s="39"/>
    </row>
    <row r="104" spans="13:13" x14ac:dyDescent="0.25">
      <c r="M104" s="39"/>
    </row>
    <row r="105" spans="13:13" x14ac:dyDescent="0.25">
      <c r="M105" s="39"/>
    </row>
    <row r="106" spans="13:13" x14ac:dyDescent="0.25">
      <c r="M106" s="39"/>
    </row>
    <row r="107" spans="13:13" x14ac:dyDescent="0.25">
      <c r="M107" s="39"/>
    </row>
    <row r="108" spans="13:13" x14ac:dyDescent="0.25">
      <c r="M108" s="39"/>
    </row>
    <row r="109" spans="13:13" x14ac:dyDescent="0.25">
      <c r="M109" s="39"/>
    </row>
    <row r="110" spans="13:13" x14ac:dyDescent="0.25">
      <c r="M110" s="39"/>
    </row>
    <row r="111" spans="13:13" x14ac:dyDescent="0.25">
      <c r="M111" s="39"/>
    </row>
    <row r="112" spans="13:13" x14ac:dyDescent="0.25">
      <c r="M112" s="39"/>
    </row>
    <row r="113" spans="13:13" x14ac:dyDescent="0.25">
      <c r="M113" s="39"/>
    </row>
    <row r="114" spans="13:13" x14ac:dyDescent="0.25">
      <c r="M114" s="39"/>
    </row>
    <row r="115" spans="13:13" x14ac:dyDescent="0.25">
      <c r="M115" s="39"/>
    </row>
    <row r="116" spans="13:13" x14ac:dyDescent="0.25">
      <c r="M116" s="39"/>
    </row>
    <row r="117" spans="13:13" x14ac:dyDescent="0.25">
      <c r="M117" s="39"/>
    </row>
    <row r="118" spans="13:13" x14ac:dyDescent="0.25">
      <c r="M118" s="39"/>
    </row>
    <row r="119" spans="13:13" x14ac:dyDescent="0.25">
      <c r="M119" s="39"/>
    </row>
    <row r="120" spans="13:13" x14ac:dyDescent="0.25">
      <c r="M120" s="39"/>
    </row>
    <row r="121" spans="13:13" x14ac:dyDescent="0.25">
      <c r="M121" s="39"/>
    </row>
    <row r="122" spans="13:13" x14ac:dyDescent="0.25">
      <c r="M122" s="39"/>
    </row>
    <row r="123" spans="13:13" x14ac:dyDescent="0.25">
      <c r="M123" s="39"/>
    </row>
    <row r="124" spans="13:13" x14ac:dyDescent="0.25">
      <c r="M124" s="39"/>
    </row>
    <row r="125" spans="13:13" x14ac:dyDescent="0.25">
      <c r="M125" s="39"/>
    </row>
    <row r="126" spans="13:13" x14ac:dyDescent="0.25">
      <c r="M126" s="39"/>
    </row>
    <row r="127" spans="13:13" x14ac:dyDescent="0.25">
      <c r="M127" s="39"/>
    </row>
    <row r="128" spans="13:13" x14ac:dyDescent="0.25">
      <c r="M128" s="39"/>
    </row>
    <row r="129" spans="13:13" x14ac:dyDescent="0.25">
      <c r="M129" s="39"/>
    </row>
    <row r="130" spans="13:13" x14ac:dyDescent="0.25">
      <c r="M130" s="39"/>
    </row>
    <row r="131" spans="13:13" x14ac:dyDescent="0.25">
      <c r="M131" s="39"/>
    </row>
    <row r="132" spans="13:13" x14ac:dyDescent="0.25">
      <c r="M132" s="39"/>
    </row>
    <row r="133" spans="13:13" x14ac:dyDescent="0.25">
      <c r="M133" s="39"/>
    </row>
    <row r="134" spans="13:13" x14ac:dyDescent="0.25">
      <c r="M134" s="39"/>
    </row>
    <row r="135" spans="13:13" x14ac:dyDescent="0.25">
      <c r="M135" s="39"/>
    </row>
    <row r="136" spans="13:13" x14ac:dyDescent="0.25">
      <c r="M136" s="39"/>
    </row>
    <row r="137" spans="13:13" x14ac:dyDescent="0.25">
      <c r="M137" s="39"/>
    </row>
    <row r="138" spans="13:13" x14ac:dyDescent="0.25">
      <c r="M138" s="39"/>
    </row>
    <row r="139" spans="13:13" x14ac:dyDescent="0.25">
      <c r="M139" s="39"/>
    </row>
    <row r="140" spans="13:13" x14ac:dyDescent="0.25">
      <c r="M140" s="39"/>
    </row>
    <row r="141" spans="13:13" x14ac:dyDescent="0.25">
      <c r="M141" s="39"/>
    </row>
    <row r="142" spans="13:13" x14ac:dyDescent="0.25">
      <c r="M142" s="39"/>
    </row>
    <row r="143" spans="13:13" x14ac:dyDescent="0.25">
      <c r="M143" s="39"/>
    </row>
    <row r="144" spans="13:13" x14ac:dyDescent="0.25">
      <c r="M144" s="39"/>
    </row>
    <row r="145" spans="13:13" x14ac:dyDescent="0.25">
      <c r="M145" s="39"/>
    </row>
    <row r="146" spans="13:13" x14ac:dyDescent="0.25">
      <c r="M146" s="39"/>
    </row>
    <row r="147" spans="13:13" x14ac:dyDescent="0.25">
      <c r="M147" s="39"/>
    </row>
    <row r="148" spans="13:13" x14ac:dyDescent="0.25">
      <c r="M148" s="39"/>
    </row>
    <row r="149" spans="13:13" x14ac:dyDescent="0.25">
      <c r="M149" s="39"/>
    </row>
    <row r="150" spans="13:13" x14ac:dyDescent="0.25">
      <c r="M150" s="39"/>
    </row>
    <row r="151" spans="13:13" x14ac:dyDescent="0.25">
      <c r="M151" s="39"/>
    </row>
    <row r="152" spans="13:13" x14ac:dyDescent="0.25">
      <c r="M152" s="39"/>
    </row>
    <row r="153" spans="13:13" x14ac:dyDescent="0.25">
      <c r="M153" s="39"/>
    </row>
    <row r="154" spans="13:13" x14ac:dyDescent="0.25">
      <c r="M154" s="39"/>
    </row>
    <row r="155" spans="13:13" x14ac:dyDescent="0.25">
      <c r="M155" s="39"/>
    </row>
    <row r="156" spans="13:13" x14ac:dyDescent="0.25">
      <c r="M156" s="39"/>
    </row>
    <row r="157" spans="13:13" x14ac:dyDescent="0.25">
      <c r="M157" s="39"/>
    </row>
    <row r="158" spans="13:13" x14ac:dyDescent="0.25">
      <c r="M158" s="39"/>
    </row>
    <row r="159" spans="13:13" x14ac:dyDescent="0.25">
      <c r="M159" s="39"/>
    </row>
    <row r="160" spans="13:13" x14ac:dyDescent="0.25">
      <c r="M160" s="39"/>
    </row>
    <row r="161" spans="13:13" x14ac:dyDescent="0.25">
      <c r="M161" s="39"/>
    </row>
    <row r="162" spans="13:13" x14ac:dyDescent="0.25">
      <c r="M162" s="39"/>
    </row>
    <row r="163" spans="13:13" x14ac:dyDescent="0.25">
      <c r="M163" s="39"/>
    </row>
    <row r="164" spans="13:13" x14ac:dyDescent="0.25">
      <c r="M164" s="39"/>
    </row>
    <row r="165" spans="13:13" x14ac:dyDescent="0.25">
      <c r="M165" s="39"/>
    </row>
    <row r="166" spans="13:13" x14ac:dyDescent="0.25">
      <c r="M166" s="39"/>
    </row>
    <row r="167" spans="13:13" x14ac:dyDescent="0.25">
      <c r="M167" s="39"/>
    </row>
    <row r="168" spans="13:13" x14ac:dyDescent="0.25">
      <c r="M168" s="39"/>
    </row>
    <row r="169" spans="13:13" x14ac:dyDescent="0.25">
      <c r="M169" s="39"/>
    </row>
    <row r="170" spans="13:13" x14ac:dyDescent="0.25">
      <c r="M170" s="39"/>
    </row>
    <row r="171" spans="13:13" x14ac:dyDescent="0.25">
      <c r="M171" s="39"/>
    </row>
    <row r="172" spans="13:13" x14ac:dyDescent="0.25">
      <c r="M172" s="39"/>
    </row>
    <row r="173" spans="13:13" x14ac:dyDescent="0.25">
      <c r="M173" s="39"/>
    </row>
    <row r="174" spans="13:13" x14ac:dyDescent="0.25">
      <c r="M174" s="39"/>
    </row>
    <row r="175" spans="13:13" x14ac:dyDescent="0.25">
      <c r="M175" s="39"/>
    </row>
    <row r="176" spans="13:13" x14ac:dyDescent="0.25">
      <c r="M176" s="39"/>
    </row>
    <row r="177" spans="13:13" x14ac:dyDescent="0.25">
      <c r="M177" s="39"/>
    </row>
    <row r="178" spans="13:13" x14ac:dyDescent="0.25">
      <c r="M178" s="39"/>
    </row>
    <row r="179" spans="13:13" x14ac:dyDescent="0.25">
      <c r="M179" s="39"/>
    </row>
    <row r="180" spans="13:13" x14ac:dyDescent="0.25">
      <c r="M180" s="39"/>
    </row>
    <row r="181" spans="13:13" x14ac:dyDescent="0.25">
      <c r="M181" s="39"/>
    </row>
    <row r="182" spans="13:13" x14ac:dyDescent="0.25">
      <c r="M182" s="39"/>
    </row>
    <row r="183" spans="13:13" x14ac:dyDescent="0.25">
      <c r="M183" s="39"/>
    </row>
    <row r="184" spans="13:13" x14ac:dyDescent="0.25">
      <c r="M184" s="39"/>
    </row>
    <row r="185" spans="13:13" x14ac:dyDescent="0.25">
      <c r="M185" s="39"/>
    </row>
    <row r="186" spans="13:13" x14ac:dyDescent="0.25">
      <c r="M186" s="39"/>
    </row>
    <row r="187" spans="13:13" x14ac:dyDescent="0.25">
      <c r="M187" s="39"/>
    </row>
    <row r="188" spans="13:13" x14ac:dyDescent="0.25">
      <c r="M188" s="39"/>
    </row>
    <row r="189" spans="13:13" x14ac:dyDescent="0.25">
      <c r="M189" s="39"/>
    </row>
    <row r="190" spans="13:13" x14ac:dyDescent="0.25">
      <c r="M190" s="39"/>
    </row>
    <row r="191" spans="13:13" x14ac:dyDescent="0.25">
      <c r="M191" s="39"/>
    </row>
    <row r="192" spans="13:13" x14ac:dyDescent="0.25">
      <c r="M192" s="39"/>
    </row>
    <row r="193" spans="13:13" x14ac:dyDescent="0.25">
      <c r="M193" s="39"/>
    </row>
    <row r="194" spans="13:13" x14ac:dyDescent="0.25">
      <c r="M194" s="39"/>
    </row>
    <row r="195" spans="13:13" x14ac:dyDescent="0.25">
      <c r="M195" s="39"/>
    </row>
    <row r="196" spans="13:13" x14ac:dyDescent="0.25">
      <c r="M196" s="39"/>
    </row>
    <row r="197" spans="13:13" x14ac:dyDescent="0.25">
      <c r="M197" s="39"/>
    </row>
    <row r="198" spans="13:13" x14ac:dyDescent="0.25">
      <c r="M198" s="39"/>
    </row>
    <row r="199" spans="13:13" x14ac:dyDescent="0.25">
      <c r="M199" s="39"/>
    </row>
    <row r="200" spans="13:13" x14ac:dyDescent="0.25">
      <c r="M200" s="39"/>
    </row>
    <row r="201" spans="13:13" x14ac:dyDescent="0.25">
      <c r="M201" s="39">
        <f t="shared" ref="M195:M258" si="5">D201-C201</f>
        <v>0</v>
      </c>
    </row>
    <row r="202" spans="13:13" x14ac:dyDescent="0.25">
      <c r="M202" s="39">
        <f t="shared" si="5"/>
        <v>0</v>
      </c>
    </row>
    <row r="203" spans="13:13" x14ac:dyDescent="0.25">
      <c r="M203" s="39">
        <f t="shared" si="5"/>
        <v>0</v>
      </c>
    </row>
    <row r="204" spans="13:13" x14ac:dyDescent="0.25">
      <c r="M204" s="39">
        <f t="shared" si="5"/>
        <v>0</v>
      </c>
    </row>
    <row r="205" spans="13:13" x14ac:dyDescent="0.25">
      <c r="M205" s="39">
        <f t="shared" si="5"/>
        <v>0</v>
      </c>
    </row>
    <row r="206" spans="13:13" x14ac:dyDescent="0.25">
      <c r="M206" s="39">
        <f t="shared" si="5"/>
        <v>0</v>
      </c>
    </row>
    <row r="207" spans="13:13" x14ac:dyDescent="0.25">
      <c r="M207" s="39">
        <f t="shared" si="5"/>
        <v>0</v>
      </c>
    </row>
    <row r="208" spans="13:13" x14ac:dyDescent="0.25">
      <c r="M208" s="39">
        <f t="shared" si="5"/>
        <v>0</v>
      </c>
    </row>
    <row r="209" spans="13:13" x14ac:dyDescent="0.25">
      <c r="M209" s="39">
        <f t="shared" si="5"/>
        <v>0</v>
      </c>
    </row>
    <row r="210" spans="13:13" x14ac:dyDescent="0.25">
      <c r="M210" s="39">
        <f t="shared" si="5"/>
        <v>0</v>
      </c>
    </row>
    <row r="211" spans="13:13" x14ac:dyDescent="0.25">
      <c r="M211" s="39">
        <f t="shared" si="5"/>
        <v>0</v>
      </c>
    </row>
    <row r="212" spans="13:13" x14ac:dyDescent="0.25">
      <c r="M212" s="39">
        <f t="shared" si="5"/>
        <v>0</v>
      </c>
    </row>
    <row r="213" spans="13:13" x14ac:dyDescent="0.25">
      <c r="M213" s="39">
        <f t="shared" si="5"/>
        <v>0</v>
      </c>
    </row>
    <row r="214" spans="13:13" x14ac:dyDescent="0.25">
      <c r="M214" s="39">
        <f t="shared" si="5"/>
        <v>0</v>
      </c>
    </row>
    <row r="215" spans="13:13" x14ac:dyDescent="0.25">
      <c r="M215" s="39">
        <f t="shared" si="5"/>
        <v>0</v>
      </c>
    </row>
    <row r="216" spans="13:13" x14ac:dyDescent="0.25">
      <c r="M216" s="39">
        <f t="shared" si="5"/>
        <v>0</v>
      </c>
    </row>
    <row r="217" spans="13:13" x14ac:dyDescent="0.25">
      <c r="M217" s="39">
        <f t="shared" si="5"/>
        <v>0</v>
      </c>
    </row>
    <row r="218" spans="13:13" x14ac:dyDescent="0.25">
      <c r="M218" s="39">
        <f t="shared" si="5"/>
        <v>0</v>
      </c>
    </row>
    <row r="219" spans="13:13" x14ac:dyDescent="0.25">
      <c r="M219" s="39">
        <f t="shared" si="5"/>
        <v>0</v>
      </c>
    </row>
    <row r="220" spans="13:13" x14ac:dyDescent="0.25">
      <c r="M220" s="39">
        <f t="shared" si="5"/>
        <v>0</v>
      </c>
    </row>
    <row r="221" spans="13:13" x14ac:dyDescent="0.25">
      <c r="M221" s="39">
        <f t="shared" si="5"/>
        <v>0</v>
      </c>
    </row>
    <row r="222" spans="13:13" x14ac:dyDescent="0.25">
      <c r="M222" s="39">
        <f t="shared" si="5"/>
        <v>0</v>
      </c>
    </row>
    <row r="223" spans="13:13" x14ac:dyDescent="0.25">
      <c r="M223" s="39">
        <f t="shared" si="5"/>
        <v>0</v>
      </c>
    </row>
    <row r="224" spans="13:13" x14ac:dyDescent="0.25">
      <c r="M224" s="39">
        <f t="shared" si="5"/>
        <v>0</v>
      </c>
    </row>
    <row r="225" spans="13:13" x14ac:dyDescent="0.25">
      <c r="M225" s="39">
        <f t="shared" si="5"/>
        <v>0</v>
      </c>
    </row>
    <row r="226" spans="13:13" x14ac:dyDescent="0.25">
      <c r="M226" s="39">
        <f t="shared" si="5"/>
        <v>0</v>
      </c>
    </row>
    <row r="227" spans="13:13" x14ac:dyDescent="0.25">
      <c r="M227" s="39">
        <f t="shared" si="5"/>
        <v>0</v>
      </c>
    </row>
    <row r="228" spans="13:13" x14ac:dyDescent="0.25">
      <c r="M228" s="39">
        <f t="shared" si="5"/>
        <v>0</v>
      </c>
    </row>
    <row r="229" spans="13:13" x14ac:dyDescent="0.25">
      <c r="M229" s="39">
        <f t="shared" si="5"/>
        <v>0</v>
      </c>
    </row>
    <row r="230" spans="13:13" x14ac:dyDescent="0.25">
      <c r="M230" s="39">
        <f t="shared" si="5"/>
        <v>0</v>
      </c>
    </row>
    <row r="231" spans="13:13" x14ac:dyDescent="0.25">
      <c r="M231" s="39">
        <f t="shared" si="5"/>
        <v>0</v>
      </c>
    </row>
    <row r="232" spans="13:13" x14ac:dyDescent="0.25">
      <c r="M232" s="39">
        <f t="shared" si="5"/>
        <v>0</v>
      </c>
    </row>
    <row r="233" spans="13:13" x14ac:dyDescent="0.25">
      <c r="M233" s="39">
        <f t="shared" si="5"/>
        <v>0</v>
      </c>
    </row>
    <row r="234" spans="13:13" x14ac:dyDescent="0.25">
      <c r="M234" s="39">
        <f t="shared" si="5"/>
        <v>0</v>
      </c>
    </row>
    <row r="235" spans="13:13" x14ac:dyDescent="0.25">
      <c r="M235" s="39">
        <f t="shared" si="5"/>
        <v>0</v>
      </c>
    </row>
    <row r="236" spans="13:13" x14ac:dyDescent="0.25">
      <c r="M236" s="39">
        <f t="shared" si="5"/>
        <v>0</v>
      </c>
    </row>
    <row r="237" spans="13:13" x14ac:dyDescent="0.25">
      <c r="M237" s="39">
        <f t="shared" si="5"/>
        <v>0</v>
      </c>
    </row>
    <row r="238" spans="13:13" x14ac:dyDescent="0.25">
      <c r="M238" s="39">
        <f t="shared" si="5"/>
        <v>0</v>
      </c>
    </row>
    <row r="239" spans="13:13" x14ac:dyDescent="0.25">
      <c r="M239" s="39">
        <f t="shared" si="5"/>
        <v>0</v>
      </c>
    </row>
    <row r="240" spans="13:13" x14ac:dyDescent="0.25">
      <c r="M240" s="39">
        <f t="shared" si="5"/>
        <v>0</v>
      </c>
    </row>
    <row r="241" spans="13:13" x14ac:dyDescent="0.25">
      <c r="M241" s="39">
        <f t="shared" si="5"/>
        <v>0</v>
      </c>
    </row>
    <row r="242" spans="13:13" x14ac:dyDescent="0.25">
      <c r="M242" s="39">
        <f t="shared" si="5"/>
        <v>0</v>
      </c>
    </row>
    <row r="243" spans="13:13" x14ac:dyDescent="0.25">
      <c r="M243" s="39">
        <f t="shared" si="5"/>
        <v>0</v>
      </c>
    </row>
    <row r="244" spans="13:13" x14ac:dyDescent="0.25">
      <c r="M244" s="39">
        <f t="shared" si="5"/>
        <v>0</v>
      </c>
    </row>
    <row r="245" spans="13:13" x14ac:dyDescent="0.25">
      <c r="M245" s="39">
        <f t="shared" si="5"/>
        <v>0</v>
      </c>
    </row>
    <row r="246" spans="13:13" x14ac:dyDescent="0.25">
      <c r="M246" s="39">
        <f t="shared" si="5"/>
        <v>0</v>
      </c>
    </row>
    <row r="247" spans="13:13" x14ac:dyDescent="0.25">
      <c r="M247" s="39">
        <f t="shared" si="5"/>
        <v>0</v>
      </c>
    </row>
    <row r="248" spans="13:13" x14ac:dyDescent="0.25">
      <c r="M248" s="39">
        <f t="shared" si="5"/>
        <v>0</v>
      </c>
    </row>
    <row r="249" spans="13:13" x14ac:dyDescent="0.25">
      <c r="M249" s="39">
        <f t="shared" si="5"/>
        <v>0</v>
      </c>
    </row>
    <row r="250" spans="13:13" x14ac:dyDescent="0.25">
      <c r="M250" s="39">
        <f t="shared" si="5"/>
        <v>0</v>
      </c>
    </row>
    <row r="251" spans="13:13" x14ac:dyDescent="0.25">
      <c r="M251" s="39">
        <f t="shared" si="5"/>
        <v>0</v>
      </c>
    </row>
    <row r="252" spans="13:13" x14ac:dyDescent="0.25">
      <c r="M252" s="39">
        <f t="shared" si="5"/>
        <v>0</v>
      </c>
    </row>
    <row r="253" spans="13:13" x14ac:dyDescent="0.25">
      <c r="M253" s="39">
        <f t="shared" si="5"/>
        <v>0</v>
      </c>
    </row>
    <row r="254" spans="13:13" x14ac:dyDescent="0.25">
      <c r="M254" s="39">
        <f t="shared" si="5"/>
        <v>0</v>
      </c>
    </row>
    <row r="255" spans="13:13" x14ac:dyDescent="0.25">
      <c r="M255" s="39">
        <f t="shared" si="5"/>
        <v>0</v>
      </c>
    </row>
    <row r="256" spans="13:13" x14ac:dyDescent="0.25">
      <c r="M256" s="39">
        <f t="shared" si="5"/>
        <v>0</v>
      </c>
    </row>
    <row r="257" spans="13:13" x14ac:dyDescent="0.25">
      <c r="M257" s="39">
        <f t="shared" si="5"/>
        <v>0</v>
      </c>
    </row>
    <row r="258" spans="13:13" x14ac:dyDescent="0.25">
      <c r="M258" s="39">
        <f t="shared" si="5"/>
        <v>0</v>
      </c>
    </row>
    <row r="259" spans="13:13" x14ac:dyDescent="0.25">
      <c r="M259" s="39">
        <f t="shared" ref="M259:M322" si="6">D259-C259</f>
        <v>0</v>
      </c>
    </row>
    <row r="260" spans="13:13" x14ac:dyDescent="0.25">
      <c r="M260" s="39">
        <f t="shared" si="6"/>
        <v>0</v>
      </c>
    </row>
    <row r="261" spans="13:13" x14ac:dyDescent="0.25">
      <c r="M261" s="39">
        <f t="shared" si="6"/>
        <v>0</v>
      </c>
    </row>
    <row r="262" spans="13:13" x14ac:dyDescent="0.25">
      <c r="M262" s="39">
        <f t="shared" si="6"/>
        <v>0</v>
      </c>
    </row>
    <row r="263" spans="13:13" x14ac:dyDescent="0.25">
      <c r="M263" s="39">
        <f t="shared" si="6"/>
        <v>0</v>
      </c>
    </row>
    <row r="264" spans="13:13" x14ac:dyDescent="0.25">
      <c r="M264" s="39">
        <f t="shared" si="6"/>
        <v>0</v>
      </c>
    </row>
    <row r="265" spans="13:13" x14ac:dyDescent="0.25">
      <c r="M265" s="39">
        <f t="shared" si="6"/>
        <v>0</v>
      </c>
    </row>
    <row r="266" spans="13:13" x14ac:dyDescent="0.25">
      <c r="M266" s="39">
        <f t="shared" si="6"/>
        <v>0</v>
      </c>
    </row>
    <row r="267" spans="13:13" x14ac:dyDescent="0.25">
      <c r="M267" s="39">
        <f t="shared" si="6"/>
        <v>0</v>
      </c>
    </row>
    <row r="268" spans="13:13" x14ac:dyDescent="0.25">
      <c r="M268" s="39">
        <f t="shared" si="6"/>
        <v>0</v>
      </c>
    </row>
    <row r="269" spans="13:13" x14ac:dyDescent="0.25">
      <c r="M269" s="39">
        <f t="shared" si="6"/>
        <v>0</v>
      </c>
    </row>
    <row r="270" spans="13:13" x14ac:dyDescent="0.25">
      <c r="M270" s="39">
        <f t="shared" si="6"/>
        <v>0</v>
      </c>
    </row>
    <row r="271" spans="13:13" x14ac:dyDescent="0.25">
      <c r="M271" s="39">
        <f t="shared" si="6"/>
        <v>0</v>
      </c>
    </row>
    <row r="272" spans="13:13" x14ac:dyDescent="0.25">
      <c r="M272" s="39">
        <f t="shared" si="6"/>
        <v>0</v>
      </c>
    </row>
    <row r="273" spans="13:13" x14ac:dyDescent="0.25">
      <c r="M273" s="39">
        <f t="shared" si="6"/>
        <v>0</v>
      </c>
    </row>
    <row r="274" spans="13:13" x14ac:dyDescent="0.25">
      <c r="M274" s="39">
        <f t="shared" si="6"/>
        <v>0</v>
      </c>
    </row>
    <row r="275" spans="13:13" x14ac:dyDescent="0.25">
      <c r="M275" s="39">
        <f t="shared" si="6"/>
        <v>0</v>
      </c>
    </row>
    <row r="276" spans="13:13" x14ac:dyDescent="0.25">
      <c r="M276" s="39">
        <f t="shared" si="6"/>
        <v>0</v>
      </c>
    </row>
    <row r="277" spans="13:13" x14ac:dyDescent="0.25">
      <c r="M277" s="39">
        <f t="shared" si="6"/>
        <v>0</v>
      </c>
    </row>
    <row r="278" spans="13:13" x14ac:dyDescent="0.25">
      <c r="M278" s="39">
        <f t="shared" si="6"/>
        <v>0</v>
      </c>
    </row>
    <row r="279" spans="13:13" x14ac:dyDescent="0.25">
      <c r="M279" s="39">
        <f t="shared" si="6"/>
        <v>0</v>
      </c>
    </row>
    <row r="280" spans="13:13" x14ac:dyDescent="0.25">
      <c r="M280" s="39">
        <f t="shared" si="6"/>
        <v>0</v>
      </c>
    </row>
    <row r="281" spans="13:13" x14ac:dyDescent="0.25">
      <c r="M281" s="39">
        <f t="shared" si="6"/>
        <v>0</v>
      </c>
    </row>
    <row r="282" spans="13:13" x14ac:dyDescent="0.25">
      <c r="M282" s="39">
        <f t="shared" si="6"/>
        <v>0</v>
      </c>
    </row>
    <row r="283" spans="13:13" x14ac:dyDescent="0.25">
      <c r="M283" s="39">
        <f t="shared" si="6"/>
        <v>0</v>
      </c>
    </row>
    <row r="284" spans="13:13" x14ac:dyDescent="0.25">
      <c r="M284" s="39">
        <f t="shared" si="6"/>
        <v>0</v>
      </c>
    </row>
    <row r="285" spans="13:13" x14ac:dyDescent="0.25">
      <c r="M285" s="39">
        <f t="shared" si="6"/>
        <v>0</v>
      </c>
    </row>
    <row r="286" spans="13:13" x14ac:dyDescent="0.25">
      <c r="M286" s="39">
        <f t="shared" si="6"/>
        <v>0</v>
      </c>
    </row>
    <row r="287" spans="13:13" x14ac:dyDescent="0.25">
      <c r="M287" s="39">
        <f t="shared" si="6"/>
        <v>0</v>
      </c>
    </row>
    <row r="288" spans="13:13" x14ac:dyDescent="0.25">
      <c r="M288" s="39">
        <f t="shared" si="6"/>
        <v>0</v>
      </c>
    </row>
    <row r="289" spans="13:13" x14ac:dyDescent="0.25">
      <c r="M289" s="39">
        <f t="shared" si="6"/>
        <v>0</v>
      </c>
    </row>
    <row r="290" spans="13:13" x14ac:dyDescent="0.25">
      <c r="M290" s="39">
        <f t="shared" si="6"/>
        <v>0</v>
      </c>
    </row>
    <row r="291" spans="13:13" x14ac:dyDescent="0.25">
      <c r="M291" s="39">
        <f t="shared" si="6"/>
        <v>0</v>
      </c>
    </row>
    <row r="292" spans="13:13" x14ac:dyDescent="0.25">
      <c r="M292" s="39">
        <f t="shared" si="6"/>
        <v>0</v>
      </c>
    </row>
    <row r="293" spans="13:13" x14ac:dyDescent="0.25">
      <c r="M293" s="39">
        <f t="shared" si="6"/>
        <v>0</v>
      </c>
    </row>
    <row r="294" spans="13:13" x14ac:dyDescent="0.25">
      <c r="M294" s="39">
        <f t="shared" si="6"/>
        <v>0</v>
      </c>
    </row>
    <row r="295" spans="13:13" x14ac:dyDescent="0.25">
      <c r="M295" s="39">
        <f t="shared" si="6"/>
        <v>0</v>
      </c>
    </row>
    <row r="296" spans="13:13" x14ac:dyDescent="0.25">
      <c r="M296" s="39">
        <f t="shared" si="6"/>
        <v>0</v>
      </c>
    </row>
    <row r="297" spans="13:13" x14ac:dyDescent="0.25">
      <c r="M297" s="39">
        <f t="shared" si="6"/>
        <v>0</v>
      </c>
    </row>
    <row r="298" spans="13:13" x14ac:dyDescent="0.25">
      <c r="M298" s="39">
        <f t="shared" si="6"/>
        <v>0</v>
      </c>
    </row>
    <row r="299" spans="13:13" x14ac:dyDescent="0.25">
      <c r="M299" s="39">
        <f t="shared" si="6"/>
        <v>0</v>
      </c>
    </row>
    <row r="300" spans="13:13" x14ac:dyDescent="0.25">
      <c r="M300" s="39">
        <f t="shared" si="6"/>
        <v>0</v>
      </c>
    </row>
    <row r="301" spans="13:13" x14ac:dyDescent="0.25">
      <c r="M301" s="39">
        <f t="shared" si="6"/>
        <v>0</v>
      </c>
    </row>
    <row r="302" spans="13:13" x14ac:dyDescent="0.25">
      <c r="M302" s="39">
        <f t="shared" si="6"/>
        <v>0</v>
      </c>
    </row>
    <row r="303" spans="13:13" x14ac:dyDescent="0.25">
      <c r="M303" s="39">
        <f t="shared" si="6"/>
        <v>0</v>
      </c>
    </row>
    <row r="304" spans="13:13" x14ac:dyDescent="0.25">
      <c r="M304" s="39">
        <f t="shared" si="6"/>
        <v>0</v>
      </c>
    </row>
    <row r="305" spans="13:13" x14ac:dyDescent="0.25">
      <c r="M305" s="39">
        <f t="shared" si="6"/>
        <v>0</v>
      </c>
    </row>
    <row r="306" spans="13:13" x14ac:dyDescent="0.25">
      <c r="M306" s="39">
        <f t="shared" si="6"/>
        <v>0</v>
      </c>
    </row>
    <row r="307" spans="13:13" x14ac:dyDescent="0.25">
      <c r="M307" s="39">
        <f t="shared" si="6"/>
        <v>0</v>
      </c>
    </row>
    <row r="308" spans="13:13" x14ac:dyDescent="0.25">
      <c r="M308" s="39">
        <f t="shared" si="6"/>
        <v>0</v>
      </c>
    </row>
    <row r="309" spans="13:13" x14ac:dyDescent="0.25">
      <c r="M309" s="39">
        <f t="shared" si="6"/>
        <v>0</v>
      </c>
    </row>
    <row r="310" spans="13:13" x14ac:dyDescent="0.25">
      <c r="M310" s="39">
        <f t="shared" si="6"/>
        <v>0</v>
      </c>
    </row>
    <row r="311" spans="13:13" x14ac:dyDescent="0.25">
      <c r="M311" s="39">
        <f t="shared" si="6"/>
        <v>0</v>
      </c>
    </row>
    <row r="312" spans="13:13" x14ac:dyDescent="0.25">
      <c r="M312" s="39">
        <f t="shared" si="6"/>
        <v>0</v>
      </c>
    </row>
    <row r="313" spans="13:13" x14ac:dyDescent="0.25">
      <c r="M313" s="39">
        <f t="shared" si="6"/>
        <v>0</v>
      </c>
    </row>
    <row r="314" spans="13:13" x14ac:dyDescent="0.25">
      <c r="M314" s="39">
        <f t="shared" si="6"/>
        <v>0</v>
      </c>
    </row>
    <row r="315" spans="13:13" x14ac:dyDescent="0.25">
      <c r="M315" s="39">
        <f t="shared" si="6"/>
        <v>0</v>
      </c>
    </row>
    <row r="316" spans="13:13" x14ac:dyDescent="0.25">
      <c r="M316" s="39">
        <f t="shared" si="6"/>
        <v>0</v>
      </c>
    </row>
    <row r="317" spans="13:13" x14ac:dyDescent="0.25">
      <c r="M317" s="39">
        <f t="shared" si="6"/>
        <v>0</v>
      </c>
    </row>
    <row r="318" spans="13:13" x14ac:dyDescent="0.25">
      <c r="M318" s="39">
        <f t="shared" si="6"/>
        <v>0</v>
      </c>
    </row>
    <row r="319" spans="13:13" x14ac:dyDescent="0.25">
      <c r="M319" s="39">
        <f t="shared" si="6"/>
        <v>0</v>
      </c>
    </row>
    <row r="320" spans="13:13" x14ac:dyDescent="0.25">
      <c r="M320" s="39">
        <f t="shared" si="6"/>
        <v>0</v>
      </c>
    </row>
    <row r="321" spans="13:13" x14ac:dyDescent="0.25">
      <c r="M321" s="39">
        <f t="shared" si="6"/>
        <v>0</v>
      </c>
    </row>
    <row r="322" spans="13:13" x14ac:dyDescent="0.25">
      <c r="M322" s="39">
        <f t="shared" si="6"/>
        <v>0</v>
      </c>
    </row>
    <row r="323" spans="13:13" x14ac:dyDescent="0.25">
      <c r="M323" s="39">
        <f t="shared" ref="M323:M386" si="7">D323-C323</f>
        <v>0</v>
      </c>
    </row>
    <row r="324" spans="13:13" x14ac:dyDescent="0.25">
      <c r="M324" s="39">
        <f t="shared" si="7"/>
        <v>0</v>
      </c>
    </row>
    <row r="325" spans="13:13" x14ac:dyDescent="0.25">
      <c r="M325" s="39">
        <f t="shared" si="7"/>
        <v>0</v>
      </c>
    </row>
    <row r="326" spans="13:13" x14ac:dyDescent="0.25">
      <c r="M326" s="39">
        <f t="shared" si="7"/>
        <v>0</v>
      </c>
    </row>
    <row r="327" spans="13:13" x14ac:dyDescent="0.25">
      <c r="M327" s="39">
        <f t="shared" si="7"/>
        <v>0</v>
      </c>
    </row>
    <row r="328" spans="13:13" x14ac:dyDescent="0.25">
      <c r="M328" s="39">
        <f t="shared" si="7"/>
        <v>0</v>
      </c>
    </row>
    <row r="329" spans="13:13" x14ac:dyDescent="0.25">
      <c r="M329" s="39">
        <f t="shared" si="7"/>
        <v>0</v>
      </c>
    </row>
    <row r="330" spans="13:13" x14ac:dyDescent="0.25">
      <c r="M330" s="39">
        <f t="shared" si="7"/>
        <v>0</v>
      </c>
    </row>
    <row r="331" spans="13:13" x14ac:dyDescent="0.25">
      <c r="M331" s="39">
        <f t="shared" si="7"/>
        <v>0</v>
      </c>
    </row>
    <row r="332" spans="13:13" x14ac:dyDescent="0.25">
      <c r="M332" s="39">
        <f t="shared" si="7"/>
        <v>0</v>
      </c>
    </row>
    <row r="333" spans="13:13" x14ac:dyDescent="0.25">
      <c r="M333" s="39">
        <f t="shared" si="7"/>
        <v>0</v>
      </c>
    </row>
    <row r="334" spans="13:13" x14ac:dyDescent="0.25">
      <c r="M334" s="39">
        <f t="shared" si="7"/>
        <v>0</v>
      </c>
    </row>
    <row r="335" spans="13:13" x14ac:dyDescent="0.25">
      <c r="M335" s="39">
        <f t="shared" si="7"/>
        <v>0</v>
      </c>
    </row>
    <row r="336" spans="13:13" x14ac:dyDescent="0.25">
      <c r="M336" s="39">
        <f t="shared" si="7"/>
        <v>0</v>
      </c>
    </row>
    <row r="337" spans="13:13" x14ac:dyDescent="0.25">
      <c r="M337" s="39">
        <f t="shared" si="7"/>
        <v>0</v>
      </c>
    </row>
    <row r="338" spans="13:13" x14ac:dyDescent="0.25">
      <c r="M338" s="39">
        <f t="shared" si="7"/>
        <v>0</v>
      </c>
    </row>
    <row r="339" spans="13:13" x14ac:dyDescent="0.25">
      <c r="M339" s="39">
        <f t="shared" si="7"/>
        <v>0</v>
      </c>
    </row>
    <row r="340" spans="13:13" x14ac:dyDescent="0.25">
      <c r="M340" s="39">
        <f t="shared" si="7"/>
        <v>0</v>
      </c>
    </row>
    <row r="341" spans="13:13" x14ac:dyDescent="0.25">
      <c r="M341" s="39">
        <f t="shared" si="7"/>
        <v>0</v>
      </c>
    </row>
    <row r="342" spans="13:13" x14ac:dyDescent="0.25">
      <c r="M342" s="39">
        <f t="shared" si="7"/>
        <v>0</v>
      </c>
    </row>
    <row r="343" spans="13:13" x14ac:dyDescent="0.25">
      <c r="M343" s="39">
        <f t="shared" si="7"/>
        <v>0</v>
      </c>
    </row>
    <row r="344" spans="13:13" x14ac:dyDescent="0.25">
      <c r="M344" s="39">
        <f t="shared" si="7"/>
        <v>0</v>
      </c>
    </row>
    <row r="345" spans="13:13" x14ac:dyDescent="0.25">
      <c r="M345" s="39">
        <f t="shared" si="7"/>
        <v>0</v>
      </c>
    </row>
    <row r="346" spans="13:13" x14ac:dyDescent="0.25">
      <c r="M346" s="39">
        <f t="shared" si="7"/>
        <v>0</v>
      </c>
    </row>
    <row r="347" spans="13:13" x14ac:dyDescent="0.25">
      <c r="M347" s="39">
        <f t="shared" si="7"/>
        <v>0</v>
      </c>
    </row>
    <row r="348" spans="13:13" x14ac:dyDescent="0.25">
      <c r="M348" s="39">
        <f t="shared" si="7"/>
        <v>0</v>
      </c>
    </row>
    <row r="349" spans="13:13" x14ac:dyDescent="0.25">
      <c r="M349" s="39">
        <f t="shared" si="7"/>
        <v>0</v>
      </c>
    </row>
    <row r="350" spans="13:13" x14ac:dyDescent="0.25">
      <c r="M350" s="39">
        <f t="shared" si="7"/>
        <v>0</v>
      </c>
    </row>
    <row r="351" spans="13:13" x14ac:dyDescent="0.25">
      <c r="M351" s="39">
        <f t="shared" si="7"/>
        <v>0</v>
      </c>
    </row>
    <row r="352" spans="13:13" x14ac:dyDescent="0.25">
      <c r="M352" s="39">
        <f t="shared" si="7"/>
        <v>0</v>
      </c>
    </row>
    <row r="353" spans="13:13" x14ac:dyDescent="0.25">
      <c r="M353" s="39">
        <f t="shared" si="7"/>
        <v>0</v>
      </c>
    </row>
    <row r="354" spans="13:13" x14ac:dyDescent="0.25">
      <c r="M354" s="39">
        <f t="shared" si="7"/>
        <v>0</v>
      </c>
    </row>
    <row r="355" spans="13:13" x14ac:dyDescent="0.25">
      <c r="M355" s="39">
        <f t="shared" si="7"/>
        <v>0</v>
      </c>
    </row>
    <row r="356" spans="13:13" x14ac:dyDescent="0.25">
      <c r="M356" s="39">
        <f t="shared" si="7"/>
        <v>0</v>
      </c>
    </row>
    <row r="357" spans="13:13" x14ac:dyDescent="0.25">
      <c r="M357" s="39">
        <f t="shared" si="7"/>
        <v>0</v>
      </c>
    </row>
    <row r="358" spans="13:13" x14ac:dyDescent="0.25">
      <c r="M358" s="39">
        <f t="shared" si="7"/>
        <v>0</v>
      </c>
    </row>
    <row r="359" spans="13:13" x14ac:dyDescent="0.25">
      <c r="M359" s="39">
        <f t="shared" si="7"/>
        <v>0</v>
      </c>
    </row>
    <row r="360" spans="13:13" x14ac:dyDescent="0.25">
      <c r="M360" s="39">
        <f t="shared" si="7"/>
        <v>0</v>
      </c>
    </row>
    <row r="361" spans="13:13" x14ac:dyDescent="0.25">
      <c r="M361" s="39">
        <f t="shared" si="7"/>
        <v>0</v>
      </c>
    </row>
    <row r="362" spans="13:13" x14ac:dyDescent="0.25">
      <c r="M362" s="39">
        <f t="shared" si="7"/>
        <v>0</v>
      </c>
    </row>
    <row r="363" spans="13:13" x14ac:dyDescent="0.25">
      <c r="M363" s="39">
        <f t="shared" si="7"/>
        <v>0</v>
      </c>
    </row>
    <row r="364" spans="13:13" x14ac:dyDescent="0.25">
      <c r="M364" s="39">
        <f t="shared" si="7"/>
        <v>0</v>
      </c>
    </row>
    <row r="365" spans="13:13" x14ac:dyDescent="0.25">
      <c r="M365" s="39">
        <f t="shared" si="7"/>
        <v>0</v>
      </c>
    </row>
    <row r="366" spans="13:13" x14ac:dyDescent="0.25">
      <c r="M366" s="39">
        <f t="shared" si="7"/>
        <v>0</v>
      </c>
    </row>
    <row r="367" spans="13:13" x14ac:dyDescent="0.25">
      <c r="M367" s="39">
        <f t="shared" si="7"/>
        <v>0</v>
      </c>
    </row>
    <row r="368" spans="13:13" x14ac:dyDescent="0.25">
      <c r="M368" s="39">
        <f t="shared" si="7"/>
        <v>0</v>
      </c>
    </row>
    <row r="369" spans="13:13" x14ac:dyDescent="0.25">
      <c r="M369" s="39">
        <f t="shared" si="7"/>
        <v>0</v>
      </c>
    </row>
    <row r="370" spans="13:13" x14ac:dyDescent="0.25">
      <c r="M370" s="39">
        <f t="shared" si="7"/>
        <v>0</v>
      </c>
    </row>
    <row r="371" spans="13:13" x14ac:dyDescent="0.25">
      <c r="M371" s="39">
        <f t="shared" si="7"/>
        <v>0</v>
      </c>
    </row>
    <row r="372" spans="13:13" x14ac:dyDescent="0.25">
      <c r="M372" s="39">
        <f t="shared" si="7"/>
        <v>0</v>
      </c>
    </row>
    <row r="373" spans="13:13" x14ac:dyDescent="0.25">
      <c r="M373" s="39">
        <f t="shared" si="7"/>
        <v>0</v>
      </c>
    </row>
    <row r="374" spans="13:13" x14ac:dyDescent="0.25">
      <c r="M374" s="39">
        <f t="shared" si="7"/>
        <v>0</v>
      </c>
    </row>
    <row r="375" spans="13:13" x14ac:dyDescent="0.25">
      <c r="M375" s="39">
        <f t="shared" si="7"/>
        <v>0</v>
      </c>
    </row>
    <row r="376" spans="13:13" x14ac:dyDescent="0.25">
      <c r="M376" s="39">
        <f t="shared" si="7"/>
        <v>0</v>
      </c>
    </row>
    <row r="377" spans="13:13" x14ac:dyDescent="0.25">
      <c r="M377" s="39">
        <f t="shared" si="7"/>
        <v>0</v>
      </c>
    </row>
    <row r="378" spans="13:13" x14ac:dyDescent="0.25">
      <c r="M378" s="39">
        <f t="shared" si="7"/>
        <v>0</v>
      </c>
    </row>
    <row r="379" spans="13:13" x14ac:dyDescent="0.25">
      <c r="M379" s="39">
        <f t="shared" si="7"/>
        <v>0</v>
      </c>
    </row>
    <row r="380" spans="13:13" x14ac:dyDescent="0.25">
      <c r="M380" s="39">
        <f t="shared" si="7"/>
        <v>0</v>
      </c>
    </row>
    <row r="381" spans="13:13" x14ac:dyDescent="0.25">
      <c r="M381" s="39">
        <f t="shared" si="7"/>
        <v>0</v>
      </c>
    </row>
    <row r="382" spans="13:13" x14ac:dyDescent="0.25">
      <c r="M382" s="39">
        <f t="shared" si="7"/>
        <v>0</v>
      </c>
    </row>
    <row r="383" spans="13:13" x14ac:dyDescent="0.25">
      <c r="M383" s="39">
        <f t="shared" si="7"/>
        <v>0</v>
      </c>
    </row>
    <row r="384" spans="13:13" x14ac:dyDescent="0.25">
      <c r="M384" s="39">
        <f t="shared" si="7"/>
        <v>0</v>
      </c>
    </row>
    <row r="385" spans="13:13" x14ac:dyDescent="0.25">
      <c r="M385" s="39">
        <f t="shared" si="7"/>
        <v>0</v>
      </c>
    </row>
    <row r="386" spans="13:13" x14ac:dyDescent="0.25">
      <c r="M386" s="39">
        <f t="shared" si="7"/>
        <v>0</v>
      </c>
    </row>
    <row r="387" spans="13:13" x14ac:dyDescent="0.25">
      <c r="M387" s="39">
        <f t="shared" ref="M387:M450" si="8">D387-C387</f>
        <v>0</v>
      </c>
    </row>
    <row r="388" spans="13:13" x14ac:dyDescent="0.25">
      <c r="M388" s="39">
        <f t="shared" si="8"/>
        <v>0</v>
      </c>
    </row>
    <row r="389" spans="13:13" x14ac:dyDescent="0.25">
      <c r="M389" s="39">
        <f t="shared" si="8"/>
        <v>0</v>
      </c>
    </row>
    <row r="390" spans="13:13" x14ac:dyDescent="0.25">
      <c r="M390" s="39">
        <f t="shared" si="8"/>
        <v>0</v>
      </c>
    </row>
    <row r="391" spans="13:13" x14ac:dyDescent="0.25">
      <c r="M391" s="39">
        <f t="shared" si="8"/>
        <v>0</v>
      </c>
    </row>
    <row r="392" spans="13:13" x14ac:dyDescent="0.25">
      <c r="M392" s="39">
        <f t="shared" si="8"/>
        <v>0</v>
      </c>
    </row>
    <row r="393" spans="13:13" x14ac:dyDescent="0.25">
      <c r="M393" s="39">
        <f t="shared" si="8"/>
        <v>0</v>
      </c>
    </row>
    <row r="394" spans="13:13" x14ac:dyDescent="0.25">
      <c r="M394" s="39">
        <f t="shared" si="8"/>
        <v>0</v>
      </c>
    </row>
    <row r="395" spans="13:13" x14ac:dyDescent="0.25">
      <c r="M395" s="39">
        <f t="shared" si="8"/>
        <v>0</v>
      </c>
    </row>
    <row r="396" spans="13:13" x14ac:dyDescent="0.25">
      <c r="M396" s="39">
        <f t="shared" si="8"/>
        <v>0</v>
      </c>
    </row>
    <row r="397" spans="13:13" x14ac:dyDescent="0.25">
      <c r="M397" s="39">
        <f t="shared" si="8"/>
        <v>0</v>
      </c>
    </row>
    <row r="398" spans="13:13" x14ac:dyDescent="0.25">
      <c r="M398" s="39">
        <f t="shared" si="8"/>
        <v>0</v>
      </c>
    </row>
    <row r="399" spans="13:13" x14ac:dyDescent="0.25">
      <c r="M399" s="39">
        <f t="shared" si="8"/>
        <v>0</v>
      </c>
    </row>
    <row r="400" spans="13:13" x14ac:dyDescent="0.25">
      <c r="M400" s="39">
        <f t="shared" si="8"/>
        <v>0</v>
      </c>
    </row>
    <row r="401" spans="13:13" x14ac:dyDescent="0.25">
      <c r="M401" s="39">
        <f t="shared" si="8"/>
        <v>0</v>
      </c>
    </row>
    <row r="402" spans="13:13" x14ac:dyDescent="0.25">
      <c r="M402" s="39">
        <f t="shared" si="8"/>
        <v>0</v>
      </c>
    </row>
    <row r="403" spans="13:13" x14ac:dyDescent="0.25">
      <c r="M403" s="39">
        <f t="shared" si="8"/>
        <v>0</v>
      </c>
    </row>
    <row r="404" spans="13:13" x14ac:dyDescent="0.25">
      <c r="M404" s="39">
        <f t="shared" si="8"/>
        <v>0</v>
      </c>
    </row>
    <row r="405" spans="13:13" x14ac:dyDescent="0.25">
      <c r="M405" s="39">
        <f t="shared" si="8"/>
        <v>0</v>
      </c>
    </row>
    <row r="406" spans="13:13" x14ac:dyDescent="0.25">
      <c r="M406" s="39">
        <f t="shared" si="8"/>
        <v>0</v>
      </c>
    </row>
    <row r="407" spans="13:13" x14ac:dyDescent="0.25">
      <c r="M407" s="39">
        <f t="shared" si="8"/>
        <v>0</v>
      </c>
    </row>
    <row r="408" spans="13:13" x14ac:dyDescent="0.25">
      <c r="M408" s="39">
        <f t="shared" si="8"/>
        <v>0</v>
      </c>
    </row>
    <row r="409" spans="13:13" x14ac:dyDescent="0.25">
      <c r="M409" s="39">
        <f t="shared" si="8"/>
        <v>0</v>
      </c>
    </row>
    <row r="410" spans="13:13" x14ac:dyDescent="0.25">
      <c r="M410" s="39">
        <f t="shared" si="8"/>
        <v>0</v>
      </c>
    </row>
    <row r="411" spans="13:13" x14ac:dyDescent="0.25">
      <c r="M411" s="39">
        <f t="shared" si="8"/>
        <v>0</v>
      </c>
    </row>
    <row r="412" spans="13:13" x14ac:dyDescent="0.25">
      <c r="M412" s="39">
        <f t="shared" si="8"/>
        <v>0</v>
      </c>
    </row>
    <row r="413" spans="13:13" x14ac:dyDescent="0.25">
      <c r="M413" s="39">
        <f t="shared" si="8"/>
        <v>0</v>
      </c>
    </row>
    <row r="414" spans="13:13" x14ac:dyDescent="0.25">
      <c r="M414" s="39">
        <f t="shared" si="8"/>
        <v>0</v>
      </c>
    </row>
    <row r="415" spans="13:13" x14ac:dyDescent="0.25">
      <c r="M415" s="39">
        <f t="shared" si="8"/>
        <v>0</v>
      </c>
    </row>
    <row r="416" spans="13:13" x14ac:dyDescent="0.25">
      <c r="M416" s="39">
        <f t="shared" si="8"/>
        <v>0</v>
      </c>
    </row>
    <row r="417" spans="13:13" x14ac:dyDescent="0.25">
      <c r="M417" s="39">
        <f t="shared" si="8"/>
        <v>0</v>
      </c>
    </row>
    <row r="418" spans="13:13" x14ac:dyDescent="0.25">
      <c r="M418" s="39">
        <f t="shared" si="8"/>
        <v>0</v>
      </c>
    </row>
    <row r="419" spans="13:13" x14ac:dyDescent="0.25">
      <c r="M419" s="39">
        <f t="shared" si="8"/>
        <v>0</v>
      </c>
    </row>
    <row r="420" spans="13:13" x14ac:dyDescent="0.25">
      <c r="M420" s="39">
        <f t="shared" si="8"/>
        <v>0</v>
      </c>
    </row>
    <row r="421" spans="13:13" x14ac:dyDescent="0.25">
      <c r="M421" s="39">
        <f t="shared" si="8"/>
        <v>0</v>
      </c>
    </row>
    <row r="422" spans="13:13" x14ac:dyDescent="0.25">
      <c r="M422" s="39">
        <f t="shared" si="8"/>
        <v>0</v>
      </c>
    </row>
    <row r="423" spans="13:13" x14ac:dyDescent="0.25">
      <c r="M423" s="39">
        <f t="shared" si="8"/>
        <v>0</v>
      </c>
    </row>
    <row r="424" spans="13:13" x14ac:dyDescent="0.25">
      <c r="M424" s="39">
        <f t="shared" si="8"/>
        <v>0</v>
      </c>
    </row>
    <row r="425" spans="13:13" x14ac:dyDescent="0.25">
      <c r="M425" s="39">
        <f t="shared" si="8"/>
        <v>0</v>
      </c>
    </row>
    <row r="426" spans="13:13" x14ac:dyDescent="0.25">
      <c r="M426" s="39">
        <f t="shared" si="8"/>
        <v>0</v>
      </c>
    </row>
    <row r="427" spans="13:13" x14ac:dyDescent="0.25">
      <c r="M427" s="39">
        <f t="shared" si="8"/>
        <v>0</v>
      </c>
    </row>
    <row r="428" spans="13:13" x14ac:dyDescent="0.25">
      <c r="M428" s="39">
        <f t="shared" si="8"/>
        <v>0</v>
      </c>
    </row>
    <row r="429" spans="13:13" x14ac:dyDescent="0.25">
      <c r="M429" s="39">
        <f t="shared" si="8"/>
        <v>0</v>
      </c>
    </row>
    <row r="430" spans="13:13" x14ac:dyDescent="0.25">
      <c r="M430" s="39">
        <f t="shared" si="8"/>
        <v>0</v>
      </c>
    </row>
    <row r="431" spans="13:13" x14ac:dyDescent="0.25">
      <c r="M431" s="39">
        <f t="shared" si="8"/>
        <v>0</v>
      </c>
    </row>
    <row r="432" spans="13:13" x14ac:dyDescent="0.25">
      <c r="M432" s="39">
        <f t="shared" si="8"/>
        <v>0</v>
      </c>
    </row>
    <row r="433" spans="13:13" x14ac:dyDescent="0.25">
      <c r="M433" s="39">
        <f t="shared" si="8"/>
        <v>0</v>
      </c>
    </row>
    <row r="434" spans="13:13" x14ac:dyDescent="0.25">
      <c r="M434" s="39">
        <f t="shared" si="8"/>
        <v>0</v>
      </c>
    </row>
    <row r="435" spans="13:13" x14ac:dyDescent="0.25">
      <c r="M435" s="39">
        <f t="shared" si="8"/>
        <v>0</v>
      </c>
    </row>
    <row r="436" spans="13:13" x14ac:dyDescent="0.25">
      <c r="M436" s="39">
        <f t="shared" si="8"/>
        <v>0</v>
      </c>
    </row>
    <row r="437" spans="13:13" x14ac:dyDescent="0.25">
      <c r="M437" s="39">
        <f t="shared" si="8"/>
        <v>0</v>
      </c>
    </row>
    <row r="438" spans="13:13" x14ac:dyDescent="0.25">
      <c r="M438" s="39">
        <f t="shared" si="8"/>
        <v>0</v>
      </c>
    </row>
    <row r="439" spans="13:13" x14ac:dyDescent="0.25">
      <c r="M439" s="39">
        <f t="shared" si="8"/>
        <v>0</v>
      </c>
    </row>
    <row r="440" spans="13:13" x14ac:dyDescent="0.25">
      <c r="M440" s="39">
        <f t="shared" si="8"/>
        <v>0</v>
      </c>
    </row>
    <row r="441" spans="13:13" x14ac:dyDescent="0.25">
      <c r="M441" s="39">
        <f t="shared" si="8"/>
        <v>0</v>
      </c>
    </row>
    <row r="442" spans="13:13" x14ac:dyDescent="0.25">
      <c r="M442" s="39">
        <f t="shared" si="8"/>
        <v>0</v>
      </c>
    </row>
    <row r="443" spans="13:13" x14ac:dyDescent="0.25">
      <c r="M443" s="39">
        <f t="shared" si="8"/>
        <v>0</v>
      </c>
    </row>
    <row r="444" spans="13:13" x14ac:dyDescent="0.25">
      <c r="M444" s="39">
        <f t="shared" si="8"/>
        <v>0</v>
      </c>
    </row>
    <row r="445" spans="13:13" x14ac:dyDescent="0.25">
      <c r="M445" s="39">
        <f t="shared" si="8"/>
        <v>0</v>
      </c>
    </row>
    <row r="446" spans="13:13" x14ac:dyDescent="0.25">
      <c r="M446" s="39">
        <f t="shared" si="8"/>
        <v>0</v>
      </c>
    </row>
    <row r="447" spans="13:13" x14ac:dyDescent="0.25">
      <c r="M447" s="39">
        <f t="shared" si="8"/>
        <v>0</v>
      </c>
    </row>
    <row r="448" spans="13:13" x14ac:dyDescent="0.25">
      <c r="M448" s="39">
        <f t="shared" si="8"/>
        <v>0</v>
      </c>
    </row>
    <row r="449" spans="13:13" x14ac:dyDescent="0.25">
      <c r="M449" s="39">
        <f t="shared" si="8"/>
        <v>0</v>
      </c>
    </row>
    <row r="450" spans="13:13" x14ac:dyDescent="0.25">
      <c r="M450" s="39">
        <f t="shared" si="8"/>
        <v>0</v>
      </c>
    </row>
    <row r="451" spans="13:13" x14ac:dyDescent="0.25">
      <c r="M451" s="39">
        <f t="shared" ref="M451:M500" si="9">D451-C451</f>
        <v>0</v>
      </c>
    </row>
    <row r="452" spans="13:13" x14ac:dyDescent="0.25">
      <c r="M452" s="39">
        <f t="shared" si="9"/>
        <v>0</v>
      </c>
    </row>
    <row r="453" spans="13:13" x14ac:dyDescent="0.25">
      <c r="M453" s="39">
        <f t="shared" si="9"/>
        <v>0</v>
      </c>
    </row>
    <row r="454" spans="13:13" x14ac:dyDescent="0.25">
      <c r="M454" s="39">
        <f t="shared" si="9"/>
        <v>0</v>
      </c>
    </row>
    <row r="455" spans="13:13" x14ac:dyDescent="0.25">
      <c r="M455" s="39">
        <f t="shared" si="9"/>
        <v>0</v>
      </c>
    </row>
    <row r="456" spans="13:13" x14ac:dyDescent="0.25">
      <c r="M456" s="39">
        <f t="shared" si="9"/>
        <v>0</v>
      </c>
    </row>
    <row r="457" spans="13:13" x14ac:dyDescent="0.25">
      <c r="M457" s="39">
        <f t="shared" si="9"/>
        <v>0</v>
      </c>
    </row>
    <row r="458" spans="13:13" x14ac:dyDescent="0.25">
      <c r="M458" s="39">
        <f t="shared" si="9"/>
        <v>0</v>
      </c>
    </row>
    <row r="459" spans="13:13" x14ac:dyDescent="0.25">
      <c r="M459" s="39">
        <f t="shared" si="9"/>
        <v>0</v>
      </c>
    </row>
    <row r="460" spans="13:13" x14ac:dyDescent="0.25">
      <c r="M460" s="39">
        <f t="shared" si="9"/>
        <v>0</v>
      </c>
    </row>
    <row r="461" spans="13:13" x14ac:dyDescent="0.25">
      <c r="M461" s="39">
        <f t="shared" si="9"/>
        <v>0</v>
      </c>
    </row>
    <row r="462" spans="13:13" x14ac:dyDescent="0.25">
      <c r="M462" s="39">
        <f t="shared" si="9"/>
        <v>0</v>
      </c>
    </row>
    <row r="463" spans="13:13" x14ac:dyDescent="0.25">
      <c r="M463" s="39">
        <f t="shared" si="9"/>
        <v>0</v>
      </c>
    </row>
    <row r="464" spans="13:13" x14ac:dyDescent="0.25">
      <c r="M464" s="39">
        <f t="shared" si="9"/>
        <v>0</v>
      </c>
    </row>
    <row r="465" spans="13:13" x14ac:dyDescent="0.25">
      <c r="M465" s="39">
        <f t="shared" si="9"/>
        <v>0</v>
      </c>
    </row>
    <row r="466" spans="13:13" x14ac:dyDescent="0.25">
      <c r="M466" s="39">
        <f t="shared" si="9"/>
        <v>0</v>
      </c>
    </row>
    <row r="467" spans="13:13" x14ac:dyDescent="0.25">
      <c r="M467" s="39">
        <f t="shared" si="9"/>
        <v>0</v>
      </c>
    </row>
    <row r="468" spans="13:13" x14ac:dyDescent="0.25">
      <c r="M468" s="39">
        <f t="shared" si="9"/>
        <v>0</v>
      </c>
    </row>
    <row r="469" spans="13:13" x14ac:dyDescent="0.25">
      <c r="M469" s="39">
        <f t="shared" si="9"/>
        <v>0</v>
      </c>
    </row>
    <row r="470" spans="13:13" x14ac:dyDescent="0.25">
      <c r="M470" s="39">
        <f t="shared" si="9"/>
        <v>0</v>
      </c>
    </row>
    <row r="471" spans="13:13" x14ac:dyDescent="0.25">
      <c r="M471" s="39">
        <f t="shared" si="9"/>
        <v>0</v>
      </c>
    </row>
    <row r="472" spans="13:13" x14ac:dyDescent="0.25">
      <c r="M472" s="39">
        <f t="shared" si="9"/>
        <v>0</v>
      </c>
    </row>
    <row r="473" spans="13:13" x14ac:dyDescent="0.25">
      <c r="M473" s="39">
        <f t="shared" si="9"/>
        <v>0</v>
      </c>
    </row>
    <row r="474" spans="13:13" x14ac:dyDescent="0.25">
      <c r="M474" s="39">
        <f t="shared" si="9"/>
        <v>0</v>
      </c>
    </row>
    <row r="475" spans="13:13" x14ac:dyDescent="0.25">
      <c r="M475" s="39">
        <f t="shared" si="9"/>
        <v>0</v>
      </c>
    </row>
    <row r="476" spans="13:13" x14ac:dyDescent="0.25">
      <c r="M476" s="39">
        <f t="shared" si="9"/>
        <v>0</v>
      </c>
    </row>
    <row r="477" spans="13:13" x14ac:dyDescent="0.25">
      <c r="M477" s="39">
        <f t="shared" si="9"/>
        <v>0</v>
      </c>
    </row>
    <row r="478" spans="13:13" x14ac:dyDescent="0.25">
      <c r="M478" s="39">
        <f t="shared" si="9"/>
        <v>0</v>
      </c>
    </row>
    <row r="479" spans="13:13" x14ac:dyDescent="0.25">
      <c r="M479" s="39">
        <f t="shared" si="9"/>
        <v>0</v>
      </c>
    </row>
    <row r="480" spans="13:13" x14ac:dyDescent="0.25">
      <c r="M480" s="39">
        <f t="shared" si="9"/>
        <v>0</v>
      </c>
    </row>
    <row r="481" spans="13:13" x14ac:dyDescent="0.25">
      <c r="M481" s="39">
        <f t="shared" si="9"/>
        <v>0</v>
      </c>
    </row>
    <row r="482" spans="13:13" x14ac:dyDescent="0.25">
      <c r="M482" s="39">
        <f t="shared" si="9"/>
        <v>0</v>
      </c>
    </row>
    <row r="483" spans="13:13" x14ac:dyDescent="0.25">
      <c r="M483" s="39">
        <f t="shared" si="9"/>
        <v>0</v>
      </c>
    </row>
    <row r="484" spans="13:13" x14ac:dyDescent="0.25">
      <c r="M484" s="39">
        <f t="shared" si="9"/>
        <v>0</v>
      </c>
    </row>
    <row r="485" spans="13:13" x14ac:dyDescent="0.25">
      <c r="M485" s="39">
        <f t="shared" si="9"/>
        <v>0</v>
      </c>
    </row>
    <row r="486" spans="13:13" x14ac:dyDescent="0.25">
      <c r="M486" s="39">
        <f t="shared" si="9"/>
        <v>0</v>
      </c>
    </row>
    <row r="487" spans="13:13" x14ac:dyDescent="0.25">
      <c r="M487" s="39">
        <f t="shared" si="9"/>
        <v>0</v>
      </c>
    </row>
    <row r="488" spans="13:13" x14ac:dyDescent="0.25">
      <c r="M488" s="39">
        <f t="shared" si="9"/>
        <v>0</v>
      </c>
    </row>
    <row r="489" spans="13:13" x14ac:dyDescent="0.25">
      <c r="M489" s="39">
        <f t="shared" si="9"/>
        <v>0</v>
      </c>
    </row>
    <row r="490" spans="13:13" x14ac:dyDescent="0.25">
      <c r="M490" s="39">
        <f t="shared" si="9"/>
        <v>0</v>
      </c>
    </row>
    <row r="491" spans="13:13" x14ac:dyDescent="0.25">
      <c r="M491" s="39">
        <f t="shared" si="9"/>
        <v>0</v>
      </c>
    </row>
    <row r="492" spans="13:13" x14ac:dyDescent="0.25">
      <c r="M492" s="39">
        <f t="shared" si="9"/>
        <v>0</v>
      </c>
    </row>
    <row r="493" spans="13:13" x14ac:dyDescent="0.25">
      <c r="M493" s="39">
        <f t="shared" si="9"/>
        <v>0</v>
      </c>
    </row>
    <row r="494" spans="13:13" x14ac:dyDescent="0.25">
      <c r="M494" s="39">
        <f t="shared" si="9"/>
        <v>0</v>
      </c>
    </row>
    <row r="495" spans="13:13" x14ac:dyDescent="0.25">
      <c r="M495" s="39">
        <f t="shared" si="9"/>
        <v>0</v>
      </c>
    </row>
    <row r="496" spans="13:13" x14ac:dyDescent="0.25">
      <c r="M496" s="39">
        <f t="shared" si="9"/>
        <v>0</v>
      </c>
    </row>
    <row r="497" spans="13:13" x14ac:dyDescent="0.25">
      <c r="M497" s="39">
        <f t="shared" si="9"/>
        <v>0</v>
      </c>
    </row>
    <row r="498" spans="13:13" x14ac:dyDescent="0.25">
      <c r="M498" s="39">
        <f t="shared" si="9"/>
        <v>0</v>
      </c>
    </row>
    <row r="499" spans="13:13" x14ac:dyDescent="0.25">
      <c r="M499" s="39">
        <f t="shared" si="9"/>
        <v>0</v>
      </c>
    </row>
    <row r="500" spans="13:13" x14ac:dyDescent="0.25">
      <c r="M500" s="39">
        <f t="shared" si="9"/>
        <v>0</v>
      </c>
    </row>
  </sheetData>
  <pageMargins left="0.7" right="0.7" top="0.75" bottom="0.75" header="0.3" footer="0.3"/>
  <customProperties>
    <customPr name="_pios_id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00"/>
  <sheetViews>
    <sheetView topLeftCell="J1" workbookViewId="0">
      <selection activeCell="S2" sqref="S2:T25"/>
    </sheetView>
  </sheetViews>
  <sheetFormatPr defaultRowHeight="15" x14ac:dyDescent="0.25"/>
  <cols>
    <col min="1" max="1" width="5.42578125" bestFit="1" customWidth="1"/>
    <col min="2" max="2" width="8.5703125" bestFit="1" customWidth="1"/>
    <col min="3" max="3" width="7.85546875" bestFit="1" customWidth="1"/>
    <col min="4" max="4" width="9.42578125" customWidth="1"/>
    <col min="5" max="5" width="15.85546875" bestFit="1" customWidth="1"/>
    <col min="6" max="6" width="8.5703125" bestFit="1" customWidth="1"/>
    <col min="7" max="7" width="24.140625" bestFit="1" customWidth="1"/>
    <col min="8" max="8" width="8.7109375" bestFit="1" customWidth="1"/>
    <col min="9" max="9" width="10" bestFit="1" customWidth="1"/>
    <col min="10" max="10" width="16.5703125" bestFit="1" customWidth="1"/>
    <col min="11" max="11" width="8.7109375" customWidth="1"/>
    <col min="12" max="12" width="15.5703125" bestFit="1" customWidth="1"/>
    <col min="13" max="13" width="15.42578125" bestFit="1" customWidth="1"/>
    <col min="14" max="14" width="11.140625" bestFit="1" customWidth="1"/>
    <col min="16" max="16" width="11" bestFit="1" customWidth="1"/>
    <col min="17" max="17" width="41.5703125" bestFit="1" customWidth="1"/>
    <col min="18" max="18" width="44.5703125" bestFit="1" customWidth="1"/>
    <col min="19" max="19" width="46.5703125" bestFit="1" customWidth="1"/>
    <col min="20" max="20" width="39" bestFit="1" customWidth="1"/>
  </cols>
  <sheetData>
    <row r="1" spans="1:20" ht="15.75" thickBot="1" x14ac:dyDescent="0.3">
      <c r="A1" s="1" t="s">
        <v>0</v>
      </c>
      <c r="B1" s="2" t="s">
        <v>1</v>
      </c>
      <c r="C1" s="3" t="s">
        <v>2</v>
      </c>
      <c r="D1" s="4" t="s">
        <v>138</v>
      </c>
      <c r="E1" s="5" t="s">
        <v>3</v>
      </c>
      <c r="F1" s="5" t="s">
        <v>4</v>
      </c>
      <c r="G1" s="5" t="s">
        <v>5</v>
      </c>
      <c r="H1" s="6" t="s">
        <v>6</v>
      </c>
      <c r="I1" s="4" t="s">
        <v>7</v>
      </c>
      <c r="J1" s="7" t="s">
        <v>8</v>
      </c>
      <c r="K1" s="8" t="s">
        <v>9</v>
      </c>
      <c r="L1" s="9" t="s">
        <v>10</v>
      </c>
      <c r="M1" t="s">
        <v>138</v>
      </c>
      <c r="N1" t="s">
        <v>139</v>
      </c>
      <c r="P1" t="s">
        <v>140</v>
      </c>
      <c r="Q1" t="s">
        <v>141</v>
      </c>
      <c r="R1" t="s">
        <v>142</v>
      </c>
      <c r="S1" s="45" t="s">
        <v>143</v>
      </c>
      <c r="T1" t="s">
        <v>144</v>
      </c>
    </row>
    <row r="2" spans="1:20" x14ac:dyDescent="0.25">
      <c r="A2" s="17" t="s">
        <v>74</v>
      </c>
      <c r="B2" s="18" t="s">
        <v>12</v>
      </c>
      <c r="C2" s="46">
        <v>0.24166666666666667</v>
      </c>
      <c r="D2" s="48">
        <v>0.2722222222222222</v>
      </c>
      <c r="E2" s="19">
        <v>84737129</v>
      </c>
      <c r="F2" s="19"/>
      <c r="G2" s="19" t="s">
        <v>19</v>
      </c>
      <c r="H2" s="20">
        <v>31540</v>
      </c>
      <c r="I2" s="21">
        <v>78400</v>
      </c>
      <c r="J2" s="22" t="s">
        <v>20</v>
      </c>
      <c r="K2" s="21">
        <v>11846335</v>
      </c>
      <c r="L2" s="23"/>
      <c r="M2" s="39">
        <f>D2-C2</f>
        <v>3.055555555555553E-2</v>
      </c>
      <c r="N2">
        <f>HOUR(C2)</f>
        <v>5</v>
      </c>
      <c r="P2" s="42">
        <v>0</v>
      </c>
      <c r="Q2" s="42">
        <f>COUNTIF(N:N, "0")</f>
        <v>0</v>
      </c>
      <c r="R2" s="42">
        <f>AVERAGE($Q$2:$Q$25)</f>
        <v>1.875</v>
      </c>
      <c r="S2" s="43">
        <v>0</v>
      </c>
      <c r="T2" s="44">
        <f>AVERAGEIF($S$2:$S$25, "&lt;&gt; 0")</f>
        <v>0.20743091724537038</v>
      </c>
    </row>
    <row r="3" spans="1:20" x14ac:dyDescent="0.25">
      <c r="A3" s="11"/>
      <c r="B3" s="11"/>
      <c r="C3" s="35">
        <v>0.2673611111111111</v>
      </c>
      <c r="D3" s="36">
        <v>0.3215277777777778</v>
      </c>
      <c r="E3" s="12">
        <v>84737136</v>
      </c>
      <c r="F3" s="19"/>
      <c r="G3" s="12" t="s">
        <v>75</v>
      </c>
      <c r="H3" s="13">
        <v>33560</v>
      </c>
      <c r="I3" s="14">
        <v>76400</v>
      </c>
      <c r="J3" s="15" t="s">
        <v>76</v>
      </c>
      <c r="K3" s="14">
        <v>11846531</v>
      </c>
      <c r="L3" s="24"/>
      <c r="M3" s="39">
        <f t="shared" ref="M3:M66" si="0">D3-C3</f>
        <v>5.4166666666666696E-2</v>
      </c>
      <c r="N3">
        <f t="shared" ref="N3:N66" si="1">HOUR(C3)</f>
        <v>6</v>
      </c>
      <c r="P3" s="42">
        <v>1</v>
      </c>
      <c r="Q3" s="42">
        <f>COUNTIF(N:N, "1")</f>
        <v>0</v>
      </c>
      <c r="R3" s="42">
        <f t="shared" ref="R3:R25" si="2">AVERAGE($Q$2:$Q$25)</f>
        <v>1.875</v>
      </c>
      <c r="S3" s="43">
        <v>0</v>
      </c>
      <c r="T3" s="44">
        <f t="shared" ref="T3:T25" si="3">AVERAGEIF($S$2:$S$25, "&lt;&gt; 0")</f>
        <v>0.20743091724537038</v>
      </c>
    </row>
    <row r="4" spans="1:20" x14ac:dyDescent="0.25">
      <c r="A4" s="11"/>
      <c r="B4" s="11"/>
      <c r="C4" s="35">
        <v>0.29444444444444445</v>
      </c>
      <c r="D4" s="36">
        <v>0.3888888888888889</v>
      </c>
      <c r="E4" s="12">
        <v>84734996</v>
      </c>
      <c r="F4" s="19"/>
      <c r="G4" s="12" t="s">
        <v>49</v>
      </c>
      <c r="H4" s="13">
        <v>27420</v>
      </c>
      <c r="I4" s="14">
        <v>75540</v>
      </c>
      <c r="J4" s="15" t="s">
        <v>24</v>
      </c>
      <c r="K4" s="14">
        <v>11846702</v>
      </c>
      <c r="L4" s="24"/>
      <c r="M4" s="39">
        <f t="shared" si="0"/>
        <v>9.4444444444444442E-2</v>
      </c>
      <c r="N4">
        <f t="shared" si="1"/>
        <v>7</v>
      </c>
      <c r="P4" s="42">
        <v>2</v>
      </c>
      <c r="Q4" s="42">
        <f>COUNTIF(N:N, "2")</f>
        <v>0</v>
      </c>
      <c r="R4" s="42">
        <f t="shared" si="2"/>
        <v>1.875</v>
      </c>
      <c r="S4" s="43">
        <v>0</v>
      </c>
      <c r="T4" s="44">
        <f t="shared" si="3"/>
        <v>0.20743091724537038</v>
      </c>
    </row>
    <row r="5" spans="1:20" x14ac:dyDescent="0.25">
      <c r="A5" s="11"/>
      <c r="B5" s="11"/>
      <c r="C5" s="35">
        <v>0.34166666666666662</v>
      </c>
      <c r="D5" s="37">
        <v>1.2930555555555556</v>
      </c>
      <c r="E5" s="12">
        <v>84734998</v>
      </c>
      <c r="F5" s="19"/>
      <c r="G5" s="12" t="s">
        <v>26</v>
      </c>
      <c r="H5" s="13">
        <v>30120</v>
      </c>
      <c r="I5" s="14">
        <v>73340</v>
      </c>
      <c r="J5" s="15" t="s">
        <v>24</v>
      </c>
      <c r="K5" s="14">
        <v>11847064</v>
      </c>
      <c r="L5" s="24"/>
      <c r="M5" s="39">
        <f t="shared" si="0"/>
        <v>0.95138888888888906</v>
      </c>
      <c r="N5">
        <f t="shared" si="1"/>
        <v>8</v>
      </c>
      <c r="P5" s="42">
        <v>3</v>
      </c>
      <c r="Q5" s="42">
        <f>COUNTIF(N:N, "3")</f>
        <v>0</v>
      </c>
      <c r="R5" s="42">
        <f t="shared" si="2"/>
        <v>1.875</v>
      </c>
      <c r="S5" s="43">
        <v>0</v>
      </c>
      <c r="T5" s="44">
        <f t="shared" si="3"/>
        <v>0.20743091724537038</v>
      </c>
    </row>
    <row r="6" spans="1:20" x14ac:dyDescent="0.25">
      <c r="A6" s="11"/>
      <c r="B6" s="11"/>
      <c r="C6" s="35">
        <v>0.3430555555555555</v>
      </c>
      <c r="D6" s="36">
        <v>0.4777777777777778</v>
      </c>
      <c r="E6" s="12">
        <v>84734997</v>
      </c>
      <c r="F6" s="19"/>
      <c r="G6" s="12" t="s">
        <v>37</v>
      </c>
      <c r="H6" s="13">
        <v>30020</v>
      </c>
      <c r="I6" s="14">
        <v>78040</v>
      </c>
      <c r="J6" s="15" t="s">
        <v>24</v>
      </c>
      <c r="K6" s="14">
        <v>11847081</v>
      </c>
      <c r="L6" s="24"/>
      <c r="M6" s="39">
        <f t="shared" si="0"/>
        <v>0.1347222222222223</v>
      </c>
      <c r="N6">
        <f t="shared" si="1"/>
        <v>8</v>
      </c>
      <c r="P6" s="42">
        <v>4</v>
      </c>
      <c r="Q6" s="42">
        <f>COUNTIF(N:N, "4")</f>
        <v>0</v>
      </c>
      <c r="R6" s="42">
        <f t="shared" si="2"/>
        <v>1.875</v>
      </c>
      <c r="S6" s="43">
        <v>0</v>
      </c>
      <c r="T6" s="44">
        <f t="shared" si="3"/>
        <v>0.20743091724537038</v>
      </c>
    </row>
    <row r="7" spans="1:20" x14ac:dyDescent="0.25">
      <c r="A7" s="11"/>
      <c r="B7" s="11"/>
      <c r="C7" s="35">
        <v>0.34861111111111115</v>
      </c>
      <c r="D7" s="36">
        <v>0.40416666666666662</v>
      </c>
      <c r="E7" s="12">
        <v>84740234</v>
      </c>
      <c r="F7" s="19"/>
      <c r="G7" s="12" t="s">
        <v>77</v>
      </c>
      <c r="H7" s="13">
        <v>29620</v>
      </c>
      <c r="I7" s="14">
        <v>76320</v>
      </c>
      <c r="J7" s="15" t="s">
        <v>78</v>
      </c>
      <c r="K7" s="14">
        <v>11847110</v>
      </c>
      <c r="L7" s="24"/>
      <c r="M7" s="39">
        <f t="shared" si="0"/>
        <v>5.5555555555555469E-2</v>
      </c>
      <c r="N7">
        <f t="shared" si="1"/>
        <v>8</v>
      </c>
      <c r="P7">
        <v>5</v>
      </c>
      <c r="Q7">
        <f>COUNTIF(N:N, "5")</f>
        <v>1</v>
      </c>
      <c r="R7">
        <f t="shared" si="2"/>
        <v>1.875</v>
      </c>
      <c r="S7" s="41">
        <f t="shared" ref="S3:S25" si="4">AVERAGEIF(N:N,P7,M:M)</f>
        <v>3.055555555555553E-2</v>
      </c>
      <c r="T7" s="40">
        <f t="shared" si="3"/>
        <v>0.20743091724537038</v>
      </c>
    </row>
    <row r="8" spans="1:20" x14ac:dyDescent="0.25">
      <c r="A8" s="11"/>
      <c r="B8" s="11"/>
      <c r="C8" s="35">
        <v>0.39097222222222222</v>
      </c>
      <c r="D8" s="36">
        <v>0.43402777777777773</v>
      </c>
      <c r="E8" s="12">
        <v>84737458</v>
      </c>
      <c r="F8" s="19"/>
      <c r="G8" s="12">
        <v>896729</v>
      </c>
      <c r="H8" s="13">
        <v>32000</v>
      </c>
      <c r="I8" s="14">
        <v>78660</v>
      </c>
      <c r="J8" s="15" t="s">
        <v>79</v>
      </c>
      <c r="K8" s="14">
        <v>11847405</v>
      </c>
      <c r="L8" s="24"/>
      <c r="M8" s="39">
        <f t="shared" si="0"/>
        <v>4.3055555555555514E-2</v>
      </c>
      <c r="N8">
        <f t="shared" si="1"/>
        <v>9</v>
      </c>
      <c r="P8">
        <v>6</v>
      </c>
      <c r="Q8">
        <f>COUNTIF(N:N, "6")</f>
        <v>1</v>
      </c>
      <c r="R8">
        <f t="shared" si="2"/>
        <v>1.875</v>
      </c>
      <c r="S8" s="41">
        <f t="shared" si="4"/>
        <v>5.4166666666666696E-2</v>
      </c>
      <c r="T8" s="40">
        <f t="shared" si="3"/>
        <v>0.20743091724537038</v>
      </c>
    </row>
    <row r="9" spans="1:20" x14ac:dyDescent="0.25">
      <c r="A9" s="11"/>
      <c r="B9" s="11"/>
      <c r="C9" s="35">
        <v>0.40138888888888885</v>
      </c>
      <c r="D9" s="36">
        <v>0.4597222222222222</v>
      </c>
      <c r="E9" s="12">
        <v>84737459</v>
      </c>
      <c r="F9" s="19"/>
      <c r="G9" s="12">
        <v>724199</v>
      </c>
      <c r="H9" s="13">
        <v>32320</v>
      </c>
      <c r="I9" s="14">
        <v>79260</v>
      </c>
      <c r="J9" s="15" t="s">
        <v>79</v>
      </c>
      <c r="K9" s="14">
        <v>11847472</v>
      </c>
      <c r="L9" s="24"/>
      <c r="M9" s="39">
        <f t="shared" si="0"/>
        <v>5.8333333333333348E-2</v>
      </c>
      <c r="N9">
        <f t="shared" si="1"/>
        <v>9</v>
      </c>
      <c r="P9">
        <v>7</v>
      </c>
      <c r="Q9">
        <f>COUNTIF(N:N, "7")</f>
        <v>1</v>
      </c>
      <c r="R9">
        <f t="shared" si="2"/>
        <v>1.875</v>
      </c>
      <c r="S9" s="41">
        <f t="shared" si="4"/>
        <v>9.4444444444444442E-2</v>
      </c>
      <c r="T9" s="40">
        <f t="shared" si="3"/>
        <v>0.20743091724537038</v>
      </c>
    </row>
    <row r="10" spans="1:20" x14ac:dyDescent="0.25">
      <c r="A10" s="11"/>
      <c r="B10" s="11"/>
      <c r="C10" s="35">
        <v>0.41111111111111115</v>
      </c>
      <c r="D10" s="36">
        <v>0.4826388888888889</v>
      </c>
      <c r="E10" s="12">
        <v>84740238</v>
      </c>
      <c r="F10" s="19"/>
      <c r="G10" s="12" t="s">
        <v>80</v>
      </c>
      <c r="H10" s="13">
        <v>34960</v>
      </c>
      <c r="I10" s="14">
        <v>78940</v>
      </c>
      <c r="J10" s="15" t="s">
        <v>81</v>
      </c>
      <c r="K10" s="14">
        <v>11847521</v>
      </c>
      <c r="L10" s="24"/>
      <c r="M10" s="39">
        <f t="shared" si="0"/>
        <v>7.1527777777777746E-2</v>
      </c>
      <c r="N10">
        <f t="shared" si="1"/>
        <v>9</v>
      </c>
      <c r="P10">
        <v>8</v>
      </c>
      <c r="Q10">
        <f>COUNTIF(N:N, "8")</f>
        <v>3</v>
      </c>
      <c r="R10">
        <f t="shared" si="2"/>
        <v>1.875</v>
      </c>
      <c r="S10" s="41">
        <f t="shared" si="4"/>
        <v>0.38055555555555554</v>
      </c>
      <c r="T10" s="40">
        <f t="shared" si="3"/>
        <v>0.20743091724537038</v>
      </c>
    </row>
    <row r="11" spans="1:20" x14ac:dyDescent="0.25">
      <c r="A11" s="11"/>
      <c r="B11" s="11"/>
      <c r="C11" s="35">
        <v>0.4284722222222222</v>
      </c>
      <c r="D11" s="36">
        <v>0.47986111111111113</v>
      </c>
      <c r="E11" s="12">
        <v>84737456</v>
      </c>
      <c r="F11" s="19"/>
      <c r="G11" s="12">
        <v>5116438</v>
      </c>
      <c r="H11" s="13">
        <v>32000</v>
      </c>
      <c r="I11" s="14">
        <v>75740</v>
      </c>
      <c r="J11" s="15" t="s">
        <v>25</v>
      </c>
      <c r="K11" s="14">
        <v>11847594</v>
      </c>
      <c r="L11" s="24"/>
      <c r="M11" s="39">
        <f t="shared" si="0"/>
        <v>5.1388888888888928E-2</v>
      </c>
      <c r="N11">
        <f t="shared" si="1"/>
        <v>10</v>
      </c>
      <c r="P11">
        <v>9</v>
      </c>
      <c r="Q11">
        <f>COUNTIF(N:N, "9")</f>
        <v>3</v>
      </c>
      <c r="R11">
        <f t="shared" si="2"/>
        <v>1.875</v>
      </c>
      <c r="S11" s="41">
        <f t="shared" si="4"/>
        <v>5.7638888888888871E-2</v>
      </c>
      <c r="T11" s="40">
        <f t="shared" si="3"/>
        <v>0.20743091724537038</v>
      </c>
    </row>
    <row r="12" spans="1:20" x14ac:dyDescent="0.25">
      <c r="A12" s="11"/>
      <c r="B12" s="11"/>
      <c r="C12" s="35">
        <v>0.44166666666666665</v>
      </c>
      <c r="D12" s="36">
        <v>0.51250000000000007</v>
      </c>
      <c r="E12" s="12">
        <v>84735078</v>
      </c>
      <c r="F12" s="19"/>
      <c r="G12" s="12" t="s">
        <v>82</v>
      </c>
      <c r="H12" s="13">
        <v>33520</v>
      </c>
      <c r="I12" s="14">
        <v>77980</v>
      </c>
      <c r="J12" s="15" t="s">
        <v>69</v>
      </c>
      <c r="K12" s="14">
        <v>11847678</v>
      </c>
      <c r="L12" s="24"/>
      <c r="M12" s="39">
        <f t="shared" si="0"/>
        <v>7.0833333333333415E-2</v>
      </c>
      <c r="N12">
        <f t="shared" si="1"/>
        <v>10</v>
      </c>
      <c r="P12">
        <v>10</v>
      </c>
      <c r="Q12">
        <f>COUNTIF(N:N, "10")</f>
        <v>3</v>
      </c>
      <c r="R12">
        <f t="shared" si="2"/>
        <v>1.875</v>
      </c>
      <c r="S12" s="41">
        <f t="shared" si="4"/>
        <v>8.7962962962963007E-2</v>
      </c>
      <c r="T12" s="40">
        <f t="shared" si="3"/>
        <v>0.20743091724537038</v>
      </c>
    </row>
    <row r="13" spans="1:20" x14ac:dyDescent="0.25">
      <c r="A13" s="11"/>
      <c r="B13" s="11"/>
      <c r="C13" s="35">
        <v>0.44930555555555557</v>
      </c>
      <c r="D13" s="36">
        <v>0.59097222222222223</v>
      </c>
      <c r="E13" s="12">
        <v>84737476</v>
      </c>
      <c r="F13" s="19"/>
      <c r="G13" s="12" t="s">
        <v>40</v>
      </c>
      <c r="H13" s="13">
        <v>29900</v>
      </c>
      <c r="I13" s="14">
        <v>76200</v>
      </c>
      <c r="J13" s="15" t="s">
        <v>24</v>
      </c>
      <c r="K13" s="14">
        <v>11847710</v>
      </c>
      <c r="L13" s="24"/>
      <c r="M13" s="39">
        <f t="shared" si="0"/>
        <v>0.14166666666666666</v>
      </c>
      <c r="N13">
        <f t="shared" si="1"/>
        <v>10</v>
      </c>
      <c r="P13">
        <v>11</v>
      </c>
      <c r="Q13">
        <f>COUNTIF(N:N, "11")</f>
        <v>3</v>
      </c>
      <c r="R13">
        <f t="shared" si="2"/>
        <v>1.875</v>
      </c>
      <c r="S13" s="41">
        <f t="shared" si="4"/>
        <v>4.374999999999999E-2</v>
      </c>
      <c r="T13" s="40">
        <f t="shared" si="3"/>
        <v>0.20743091724537038</v>
      </c>
    </row>
    <row r="14" spans="1:20" x14ac:dyDescent="0.25">
      <c r="A14" s="11"/>
      <c r="B14" s="11"/>
      <c r="C14" s="35">
        <v>0.46180555555555558</v>
      </c>
      <c r="D14" s="36">
        <v>0.49583333333333335</v>
      </c>
      <c r="E14" s="12">
        <v>84737130</v>
      </c>
      <c r="F14" s="19"/>
      <c r="G14" s="12" t="s">
        <v>83</v>
      </c>
      <c r="H14" s="13">
        <v>33720</v>
      </c>
      <c r="I14" s="14">
        <v>80660</v>
      </c>
      <c r="J14" s="15" t="s">
        <v>16</v>
      </c>
      <c r="K14" s="14">
        <v>11847746</v>
      </c>
      <c r="L14" s="24"/>
      <c r="M14" s="39">
        <f t="shared" si="0"/>
        <v>3.4027777777777768E-2</v>
      </c>
      <c r="N14">
        <f t="shared" si="1"/>
        <v>11</v>
      </c>
      <c r="P14">
        <v>12</v>
      </c>
      <c r="Q14">
        <f>COUNTIF(N:N, "12")</f>
        <v>3</v>
      </c>
      <c r="R14">
        <f t="shared" si="2"/>
        <v>1.875</v>
      </c>
      <c r="S14" s="41">
        <f t="shared" si="4"/>
        <v>0.53449074074074077</v>
      </c>
      <c r="T14" s="40">
        <f t="shared" si="3"/>
        <v>0.20743091724537038</v>
      </c>
    </row>
    <row r="15" spans="1:20" x14ac:dyDescent="0.25">
      <c r="A15" s="11"/>
      <c r="B15" s="11"/>
      <c r="C15" s="35">
        <v>0.46527777777777773</v>
      </c>
      <c r="D15" s="36">
        <v>0.53194444444444444</v>
      </c>
      <c r="E15" s="12">
        <v>84740346</v>
      </c>
      <c r="F15" s="19"/>
      <c r="G15" s="12">
        <v>5131488</v>
      </c>
      <c r="H15" s="13">
        <v>31900</v>
      </c>
      <c r="I15" s="14">
        <v>76780</v>
      </c>
      <c r="J15" s="15" t="s">
        <v>84</v>
      </c>
      <c r="K15" s="14">
        <v>11847778</v>
      </c>
      <c r="L15" s="24"/>
      <c r="M15" s="39">
        <f t="shared" si="0"/>
        <v>6.6666666666666707E-2</v>
      </c>
      <c r="N15">
        <f t="shared" si="1"/>
        <v>11</v>
      </c>
      <c r="P15">
        <v>13</v>
      </c>
      <c r="Q15">
        <f>COUNTIF(N:N, "13")</f>
        <v>3</v>
      </c>
      <c r="R15">
        <f t="shared" si="2"/>
        <v>1.875</v>
      </c>
      <c r="S15" s="41">
        <f t="shared" si="4"/>
        <v>0.24444444444444438</v>
      </c>
      <c r="T15" s="40">
        <f t="shared" si="3"/>
        <v>0.20743091724537038</v>
      </c>
    </row>
    <row r="16" spans="1:20" x14ac:dyDescent="0.25">
      <c r="A16" s="11"/>
      <c r="B16" s="11"/>
      <c r="C16" s="35">
        <v>0.48819444444444443</v>
      </c>
      <c r="D16" s="36">
        <v>0.51874999999999993</v>
      </c>
      <c r="E16" s="12">
        <v>84737536</v>
      </c>
      <c r="F16" s="19"/>
      <c r="G16" s="12">
        <v>761906</v>
      </c>
      <c r="H16" s="13">
        <v>30760</v>
      </c>
      <c r="I16" s="14">
        <v>76640</v>
      </c>
      <c r="J16" s="15" t="s">
        <v>85</v>
      </c>
      <c r="K16" s="14">
        <v>11847828</v>
      </c>
      <c r="L16" s="24"/>
      <c r="M16" s="39">
        <f t="shared" si="0"/>
        <v>3.0555555555555503E-2</v>
      </c>
      <c r="N16">
        <f t="shared" si="1"/>
        <v>11</v>
      </c>
      <c r="P16">
        <v>14</v>
      </c>
      <c r="Q16">
        <f>COUNTIF(N:N, "14")</f>
        <v>8</v>
      </c>
      <c r="R16">
        <f t="shared" si="2"/>
        <v>1.875</v>
      </c>
      <c r="S16" s="41">
        <f t="shared" si="4"/>
        <v>0.19192708333333333</v>
      </c>
      <c r="T16" s="40">
        <f t="shared" si="3"/>
        <v>0.20743091724537038</v>
      </c>
    </row>
    <row r="17" spans="1:20" x14ac:dyDescent="0.25">
      <c r="A17" s="11"/>
      <c r="B17" s="11"/>
      <c r="C17" s="35">
        <v>0.52430555555555558</v>
      </c>
      <c r="D17" s="37">
        <v>1.3305555555555555</v>
      </c>
      <c r="E17" s="12">
        <v>84740926</v>
      </c>
      <c r="F17" s="19"/>
      <c r="G17" s="12" t="s">
        <v>49</v>
      </c>
      <c r="H17" s="13">
        <v>27140</v>
      </c>
      <c r="I17" s="14">
        <v>74520</v>
      </c>
      <c r="J17" s="15" t="s">
        <v>24</v>
      </c>
      <c r="K17" s="14">
        <v>11847904</v>
      </c>
      <c r="L17" s="24"/>
      <c r="M17" s="39">
        <f t="shared" si="0"/>
        <v>0.80624999999999991</v>
      </c>
      <c r="N17">
        <f t="shared" si="1"/>
        <v>12</v>
      </c>
      <c r="P17">
        <v>15</v>
      </c>
      <c r="Q17">
        <f>COUNTIF(N:N, "15")</f>
        <v>6</v>
      </c>
      <c r="R17">
        <f t="shared" si="2"/>
        <v>1.875</v>
      </c>
      <c r="S17" s="41">
        <f t="shared" si="4"/>
        <v>0.56215277777777783</v>
      </c>
      <c r="T17" s="40">
        <f t="shared" si="3"/>
        <v>0.20743091724537038</v>
      </c>
    </row>
    <row r="18" spans="1:20" x14ac:dyDescent="0.25">
      <c r="A18" s="11"/>
      <c r="B18" s="11"/>
      <c r="C18" s="35">
        <v>0.53055555555555556</v>
      </c>
      <c r="D18" s="37">
        <v>1.3062500000000001</v>
      </c>
      <c r="E18" s="12">
        <v>84740927</v>
      </c>
      <c r="F18" s="19"/>
      <c r="G18" s="12" t="s">
        <v>44</v>
      </c>
      <c r="H18" s="13">
        <v>27020</v>
      </c>
      <c r="I18" s="14">
        <v>80760</v>
      </c>
      <c r="J18" s="15" t="s">
        <v>24</v>
      </c>
      <c r="K18" s="14">
        <v>11847932</v>
      </c>
      <c r="L18" s="24"/>
      <c r="M18" s="39">
        <f t="shared" si="0"/>
        <v>0.77569444444444458</v>
      </c>
      <c r="N18">
        <f t="shared" si="1"/>
        <v>12</v>
      </c>
      <c r="P18">
        <v>16</v>
      </c>
      <c r="Q18">
        <f>COUNTIF(N:N, "16")</f>
        <v>1</v>
      </c>
      <c r="R18">
        <f t="shared" si="2"/>
        <v>1.875</v>
      </c>
      <c r="S18" s="41">
        <f t="shared" si="4"/>
        <v>7.9861111111111049E-2</v>
      </c>
      <c r="T18" s="40">
        <f t="shared" si="3"/>
        <v>0.20743091724537038</v>
      </c>
    </row>
    <row r="19" spans="1:20" x14ac:dyDescent="0.25">
      <c r="A19" s="11"/>
      <c r="B19" s="11"/>
      <c r="C19" s="35">
        <v>0.53125</v>
      </c>
      <c r="D19" s="36">
        <v>0.55277777777777781</v>
      </c>
      <c r="E19" s="12">
        <v>84735000</v>
      </c>
      <c r="F19" s="19"/>
      <c r="G19" s="12" t="s">
        <v>17</v>
      </c>
      <c r="H19" s="13">
        <v>31920</v>
      </c>
      <c r="I19" s="14">
        <v>77140</v>
      </c>
      <c r="J19" s="15" t="s">
        <v>72</v>
      </c>
      <c r="K19" s="14">
        <v>11847935</v>
      </c>
      <c r="L19" s="24"/>
      <c r="M19" s="39">
        <f t="shared" si="0"/>
        <v>2.1527777777777812E-2</v>
      </c>
      <c r="N19">
        <f t="shared" si="1"/>
        <v>12</v>
      </c>
      <c r="P19">
        <v>17</v>
      </c>
      <c r="Q19">
        <f>COUNTIF(N:N, "17")</f>
        <v>3</v>
      </c>
      <c r="R19">
        <f t="shared" si="2"/>
        <v>1.875</v>
      </c>
      <c r="S19" s="41">
        <f t="shared" si="4"/>
        <v>0.50300925925925932</v>
      </c>
      <c r="T19" s="40">
        <f t="shared" si="3"/>
        <v>0.20743091724537038</v>
      </c>
    </row>
    <row r="20" spans="1:20" x14ac:dyDescent="0.25">
      <c r="A20" s="11"/>
      <c r="B20" s="11"/>
      <c r="C20" s="35">
        <v>0.54375000000000007</v>
      </c>
      <c r="D20" s="36">
        <v>0.56527777777777777</v>
      </c>
      <c r="E20" s="12">
        <v>84735032</v>
      </c>
      <c r="F20" s="19"/>
      <c r="G20" s="12" t="s">
        <v>86</v>
      </c>
      <c r="H20" s="13">
        <v>33260</v>
      </c>
      <c r="I20" s="14">
        <v>78260</v>
      </c>
      <c r="J20" s="15" t="s">
        <v>87</v>
      </c>
      <c r="K20" s="14">
        <v>11847955</v>
      </c>
      <c r="L20" s="24"/>
      <c r="M20" s="39">
        <f t="shared" si="0"/>
        <v>2.1527777777777701E-2</v>
      </c>
      <c r="N20">
        <f t="shared" si="1"/>
        <v>13</v>
      </c>
      <c r="P20">
        <v>18</v>
      </c>
      <c r="Q20">
        <f>COUNTIF(N:N, "18")</f>
        <v>3</v>
      </c>
      <c r="R20">
        <f t="shared" si="2"/>
        <v>1.875</v>
      </c>
      <c r="S20" s="41">
        <f t="shared" si="4"/>
        <v>0.36018518518518511</v>
      </c>
      <c r="T20" s="40">
        <f t="shared" si="3"/>
        <v>0.20743091724537038</v>
      </c>
    </row>
    <row r="21" spans="1:20" x14ac:dyDescent="0.25">
      <c r="A21" s="11"/>
      <c r="B21" s="11"/>
      <c r="C21" s="35">
        <v>0.55208333333333337</v>
      </c>
      <c r="D21" s="36">
        <v>0.56388888888888888</v>
      </c>
      <c r="E21" s="12">
        <v>84740873</v>
      </c>
      <c r="F21" s="19"/>
      <c r="G21" s="12">
        <v>2648715</v>
      </c>
      <c r="H21" s="13">
        <v>32160</v>
      </c>
      <c r="I21" s="14">
        <v>76900</v>
      </c>
      <c r="J21" s="15" t="s">
        <v>63</v>
      </c>
      <c r="K21" s="14">
        <v>11847985</v>
      </c>
      <c r="L21" s="24"/>
      <c r="M21" s="39">
        <f t="shared" si="0"/>
        <v>1.1805555555555514E-2</v>
      </c>
      <c r="N21">
        <f t="shared" si="1"/>
        <v>13</v>
      </c>
      <c r="P21">
        <v>19</v>
      </c>
      <c r="Q21">
        <f>COUNTIF(N:N, "19")</f>
        <v>2</v>
      </c>
      <c r="R21">
        <f t="shared" si="2"/>
        <v>1.875</v>
      </c>
      <c r="S21" s="41">
        <f t="shared" si="4"/>
        <v>6.0416666666666674E-2</v>
      </c>
      <c r="T21" s="40">
        <f t="shared" si="3"/>
        <v>0.20743091724537038</v>
      </c>
    </row>
    <row r="22" spans="1:20" x14ac:dyDescent="0.25">
      <c r="A22" s="11"/>
      <c r="B22" s="11"/>
      <c r="C22" s="35">
        <v>0.55972222222222223</v>
      </c>
      <c r="D22" s="37">
        <v>1.2597222222222222</v>
      </c>
      <c r="E22" s="12">
        <v>84740928</v>
      </c>
      <c r="F22" s="19"/>
      <c r="G22" s="12" t="s">
        <v>29</v>
      </c>
      <c r="H22" s="13">
        <v>30420</v>
      </c>
      <c r="I22" s="14">
        <v>77920</v>
      </c>
      <c r="J22" s="15" t="s">
        <v>24</v>
      </c>
      <c r="K22" s="14">
        <v>11848005</v>
      </c>
      <c r="L22" s="24"/>
      <c r="M22" s="39">
        <f t="shared" si="0"/>
        <v>0.7</v>
      </c>
      <c r="N22">
        <f t="shared" si="1"/>
        <v>13</v>
      </c>
      <c r="P22">
        <v>20</v>
      </c>
      <c r="Q22">
        <f>COUNTIF(N:N, "20")</f>
        <v>1</v>
      </c>
      <c r="R22">
        <f t="shared" si="2"/>
        <v>1.875</v>
      </c>
      <c r="S22" s="41">
        <f t="shared" si="4"/>
        <v>3.3333333333333437E-2</v>
      </c>
      <c r="T22" s="40">
        <f t="shared" si="3"/>
        <v>0.20743091724537038</v>
      </c>
    </row>
    <row r="23" spans="1:20" x14ac:dyDescent="0.25">
      <c r="A23" s="11"/>
      <c r="B23" s="11"/>
      <c r="C23" s="35">
        <v>0.58402777777777781</v>
      </c>
      <c r="D23" s="36">
        <v>0.62291666666666667</v>
      </c>
      <c r="E23" s="12">
        <v>84737460</v>
      </c>
      <c r="F23" s="19"/>
      <c r="G23" s="12">
        <v>718860</v>
      </c>
      <c r="H23" s="13">
        <v>31440</v>
      </c>
      <c r="I23" s="14">
        <v>78740</v>
      </c>
      <c r="J23" s="15" t="s">
        <v>88</v>
      </c>
      <c r="K23" s="14">
        <v>11858046</v>
      </c>
      <c r="L23" s="24"/>
      <c r="M23" s="39">
        <f t="shared" si="0"/>
        <v>3.8888888888888862E-2</v>
      </c>
      <c r="N23">
        <f t="shared" si="1"/>
        <v>14</v>
      </c>
      <c r="P23" s="42">
        <v>21</v>
      </c>
      <c r="Q23" s="42">
        <f>COUNTIF(N:N, "21")</f>
        <v>0</v>
      </c>
      <c r="R23" s="42">
        <f t="shared" si="2"/>
        <v>1.875</v>
      </c>
      <c r="S23" s="43">
        <v>0</v>
      </c>
      <c r="T23" s="44">
        <f t="shared" si="3"/>
        <v>0.20743091724537038</v>
      </c>
    </row>
    <row r="24" spans="1:20" x14ac:dyDescent="0.25">
      <c r="A24" s="11"/>
      <c r="B24" s="11"/>
      <c r="C24" s="35">
        <v>0.59027777777777779</v>
      </c>
      <c r="D24" s="36">
        <v>0.62777777777777777</v>
      </c>
      <c r="E24" s="12">
        <v>84740894</v>
      </c>
      <c r="F24" s="19"/>
      <c r="G24" s="12" t="s">
        <v>89</v>
      </c>
      <c r="H24" s="13">
        <v>33200</v>
      </c>
      <c r="I24" s="14">
        <v>77780</v>
      </c>
      <c r="J24" s="15" t="s">
        <v>69</v>
      </c>
      <c r="K24" s="14">
        <v>11848071</v>
      </c>
      <c r="L24" s="24"/>
      <c r="M24" s="39">
        <f t="shared" si="0"/>
        <v>3.7499999999999978E-2</v>
      </c>
      <c r="N24">
        <f t="shared" si="1"/>
        <v>14</v>
      </c>
      <c r="P24" s="42">
        <v>22</v>
      </c>
      <c r="Q24" s="42">
        <f>COUNTIF(N:N, "22")</f>
        <v>0</v>
      </c>
      <c r="R24" s="42">
        <f t="shared" si="2"/>
        <v>1.875</v>
      </c>
      <c r="S24" s="43">
        <v>0</v>
      </c>
      <c r="T24" s="44">
        <f t="shared" si="3"/>
        <v>0.20743091724537038</v>
      </c>
    </row>
    <row r="25" spans="1:20" x14ac:dyDescent="0.25">
      <c r="A25" s="11"/>
      <c r="B25" s="11"/>
      <c r="C25" s="35">
        <v>0.60486111111111118</v>
      </c>
      <c r="D25" s="36">
        <v>0.65138888888888891</v>
      </c>
      <c r="E25" s="12">
        <v>84735076</v>
      </c>
      <c r="F25" s="19"/>
      <c r="G25" s="12" t="s">
        <v>90</v>
      </c>
      <c r="H25" s="13">
        <v>32020</v>
      </c>
      <c r="I25" s="14">
        <v>75280</v>
      </c>
      <c r="J25" s="15" t="s">
        <v>91</v>
      </c>
      <c r="K25" s="14">
        <v>11848081</v>
      </c>
      <c r="L25" s="24"/>
      <c r="M25" s="39">
        <f t="shared" si="0"/>
        <v>4.6527777777777724E-2</v>
      </c>
      <c r="N25">
        <f t="shared" si="1"/>
        <v>14</v>
      </c>
      <c r="P25" s="42">
        <v>23</v>
      </c>
      <c r="Q25" s="42">
        <f>COUNTIF(N:N, "23")</f>
        <v>0</v>
      </c>
      <c r="R25" s="42">
        <f t="shared" si="2"/>
        <v>1.875</v>
      </c>
      <c r="S25" s="43">
        <v>0</v>
      </c>
      <c r="T25" s="44">
        <f t="shared" si="3"/>
        <v>0.20743091724537038</v>
      </c>
    </row>
    <row r="26" spans="1:20" x14ac:dyDescent="0.25">
      <c r="A26" s="11"/>
      <c r="B26" s="11"/>
      <c r="C26" s="35">
        <v>0.60972222222222217</v>
      </c>
      <c r="D26" s="36">
        <v>0.65833333333333333</v>
      </c>
      <c r="E26" s="12">
        <v>84734999</v>
      </c>
      <c r="F26" s="19"/>
      <c r="G26" s="12" t="s">
        <v>27</v>
      </c>
      <c r="H26" s="13">
        <v>33100</v>
      </c>
      <c r="I26" s="14">
        <v>78020</v>
      </c>
      <c r="J26" s="15" t="s">
        <v>28</v>
      </c>
      <c r="K26" s="14">
        <v>11848086</v>
      </c>
      <c r="L26" s="24"/>
      <c r="M26" s="39">
        <f t="shared" si="0"/>
        <v>4.861111111111116E-2</v>
      </c>
      <c r="N26">
        <f t="shared" si="1"/>
        <v>14</v>
      </c>
    </row>
    <row r="27" spans="1:20" x14ac:dyDescent="0.25">
      <c r="A27" s="11"/>
      <c r="B27" s="11"/>
      <c r="C27" s="35">
        <v>0.61249999999999993</v>
      </c>
      <c r="D27" s="37">
        <v>1.5229166666666665</v>
      </c>
      <c r="E27" s="12">
        <v>84740878</v>
      </c>
      <c r="F27" s="19"/>
      <c r="G27" s="12" t="s">
        <v>64</v>
      </c>
      <c r="H27" s="13">
        <v>27640</v>
      </c>
      <c r="I27" s="14">
        <v>75980</v>
      </c>
      <c r="J27" s="15" t="s">
        <v>24</v>
      </c>
      <c r="K27" s="14">
        <v>11848088</v>
      </c>
      <c r="L27" s="24"/>
      <c r="M27" s="39">
        <f t="shared" si="0"/>
        <v>0.91041666666666654</v>
      </c>
      <c r="N27">
        <f t="shared" si="1"/>
        <v>14</v>
      </c>
    </row>
    <row r="28" spans="1:20" x14ac:dyDescent="0.25">
      <c r="A28" s="11"/>
      <c r="B28" s="11"/>
      <c r="C28" s="35">
        <v>0.61458333333333337</v>
      </c>
      <c r="D28" s="36">
        <v>0.62638888888888888</v>
      </c>
      <c r="E28" s="12">
        <v>84740861</v>
      </c>
      <c r="F28" s="19"/>
      <c r="G28" s="25" t="s">
        <v>92</v>
      </c>
      <c r="H28" s="13">
        <v>29200</v>
      </c>
      <c r="I28" s="14">
        <v>30040</v>
      </c>
      <c r="J28" s="15" t="s">
        <v>92</v>
      </c>
      <c r="K28" s="14">
        <v>11848089</v>
      </c>
      <c r="L28" s="24"/>
      <c r="M28" s="39">
        <f t="shared" si="0"/>
        <v>1.1805555555555514E-2</v>
      </c>
      <c r="N28">
        <f t="shared" si="1"/>
        <v>14</v>
      </c>
    </row>
    <row r="29" spans="1:20" x14ac:dyDescent="0.25">
      <c r="A29" s="26"/>
      <c r="B29" s="27"/>
      <c r="C29" s="47">
        <v>0.6166666666666667</v>
      </c>
      <c r="D29" s="49">
        <v>1</v>
      </c>
      <c r="E29" s="28">
        <v>84735066</v>
      </c>
      <c r="F29" s="30"/>
      <c r="G29" s="31" t="s">
        <v>93</v>
      </c>
      <c r="H29" s="29">
        <v>31720</v>
      </c>
      <c r="I29" s="32"/>
      <c r="J29" s="33" t="s">
        <v>94</v>
      </c>
      <c r="K29" s="32">
        <v>11848110</v>
      </c>
      <c r="L29" s="34" t="s">
        <v>95</v>
      </c>
      <c r="M29" s="39">
        <f t="shared" si="0"/>
        <v>0.3833333333333333</v>
      </c>
      <c r="N29">
        <f t="shared" si="1"/>
        <v>14</v>
      </c>
    </row>
    <row r="30" spans="1:20" x14ac:dyDescent="0.25">
      <c r="A30" s="11"/>
      <c r="B30" s="11"/>
      <c r="C30" s="35">
        <v>0.62013888888888891</v>
      </c>
      <c r="D30" s="36">
        <v>0.67847222222222225</v>
      </c>
      <c r="E30" s="12">
        <v>84740895</v>
      </c>
      <c r="F30" s="19"/>
      <c r="G30" s="12" t="s">
        <v>96</v>
      </c>
      <c r="H30" s="13">
        <v>34360</v>
      </c>
      <c r="I30" s="14">
        <v>78440</v>
      </c>
      <c r="J30" s="15" t="s">
        <v>97</v>
      </c>
      <c r="K30" s="14">
        <v>11848112</v>
      </c>
      <c r="L30" s="24"/>
      <c r="M30" s="39">
        <f t="shared" si="0"/>
        <v>5.8333333333333348E-2</v>
      </c>
      <c r="N30">
        <f t="shared" si="1"/>
        <v>14</v>
      </c>
    </row>
    <row r="31" spans="1:20" x14ac:dyDescent="0.25">
      <c r="A31" s="11"/>
      <c r="B31" s="11"/>
      <c r="C31" s="35">
        <v>0.63194444444444442</v>
      </c>
      <c r="D31" s="36">
        <v>0.68194444444444446</v>
      </c>
      <c r="E31" s="12">
        <v>84743760</v>
      </c>
      <c r="F31" s="19"/>
      <c r="G31" s="12" t="s">
        <v>98</v>
      </c>
      <c r="H31" s="13">
        <v>35120</v>
      </c>
      <c r="I31" s="14">
        <v>76960</v>
      </c>
      <c r="J31" s="15" t="s">
        <v>99</v>
      </c>
      <c r="K31" s="14">
        <v>11848130</v>
      </c>
      <c r="L31" s="24"/>
      <c r="M31" s="39">
        <f t="shared" si="0"/>
        <v>5.0000000000000044E-2</v>
      </c>
      <c r="N31">
        <f t="shared" si="1"/>
        <v>15</v>
      </c>
    </row>
    <row r="32" spans="1:20" x14ac:dyDescent="0.25">
      <c r="A32" s="11"/>
      <c r="B32" s="11"/>
      <c r="C32" s="35">
        <v>0.64374999999999993</v>
      </c>
      <c r="D32" s="37">
        <v>1.340972222222222</v>
      </c>
      <c r="E32" s="12">
        <v>84740874</v>
      </c>
      <c r="F32" s="19"/>
      <c r="G32" s="12">
        <v>2768330</v>
      </c>
      <c r="H32" s="13">
        <v>30640</v>
      </c>
      <c r="I32" s="14">
        <v>77460</v>
      </c>
      <c r="J32" s="15" t="s">
        <v>63</v>
      </c>
      <c r="K32" s="14">
        <v>11848141</v>
      </c>
      <c r="L32" s="24"/>
      <c r="M32" s="39">
        <f t="shared" si="0"/>
        <v>0.69722222222222208</v>
      </c>
      <c r="N32">
        <f t="shared" si="1"/>
        <v>15</v>
      </c>
    </row>
    <row r="33" spans="1:14" x14ac:dyDescent="0.25">
      <c r="A33" s="11"/>
      <c r="B33" s="11"/>
      <c r="C33" s="35">
        <v>0.64444444444444449</v>
      </c>
      <c r="D33" s="36">
        <v>0.66388888888888886</v>
      </c>
      <c r="E33" s="12">
        <v>84740325</v>
      </c>
      <c r="F33" s="19"/>
      <c r="G33" s="12" t="s">
        <v>100</v>
      </c>
      <c r="H33" s="13">
        <v>38920</v>
      </c>
      <c r="I33" s="14">
        <v>39220</v>
      </c>
      <c r="J33" s="15" t="s">
        <v>100</v>
      </c>
      <c r="K33" s="14">
        <v>11848144</v>
      </c>
      <c r="L33" s="24"/>
      <c r="M33" s="39">
        <f t="shared" si="0"/>
        <v>1.9444444444444375E-2</v>
      </c>
      <c r="N33">
        <f t="shared" si="1"/>
        <v>15</v>
      </c>
    </row>
    <row r="34" spans="1:14" x14ac:dyDescent="0.25">
      <c r="A34" s="11"/>
      <c r="B34" s="11"/>
      <c r="C34" s="35">
        <v>0.64722222222222225</v>
      </c>
      <c r="D34" s="37">
        <v>1.4444444444444444</v>
      </c>
      <c r="E34" s="12">
        <v>84740240</v>
      </c>
      <c r="F34" s="19"/>
      <c r="G34" s="12" t="s">
        <v>37</v>
      </c>
      <c r="H34" s="13">
        <v>30660</v>
      </c>
      <c r="I34" s="14">
        <v>76860</v>
      </c>
      <c r="J34" s="15" t="s">
        <v>24</v>
      </c>
      <c r="K34" s="14">
        <v>11848148</v>
      </c>
      <c r="L34" s="24"/>
      <c r="M34" s="39">
        <f t="shared" si="0"/>
        <v>0.79722222222222217</v>
      </c>
      <c r="N34">
        <f t="shared" si="1"/>
        <v>15</v>
      </c>
    </row>
    <row r="35" spans="1:14" x14ac:dyDescent="0.25">
      <c r="A35" s="11"/>
      <c r="B35" s="11"/>
      <c r="C35" s="35">
        <v>0.65416666666666667</v>
      </c>
      <c r="D35" s="37">
        <v>1.5708333333333335</v>
      </c>
      <c r="E35" s="12">
        <v>84740872</v>
      </c>
      <c r="F35" s="19"/>
      <c r="G35" s="12" t="s">
        <v>40</v>
      </c>
      <c r="H35" s="13">
        <v>29980</v>
      </c>
      <c r="I35" s="14">
        <v>74780</v>
      </c>
      <c r="J35" s="15" t="s">
        <v>24</v>
      </c>
      <c r="K35" s="14">
        <v>11848152</v>
      </c>
      <c r="L35" s="24"/>
      <c r="M35" s="39">
        <f t="shared" si="0"/>
        <v>0.91666666666666685</v>
      </c>
      <c r="N35">
        <f t="shared" si="1"/>
        <v>15</v>
      </c>
    </row>
    <row r="36" spans="1:14" x14ac:dyDescent="0.25">
      <c r="A36" s="11"/>
      <c r="B36" s="11"/>
      <c r="C36" s="35">
        <v>0.68125000000000002</v>
      </c>
      <c r="D36" s="36">
        <v>0.76111111111111107</v>
      </c>
      <c r="E36" s="12">
        <v>84740236</v>
      </c>
      <c r="F36" s="19"/>
      <c r="G36" s="12" t="s">
        <v>101</v>
      </c>
      <c r="H36" s="13">
        <v>33620</v>
      </c>
      <c r="I36" s="14">
        <v>76120</v>
      </c>
      <c r="J36" s="15" t="s">
        <v>78</v>
      </c>
      <c r="K36" s="14">
        <v>11848182</v>
      </c>
      <c r="L36" s="24"/>
      <c r="M36" s="39">
        <f t="shared" si="0"/>
        <v>7.9861111111111049E-2</v>
      </c>
      <c r="N36">
        <f t="shared" si="1"/>
        <v>16</v>
      </c>
    </row>
    <row r="37" spans="1:14" x14ac:dyDescent="0.25">
      <c r="A37" s="11"/>
      <c r="B37" s="11"/>
      <c r="C37" s="35">
        <v>0.71319444444444446</v>
      </c>
      <c r="D37" s="37">
        <v>1.4166666666666667</v>
      </c>
      <c r="E37" s="12">
        <v>84740875</v>
      </c>
      <c r="F37" s="19"/>
      <c r="G37" s="12">
        <v>3315630</v>
      </c>
      <c r="H37" s="13">
        <v>31260</v>
      </c>
      <c r="I37" s="14">
        <v>76460</v>
      </c>
      <c r="J37" s="15" t="s">
        <v>63</v>
      </c>
      <c r="K37" s="14">
        <v>11848208</v>
      </c>
      <c r="L37" s="24"/>
      <c r="M37" s="39">
        <f t="shared" si="0"/>
        <v>0.70347222222222228</v>
      </c>
      <c r="N37">
        <f t="shared" si="1"/>
        <v>17</v>
      </c>
    </row>
    <row r="38" spans="1:14" x14ac:dyDescent="0.25">
      <c r="A38" s="11"/>
      <c r="B38" s="11"/>
      <c r="C38" s="35">
        <v>0.72777777777777775</v>
      </c>
      <c r="D38" s="37">
        <v>1.4819444444444445</v>
      </c>
      <c r="E38" s="12">
        <v>84740846</v>
      </c>
      <c r="F38" s="19"/>
      <c r="G38" s="12">
        <v>2940375</v>
      </c>
      <c r="H38" s="13">
        <v>31480</v>
      </c>
      <c r="I38" s="14">
        <v>76940</v>
      </c>
      <c r="J38" s="15" t="s">
        <v>63</v>
      </c>
      <c r="K38" s="14">
        <v>11848212</v>
      </c>
      <c r="L38" s="24"/>
      <c r="M38" s="39">
        <f t="shared" si="0"/>
        <v>0.75416666666666676</v>
      </c>
      <c r="N38">
        <f t="shared" si="1"/>
        <v>17</v>
      </c>
    </row>
    <row r="39" spans="1:14" x14ac:dyDescent="0.25">
      <c r="A39" s="11"/>
      <c r="B39" s="11"/>
      <c r="C39" s="35">
        <v>0.75347222222222221</v>
      </c>
      <c r="D39" s="37">
        <v>1.3277777777777777</v>
      </c>
      <c r="E39" s="12">
        <v>84740233</v>
      </c>
      <c r="F39" s="19"/>
      <c r="G39" s="12" t="s">
        <v>102</v>
      </c>
      <c r="H39" s="13">
        <v>33220</v>
      </c>
      <c r="I39" s="14">
        <v>78780</v>
      </c>
      <c r="J39" s="15" t="s">
        <v>56</v>
      </c>
      <c r="K39" s="14">
        <v>11848217</v>
      </c>
      <c r="L39" s="24"/>
      <c r="M39" s="39">
        <f t="shared" si="0"/>
        <v>0.57430555555555551</v>
      </c>
      <c r="N39">
        <f t="shared" si="1"/>
        <v>18</v>
      </c>
    </row>
    <row r="40" spans="1:14" x14ac:dyDescent="0.25">
      <c r="A40" s="11"/>
      <c r="B40" s="11"/>
      <c r="C40" s="35">
        <v>0.74513888888888891</v>
      </c>
      <c r="D40" s="36">
        <v>0.79652777777777783</v>
      </c>
      <c r="E40" s="12">
        <v>84740149</v>
      </c>
      <c r="F40" s="19"/>
      <c r="G40" s="12">
        <v>5116438</v>
      </c>
      <c r="H40" s="13">
        <v>32660</v>
      </c>
      <c r="I40" s="14">
        <v>79800</v>
      </c>
      <c r="J40" s="15" t="s">
        <v>103</v>
      </c>
      <c r="K40" s="14">
        <v>11848216</v>
      </c>
      <c r="L40" s="24"/>
      <c r="M40" s="39">
        <f t="shared" si="0"/>
        <v>5.1388888888888928E-2</v>
      </c>
      <c r="N40">
        <f t="shared" si="1"/>
        <v>17</v>
      </c>
    </row>
    <row r="41" spans="1:14" x14ac:dyDescent="0.25">
      <c r="A41" s="11"/>
      <c r="B41" s="11"/>
      <c r="C41" s="35">
        <v>0.75624999999999998</v>
      </c>
      <c r="D41" s="36">
        <v>0.80208333333333337</v>
      </c>
      <c r="E41" s="12">
        <v>84735065</v>
      </c>
      <c r="F41" s="19"/>
      <c r="G41" s="12">
        <v>3141812</v>
      </c>
      <c r="H41" s="13">
        <v>34080</v>
      </c>
      <c r="I41" s="14">
        <v>77260</v>
      </c>
      <c r="J41" s="15" t="s">
        <v>104</v>
      </c>
      <c r="K41" s="14">
        <v>11848218</v>
      </c>
      <c r="L41" s="24"/>
      <c r="M41" s="39">
        <f t="shared" si="0"/>
        <v>4.5833333333333393E-2</v>
      </c>
      <c r="N41">
        <f t="shared" si="1"/>
        <v>18</v>
      </c>
    </row>
    <row r="42" spans="1:14" x14ac:dyDescent="0.25">
      <c r="A42" s="11"/>
      <c r="B42" s="11"/>
      <c r="C42" s="35">
        <v>0.76458333333333339</v>
      </c>
      <c r="D42" s="37">
        <v>1.2249999999999999</v>
      </c>
      <c r="E42" s="12">
        <v>84740150</v>
      </c>
      <c r="F42" s="19"/>
      <c r="G42" s="12" t="s">
        <v>62</v>
      </c>
      <c r="H42" s="13">
        <v>31860</v>
      </c>
      <c r="I42" s="14">
        <v>78020</v>
      </c>
      <c r="J42" s="15" t="s">
        <v>24</v>
      </c>
      <c r="K42" s="14">
        <v>11848221</v>
      </c>
      <c r="L42" s="24"/>
      <c r="M42" s="39">
        <f t="shared" si="0"/>
        <v>0.46041666666666647</v>
      </c>
      <c r="N42">
        <f t="shared" si="1"/>
        <v>18</v>
      </c>
    </row>
    <row r="43" spans="1:14" x14ac:dyDescent="0.25">
      <c r="A43" s="11"/>
      <c r="B43" s="11"/>
      <c r="C43" s="35">
        <v>0.82847222222222217</v>
      </c>
      <c r="D43" s="36">
        <v>0.89861111111111114</v>
      </c>
      <c r="E43" s="12">
        <v>84740879</v>
      </c>
      <c r="F43" s="19"/>
      <c r="G43" s="12" t="s">
        <v>105</v>
      </c>
      <c r="H43" s="13">
        <v>35160</v>
      </c>
      <c r="I43" s="14">
        <v>78920</v>
      </c>
      <c r="J43" s="15" t="s">
        <v>106</v>
      </c>
      <c r="K43" s="14">
        <v>11848259</v>
      </c>
      <c r="L43" s="24"/>
      <c r="M43" s="39">
        <f t="shared" si="0"/>
        <v>7.0138888888888973E-2</v>
      </c>
      <c r="N43">
        <f t="shared" si="1"/>
        <v>19</v>
      </c>
    </row>
    <row r="44" spans="1:14" x14ac:dyDescent="0.25">
      <c r="A44" s="11"/>
      <c r="B44" s="11"/>
      <c r="C44" s="35">
        <v>0.83263888888888893</v>
      </c>
      <c r="D44" s="36">
        <v>0.8833333333333333</v>
      </c>
      <c r="E44" s="12">
        <v>84735077</v>
      </c>
      <c r="F44" s="19"/>
      <c r="G44" s="12" t="s">
        <v>107</v>
      </c>
      <c r="H44" s="13">
        <v>34000</v>
      </c>
      <c r="I44" s="14">
        <v>79800</v>
      </c>
      <c r="J44" s="15" t="s">
        <v>69</v>
      </c>
      <c r="K44" s="14">
        <v>11848260</v>
      </c>
      <c r="L44" s="24"/>
      <c r="M44" s="39">
        <f t="shared" si="0"/>
        <v>5.0694444444444375E-2</v>
      </c>
      <c r="N44">
        <f t="shared" si="1"/>
        <v>19</v>
      </c>
    </row>
    <row r="45" spans="1:14" x14ac:dyDescent="0.25">
      <c r="A45" s="11"/>
      <c r="B45" s="11"/>
      <c r="C45" s="35">
        <v>0.66041666666666665</v>
      </c>
      <c r="D45" s="37">
        <v>1.5527777777777778</v>
      </c>
      <c r="E45" s="12">
        <v>84740877</v>
      </c>
      <c r="F45" s="19"/>
      <c r="G45" s="12" t="s">
        <v>23</v>
      </c>
      <c r="H45" s="13">
        <v>30580</v>
      </c>
      <c r="I45" s="14">
        <v>71540</v>
      </c>
      <c r="J45" s="15" t="s">
        <v>24</v>
      </c>
      <c r="K45" s="14">
        <v>11848155</v>
      </c>
      <c r="L45" s="24"/>
      <c r="M45" s="39">
        <f t="shared" si="0"/>
        <v>0.89236111111111116</v>
      </c>
      <c r="N45">
        <f t="shared" si="1"/>
        <v>15</v>
      </c>
    </row>
    <row r="46" spans="1:14" x14ac:dyDescent="0.25">
      <c r="A46" s="11"/>
      <c r="B46" s="11"/>
      <c r="C46" s="35">
        <v>0.83958333333333324</v>
      </c>
      <c r="D46" s="36">
        <v>0.87291666666666667</v>
      </c>
      <c r="E46" s="12">
        <v>84740705</v>
      </c>
      <c r="F46" s="19"/>
      <c r="G46" s="12">
        <v>2583260</v>
      </c>
      <c r="H46" s="13">
        <v>34040</v>
      </c>
      <c r="I46" s="14">
        <v>78700</v>
      </c>
      <c r="J46" s="15" t="s">
        <v>16</v>
      </c>
      <c r="K46" s="14">
        <v>11848263</v>
      </c>
      <c r="L46" s="24"/>
      <c r="M46" s="39">
        <f t="shared" si="0"/>
        <v>3.3333333333333437E-2</v>
      </c>
      <c r="N46">
        <f t="shared" si="1"/>
        <v>20</v>
      </c>
    </row>
    <row r="47" spans="1:14" x14ac:dyDescent="0.25">
      <c r="M47" s="39"/>
    </row>
    <row r="48" spans="1:14" x14ac:dyDescent="0.25">
      <c r="M48" s="39"/>
    </row>
    <row r="49" spans="13:13" x14ac:dyDescent="0.25">
      <c r="M49" s="39"/>
    </row>
    <row r="50" spans="13:13" x14ac:dyDescent="0.25">
      <c r="M50" s="39"/>
    </row>
    <row r="51" spans="13:13" x14ac:dyDescent="0.25">
      <c r="M51" s="39"/>
    </row>
    <row r="52" spans="13:13" x14ac:dyDescent="0.25">
      <c r="M52" s="39"/>
    </row>
    <row r="53" spans="13:13" x14ac:dyDescent="0.25">
      <c r="M53" s="39"/>
    </row>
    <row r="54" spans="13:13" x14ac:dyDescent="0.25">
      <c r="M54" s="39"/>
    </row>
    <row r="55" spans="13:13" x14ac:dyDescent="0.25">
      <c r="M55" s="39"/>
    </row>
    <row r="56" spans="13:13" x14ac:dyDescent="0.25">
      <c r="M56" s="39"/>
    </row>
    <row r="57" spans="13:13" x14ac:dyDescent="0.25">
      <c r="M57" s="39"/>
    </row>
    <row r="58" spans="13:13" x14ac:dyDescent="0.25">
      <c r="M58" s="39"/>
    </row>
    <row r="59" spans="13:13" x14ac:dyDescent="0.25">
      <c r="M59" s="39"/>
    </row>
    <row r="60" spans="13:13" x14ac:dyDescent="0.25">
      <c r="M60" s="39"/>
    </row>
    <row r="61" spans="13:13" x14ac:dyDescent="0.25">
      <c r="M61" s="39"/>
    </row>
    <row r="62" spans="13:13" x14ac:dyDescent="0.25">
      <c r="M62" s="39"/>
    </row>
    <row r="63" spans="13:13" x14ac:dyDescent="0.25">
      <c r="M63" s="39"/>
    </row>
    <row r="64" spans="13:13" x14ac:dyDescent="0.25">
      <c r="M64" s="39"/>
    </row>
    <row r="65" spans="13:13" x14ac:dyDescent="0.25">
      <c r="M65" s="39"/>
    </row>
    <row r="66" spans="13:13" x14ac:dyDescent="0.25">
      <c r="M66" s="39"/>
    </row>
    <row r="67" spans="13:13" x14ac:dyDescent="0.25">
      <c r="M67" s="39"/>
    </row>
    <row r="68" spans="13:13" x14ac:dyDescent="0.25">
      <c r="M68" s="39"/>
    </row>
    <row r="69" spans="13:13" x14ac:dyDescent="0.25">
      <c r="M69" s="39"/>
    </row>
    <row r="70" spans="13:13" x14ac:dyDescent="0.25">
      <c r="M70" s="39"/>
    </row>
    <row r="71" spans="13:13" x14ac:dyDescent="0.25">
      <c r="M71" s="39"/>
    </row>
    <row r="72" spans="13:13" x14ac:dyDescent="0.25">
      <c r="M72" s="39"/>
    </row>
    <row r="73" spans="13:13" x14ac:dyDescent="0.25">
      <c r="M73" s="39"/>
    </row>
    <row r="74" spans="13:13" x14ac:dyDescent="0.25">
      <c r="M74" s="39"/>
    </row>
    <row r="75" spans="13:13" x14ac:dyDescent="0.25">
      <c r="M75" s="39"/>
    </row>
    <row r="76" spans="13:13" x14ac:dyDescent="0.25">
      <c r="M76" s="39"/>
    </row>
    <row r="77" spans="13:13" x14ac:dyDescent="0.25">
      <c r="M77" s="39"/>
    </row>
    <row r="78" spans="13:13" x14ac:dyDescent="0.25">
      <c r="M78" s="39"/>
    </row>
    <row r="79" spans="13:13" x14ac:dyDescent="0.25">
      <c r="M79" s="39"/>
    </row>
    <row r="80" spans="13:13" x14ac:dyDescent="0.25">
      <c r="M80" s="39"/>
    </row>
    <row r="81" spans="13:13" x14ac:dyDescent="0.25">
      <c r="M81" s="39"/>
    </row>
    <row r="82" spans="13:13" x14ac:dyDescent="0.25">
      <c r="M82" s="39"/>
    </row>
    <row r="83" spans="13:13" x14ac:dyDescent="0.25">
      <c r="M83" s="39"/>
    </row>
    <row r="84" spans="13:13" x14ac:dyDescent="0.25">
      <c r="M84" s="39"/>
    </row>
    <row r="85" spans="13:13" x14ac:dyDescent="0.25">
      <c r="M85" s="39"/>
    </row>
    <row r="86" spans="13:13" x14ac:dyDescent="0.25">
      <c r="M86" s="39"/>
    </row>
    <row r="87" spans="13:13" x14ac:dyDescent="0.25">
      <c r="M87" s="39"/>
    </row>
    <row r="88" spans="13:13" x14ac:dyDescent="0.25">
      <c r="M88" s="39"/>
    </row>
    <row r="89" spans="13:13" x14ac:dyDescent="0.25">
      <c r="M89" s="39"/>
    </row>
    <row r="90" spans="13:13" x14ac:dyDescent="0.25">
      <c r="M90" s="39"/>
    </row>
    <row r="91" spans="13:13" x14ac:dyDescent="0.25">
      <c r="M91" s="39"/>
    </row>
    <row r="92" spans="13:13" x14ac:dyDescent="0.25">
      <c r="M92" s="39"/>
    </row>
    <row r="93" spans="13:13" x14ac:dyDescent="0.25">
      <c r="M93" s="39"/>
    </row>
    <row r="94" spans="13:13" x14ac:dyDescent="0.25">
      <c r="M94" s="39"/>
    </row>
    <row r="95" spans="13:13" x14ac:dyDescent="0.25">
      <c r="M95" s="39"/>
    </row>
    <row r="96" spans="13:13" x14ac:dyDescent="0.25">
      <c r="M96" s="39"/>
    </row>
    <row r="97" spans="13:13" x14ac:dyDescent="0.25">
      <c r="M97" s="39"/>
    </row>
    <row r="98" spans="13:13" x14ac:dyDescent="0.25">
      <c r="M98" s="39"/>
    </row>
    <row r="99" spans="13:13" x14ac:dyDescent="0.25">
      <c r="M99" s="39"/>
    </row>
    <row r="100" spans="13:13" x14ac:dyDescent="0.25">
      <c r="M100" s="39"/>
    </row>
    <row r="101" spans="13:13" x14ac:dyDescent="0.25">
      <c r="M101" s="39"/>
    </row>
    <row r="102" spans="13:13" x14ac:dyDescent="0.25">
      <c r="M102" s="39"/>
    </row>
    <row r="103" spans="13:13" x14ac:dyDescent="0.25">
      <c r="M103" s="39"/>
    </row>
    <row r="104" spans="13:13" x14ac:dyDescent="0.25">
      <c r="M104" s="39"/>
    </row>
    <row r="105" spans="13:13" x14ac:dyDescent="0.25">
      <c r="M105" s="39"/>
    </row>
    <row r="106" spans="13:13" x14ac:dyDescent="0.25">
      <c r="M106" s="39"/>
    </row>
    <row r="107" spans="13:13" x14ac:dyDescent="0.25">
      <c r="M107" s="39"/>
    </row>
    <row r="108" spans="13:13" x14ac:dyDescent="0.25">
      <c r="M108" s="39"/>
    </row>
    <row r="109" spans="13:13" x14ac:dyDescent="0.25">
      <c r="M109" s="39"/>
    </row>
    <row r="110" spans="13:13" x14ac:dyDescent="0.25">
      <c r="M110" s="39"/>
    </row>
    <row r="111" spans="13:13" x14ac:dyDescent="0.25">
      <c r="M111" s="39"/>
    </row>
    <row r="112" spans="13:13" x14ac:dyDescent="0.25">
      <c r="M112" s="39"/>
    </row>
    <row r="113" spans="13:13" x14ac:dyDescent="0.25">
      <c r="M113" s="39"/>
    </row>
    <row r="114" spans="13:13" x14ac:dyDescent="0.25">
      <c r="M114" s="39"/>
    </row>
    <row r="115" spans="13:13" x14ac:dyDescent="0.25">
      <c r="M115" s="39"/>
    </row>
    <row r="116" spans="13:13" x14ac:dyDescent="0.25">
      <c r="M116" s="39"/>
    </row>
    <row r="117" spans="13:13" x14ac:dyDescent="0.25">
      <c r="M117" s="39"/>
    </row>
    <row r="118" spans="13:13" x14ac:dyDescent="0.25">
      <c r="M118" s="39"/>
    </row>
    <row r="119" spans="13:13" x14ac:dyDescent="0.25">
      <c r="M119" s="39"/>
    </row>
    <row r="120" spans="13:13" x14ac:dyDescent="0.25">
      <c r="M120" s="39"/>
    </row>
    <row r="121" spans="13:13" x14ac:dyDescent="0.25">
      <c r="M121" s="39"/>
    </row>
    <row r="122" spans="13:13" x14ac:dyDescent="0.25">
      <c r="M122" s="39"/>
    </row>
    <row r="123" spans="13:13" x14ac:dyDescent="0.25">
      <c r="M123" s="39"/>
    </row>
    <row r="124" spans="13:13" x14ac:dyDescent="0.25">
      <c r="M124" s="39"/>
    </row>
    <row r="125" spans="13:13" x14ac:dyDescent="0.25">
      <c r="M125" s="39"/>
    </row>
    <row r="126" spans="13:13" x14ac:dyDescent="0.25">
      <c r="M126" s="39"/>
    </row>
    <row r="127" spans="13:13" x14ac:dyDescent="0.25">
      <c r="M127" s="39"/>
    </row>
    <row r="128" spans="13:13" x14ac:dyDescent="0.25">
      <c r="M128" s="39"/>
    </row>
    <row r="129" spans="13:13" x14ac:dyDescent="0.25">
      <c r="M129" s="39"/>
    </row>
    <row r="130" spans="13:13" x14ac:dyDescent="0.25">
      <c r="M130" s="39"/>
    </row>
    <row r="131" spans="13:13" x14ac:dyDescent="0.25">
      <c r="M131" s="39"/>
    </row>
    <row r="132" spans="13:13" x14ac:dyDescent="0.25">
      <c r="M132" s="39"/>
    </row>
    <row r="133" spans="13:13" x14ac:dyDescent="0.25">
      <c r="M133" s="39"/>
    </row>
    <row r="134" spans="13:13" x14ac:dyDescent="0.25">
      <c r="M134" s="39"/>
    </row>
    <row r="135" spans="13:13" x14ac:dyDescent="0.25">
      <c r="M135" s="39"/>
    </row>
    <row r="136" spans="13:13" x14ac:dyDescent="0.25">
      <c r="M136" s="39"/>
    </row>
    <row r="137" spans="13:13" x14ac:dyDescent="0.25">
      <c r="M137" s="39"/>
    </row>
    <row r="138" spans="13:13" x14ac:dyDescent="0.25">
      <c r="M138" s="39"/>
    </row>
    <row r="139" spans="13:13" x14ac:dyDescent="0.25">
      <c r="M139" s="39"/>
    </row>
    <row r="140" spans="13:13" x14ac:dyDescent="0.25">
      <c r="M140" s="39"/>
    </row>
    <row r="141" spans="13:13" x14ac:dyDescent="0.25">
      <c r="M141" s="39"/>
    </row>
    <row r="142" spans="13:13" x14ac:dyDescent="0.25">
      <c r="M142" s="39"/>
    </row>
    <row r="143" spans="13:13" x14ac:dyDescent="0.25">
      <c r="M143" s="39"/>
    </row>
    <row r="144" spans="13:13" x14ac:dyDescent="0.25">
      <c r="M144" s="39"/>
    </row>
    <row r="145" spans="13:13" x14ac:dyDescent="0.25">
      <c r="M145" s="39"/>
    </row>
    <row r="146" spans="13:13" x14ac:dyDescent="0.25">
      <c r="M146" s="39"/>
    </row>
    <row r="147" spans="13:13" x14ac:dyDescent="0.25">
      <c r="M147" s="39"/>
    </row>
    <row r="148" spans="13:13" x14ac:dyDescent="0.25">
      <c r="M148" s="39"/>
    </row>
    <row r="149" spans="13:13" x14ac:dyDescent="0.25">
      <c r="M149" s="39"/>
    </row>
    <row r="150" spans="13:13" x14ac:dyDescent="0.25">
      <c r="M150" s="39"/>
    </row>
    <row r="151" spans="13:13" x14ac:dyDescent="0.25">
      <c r="M151" s="39"/>
    </row>
    <row r="152" spans="13:13" x14ac:dyDescent="0.25">
      <c r="M152" s="39"/>
    </row>
    <row r="153" spans="13:13" x14ac:dyDescent="0.25">
      <c r="M153" s="39"/>
    </row>
    <row r="154" spans="13:13" x14ac:dyDescent="0.25">
      <c r="M154" s="39"/>
    </row>
    <row r="155" spans="13:13" x14ac:dyDescent="0.25">
      <c r="M155" s="39"/>
    </row>
    <row r="156" spans="13:13" x14ac:dyDescent="0.25">
      <c r="M156" s="39"/>
    </row>
    <row r="157" spans="13:13" x14ac:dyDescent="0.25">
      <c r="M157" s="39"/>
    </row>
    <row r="158" spans="13:13" x14ac:dyDescent="0.25">
      <c r="M158" s="39"/>
    </row>
    <row r="159" spans="13:13" x14ac:dyDescent="0.25">
      <c r="M159" s="39"/>
    </row>
    <row r="160" spans="13:13" x14ac:dyDescent="0.25">
      <c r="M160" s="39"/>
    </row>
    <row r="161" spans="13:13" x14ac:dyDescent="0.25">
      <c r="M161" s="39"/>
    </row>
    <row r="162" spans="13:13" x14ac:dyDescent="0.25">
      <c r="M162" s="39"/>
    </row>
    <row r="163" spans="13:13" x14ac:dyDescent="0.25">
      <c r="M163" s="39"/>
    </row>
    <row r="164" spans="13:13" x14ac:dyDescent="0.25">
      <c r="M164" s="39"/>
    </row>
    <row r="165" spans="13:13" x14ac:dyDescent="0.25">
      <c r="M165" s="39"/>
    </row>
    <row r="166" spans="13:13" x14ac:dyDescent="0.25">
      <c r="M166" s="39"/>
    </row>
    <row r="167" spans="13:13" x14ac:dyDescent="0.25">
      <c r="M167" s="39"/>
    </row>
    <row r="168" spans="13:13" x14ac:dyDescent="0.25">
      <c r="M168" s="39"/>
    </row>
    <row r="169" spans="13:13" x14ac:dyDescent="0.25">
      <c r="M169" s="39"/>
    </row>
    <row r="170" spans="13:13" x14ac:dyDescent="0.25">
      <c r="M170" s="39"/>
    </row>
    <row r="171" spans="13:13" x14ac:dyDescent="0.25">
      <c r="M171" s="39"/>
    </row>
    <row r="172" spans="13:13" x14ac:dyDescent="0.25">
      <c r="M172" s="39"/>
    </row>
    <row r="173" spans="13:13" x14ac:dyDescent="0.25">
      <c r="M173" s="39"/>
    </row>
    <row r="174" spans="13:13" x14ac:dyDescent="0.25">
      <c r="M174" s="39"/>
    </row>
    <row r="175" spans="13:13" x14ac:dyDescent="0.25">
      <c r="M175" s="39"/>
    </row>
    <row r="176" spans="13:13" x14ac:dyDescent="0.25">
      <c r="M176" s="39"/>
    </row>
    <row r="177" spans="13:13" x14ac:dyDescent="0.25">
      <c r="M177" s="39"/>
    </row>
    <row r="178" spans="13:13" x14ac:dyDescent="0.25">
      <c r="M178" s="39"/>
    </row>
    <row r="179" spans="13:13" x14ac:dyDescent="0.25">
      <c r="M179" s="39"/>
    </row>
    <row r="180" spans="13:13" x14ac:dyDescent="0.25">
      <c r="M180" s="39"/>
    </row>
    <row r="181" spans="13:13" x14ac:dyDescent="0.25">
      <c r="M181" s="39"/>
    </row>
    <row r="182" spans="13:13" x14ac:dyDescent="0.25">
      <c r="M182" s="39"/>
    </row>
    <row r="183" spans="13:13" x14ac:dyDescent="0.25">
      <c r="M183" s="39"/>
    </row>
    <row r="184" spans="13:13" x14ac:dyDescent="0.25">
      <c r="M184" s="39"/>
    </row>
    <row r="185" spans="13:13" x14ac:dyDescent="0.25">
      <c r="M185" s="39"/>
    </row>
    <row r="186" spans="13:13" x14ac:dyDescent="0.25">
      <c r="M186" s="39"/>
    </row>
    <row r="187" spans="13:13" x14ac:dyDescent="0.25">
      <c r="M187" s="39"/>
    </row>
    <row r="188" spans="13:13" x14ac:dyDescent="0.25">
      <c r="M188" s="39"/>
    </row>
    <row r="189" spans="13:13" x14ac:dyDescent="0.25">
      <c r="M189" s="39"/>
    </row>
    <row r="190" spans="13:13" x14ac:dyDescent="0.25">
      <c r="M190" s="39"/>
    </row>
    <row r="191" spans="13:13" x14ac:dyDescent="0.25">
      <c r="M191" s="39"/>
    </row>
    <row r="192" spans="13:13" x14ac:dyDescent="0.25">
      <c r="M192" s="39"/>
    </row>
    <row r="193" spans="13:13" x14ac:dyDescent="0.25">
      <c r="M193" s="39"/>
    </row>
    <row r="194" spans="13:13" x14ac:dyDescent="0.25">
      <c r="M194" s="39"/>
    </row>
    <row r="195" spans="13:13" x14ac:dyDescent="0.25">
      <c r="M195" s="39"/>
    </row>
    <row r="196" spans="13:13" x14ac:dyDescent="0.25">
      <c r="M196" s="39"/>
    </row>
    <row r="197" spans="13:13" x14ac:dyDescent="0.25">
      <c r="M197" s="39"/>
    </row>
    <row r="198" spans="13:13" x14ac:dyDescent="0.25">
      <c r="M198" s="39"/>
    </row>
    <row r="199" spans="13:13" x14ac:dyDescent="0.25">
      <c r="M199" s="39"/>
    </row>
    <row r="200" spans="13:13" x14ac:dyDescent="0.25">
      <c r="M200" s="39"/>
    </row>
    <row r="201" spans="13:13" x14ac:dyDescent="0.25">
      <c r="M201" s="39">
        <f t="shared" ref="M195:M258" si="5">D201-C201</f>
        <v>0</v>
      </c>
    </row>
    <row r="202" spans="13:13" x14ac:dyDescent="0.25">
      <c r="M202" s="39">
        <f t="shared" si="5"/>
        <v>0</v>
      </c>
    </row>
    <row r="203" spans="13:13" x14ac:dyDescent="0.25">
      <c r="M203" s="39">
        <f t="shared" si="5"/>
        <v>0</v>
      </c>
    </row>
    <row r="204" spans="13:13" x14ac:dyDescent="0.25">
      <c r="M204" s="39">
        <f t="shared" si="5"/>
        <v>0</v>
      </c>
    </row>
    <row r="205" spans="13:13" x14ac:dyDescent="0.25">
      <c r="M205" s="39">
        <f t="shared" si="5"/>
        <v>0</v>
      </c>
    </row>
    <row r="206" spans="13:13" x14ac:dyDescent="0.25">
      <c r="M206" s="39">
        <f t="shared" si="5"/>
        <v>0</v>
      </c>
    </row>
    <row r="207" spans="13:13" x14ac:dyDescent="0.25">
      <c r="M207" s="39">
        <f t="shared" si="5"/>
        <v>0</v>
      </c>
    </row>
    <row r="208" spans="13:13" x14ac:dyDescent="0.25">
      <c r="M208" s="39">
        <f t="shared" si="5"/>
        <v>0</v>
      </c>
    </row>
    <row r="209" spans="13:13" x14ac:dyDescent="0.25">
      <c r="M209" s="39">
        <f t="shared" si="5"/>
        <v>0</v>
      </c>
    </row>
    <row r="210" spans="13:13" x14ac:dyDescent="0.25">
      <c r="M210" s="39">
        <f t="shared" si="5"/>
        <v>0</v>
      </c>
    </row>
    <row r="211" spans="13:13" x14ac:dyDescent="0.25">
      <c r="M211" s="39">
        <f t="shared" si="5"/>
        <v>0</v>
      </c>
    </row>
    <row r="212" spans="13:13" x14ac:dyDescent="0.25">
      <c r="M212" s="39">
        <f t="shared" si="5"/>
        <v>0</v>
      </c>
    </row>
    <row r="213" spans="13:13" x14ac:dyDescent="0.25">
      <c r="M213" s="39">
        <f t="shared" si="5"/>
        <v>0</v>
      </c>
    </row>
    <row r="214" spans="13:13" x14ac:dyDescent="0.25">
      <c r="M214" s="39">
        <f t="shared" si="5"/>
        <v>0</v>
      </c>
    </row>
    <row r="215" spans="13:13" x14ac:dyDescent="0.25">
      <c r="M215" s="39">
        <f t="shared" si="5"/>
        <v>0</v>
      </c>
    </row>
    <row r="216" spans="13:13" x14ac:dyDescent="0.25">
      <c r="M216" s="39">
        <f t="shared" si="5"/>
        <v>0</v>
      </c>
    </row>
    <row r="217" spans="13:13" x14ac:dyDescent="0.25">
      <c r="M217" s="39">
        <f t="shared" si="5"/>
        <v>0</v>
      </c>
    </row>
    <row r="218" spans="13:13" x14ac:dyDescent="0.25">
      <c r="M218" s="39">
        <f t="shared" si="5"/>
        <v>0</v>
      </c>
    </row>
    <row r="219" spans="13:13" x14ac:dyDescent="0.25">
      <c r="M219" s="39">
        <f t="shared" si="5"/>
        <v>0</v>
      </c>
    </row>
    <row r="220" spans="13:13" x14ac:dyDescent="0.25">
      <c r="M220" s="39">
        <f t="shared" si="5"/>
        <v>0</v>
      </c>
    </row>
    <row r="221" spans="13:13" x14ac:dyDescent="0.25">
      <c r="M221" s="39">
        <f t="shared" si="5"/>
        <v>0</v>
      </c>
    </row>
    <row r="222" spans="13:13" x14ac:dyDescent="0.25">
      <c r="M222" s="39">
        <f t="shared" si="5"/>
        <v>0</v>
      </c>
    </row>
    <row r="223" spans="13:13" x14ac:dyDescent="0.25">
      <c r="M223" s="39">
        <f t="shared" si="5"/>
        <v>0</v>
      </c>
    </row>
    <row r="224" spans="13:13" x14ac:dyDescent="0.25">
      <c r="M224" s="39">
        <f t="shared" si="5"/>
        <v>0</v>
      </c>
    </row>
    <row r="225" spans="13:13" x14ac:dyDescent="0.25">
      <c r="M225" s="39">
        <f t="shared" si="5"/>
        <v>0</v>
      </c>
    </row>
    <row r="226" spans="13:13" x14ac:dyDescent="0.25">
      <c r="M226" s="39">
        <f t="shared" si="5"/>
        <v>0</v>
      </c>
    </row>
    <row r="227" spans="13:13" x14ac:dyDescent="0.25">
      <c r="M227" s="39">
        <f t="shared" si="5"/>
        <v>0</v>
      </c>
    </row>
    <row r="228" spans="13:13" x14ac:dyDescent="0.25">
      <c r="M228" s="39">
        <f t="shared" si="5"/>
        <v>0</v>
      </c>
    </row>
    <row r="229" spans="13:13" x14ac:dyDescent="0.25">
      <c r="M229" s="39">
        <f t="shared" si="5"/>
        <v>0</v>
      </c>
    </row>
    <row r="230" spans="13:13" x14ac:dyDescent="0.25">
      <c r="M230" s="39">
        <f t="shared" si="5"/>
        <v>0</v>
      </c>
    </row>
    <row r="231" spans="13:13" x14ac:dyDescent="0.25">
      <c r="M231" s="39">
        <f t="shared" si="5"/>
        <v>0</v>
      </c>
    </row>
    <row r="232" spans="13:13" x14ac:dyDescent="0.25">
      <c r="M232" s="39">
        <f t="shared" si="5"/>
        <v>0</v>
      </c>
    </row>
    <row r="233" spans="13:13" x14ac:dyDescent="0.25">
      <c r="M233" s="39">
        <f t="shared" si="5"/>
        <v>0</v>
      </c>
    </row>
    <row r="234" spans="13:13" x14ac:dyDescent="0.25">
      <c r="M234" s="39">
        <f t="shared" si="5"/>
        <v>0</v>
      </c>
    </row>
    <row r="235" spans="13:13" x14ac:dyDescent="0.25">
      <c r="M235" s="39">
        <f t="shared" si="5"/>
        <v>0</v>
      </c>
    </row>
    <row r="236" spans="13:13" x14ac:dyDescent="0.25">
      <c r="M236" s="39">
        <f t="shared" si="5"/>
        <v>0</v>
      </c>
    </row>
    <row r="237" spans="13:13" x14ac:dyDescent="0.25">
      <c r="M237" s="39">
        <f t="shared" si="5"/>
        <v>0</v>
      </c>
    </row>
    <row r="238" spans="13:13" x14ac:dyDescent="0.25">
      <c r="M238" s="39">
        <f t="shared" si="5"/>
        <v>0</v>
      </c>
    </row>
    <row r="239" spans="13:13" x14ac:dyDescent="0.25">
      <c r="M239" s="39">
        <f t="shared" si="5"/>
        <v>0</v>
      </c>
    </row>
    <row r="240" spans="13:13" x14ac:dyDescent="0.25">
      <c r="M240" s="39">
        <f t="shared" si="5"/>
        <v>0</v>
      </c>
    </row>
    <row r="241" spans="13:13" x14ac:dyDescent="0.25">
      <c r="M241" s="39">
        <f t="shared" si="5"/>
        <v>0</v>
      </c>
    </row>
    <row r="242" spans="13:13" x14ac:dyDescent="0.25">
      <c r="M242" s="39">
        <f t="shared" si="5"/>
        <v>0</v>
      </c>
    </row>
    <row r="243" spans="13:13" x14ac:dyDescent="0.25">
      <c r="M243" s="39">
        <f t="shared" si="5"/>
        <v>0</v>
      </c>
    </row>
    <row r="244" spans="13:13" x14ac:dyDescent="0.25">
      <c r="M244" s="39">
        <f t="shared" si="5"/>
        <v>0</v>
      </c>
    </row>
    <row r="245" spans="13:13" x14ac:dyDescent="0.25">
      <c r="M245" s="39">
        <f t="shared" si="5"/>
        <v>0</v>
      </c>
    </row>
    <row r="246" spans="13:13" x14ac:dyDescent="0.25">
      <c r="M246" s="39">
        <f t="shared" si="5"/>
        <v>0</v>
      </c>
    </row>
    <row r="247" spans="13:13" x14ac:dyDescent="0.25">
      <c r="M247" s="39">
        <f t="shared" si="5"/>
        <v>0</v>
      </c>
    </row>
    <row r="248" spans="13:13" x14ac:dyDescent="0.25">
      <c r="M248" s="39">
        <f t="shared" si="5"/>
        <v>0</v>
      </c>
    </row>
    <row r="249" spans="13:13" x14ac:dyDescent="0.25">
      <c r="M249" s="39">
        <f t="shared" si="5"/>
        <v>0</v>
      </c>
    </row>
    <row r="250" spans="13:13" x14ac:dyDescent="0.25">
      <c r="M250" s="39">
        <f t="shared" si="5"/>
        <v>0</v>
      </c>
    </row>
    <row r="251" spans="13:13" x14ac:dyDescent="0.25">
      <c r="M251" s="39">
        <f t="shared" si="5"/>
        <v>0</v>
      </c>
    </row>
    <row r="252" spans="13:13" x14ac:dyDescent="0.25">
      <c r="M252" s="39">
        <f t="shared" si="5"/>
        <v>0</v>
      </c>
    </row>
    <row r="253" spans="13:13" x14ac:dyDescent="0.25">
      <c r="M253" s="39">
        <f t="shared" si="5"/>
        <v>0</v>
      </c>
    </row>
    <row r="254" spans="13:13" x14ac:dyDescent="0.25">
      <c r="M254" s="39">
        <f t="shared" si="5"/>
        <v>0</v>
      </c>
    </row>
    <row r="255" spans="13:13" x14ac:dyDescent="0.25">
      <c r="M255" s="39">
        <f t="shared" si="5"/>
        <v>0</v>
      </c>
    </row>
    <row r="256" spans="13:13" x14ac:dyDescent="0.25">
      <c r="M256" s="39">
        <f t="shared" si="5"/>
        <v>0</v>
      </c>
    </row>
    <row r="257" spans="13:13" x14ac:dyDescent="0.25">
      <c r="M257" s="39">
        <f t="shared" si="5"/>
        <v>0</v>
      </c>
    </row>
    <row r="258" spans="13:13" x14ac:dyDescent="0.25">
      <c r="M258" s="39">
        <f t="shared" si="5"/>
        <v>0</v>
      </c>
    </row>
    <row r="259" spans="13:13" x14ac:dyDescent="0.25">
      <c r="M259" s="39">
        <f t="shared" ref="M259:M322" si="6">D259-C259</f>
        <v>0</v>
      </c>
    </row>
    <row r="260" spans="13:13" x14ac:dyDescent="0.25">
      <c r="M260" s="39">
        <f t="shared" si="6"/>
        <v>0</v>
      </c>
    </row>
    <row r="261" spans="13:13" x14ac:dyDescent="0.25">
      <c r="M261" s="39">
        <f t="shared" si="6"/>
        <v>0</v>
      </c>
    </row>
    <row r="262" spans="13:13" x14ac:dyDescent="0.25">
      <c r="M262" s="39">
        <f t="shared" si="6"/>
        <v>0</v>
      </c>
    </row>
    <row r="263" spans="13:13" x14ac:dyDescent="0.25">
      <c r="M263" s="39">
        <f t="shared" si="6"/>
        <v>0</v>
      </c>
    </row>
    <row r="264" spans="13:13" x14ac:dyDescent="0.25">
      <c r="M264" s="39">
        <f t="shared" si="6"/>
        <v>0</v>
      </c>
    </row>
    <row r="265" spans="13:13" x14ac:dyDescent="0.25">
      <c r="M265" s="39">
        <f t="shared" si="6"/>
        <v>0</v>
      </c>
    </row>
    <row r="266" spans="13:13" x14ac:dyDescent="0.25">
      <c r="M266" s="39">
        <f t="shared" si="6"/>
        <v>0</v>
      </c>
    </row>
    <row r="267" spans="13:13" x14ac:dyDescent="0.25">
      <c r="M267" s="39">
        <f t="shared" si="6"/>
        <v>0</v>
      </c>
    </row>
    <row r="268" spans="13:13" x14ac:dyDescent="0.25">
      <c r="M268" s="39">
        <f t="shared" si="6"/>
        <v>0</v>
      </c>
    </row>
    <row r="269" spans="13:13" x14ac:dyDescent="0.25">
      <c r="M269" s="39">
        <f t="shared" si="6"/>
        <v>0</v>
      </c>
    </row>
    <row r="270" spans="13:13" x14ac:dyDescent="0.25">
      <c r="M270" s="39">
        <f t="shared" si="6"/>
        <v>0</v>
      </c>
    </row>
    <row r="271" spans="13:13" x14ac:dyDescent="0.25">
      <c r="M271" s="39">
        <f t="shared" si="6"/>
        <v>0</v>
      </c>
    </row>
    <row r="272" spans="13:13" x14ac:dyDescent="0.25">
      <c r="M272" s="39">
        <f t="shared" si="6"/>
        <v>0</v>
      </c>
    </row>
    <row r="273" spans="13:13" x14ac:dyDescent="0.25">
      <c r="M273" s="39">
        <f t="shared" si="6"/>
        <v>0</v>
      </c>
    </row>
    <row r="274" spans="13:13" x14ac:dyDescent="0.25">
      <c r="M274" s="39">
        <f t="shared" si="6"/>
        <v>0</v>
      </c>
    </row>
    <row r="275" spans="13:13" x14ac:dyDescent="0.25">
      <c r="M275" s="39">
        <f t="shared" si="6"/>
        <v>0</v>
      </c>
    </row>
    <row r="276" spans="13:13" x14ac:dyDescent="0.25">
      <c r="M276" s="39">
        <f t="shared" si="6"/>
        <v>0</v>
      </c>
    </row>
    <row r="277" spans="13:13" x14ac:dyDescent="0.25">
      <c r="M277" s="39">
        <f t="shared" si="6"/>
        <v>0</v>
      </c>
    </row>
    <row r="278" spans="13:13" x14ac:dyDescent="0.25">
      <c r="M278" s="39">
        <f t="shared" si="6"/>
        <v>0</v>
      </c>
    </row>
    <row r="279" spans="13:13" x14ac:dyDescent="0.25">
      <c r="M279" s="39">
        <f t="shared" si="6"/>
        <v>0</v>
      </c>
    </row>
    <row r="280" spans="13:13" x14ac:dyDescent="0.25">
      <c r="M280" s="39">
        <f t="shared" si="6"/>
        <v>0</v>
      </c>
    </row>
    <row r="281" spans="13:13" x14ac:dyDescent="0.25">
      <c r="M281" s="39">
        <f t="shared" si="6"/>
        <v>0</v>
      </c>
    </row>
    <row r="282" spans="13:13" x14ac:dyDescent="0.25">
      <c r="M282" s="39">
        <f t="shared" si="6"/>
        <v>0</v>
      </c>
    </row>
    <row r="283" spans="13:13" x14ac:dyDescent="0.25">
      <c r="M283" s="39">
        <f t="shared" si="6"/>
        <v>0</v>
      </c>
    </row>
    <row r="284" spans="13:13" x14ac:dyDescent="0.25">
      <c r="M284" s="39">
        <f t="shared" si="6"/>
        <v>0</v>
      </c>
    </row>
    <row r="285" spans="13:13" x14ac:dyDescent="0.25">
      <c r="M285" s="39">
        <f t="shared" si="6"/>
        <v>0</v>
      </c>
    </row>
    <row r="286" spans="13:13" x14ac:dyDescent="0.25">
      <c r="M286" s="39">
        <f t="shared" si="6"/>
        <v>0</v>
      </c>
    </row>
    <row r="287" spans="13:13" x14ac:dyDescent="0.25">
      <c r="M287" s="39">
        <f t="shared" si="6"/>
        <v>0</v>
      </c>
    </row>
    <row r="288" spans="13:13" x14ac:dyDescent="0.25">
      <c r="M288" s="39">
        <f t="shared" si="6"/>
        <v>0</v>
      </c>
    </row>
    <row r="289" spans="13:13" x14ac:dyDescent="0.25">
      <c r="M289" s="39">
        <f t="shared" si="6"/>
        <v>0</v>
      </c>
    </row>
    <row r="290" spans="13:13" x14ac:dyDescent="0.25">
      <c r="M290" s="39">
        <f t="shared" si="6"/>
        <v>0</v>
      </c>
    </row>
    <row r="291" spans="13:13" x14ac:dyDescent="0.25">
      <c r="M291" s="39">
        <f t="shared" si="6"/>
        <v>0</v>
      </c>
    </row>
    <row r="292" spans="13:13" x14ac:dyDescent="0.25">
      <c r="M292" s="39">
        <f t="shared" si="6"/>
        <v>0</v>
      </c>
    </row>
    <row r="293" spans="13:13" x14ac:dyDescent="0.25">
      <c r="M293" s="39">
        <f t="shared" si="6"/>
        <v>0</v>
      </c>
    </row>
    <row r="294" spans="13:13" x14ac:dyDescent="0.25">
      <c r="M294" s="39">
        <f t="shared" si="6"/>
        <v>0</v>
      </c>
    </row>
    <row r="295" spans="13:13" x14ac:dyDescent="0.25">
      <c r="M295" s="39">
        <f t="shared" si="6"/>
        <v>0</v>
      </c>
    </row>
    <row r="296" spans="13:13" x14ac:dyDescent="0.25">
      <c r="M296" s="39">
        <f t="shared" si="6"/>
        <v>0</v>
      </c>
    </row>
    <row r="297" spans="13:13" x14ac:dyDescent="0.25">
      <c r="M297" s="39">
        <f t="shared" si="6"/>
        <v>0</v>
      </c>
    </row>
    <row r="298" spans="13:13" x14ac:dyDescent="0.25">
      <c r="M298" s="39">
        <f t="shared" si="6"/>
        <v>0</v>
      </c>
    </row>
    <row r="299" spans="13:13" x14ac:dyDescent="0.25">
      <c r="M299" s="39">
        <f t="shared" si="6"/>
        <v>0</v>
      </c>
    </row>
    <row r="300" spans="13:13" x14ac:dyDescent="0.25">
      <c r="M300" s="39">
        <f t="shared" si="6"/>
        <v>0</v>
      </c>
    </row>
    <row r="301" spans="13:13" x14ac:dyDescent="0.25">
      <c r="M301" s="39">
        <f t="shared" si="6"/>
        <v>0</v>
      </c>
    </row>
    <row r="302" spans="13:13" x14ac:dyDescent="0.25">
      <c r="M302" s="39">
        <f t="shared" si="6"/>
        <v>0</v>
      </c>
    </row>
    <row r="303" spans="13:13" x14ac:dyDescent="0.25">
      <c r="M303" s="39">
        <f t="shared" si="6"/>
        <v>0</v>
      </c>
    </row>
    <row r="304" spans="13:13" x14ac:dyDescent="0.25">
      <c r="M304" s="39">
        <f t="shared" si="6"/>
        <v>0</v>
      </c>
    </row>
    <row r="305" spans="13:13" x14ac:dyDescent="0.25">
      <c r="M305" s="39">
        <f t="shared" si="6"/>
        <v>0</v>
      </c>
    </row>
    <row r="306" spans="13:13" x14ac:dyDescent="0.25">
      <c r="M306" s="39">
        <f t="shared" si="6"/>
        <v>0</v>
      </c>
    </row>
    <row r="307" spans="13:13" x14ac:dyDescent="0.25">
      <c r="M307" s="39">
        <f t="shared" si="6"/>
        <v>0</v>
      </c>
    </row>
    <row r="308" spans="13:13" x14ac:dyDescent="0.25">
      <c r="M308" s="39">
        <f t="shared" si="6"/>
        <v>0</v>
      </c>
    </row>
    <row r="309" spans="13:13" x14ac:dyDescent="0.25">
      <c r="M309" s="39">
        <f t="shared" si="6"/>
        <v>0</v>
      </c>
    </row>
    <row r="310" spans="13:13" x14ac:dyDescent="0.25">
      <c r="M310" s="39">
        <f t="shared" si="6"/>
        <v>0</v>
      </c>
    </row>
    <row r="311" spans="13:13" x14ac:dyDescent="0.25">
      <c r="M311" s="39">
        <f t="shared" si="6"/>
        <v>0</v>
      </c>
    </row>
    <row r="312" spans="13:13" x14ac:dyDescent="0.25">
      <c r="M312" s="39">
        <f t="shared" si="6"/>
        <v>0</v>
      </c>
    </row>
    <row r="313" spans="13:13" x14ac:dyDescent="0.25">
      <c r="M313" s="39">
        <f t="shared" si="6"/>
        <v>0</v>
      </c>
    </row>
    <row r="314" spans="13:13" x14ac:dyDescent="0.25">
      <c r="M314" s="39">
        <f t="shared" si="6"/>
        <v>0</v>
      </c>
    </row>
    <row r="315" spans="13:13" x14ac:dyDescent="0.25">
      <c r="M315" s="39">
        <f t="shared" si="6"/>
        <v>0</v>
      </c>
    </row>
    <row r="316" spans="13:13" x14ac:dyDescent="0.25">
      <c r="M316" s="39">
        <f t="shared" si="6"/>
        <v>0</v>
      </c>
    </row>
    <row r="317" spans="13:13" x14ac:dyDescent="0.25">
      <c r="M317" s="39">
        <f t="shared" si="6"/>
        <v>0</v>
      </c>
    </row>
    <row r="318" spans="13:13" x14ac:dyDescent="0.25">
      <c r="M318" s="39">
        <f t="shared" si="6"/>
        <v>0</v>
      </c>
    </row>
    <row r="319" spans="13:13" x14ac:dyDescent="0.25">
      <c r="M319" s="39">
        <f t="shared" si="6"/>
        <v>0</v>
      </c>
    </row>
    <row r="320" spans="13:13" x14ac:dyDescent="0.25">
      <c r="M320" s="39">
        <f t="shared" si="6"/>
        <v>0</v>
      </c>
    </row>
    <row r="321" spans="13:13" x14ac:dyDescent="0.25">
      <c r="M321" s="39">
        <f t="shared" si="6"/>
        <v>0</v>
      </c>
    </row>
    <row r="322" spans="13:13" x14ac:dyDescent="0.25">
      <c r="M322" s="39">
        <f t="shared" si="6"/>
        <v>0</v>
      </c>
    </row>
    <row r="323" spans="13:13" x14ac:dyDescent="0.25">
      <c r="M323" s="39">
        <f t="shared" ref="M323:M386" si="7">D323-C323</f>
        <v>0</v>
      </c>
    </row>
    <row r="324" spans="13:13" x14ac:dyDescent="0.25">
      <c r="M324" s="39">
        <f t="shared" si="7"/>
        <v>0</v>
      </c>
    </row>
    <row r="325" spans="13:13" x14ac:dyDescent="0.25">
      <c r="M325" s="39">
        <f t="shared" si="7"/>
        <v>0</v>
      </c>
    </row>
    <row r="326" spans="13:13" x14ac:dyDescent="0.25">
      <c r="M326" s="39">
        <f t="shared" si="7"/>
        <v>0</v>
      </c>
    </row>
    <row r="327" spans="13:13" x14ac:dyDescent="0.25">
      <c r="M327" s="39">
        <f t="shared" si="7"/>
        <v>0</v>
      </c>
    </row>
    <row r="328" spans="13:13" x14ac:dyDescent="0.25">
      <c r="M328" s="39">
        <f t="shared" si="7"/>
        <v>0</v>
      </c>
    </row>
    <row r="329" spans="13:13" x14ac:dyDescent="0.25">
      <c r="M329" s="39">
        <f t="shared" si="7"/>
        <v>0</v>
      </c>
    </row>
    <row r="330" spans="13:13" x14ac:dyDescent="0.25">
      <c r="M330" s="39">
        <f t="shared" si="7"/>
        <v>0</v>
      </c>
    </row>
    <row r="331" spans="13:13" x14ac:dyDescent="0.25">
      <c r="M331" s="39">
        <f t="shared" si="7"/>
        <v>0</v>
      </c>
    </row>
    <row r="332" spans="13:13" x14ac:dyDescent="0.25">
      <c r="M332" s="39">
        <f t="shared" si="7"/>
        <v>0</v>
      </c>
    </row>
    <row r="333" spans="13:13" x14ac:dyDescent="0.25">
      <c r="M333" s="39">
        <f t="shared" si="7"/>
        <v>0</v>
      </c>
    </row>
    <row r="334" spans="13:13" x14ac:dyDescent="0.25">
      <c r="M334" s="39">
        <f t="shared" si="7"/>
        <v>0</v>
      </c>
    </row>
    <row r="335" spans="13:13" x14ac:dyDescent="0.25">
      <c r="M335" s="39">
        <f t="shared" si="7"/>
        <v>0</v>
      </c>
    </row>
    <row r="336" spans="13:13" x14ac:dyDescent="0.25">
      <c r="M336" s="39">
        <f t="shared" si="7"/>
        <v>0</v>
      </c>
    </row>
    <row r="337" spans="13:13" x14ac:dyDescent="0.25">
      <c r="M337" s="39">
        <f t="shared" si="7"/>
        <v>0</v>
      </c>
    </row>
    <row r="338" spans="13:13" x14ac:dyDescent="0.25">
      <c r="M338" s="39">
        <f t="shared" si="7"/>
        <v>0</v>
      </c>
    </row>
    <row r="339" spans="13:13" x14ac:dyDescent="0.25">
      <c r="M339" s="39">
        <f t="shared" si="7"/>
        <v>0</v>
      </c>
    </row>
    <row r="340" spans="13:13" x14ac:dyDescent="0.25">
      <c r="M340" s="39">
        <f t="shared" si="7"/>
        <v>0</v>
      </c>
    </row>
    <row r="341" spans="13:13" x14ac:dyDescent="0.25">
      <c r="M341" s="39">
        <f t="shared" si="7"/>
        <v>0</v>
      </c>
    </row>
    <row r="342" spans="13:13" x14ac:dyDescent="0.25">
      <c r="M342" s="39">
        <f t="shared" si="7"/>
        <v>0</v>
      </c>
    </row>
    <row r="343" spans="13:13" x14ac:dyDescent="0.25">
      <c r="M343" s="39">
        <f t="shared" si="7"/>
        <v>0</v>
      </c>
    </row>
    <row r="344" spans="13:13" x14ac:dyDescent="0.25">
      <c r="M344" s="39">
        <f t="shared" si="7"/>
        <v>0</v>
      </c>
    </row>
    <row r="345" spans="13:13" x14ac:dyDescent="0.25">
      <c r="M345" s="39">
        <f t="shared" si="7"/>
        <v>0</v>
      </c>
    </row>
    <row r="346" spans="13:13" x14ac:dyDescent="0.25">
      <c r="M346" s="39">
        <f t="shared" si="7"/>
        <v>0</v>
      </c>
    </row>
    <row r="347" spans="13:13" x14ac:dyDescent="0.25">
      <c r="M347" s="39">
        <f t="shared" si="7"/>
        <v>0</v>
      </c>
    </row>
    <row r="348" spans="13:13" x14ac:dyDescent="0.25">
      <c r="M348" s="39">
        <f t="shared" si="7"/>
        <v>0</v>
      </c>
    </row>
    <row r="349" spans="13:13" x14ac:dyDescent="0.25">
      <c r="M349" s="39">
        <f t="shared" si="7"/>
        <v>0</v>
      </c>
    </row>
    <row r="350" spans="13:13" x14ac:dyDescent="0.25">
      <c r="M350" s="39">
        <f t="shared" si="7"/>
        <v>0</v>
      </c>
    </row>
    <row r="351" spans="13:13" x14ac:dyDescent="0.25">
      <c r="M351" s="39">
        <f t="shared" si="7"/>
        <v>0</v>
      </c>
    </row>
    <row r="352" spans="13:13" x14ac:dyDescent="0.25">
      <c r="M352" s="39">
        <f t="shared" si="7"/>
        <v>0</v>
      </c>
    </row>
    <row r="353" spans="13:13" x14ac:dyDescent="0.25">
      <c r="M353" s="39">
        <f t="shared" si="7"/>
        <v>0</v>
      </c>
    </row>
    <row r="354" spans="13:13" x14ac:dyDescent="0.25">
      <c r="M354" s="39">
        <f t="shared" si="7"/>
        <v>0</v>
      </c>
    </row>
    <row r="355" spans="13:13" x14ac:dyDescent="0.25">
      <c r="M355" s="39">
        <f t="shared" si="7"/>
        <v>0</v>
      </c>
    </row>
    <row r="356" spans="13:13" x14ac:dyDescent="0.25">
      <c r="M356" s="39">
        <f t="shared" si="7"/>
        <v>0</v>
      </c>
    </row>
    <row r="357" spans="13:13" x14ac:dyDescent="0.25">
      <c r="M357" s="39">
        <f t="shared" si="7"/>
        <v>0</v>
      </c>
    </row>
    <row r="358" spans="13:13" x14ac:dyDescent="0.25">
      <c r="M358" s="39">
        <f t="shared" si="7"/>
        <v>0</v>
      </c>
    </row>
    <row r="359" spans="13:13" x14ac:dyDescent="0.25">
      <c r="M359" s="39">
        <f t="shared" si="7"/>
        <v>0</v>
      </c>
    </row>
    <row r="360" spans="13:13" x14ac:dyDescent="0.25">
      <c r="M360" s="39">
        <f t="shared" si="7"/>
        <v>0</v>
      </c>
    </row>
    <row r="361" spans="13:13" x14ac:dyDescent="0.25">
      <c r="M361" s="39">
        <f t="shared" si="7"/>
        <v>0</v>
      </c>
    </row>
    <row r="362" spans="13:13" x14ac:dyDescent="0.25">
      <c r="M362" s="39">
        <f t="shared" si="7"/>
        <v>0</v>
      </c>
    </row>
    <row r="363" spans="13:13" x14ac:dyDescent="0.25">
      <c r="M363" s="39">
        <f t="shared" si="7"/>
        <v>0</v>
      </c>
    </row>
    <row r="364" spans="13:13" x14ac:dyDescent="0.25">
      <c r="M364" s="39">
        <f t="shared" si="7"/>
        <v>0</v>
      </c>
    </row>
    <row r="365" spans="13:13" x14ac:dyDescent="0.25">
      <c r="M365" s="39">
        <f t="shared" si="7"/>
        <v>0</v>
      </c>
    </row>
    <row r="366" spans="13:13" x14ac:dyDescent="0.25">
      <c r="M366" s="39">
        <f t="shared" si="7"/>
        <v>0</v>
      </c>
    </row>
    <row r="367" spans="13:13" x14ac:dyDescent="0.25">
      <c r="M367" s="39">
        <f t="shared" si="7"/>
        <v>0</v>
      </c>
    </row>
    <row r="368" spans="13:13" x14ac:dyDescent="0.25">
      <c r="M368" s="39">
        <f t="shared" si="7"/>
        <v>0</v>
      </c>
    </row>
    <row r="369" spans="13:13" x14ac:dyDescent="0.25">
      <c r="M369" s="39">
        <f t="shared" si="7"/>
        <v>0</v>
      </c>
    </row>
    <row r="370" spans="13:13" x14ac:dyDescent="0.25">
      <c r="M370" s="39">
        <f t="shared" si="7"/>
        <v>0</v>
      </c>
    </row>
    <row r="371" spans="13:13" x14ac:dyDescent="0.25">
      <c r="M371" s="39">
        <f t="shared" si="7"/>
        <v>0</v>
      </c>
    </row>
    <row r="372" spans="13:13" x14ac:dyDescent="0.25">
      <c r="M372" s="39">
        <f t="shared" si="7"/>
        <v>0</v>
      </c>
    </row>
    <row r="373" spans="13:13" x14ac:dyDescent="0.25">
      <c r="M373" s="39">
        <f t="shared" si="7"/>
        <v>0</v>
      </c>
    </row>
    <row r="374" spans="13:13" x14ac:dyDescent="0.25">
      <c r="M374" s="39">
        <f t="shared" si="7"/>
        <v>0</v>
      </c>
    </row>
    <row r="375" spans="13:13" x14ac:dyDescent="0.25">
      <c r="M375" s="39">
        <f t="shared" si="7"/>
        <v>0</v>
      </c>
    </row>
    <row r="376" spans="13:13" x14ac:dyDescent="0.25">
      <c r="M376" s="39">
        <f t="shared" si="7"/>
        <v>0</v>
      </c>
    </row>
    <row r="377" spans="13:13" x14ac:dyDescent="0.25">
      <c r="M377" s="39">
        <f t="shared" si="7"/>
        <v>0</v>
      </c>
    </row>
    <row r="378" spans="13:13" x14ac:dyDescent="0.25">
      <c r="M378" s="39">
        <f t="shared" si="7"/>
        <v>0</v>
      </c>
    </row>
    <row r="379" spans="13:13" x14ac:dyDescent="0.25">
      <c r="M379" s="39">
        <f t="shared" si="7"/>
        <v>0</v>
      </c>
    </row>
    <row r="380" spans="13:13" x14ac:dyDescent="0.25">
      <c r="M380" s="39">
        <f t="shared" si="7"/>
        <v>0</v>
      </c>
    </row>
    <row r="381" spans="13:13" x14ac:dyDescent="0.25">
      <c r="M381" s="39">
        <f t="shared" si="7"/>
        <v>0</v>
      </c>
    </row>
    <row r="382" spans="13:13" x14ac:dyDescent="0.25">
      <c r="M382" s="39">
        <f t="shared" si="7"/>
        <v>0</v>
      </c>
    </row>
    <row r="383" spans="13:13" x14ac:dyDescent="0.25">
      <c r="M383" s="39">
        <f t="shared" si="7"/>
        <v>0</v>
      </c>
    </row>
    <row r="384" spans="13:13" x14ac:dyDescent="0.25">
      <c r="M384" s="39">
        <f t="shared" si="7"/>
        <v>0</v>
      </c>
    </row>
    <row r="385" spans="13:13" x14ac:dyDescent="0.25">
      <c r="M385" s="39">
        <f t="shared" si="7"/>
        <v>0</v>
      </c>
    </row>
    <row r="386" spans="13:13" x14ac:dyDescent="0.25">
      <c r="M386" s="39">
        <f t="shared" si="7"/>
        <v>0</v>
      </c>
    </row>
    <row r="387" spans="13:13" x14ac:dyDescent="0.25">
      <c r="M387" s="39">
        <f t="shared" ref="M387:M450" si="8">D387-C387</f>
        <v>0</v>
      </c>
    </row>
    <row r="388" spans="13:13" x14ac:dyDescent="0.25">
      <c r="M388" s="39">
        <f t="shared" si="8"/>
        <v>0</v>
      </c>
    </row>
    <row r="389" spans="13:13" x14ac:dyDescent="0.25">
      <c r="M389" s="39">
        <f t="shared" si="8"/>
        <v>0</v>
      </c>
    </row>
    <row r="390" spans="13:13" x14ac:dyDescent="0.25">
      <c r="M390" s="39">
        <f t="shared" si="8"/>
        <v>0</v>
      </c>
    </row>
    <row r="391" spans="13:13" x14ac:dyDescent="0.25">
      <c r="M391" s="39">
        <f t="shared" si="8"/>
        <v>0</v>
      </c>
    </row>
    <row r="392" spans="13:13" x14ac:dyDescent="0.25">
      <c r="M392" s="39">
        <f t="shared" si="8"/>
        <v>0</v>
      </c>
    </row>
    <row r="393" spans="13:13" x14ac:dyDescent="0.25">
      <c r="M393" s="39">
        <f t="shared" si="8"/>
        <v>0</v>
      </c>
    </row>
    <row r="394" spans="13:13" x14ac:dyDescent="0.25">
      <c r="M394" s="39">
        <f t="shared" si="8"/>
        <v>0</v>
      </c>
    </row>
    <row r="395" spans="13:13" x14ac:dyDescent="0.25">
      <c r="M395" s="39">
        <f t="shared" si="8"/>
        <v>0</v>
      </c>
    </row>
    <row r="396" spans="13:13" x14ac:dyDescent="0.25">
      <c r="M396" s="39">
        <f t="shared" si="8"/>
        <v>0</v>
      </c>
    </row>
    <row r="397" spans="13:13" x14ac:dyDescent="0.25">
      <c r="M397" s="39">
        <f t="shared" si="8"/>
        <v>0</v>
      </c>
    </row>
    <row r="398" spans="13:13" x14ac:dyDescent="0.25">
      <c r="M398" s="39">
        <f t="shared" si="8"/>
        <v>0</v>
      </c>
    </row>
    <row r="399" spans="13:13" x14ac:dyDescent="0.25">
      <c r="M399" s="39">
        <f t="shared" si="8"/>
        <v>0</v>
      </c>
    </row>
    <row r="400" spans="13:13" x14ac:dyDescent="0.25">
      <c r="M400" s="39">
        <f t="shared" si="8"/>
        <v>0</v>
      </c>
    </row>
    <row r="401" spans="13:13" x14ac:dyDescent="0.25">
      <c r="M401" s="39">
        <f t="shared" si="8"/>
        <v>0</v>
      </c>
    </row>
    <row r="402" spans="13:13" x14ac:dyDescent="0.25">
      <c r="M402" s="39">
        <f t="shared" si="8"/>
        <v>0</v>
      </c>
    </row>
    <row r="403" spans="13:13" x14ac:dyDescent="0.25">
      <c r="M403" s="39">
        <f t="shared" si="8"/>
        <v>0</v>
      </c>
    </row>
    <row r="404" spans="13:13" x14ac:dyDescent="0.25">
      <c r="M404" s="39">
        <f t="shared" si="8"/>
        <v>0</v>
      </c>
    </row>
    <row r="405" spans="13:13" x14ac:dyDescent="0.25">
      <c r="M405" s="39">
        <f t="shared" si="8"/>
        <v>0</v>
      </c>
    </row>
    <row r="406" spans="13:13" x14ac:dyDescent="0.25">
      <c r="M406" s="39">
        <f t="shared" si="8"/>
        <v>0</v>
      </c>
    </row>
    <row r="407" spans="13:13" x14ac:dyDescent="0.25">
      <c r="M407" s="39">
        <f t="shared" si="8"/>
        <v>0</v>
      </c>
    </row>
    <row r="408" spans="13:13" x14ac:dyDescent="0.25">
      <c r="M408" s="39">
        <f t="shared" si="8"/>
        <v>0</v>
      </c>
    </row>
    <row r="409" spans="13:13" x14ac:dyDescent="0.25">
      <c r="M409" s="39">
        <f t="shared" si="8"/>
        <v>0</v>
      </c>
    </row>
    <row r="410" spans="13:13" x14ac:dyDescent="0.25">
      <c r="M410" s="39">
        <f t="shared" si="8"/>
        <v>0</v>
      </c>
    </row>
    <row r="411" spans="13:13" x14ac:dyDescent="0.25">
      <c r="M411" s="39">
        <f t="shared" si="8"/>
        <v>0</v>
      </c>
    </row>
    <row r="412" spans="13:13" x14ac:dyDescent="0.25">
      <c r="M412" s="39">
        <f t="shared" si="8"/>
        <v>0</v>
      </c>
    </row>
    <row r="413" spans="13:13" x14ac:dyDescent="0.25">
      <c r="M413" s="39">
        <f t="shared" si="8"/>
        <v>0</v>
      </c>
    </row>
    <row r="414" spans="13:13" x14ac:dyDescent="0.25">
      <c r="M414" s="39">
        <f t="shared" si="8"/>
        <v>0</v>
      </c>
    </row>
    <row r="415" spans="13:13" x14ac:dyDescent="0.25">
      <c r="M415" s="39">
        <f t="shared" si="8"/>
        <v>0</v>
      </c>
    </row>
    <row r="416" spans="13:13" x14ac:dyDescent="0.25">
      <c r="M416" s="39">
        <f t="shared" si="8"/>
        <v>0</v>
      </c>
    </row>
    <row r="417" spans="13:13" x14ac:dyDescent="0.25">
      <c r="M417" s="39">
        <f t="shared" si="8"/>
        <v>0</v>
      </c>
    </row>
    <row r="418" spans="13:13" x14ac:dyDescent="0.25">
      <c r="M418" s="39">
        <f t="shared" si="8"/>
        <v>0</v>
      </c>
    </row>
    <row r="419" spans="13:13" x14ac:dyDescent="0.25">
      <c r="M419" s="39">
        <f t="shared" si="8"/>
        <v>0</v>
      </c>
    </row>
    <row r="420" spans="13:13" x14ac:dyDescent="0.25">
      <c r="M420" s="39">
        <f t="shared" si="8"/>
        <v>0</v>
      </c>
    </row>
    <row r="421" spans="13:13" x14ac:dyDescent="0.25">
      <c r="M421" s="39">
        <f t="shared" si="8"/>
        <v>0</v>
      </c>
    </row>
    <row r="422" spans="13:13" x14ac:dyDescent="0.25">
      <c r="M422" s="39">
        <f t="shared" si="8"/>
        <v>0</v>
      </c>
    </row>
    <row r="423" spans="13:13" x14ac:dyDescent="0.25">
      <c r="M423" s="39">
        <f t="shared" si="8"/>
        <v>0</v>
      </c>
    </row>
    <row r="424" spans="13:13" x14ac:dyDescent="0.25">
      <c r="M424" s="39">
        <f t="shared" si="8"/>
        <v>0</v>
      </c>
    </row>
    <row r="425" spans="13:13" x14ac:dyDescent="0.25">
      <c r="M425" s="39">
        <f t="shared" si="8"/>
        <v>0</v>
      </c>
    </row>
    <row r="426" spans="13:13" x14ac:dyDescent="0.25">
      <c r="M426" s="39">
        <f t="shared" si="8"/>
        <v>0</v>
      </c>
    </row>
    <row r="427" spans="13:13" x14ac:dyDescent="0.25">
      <c r="M427" s="39">
        <f t="shared" si="8"/>
        <v>0</v>
      </c>
    </row>
    <row r="428" spans="13:13" x14ac:dyDescent="0.25">
      <c r="M428" s="39">
        <f t="shared" si="8"/>
        <v>0</v>
      </c>
    </row>
    <row r="429" spans="13:13" x14ac:dyDescent="0.25">
      <c r="M429" s="39">
        <f t="shared" si="8"/>
        <v>0</v>
      </c>
    </row>
    <row r="430" spans="13:13" x14ac:dyDescent="0.25">
      <c r="M430" s="39">
        <f t="shared" si="8"/>
        <v>0</v>
      </c>
    </row>
    <row r="431" spans="13:13" x14ac:dyDescent="0.25">
      <c r="M431" s="39">
        <f t="shared" si="8"/>
        <v>0</v>
      </c>
    </row>
    <row r="432" spans="13:13" x14ac:dyDescent="0.25">
      <c r="M432" s="39">
        <f t="shared" si="8"/>
        <v>0</v>
      </c>
    </row>
    <row r="433" spans="13:13" x14ac:dyDescent="0.25">
      <c r="M433" s="39">
        <f t="shared" si="8"/>
        <v>0</v>
      </c>
    </row>
    <row r="434" spans="13:13" x14ac:dyDescent="0.25">
      <c r="M434" s="39">
        <f t="shared" si="8"/>
        <v>0</v>
      </c>
    </row>
    <row r="435" spans="13:13" x14ac:dyDescent="0.25">
      <c r="M435" s="39">
        <f t="shared" si="8"/>
        <v>0</v>
      </c>
    </row>
    <row r="436" spans="13:13" x14ac:dyDescent="0.25">
      <c r="M436" s="39">
        <f t="shared" si="8"/>
        <v>0</v>
      </c>
    </row>
    <row r="437" spans="13:13" x14ac:dyDescent="0.25">
      <c r="M437" s="39">
        <f t="shared" si="8"/>
        <v>0</v>
      </c>
    </row>
    <row r="438" spans="13:13" x14ac:dyDescent="0.25">
      <c r="M438" s="39">
        <f t="shared" si="8"/>
        <v>0</v>
      </c>
    </row>
    <row r="439" spans="13:13" x14ac:dyDescent="0.25">
      <c r="M439" s="39">
        <f t="shared" si="8"/>
        <v>0</v>
      </c>
    </row>
    <row r="440" spans="13:13" x14ac:dyDescent="0.25">
      <c r="M440" s="39">
        <f t="shared" si="8"/>
        <v>0</v>
      </c>
    </row>
    <row r="441" spans="13:13" x14ac:dyDescent="0.25">
      <c r="M441" s="39">
        <f t="shared" si="8"/>
        <v>0</v>
      </c>
    </row>
    <row r="442" spans="13:13" x14ac:dyDescent="0.25">
      <c r="M442" s="39">
        <f t="shared" si="8"/>
        <v>0</v>
      </c>
    </row>
    <row r="443" spans="13:13" x14ac:dyDescent="0.25">
      <c r="M443" s="39">
        <f t="shared" si="8"/>
        <v>0</v>
      </c>
    </row>
    <row r="444" spans="13:13" x14ac:dyDescent="0.25">
      <c r="M444" s="39">
        <f t="shared" si="8"/>
        <v>0</v>
      </c>
    </row>
    <row r="445" spans="13:13" x14ac:dyDescent="0.25">
      <c r="M445" s="39">
        <f t="shared" si="8"/>
        <v>0</v>
      </c>
    </row>
    <row r="446" spans="13:13" x14ac:dyDescent="0.25">
      <c r="M446" s="39">
        <f t="shared" si="8"/>
        <v>0</v>
      </c>
    </row>
    <row r="447" spans="13:13" x14ac:dyDescent="0.25">
      <c r="M447" s="39">
        <f t="shared" si="8"/>
        <v>0</v>
      </c>
    </row>
    <row r="448" spans="13:13" x14ac:dyDescent="0.25">
      <c r="M448" s="39">
        <f t="shared" si="8"/>
        <v>0</v>
      </c>
    </row>
    <row r="449" spans="13:13" x14ac:dyDescent="0.25">
      <c r="M449" s="39">
        <f t="shared" si="8"/>
        <v>0</v>
      </c>
    </row>
    <row r="450" spans="13:13" x14ac:dyDescent="0.25">
      <c r="M450" s="39">
        <f t="shared" si="8"/>
        <v>0</v>
      </c>
    </row>
    <row r="451" spans="13:13" x14ac:dyDescent="0.25">
      <c r="M451" s="39">
        <f t="shared" ref="M451:M500" si="9">D451-C451</f>
        <v>0</v>
      </c>
    </row>
    <row r="452" spans="13:13" x14ac:dyDescent="0.25">
      <c r="M452" s="39">
        <f t="shared" si="9"/>
        <v>0</v>
      </c>
    </row>
    <row r="453" spans="13:13" x14ac:dyDescent="0.25">
      <c r="M453" s="39">
        <f t="shared" si="9"/>
        <v>0</v>
      </c>
    </row>
    <row r="454" spans="13:13" x14ac:dyDescent="0.25">
      <c r="M454" s="39">
        <f t="shared" si="9"/>
        <v>0</v>
      </c>
    </row>
    <row r="455" spans="13:13" x14ac:dyDescent="0.25">
      <c r="M455" s="39">
        <f t="shared" si="9"/>
        <v>0</v>
      </c>
    </row>
    <row r="456" spans="13:13" x14ac:dyDescent="0.25">
      <c r="M456" s="39">
        <f t="shared" si="9"/>
        <v>0</v>
      </c>
    </row>
    <row r="457" spans="13:13" x14ac:dyDescent="0.25">
      <c r="M457" s="39">
        <f t="shared" si="9"/>
        <v>0</v>
      </c>
    </row>
    <row r="458" spans="13:13" x14ac:dyDescent="0.25">
      <c r="M458" s="39">
        <f t="shared" si="9"/>
        <v>0</v>
      </c>
    </row>
    <row r="459" spans="13:13" x14ac:dyDescent="0.25">
      <c r="M459" s="39">
        <f t="shared" si="9"/>
        <v>0</v>
      </c>
    </row>
    <row r="460" spans="13:13" x14ac:dyDescent="0.25">
      <c r="M460" s="39">
        <f t="shared" si="9"/>
        <v>0</v>
      </c>
    </row>
    <row r="461" spans="13:13" x14ac:dyDescent="0.25">
      <c r="M461" s="39">
        <f t="shared" si="9"/>
        <v>0</v>
      </c>
    </row>
    <row r="462" spans="13:13" x14ac:dyDescent="0.25">
      <c r="M462" s="39">
        <f t="shared" si="9"/>
        <v>0</v>
      </c>
    </row>
    <row r="463" spans="13:13" x14ac:dyDescent="0.25">
      <c r="M463" s="39">
        <f t="shared" si="9"/>
        <v>0</v>
      </c>
    </row>
    <row r="464" spans="13:13" x14ac:dyDescent="0.25">
      <c r="M464" s="39">
        <f t="shared" si="9"/>
        <v>0</v>
      </c>
    </row>
    <row r="465" spans="13:13" x14ac:dyDescent="0.25">
      <c r="M465" s="39">
        <f t="shared" si="9"/>
        <v>0</v>
      </c>
    </row>
    <row r="466" spans="13:13" x14ac:dyDescent="0.25">
      <c r="M466" s="39">
        <f t="shared" si="9"/>
        <v>0</v>
      </c>
    </row>
    <row r="467" spans="13:13" x14ac:dyDescent="0.25">
      <c r="M467" s="39">
        <f t="shared" si="9"/>
        <v>0</v>
      </c>
    </row>
    <row r="468" spans="13:13" x14ac:dyDescent="0.25">
      <c r="M468" s="39">
        <f t="shared" si="9"/>
        <v>0</v>
      </c>
    </row>
    <row r="469" spans="13:13" x14ac:dyDescent="0.25">
      <c r="M469" s="39">
        <f t="shared" si="9"/>
        <v>0</v>
      </c>
    </row>
    <row r="470" spans="13:13" x14ac:dyDescent="0.25">
      <c r="M470" s="39">
        <f t="shared" si="9"/>
        <v>0</v>
      </c>
    </row>
    <row r="471" spans="13:13" x14ac:dyDescent="0.25">
      <c r="M471" s="39">
        <f t="shared" si="9"/>
        <v>0</v>
      </c>
    </row>
    <row r="472" spans="13:13" x14ac:dyDescent="0.25">
      <c r="M472" s="39">
        <f t="shared" si="9"/>
        <v>0</v>
      </c>
    </row>
    <row r="473" spans="13:13" x14ac:dyDescent="0.25">
      <c r="M473" s="39">
        <f t="shared" si="9"/>
        <v>0</v>
      </c>
    </row>
    <row r="474" spans="13:13" x14ac:dyDescent="0.25">
      <c r="M474" s="39">
        <f t="shared" si="9"/>
        <v>0</v>
      </c>
    </row>
    <row r="475" spans="13:13" x14ac:dyDescent="0.25">
      <c r="M475" s="39">
        <f t="shared" si="9"/>
        <v>0</v>
      </c>
    </row>
    <row r="476" spans="13:13" x14ac:dyDescent="0.25">
      <c r="M476" s="39">
        <f t="shared" si="9"/>
        <v>0</v>
      </c>
    </row>
    <row r="477" spans="13:13" x14ac:dyDescent="0.25">
      <c r="M477" s="39">
        <f t="shared" si="9"/>
        <v>0</v>
      </c>
    </row>
    <row r="478" spans="13:13" x14ac:dyDescent="0.25">
      <c r="M478" s="39">
        <f t="shared" si="9"/>
        <v>0</v>
      </c>
    </row>
    <row r="479" spans="13:13" x14ac:dyDescent="0.25">
      <c r="M479" s="39">
        <f t="shared" si="9"/>
        <v>0</v>
      </c>
    </row>
    <row r="480" spans="13:13" x14ac:dyDescent="0.25">
      <c r="M480" s="39">
        <f t="shared" si="9"/>
        <v>0</v>
      </c>
    </row>
    <row r="481" spans="13:13" x14ac:dyDescent="0.25">
      <c r="M481" s="39">
        <f t="shared" si="9"/>
        <v>0</v>
      </c>
    </row>
    <row r="482" spans="13:13" x14ac:dyDescent="0.25">
      <c r="M482" s="39">
        <f t="shared" si="9"/>
        <v>0</v>
      </c>
    </row>
    <row r="483" spans="13:13" x14ac:dyDescent="0.25">
      <c r="M483" s="39">
        <f t="shared" si="9"/>
        <v>0</v>
      </c>
    </row>
    <row r="484" spans="13:13" x14ac:dyDescent="0.25">
      <c r="M484" s="39">
        <f t="shared" si="9"/>
        <v>0</v>
      </c>
    </row>
    <row r="485" spans="13:13" x14ac:dyDescent="0.25">
      <c r="M485" s="39">
        <f t="shared" si="9"/>
        <v>0</v>
      </c>
    </row>
    <row r="486" spans="13:13" x14ac:dyDescent="0.25">
      <c r="M486" s="39">
        <f t="shared" si="9"/>
        <v>0</v>
      </c>
    </row>
    <row r="487" spans="13:13" x14ac:dyDescent="0.25">
      <c r="M487" s="39">
        <f t="shared" si="9"/>
        <v>0</v>
      </c>
    </row>
    <row r="488" spans="13:13" x14ac:dyDescent="0.25">
      <c r="M488" s="39">
        <f t="shared" si="9"/>
        <v>0</v>
      </c>
    </row>
    <row r="489" spans="13:13" x14ac:dyDescent="0.25">
      <c r="M489" s="39">
        <f t="shared" si="9"/>
        <v>0</v>
      </c>
    </row>
    <row r="490" spans="13:13" x14ac:dyDescent="0.25">
      <c r="M490" s="39">
        <f t="shared" si="9"/>
        <v>0</v>
      </c>
    </row>
    <row r="491" spans="13:13" x14ac:dyDescent="0.25">
      <c r="M491" s="39">
        <f t="shared" si="9"/>
        <v>0</v>
      </c>
    </row>
    <row r="492" spans="13:13" x14ac:dyDescent="0.25">
      <c r="M492" s="39">
        <f t="shared" si="9"/>
        <v>0</v>
      </c>
    </row>
    <row r="493" spans="13:13" x14ac:dyDescent="0.25">
      <c r="M493" s="39">
        <f t="shared" si="9"/>
        <v>0</v>
      </c>
    </row>
    <row r="494" spans="13:13" x14ac:dyDescent="0.25">
      <c r="M494" s="39">
        <f t="shared" si="9"/>
        <v>0</v>
      </c>
    </row>
    <row r="495" spans="13:13" x14ac:dyDescent="0.25">
      <c r="M495" s="39">
        <f t="shared" si="9"/>
        <v>0</v>
      </c>
    </row>
    <row r="496" spans="13:13" x14ac:dyDescent="0.25">
      <c r="M496" s="39">
        <f t="shared" si="9"/>
        <v>0</v>
      </c>
    </row>
    <row r="497" spans="13:13" x14ac:dyDescent="0.25">
      <c r="M497" s="39">
        <f t="shared" si="9"/>
        <v>0</v>
      </c>
    </row>
    <row r="498" spans="13:13" x14ac:dyDescent="0.25">
      <c r="M498" s="39">
        <f t="shared" si="9"/>
        <v>0</v>
      </c>
    </row>
    <row r="499" spans="13:13" x14ac:dyDescent="0.25">
      <c r="M499" s="39">
        <f t="shared" si="9"/>
        <v>0</v>
      </c>
    </row>
    <row r="500" spans="13:13" x14ac:dyDescent="0.25">
      <c r="M500" s="39">
        <f t="shared" si="9"/>
        <v>0</v>
      </c>
    </row>
  </sheetData>
  <pageMargins left="0.7" right="0.7" top="0.75" bottom="0.75" header="0.3" footer="0.3"/>
  <customProperties>
    <customPr name="_pios_id" r:id="rId1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00"/>
  <sheetViews>
    <sheetView tabSelected="1" topLeftCell="M1" workbookViewId="0">
      <selection activeCell="S2" sqref="S2:T25"/>
    </sheetView>
  </sheetViews>
  <sheetFormatPr defaultRowHeight="15" x14ac:dyDescent="0.25"/>
  <cols>
    <col min="1" max="1" width="5.42578125" bestFit="1" customWidth="1"/>
    <col min="2" max="2" width="8.5703125" bestFit="1" customWidth="1"/>
    <col min="3" max="3" width="7.85546875" bestFit="1" customWidth="1"/>
    <col min="4" max="4" width="8.28515625" bestFit="1" customWidth="1"/>
    <col min="5" max="5" width="15.85546875" bestFit="1" customWidth="1"/>
    <col min="6" max="6" width="8.5703125" bestFit="1" customWidth="1"/>
    <col min="7" max="7" width="24.140625" bestFit="1" customWidth="1"/>
    <col min="8" max="8" width="8.7109375" bestFit="1" customWidth="1"/>
    <col min="9" max="9" width="10" bestFit="1" customWidth="1"/>
    <col min="10" max="10" width="14.7109375" bestFit="1" customWidth="1"/>
    <col min="11" max="11" width="11" bestFit="1" customWidth="1"/>
    <col min="12" max="12" width="15.5703125" bestFit="1" customWidth="1"/>
    <col min="13" max="13" width="15.42578125" bestFit="1" customWidth="1"/>
    <col min="14" max="14" width="11.140625" bestFit="1" customWidth="1"/>
    <col min="16" max="16" width="11" bestFit="1" customWidth="1"/>
    <col min="17" max="17" width="41.5703125" bestFit="1" customWidth="1"/>
    <col min="18" max="18" width="44.5703125" bestFit="1" customWidth="1"/>
    <col min="19" max="19" width="46.5703125" bestFit="1" customWidth="1"/>
    <col min="20" max="20" width="39" bestFit="1" customWidth="1"/>
  </cols>
  <sheetData>
    <row r="1" spans="1:20" ht="15.75" thickBot="1" x14ac:dyDescent="0.3">
      <c r="A1" s="1" t="s">
        <v>0</v>
      </c>
      <c r="B1" s="2" t="s">
        <v>1</v>
      </c>
      <c r="C1" s="3" t="s">
        <v>2</v>
      </c>
      <c r="D1" s="4" t="s">
        <v>138</v>
      </c>
      <c r="E1" s="5" t="s">
        <v>3</v>
      </c>
      <c r="F1" s="5" t="s">
        <v>4</v>
      </c>
      <c r="G1" s="5" t="s">
        <v>5</v>
      </c>
      <c r="H1" s="6" t="s">
        <v>6</v>
      </c>
      <c r="I1" s="4" t="s">
        <v>7</v>
      </c>
      <c r="J1" s="7" t="s">
        <v>8</v>
      </c>
      <c r="K1" s="8" t="s">
        <v>9</v>
      </c>
      <c r="L1" s="9" t="s">
        <v>10</v>
      </c>
      <c r="M1" t="s">
        <v>138</v>
      </c>
      <c r="N1" t="s">
        <v>139</v>
      </c>
      <c r="P1" t="s">
        <v>140</v>
      </c>
      <c r="Q1" t="s">
        <v>141</v>
      </c>
      <c r="R1" t="s">
        <v>142</v>
      </c>
      <c r="S1" s="45" t="s">
        <v>143</v>
      </c>
      <c r="T1" t="s">
        <v>144</v>
      </c>
    </row>
    <row r="2" spans="1:20" x14ac:dyDescent="0.25">
      <c r="A2" s="10" t="s">
        <v>108</v>
      </c>
      <c r="B2" s="11" t="s">
        <v>12</v>
      </c>
      <c r="C2" s="50">
        <v>0.23402777777777781</v>
      </c>
      <c r="D2" s="36">
        <v>0.27777777777777779</v>
      </c>
      <c r="E2" s="12">
        <v>84740231</v>
      </c>
      <c r="F2" s="19"/>
      <c r="G2" s="12">
        <v>3314632</v>
      </c>
      <c r="H2" s="13">
        <v>31840</v>
      </c>
      <c r="I2" s="14">
        <v>78860</v>
      </c>
      <c r="J2" s="15" t="s">
        <v>109</v>
      </c>
      <c r="K2" s="14">
        <v>11849954</v>
      </c>
      <c r="L2" s="24"/>
      <c r="M2" s="39">
        <f>D2-C2</f>
        <v>4.3749999999999983E-2</v>
      </c>
      <c r="N2">
        <f>HOUR(C2)</f>
        <v>5</v>
      </c>
      <c r="P2" s="42">
        <v>0</v>
      </c>
      <c r="Q2" s="42">
        <f>COUNTIF(N:N, "0")</f>
        <v>0</v>
      </c>
      <c r="R2" s="42">
        <f>AVERAGE($Q$2:$Q$25)</f>
        <v>1.7083333333333333</v>
      </c>
      <c r="S2" s="43">
        <v>0</v>
      </c>
      <c r="T2" s="44">
        <f>AVERAGEIF($S$2:$S$25, "&lt;&gt; 0")</f>
        <v>0.35029128086419753</v>
      </c>
    </row>
    <row r="3" spans="1:20" x14ac:dyDescent="0.25">
      <c r="A3" s="11"/>
      <c r="B3" s="11"/>
      <c r="C3" s="35">
        <v>0.23611111111111113</v>
      </c>
      <c r="D3" s="36">
        <v>0.28263888888888888</v>
      </c>
      <c r="E3" s="12">
        <v>84740237</v>
      </c>
      <c r="F3" s="19"/>
      <c r="G3" s="12">
        <v>5111199</v>
      </c>
      <c r="H3" s="13">
        <v>31900</v>
      </c>
      <c r="I3" s="14">
        <v>78760</v>
      </c>
      <c r="J3" s="15" t="s">
        <v>110</v>
      </c>
      <c r="K3" s="14">
        <v>11849958</v>
      </c>
      <c r="L3" s="24"/>
      <c r="M3" s="39">
        <f t="shared" ref="M3:M66" si="0">D3-C3</f>
        <v>4.6527777777777751E-2</v>
      </c>
      <c r="N3">
        <f t="shared" ref="N3:N66" si="1">HOUR(C3)</f>
        <v>5</v>
      </c>
      <c r="P3" s="42">
        <v>1</v>
      </c>
      <c r="Q3" s="42">
        <f>COUNTIF(N:N, "1")</f>
        <v>0</v>
      </c>
      <c r="R3" s="42">
        <f t="shared" ref="R3:R25" si="2">AVERAGE($Q$2:$Q$25)</f>
        <v>1.7083333333333333</v>
      </c>
      <c r="S3" s="43">
        <v>0</v>
      </c>
      <c r="T3" s="44">
        <f t="shared" ref="T3:T25" si="3">AVERAGEIF($S$2:$S$25, "&lt;&gt; 0")</f>
        <v>0.35029128086419753</v>
      </c>
    </row>
    <row r="4" spans="1:20" x14ac:dyDescent="0.25">
      <c r="A4" s="11"/>
      <c r="B4" s="11"/>
      <c r="C4" s="35">
        <v>0.27638888888888885</v>
      </c>
      <c r="D4" s="36">
        <v>0.33819444444444446</v>
      </c>
      <c r="E4" s="12">
        <v>84740232</v>
      </c>
      <c r="F4" s="19"/>
      <c r="G4" s="12" t="s">
        <v>111</v>
      </c>
      <c r="H4" s="13">
        <v>31600</v>
      </c>
      <c r="I4" s="14">
        <v>78880</v>
      </c>
      <c r="J4" s="15" t="s">
        <v>112</v>
      </c>
      <c r="K4" s="14">
        <v>11850249</v>
      </c>
      <c r="L4" s="24"/>
      <c r="M4" s="39">
        <f t="shared" si="0"/>
        <v>6.1805555555555614E-2</v>
      </c>
      <c r="N4">
        <f t="shared" si="1"/>
        <v>6</v>
      </c>
      <c r="P4" s="42">
        <v>2</v>
      </c>
      <c r="Q4" s="42">
        <f>COUNTIF(N:N, "2")</f>
        <v>0</v>
      </c>
      <c r="R4" s="42">
        <f t="shared" si="2"/>
        <v>1.7083333333333333</v>
      </c>
      <c r="S4" s="43">
        <v>0</v>
      </c>
      <c r="T4" s="44">
        <f t="shared" si="3"/>
        <v>0.35029128086419753</v>
      </c>
    </row>
    <row r="5" spans="1:20" x14ac:dyDescent="0.25">
      <c r="A5" s="11"/>
      <c r="B5" s="11"/>
      <c r="C5" s="35">
        <v>0.28958333333333336</v>
      </c>
      <c r="D5" s="36">
        <v>0.35347222222222219</v>
      </c>
      <c r="E5" s="12">
        <v>84740896</v>
      </c>
      <c r="F5" s="19"/>
      <c r="G5" s="12">
        <v>682674</v>
      </c>
      <c r="H5" s="13">
        <v>31500</v>
      </c>
      <c r="I5" s="14">
        <v>79500</v>
      </c>
      <c r="J5" s="15" t="s">
        <v>113</v>
      </c>
      <c r="K5" s="14">
        <v>11850360</v>
      </c>
      <c r="L5" s="24"/>
      <c r="M5" s="39">
        <f t="shared" si="0"/>
        <v>6.3888888888888828E-2</v>
      </c>
      <c r="N5">
        <f t="shared" si="1"/>
        <v>6</v>
      </c>
      <c r="P5" s="42">
        <v>3</v>
      </c>
      <c r="Q5" s="42">
        <f>COUNTIF(N:N, "3")</f>
        <v>0</v>
      </c>
      <c r="R5" s="42">
        <f t="shared" si="2"/>
        <v>1.7083333333333333</v>
      </c>
      <c r="S5" s="43">
        <v>0</v>
      </c>
      <c r="T5" s="44">
        <f t="shared" si="3"/>
        <v>0.35029128086419753</v>
      </c>
    </row>
    <row r="6" spans="1:20" x14ac:dyDescent="0.25">
      <c r="A6" s="11"/>
      <c r="B6" s="11"/>
      <c r="C6" s="35">
        <v>0.37777777777777777</v>
      </c>
      <c r="D6" s="36">
        <v>0.41041666666666665</v>
      </c>
      <c r="E6" s="12">
        <v>84743757</v>
      </c>
      <c r="F6" s="19"/>
      <c r="G6" s="12" t="s">
        <v>15</v>
      </c>
      <c r="H6" s="13">
        <v>33840</v>
      </c>
      <c r="I6" s="14">
        <v>80940</v>
      </c>
      <c r="J6" s="15" t="s">
        <v>16</v>
      </c>
      <c r="K6" s="14">
        <v>11851006</v>
      </c>
      <c r="L6" s="24"/>
      <c r="M6" s="39">
        <f t="shared" si="0"/>
        <v>3.2638888888888884E-2</v>
      </c>
      <c r="N6">
        <f t="shared" si="1"/>
        <v>9</v>
      </c>
      <c r="P6" s="42">
        <v>4</v>
      </c>
      <c r="Q6" s="42">
        <f>COUNTIF(N:N, "4")</f>
        <v>0</v>
      </c>
      <c r="R6" s="42">
        <f t="shared" si="2"/>
        <v>1.7083333333333333</v>
      </c>
      <c r="S6" s="43">
        <v>0</v>
      </c>
      <c r="T6" s="44">
        <f t="shared" si="3"/>
        <v>0.35029128086419753</v>
      </c>
    </row>
    <row r="7" spans="1:20" x14ac:dyDescent="0.25">
      <c r="A7" s="11"/>
      <c r="B7" s="11"/>
      <c r="C7" s="35">
        <v>0.41805555555555557</v>
      </c>
      <c r="D7" s="36">
        <v>0.46736111111111112</v>
      </c>
      <c r="E7" s="12">
        <v>84740880</v>
      </c>
      <c r="F7" s="19"/>
      <c r="G7" s="12" t="s">
        <v>29</v>
      </c>
      <c r="H7" s="13">
        <v>30160</v>
      </c>
      <c r="I7" s="14">
        <v>74740</v>
      </c>
      <c r="J7" s="15" t="s">
        <v>24</v>
      </c>
      <c r="K7" s="14">
        <v>11851246</v>
      </c>
      <c r="L7" s="24"/>
      <c r="M7" s="39">
        <f t="shared" si="0"/>
        <v>4.9305555555555547E-2</v>
      </c>
      <c r="N7">
        <f t="shared" si="1"/>
        <v>10</v>
      </c>
      <c r="P7">
        <v>5</v>
      </c>
      <c r="Q7">
        <f>COUNTIF(N:N, "5")</f>
        <v>2</v>
      </c>
      <c r="R7">
        <f t="shared" si="2"/>
        <v>1.7083333333333333</v>
      </c>
      <c r="S7" s="41">
        <f t="shared" ref="S3:S25" si="4">AVERAGEIF(N:N,P7,M:M)</f>
        <v>4.5138888888888867E-2</v>
      </c>
      <c r="T7" s="40">
        <f t="shared" si="3"/>
        <v>0.35029128086419753</v>
      </c>
    </row>
    <row r="8" spans="1:20" x14ac:dyDescent="0.25">
      <c r="A8" s="11"/>
      <c r="B8" s="11"/>
      <c r="C8" s="35">
        <v>0.44166666666666665</v>
      </c>
      <c r="D8" s="36">
        <v>0.49513888888888885</v>
      </c>
      <c r="E8" s="12">
        <v>84737532</v>
      </c>
      <c r="F8" s="19"/>
      <c r="G8" s="12">
        <v>836587</v>
      </c>
      <c r="H8" s="13">
        <v>32800</v>
      </c>
      <c r="I8" s="14">
        <v>76320</v>
      </c>
      <c r="J8" s="15" t="s">
        <v>114</v>
      </c>
      <c r="K8" s="14">
        <v>11851374</v>
      </c>
      <c r="L8" s="24"/>
      <c r="M8" s="39">
        <f t="shared" si="0"/>
        <v>5.3472222222222199E-2</v>
      </c>
      <c r="N8">
        <f t="shared" si="1"/>
        <v>10</v>
      </c>
      <c r="P8">
        <v>6</v>
      </c>
      <c r="Q8">
        <f>COUNTIF(N:N, "6")</f>
        <v>2</v>
      </c>
      <c r="R8">
        <f t="shared" si="2"/>
        <v>1.7083333333333333</v>
      </c>
      <c r="S8" s="41">
        <f t="shared" si="4"/>
        <v>6.2847222222222221E-2</v>
      </c>
      <c r="T8" s="40">
        <f t="shared" si="3"/>
        <v>0.35029128086419753</v>
      </c>
    </row>
    <row r="9" spans="1:20" x14ac:dyDescent="0.25">
      <c r="A9" s="11"/>
      <c r="B9" s="11"/>
      <c r="C9" s="35">
        <v>0.44305555555555554</v>
      </c>
      <c r="D9" s="36">
        <v>0.46249999999999997</v>
      </c>
      <c r="E9" s="12">
        <v>84743802</v>
      </c>
      <c r="F9" s="19"/>
      <c r="G9" s="12" t="s">
        <v>115</v>
      </c>
      <c r="H9" s="13">
        <v>30560</v>
      </c>
      <c r="I9" s="14">
        <v>77880</v>
      </c>
      <c r="J9" s="15" t="s">
        <v>24</v>
      </c>
      <c r="K9" s="14">
        <v>11851387</v>
      </c>
      <c r="L9" s="24"/>
      <c r="M9" s="39">
        <f t="shared" si="0"/>
        <v>1.9444444444444431E-2</v>
      </c>
      <c r="N9">
        <f t="shared" si="1"/>
        <v>10</v>
      </c>
      <c r="P9" s="42">
        <v>7</v>
      </c>
      <c r="Q9" s="42">
        <f>COUNTIF(N:N, "7")</f>
        <v>0</v>
      </c>
      <c r="R9" s="42">
        <f t="shared" si="2"/>
        <v>1.7083333333333333</v>
      </c>
      <c r="S9" s="43">
        <v>0</v>
      </c>
      <c r="T9" s="44">
        <f t="shared" si="3"/>
        <v>0.35029128086419753</v>
      </c>
    </row>
    <row r="10" spans="1:20" x14ac:dyDescent="0.25">
      <c r="A10" s="11"/>
      <c r="B10" s="11"/>
      <c r="C10" s="35">
        <v>0.44722222222222219</v>
      </c>
      <c r="D10" s="37">
        <v>1.1229166666666666</v>
      </c>
      <c r="E10" s="12">
        <v>84741020</v>
      </c>
      <c r="F10" s="19"/>
      <c r="G10" s="12" t="s">
        <v>26</v>
      </c>
      <c r="H10" s="13">
        <v>27460</v>
      </c>
      <c r="I10" s="14">
        <v>75880</v>
      </c>
      <c r="J10" s="15" t="s">
        <v>24</v>
      </c>
      <c r="K10" s="14">
        <v>11851404</v>
      </c>
      <c r="L10" s="24"/>
      <c r="M10" s="39">
        <f t="shared" si="0"/>
        <v>0.67569444444444438</v>
      </c>
      <c r="N10">
        <f t="shared" si="1"/>
        <v>10</v>
      </c>
      <c r="P10" s="42">
        <v>8</v>
      </c>
      <c r="Q10" s="42">
        <f>COUNTIF(N:N, "8")</f>
        <v>0</v>
      </c>
      <c r="R10" s="42">
        <f t="shared" si="2"/>
        <v>1.7083333333333333</v>
      </c>
      <c r="S10" s="43">
        <v>0</v>
      </c>
      <c r="T10" s="44">
        <f t="shared" si="3"/>
        <v>0.35029128086419753</v>
      </c>
    </row>
    <row r="11" spans="1:20" x14ac:dyDescent="0.25">
      <c r="A11" s="11"/>
      <c r="B11" s="11"/>
      <c r="C11" s="35">
        <v>0.45833333333333331</v>
      </c>
      <c r="D11" s="36">
        <v>0.5131944444444444</v>
      </c>
      <c r="E11" s="12">
        <v>84734931</v>
      </c>
      <c r="F11" s="19"/>
      <c r="G11" s="12">
        <v>883586</v>
      </c>
      <c r="H11" s="13">
        <v>32520</v>
      </c>
      <c r="I11" s="14">
        <v>77840</v>
      </c>
      <c r="J11" s="15" t="s">
        <v>116</v>
      </c>
      <c r="K11" s="14">
        <v>11851446</v>
      </c>
      <c r="L11" s="24"/>
      <c r="M11" s="39">
        <f t="shared" si="0"/>
        <v>5.4861111111111083E-2</v>
      </c>
      <c r="N11">
        <f t="shared" si="1"/>
        <v>11</v>
      </c>
      <c r="P11">
        <v>9</v>
      </c>
      <c r="Q11">
        <f>COUNTIF(N:N, "9")</f>
        <v>1</v>
      </c>
      <c r="R11">
        <f t="shared" si="2"/>
        <v>1.7083333333333333</v>
      </c>
      <c r="S11" s="41">
        <f t="shared" si="4"/>
        <v>3.2638888888888884E-2</v>
      </c>
      <c r="T11" s="40">
        <f t="shared" si="3"/>
        <v>0.35029128086419753</v>
      </c>
    </row>
    <row r="12" spans="1:20" x14ac:dyDescent="0.25">
      <c r="A12" s="11"/>
      <c r="B12" s="11"/>
      <c r="C12" s="35">
        <v>0.46666666666666662</v>
      </c>
      <c r="D12" s="36">
        <v>0.50347222222222221</v>
      </c>
      <c r="E12" s="12">
        <v>84743759</v>
      </c>
      <c r="F12" s="19"/>
      <c r="G12" s="12" t="s">
        <v>117</v>
      </c>
      <c r="H12" s="13">
        <v>35320</v>
      </c>
      <c r="I12" s="14">
        <v>77080</v>
      </c>
      <c r="J12" s="15" t="s">
        <v>99</v>
      </c>
      <c r="K12" s="14">
        <v>11851493</v>
      </c>
      <c r="L12" s="24"/>
      <c r="M12" s="39">
        <f t="shared" si="0"/>
        <v>3.6805555555555591E-2</v>
      </c>
      <c r="N12">
        <f t="shared" si="1"/>
        <v>11</v>
      </c>
      <c r="P12">
        <v>10</v>
      </c>
      <c r="Q12">
        <f>COUNTIF(N:N, "10")</f>
        <v>4</v>
      </c>
      <c r="R12">
        <f t="shared" si="2"/>
        <v>1.7083333333333333</v>
      </c>
      <c r="S12" s="41">
        <f t="shared" si="4"/>
        <v>0.19947916666666665</v>
      </c>
      <c r="T12" s="40">
        <f t="shared" si="3"/>
        <v>0.35029128086419753</v>
      </c>
    </row>
    <row r="13" spans="1:20" x14ac:dyDescent="0.25">
      <c r="A13" s="11"/>
      <c r="B13" s="11"/>
      <c r="C13" s="35">
        <v>0.47430555555555554</v>
      </c>
      <c r="D13" s="36">
        <v>0.4777777777777778</v>
      </c>
      <c r="E13" s="12">
        <v>84743801</v>
      </c>
      <c r="F13" s="19"/>
      <c r="G13" s="12" t="s">
        <v>118</v>
      </c>
      <c r="H13" s="13">
        <v>30340</v>
      </c>
      <c r="I13" s="14">
        <v>30340</v>
      </c>
      <c r="J13" s="15" t="s">
        <v>24</v>
      </c>
      <c r="K13" s="14">
        <v>11851524</v>
      </c>
      <c r="L13" s="24"/>
      <c r="M13" s="39">
        <f t="shared" si="0"/>
        <v>3.4722222222222654E-3</v>
      </c>
      <c r="N13">
        <f t="shared" si="1"/>
        <v>11</v>
      </c>
      <c r="P13">
        <v>11</v>
      </c>
      <c r="Q13">
        <f>COUNTIF(N:N, "11")</f>
        <v>6</v>
      </c>
      <c r="R13">
        <f t="shared" si="2"/>
        <v>1.7083333333333333</v>
      </c>
      <c r="S13" s="41">
        <f t="shared" si="4"/>
        <v>0.18634259259259256</v>
      </c>
      <c r="T13" s="40">
        <f t="shared" si="3"/>
        <v>0.35029128086419753</v>
      </c>
    </row>
    <row r="14" spans="1:20" x14ac:dyDescent="0.25">
      <c r="A14" s="11"/>
      <c r="B14" s="11"/>
      <c r="C14" s="35">
        <v>0.4777777777777778</v>
      </c>
      <c r="D14" s="37">
        <v>1.2395833333333333</v>
      </c>
      <c r="E14" s="12">
        <v>84741031</v>
      </c>
      <c r="F14" s="19"/>
      <c r="G14" s="12" t="s">
        <v>44</v>
      </c>
      <c r="H14" s="13">
        <v>30620</v>
      </c>
      <c r="I14" s="14">
        <v>75600</v>
      </c>
      <c r="J14" s="15" t="s">
        <v>24</v>
      </c>
      <c r="K14" s="14">
        <v>11851528</v>
      </c>
      <c r="L14" s="24"/>
      <c r="M14" s="39">
        <f t="shared" si="0"/>
        <v>0.7618055555555554</v>
      </c>
      <c r="N14">
        <f t="shared" si="1"/>
        <v>11</v>
      </c>
      <c r="P14">
        <v>12</v>
      </c>
      <c r="Q14">
        <f>COUNTIF(N:N, "12")</f>
        <v>4</v>
      </c>
      <c r="R14">
        <f t="shared" si="2"/>
        <v>1.7083333333333333</v>
      </c>
      <c r="S14" s="41">
        <f t="shared" si="4"/>
        <v>0.43177083333333333</v>
      </c>
      <c r="T14" s="40">
        <f t="shared" si="3"/>
        <v>0.35029128086419753</v>
      </c>
    </row>
    <row r="15" spans="1:20" x14ac:dyDescent="0.25">
      <c r="A15" s="11"/>
      <c r="B15" s="11"/>
      <c r="C15" s="35">
        <v>0.48958333333333331</v>
      </c>
      <c r="D15" s="36">
        <v>0.67222222222222217</v>
      </c>
      <c r="E15" s="12">
        <v>84741016</v>
      </c>
      <c r="F15" s="19"/>
      <c r="G15" s="12" t="s">
        <v>119</v>
      </c>
      <c r="H15" s="13">
        <v>31000</v>
      </c>
      <c r="I15" s="14">
        <v>74420</v>
      </c>
      <c r="J15" s="15" t="s">
        <v>24</v>
      </c>
      <c r="K15" s="14">
        <v>11851553</v>
      </c>
      <c r="L15" s="24"/>
      <c r="M15" s="39">
        <f t="shared" si="0"/>
        <v>0.18263888888888885</v>
      </c>
      <c r="N15">
        <f t="shared" si="1"/>
        <v>11</v>
      </c>
      <c r="P15">
        <v>13</v>
      </c>
      <c r="Q15">
        <f>COUNTIF(N:N, "13")</f>
        <v>5</v>
      </c>
      <c r="R15">
        <f t="shared" si="2"/>
        <v>1.7083333333333333</v>
      </c>
      <c r="S15" s="41">
        <f t="shared" si="4"/>
        <v>0.19055555555555553</v>
      </c>
      <c r="T15" s="40">
        <f t="shared" si="3"/>
        <v>0.35029128086419753</v>
      </c>
    </row>
    <row r="16" spans="1:20" x14ac:dyDescent="0.25">
      <c r="A16" s="11"/>
      <c r="B16" s="11"/>
      <c r="C16" s="35">
        <v>0.49861111111111112</v>
      </c>
      <c r="D16" s="36">
        <v>0.57708333333333328</v>
      </c>
      <c r="E16" s="12">
        <v>84737464</v>
      </c>
      <c r="F16" s="19"/>
      <c r="G16" s="12" t="s">
        <v>120</v>
      </c>
      <c r="H16" s="13">
        <v>34180</v>
      </c>
      <c r="I16" s="14">
        <v>78060</v>
      </c>
      <c r="J16" s="15" t="s">
        <v>121</v>
      </c>
      <c r="K16" s="14">
        <v>11851579</v>
      </c>
      <c r="L16" s="24"/>
      <c r="M16" s="39">
        <f t="shared" si="0"/>
        <v>7.8472222222222165E-2</v>
      </c>
      <c r="N16">
        <f t="shared" si="1"/>
        <v>11</v>
      </c>
      <c r="P16">
        <v>14</v>
      </c>
      <c r="Q16">
        <f>COUNTIF(N:N, "14")</f>
        <v>5</v>
      </c>
      <c r="R16">
        <f t="shared" si="2"/>
        <v>1.7083333333333333</v>
      </c>
      <c r="S16" s="41">
        <f t="shared" si="4"/>
        <v>0.71444444444444444</v>
      </c>
      <c r="T16" s="40">
        <f t="shared" si="3"/>
        <v>0.35029128086419753</v>
      </c>
    </row>
    <row r="17" spans="1:27" x14ac:dyDescent="0.25">
      <c r="A17" s="11"/>
      <c r="B17" s="11"/>
      <c r="C17" s="35">
        <v>0.52847222222222223</v>
      </c>
      <c r="D17" s="36">
        <v>0.59513888888888888</v>
      </c>
      <c r="E17" s="12">
        <v>84735079</v>
      </c>
      <c r="F17" s="19"/>
      <c r="G17" s="12">
        <v>895667</v>
      </c>
      <c r="H17" s="13">
        <v>32820</v>
      </c>
      <c r="I17" s="14">
        <v>77180</v>
      </c>
      <c r="J17" s="15" t="s">
        <v>122</v>
      </c>
      <c r="K17" s="14">
        <v>11851676</v>
      </c>
      <c r="L17" s="24"/>
      <c r="M17" s="39">
        <f t="shared" si="0"/>
        <v>6.6666666666666652E-2</v>
      </c>
      <c r="N17">
        <f t="shared" si="1"/>
        <v>12</v>
      </c>
      <c r="P17">
        <v>15</v>
      </c>
      <c r="Q17">
        <f>COUNTIF(N:N, "15")</f>
        <v>6</v>
      </c>
      <c r="R17">
        <f t="shared" si="2"/>
        <v>1.7083333333333333</v>
      </c>
      <c r="S17" s="41">
        <f t="shared" si="4"/>
        <v>0.58240740740740748</v>
      </c>
      <c r="T17" s="40">
        <f t="shared" si="3"/>
        <v>0.35029128086419753</v>
      </c>
    </row>
    <row r="18" spans="1:27" x14ac:dyDescent="0.25">
      <c r="A18" s="11"/>
      <c r="B18" s="11"/>
      <c r="C18" s="35">
        <v>0.53125</v>
      </c>
      <c r="D18" s="37">
        <v>1.2659722222222223</v>
      </c>
      <c r="E18" s="12">
        <v>84743804</v>
      </c>
      <c r="F18" s="19"/>
      <c r="G18" s="12" t="s">
        <v>49</v>
      </c>
      <c r="H18" s="13">
        <v>27040</v>
      </c>
      <c r="I18" s="14">
        <v>76680</v>
      </c>
      <c r="J18" s="15" t="s">
        <v>24</v>
      </c>
      <c r="K18" s="14">
        <v>11851692</v>
      </c>
      <c r="L18" s="24"/>
      <c r="M18" s="39">
        <f t="shared" si="0"/>
        <v>0.73472222222222228</v>
      </c>
      <c r="N18">
        <f t="shared" si="1"/>
        <v>12</v>
      </c>
      <c r="P18" s="42">
        <v>16</v>
      </c>
      <c r="Q18" s="42">
        <f>COUNTIF(N:N, "16")</f>
        <v>0</v>
      </c>
      <c r="R18" s="42">
        <f t="shared" si="2"/>
        <v>1.7083333333333333</v>
      </c>
      <c r="S18" s="43">
        <v>0</v>
      </c>
      <c r="T18" s="44">
        <f t="shared" si="3"/>
        <v>0.35029128086419753</v>
      </c>
    </row>
    <row r="19" spans="1:27" x14ac:dyDescent="0.25">
      <c r="A19" s="11"/>
      <c r="B19" s="11"/>
      <c r="C19" s="35">
        <v>0.53541666666666665</v>
      </c>
      <c r="D19" s="37">
        <v>1.4451388888888888</v>
      </c>
      <c r="E19" s="12">
        <v>84741017</v>
      </c>
      <c r="F19" s="19"/>
      <c r="G19" s="12" t="s">
        <v>123</v>
      </c>
      <c r="H19" s="13">
        <v>31260</v>
      </c>
      <c r="I19" s="14">
        <v>78180</v>
      </c>
      <c r="J19" s="15" t="s">
        <v>24</v>
      </c>
      <c r="K19" s="14">
        <v>11851698</v>
      </c>
      <c r="L19" s="24"/>
      <c r="M19" s="39">
        <f t="shared" si="0"/>
        <v>0.9097222222222221</v>
      </c>
      <c r="N19">
        <f t="shared" si="1"/>
        <v>12</v>
      </c>
      <c r="P19">
        <v>17</v>
      </c>
      <c r="Q19">
        <f>COUNTIF(N:N, "17")</f>
        <v>3</v>
      </c>
      <c r="R19">
        <f t="shared" si="2"/>
        <v>1.7083333333333333</v>
      </c>
      <c r="S19" s="41">
        <f t="shared" si="4"/>
        <v>0.28148148148148155</v>
      </c>
      <c r="T19" s="40">
        <f t="shared" si="3"/>
        <v>0.35029128086419753</v>
      </c>
    </row>
    <row r="20" spans="1:27" x14ac:dyDescent="0.25">
      <c r="A20" s="11"/>
      <c r="B20" s="11"/>
      <c r="C20" s="35">
        <v>0.54027777777777775</v>
      </c>
      <c r="D20" s="36">
        <v>0.55625000000000002</v>
      </c>
      <c r="E20" s="12">
        <v>84741032</v>
      </c>
      <c r="F20" s="19"/>
      <c r="G20" s="12" t="s">
        <v>37</v>
      </c>
      <c r="H20" s="13">
        <v>29800</v>
      </c>
      <c r="I20" s="14">
        <v>78140</v>
      </c>
      <c r="J20" s="15" t="s">
        <v>24</v>
      </c>
      <c r="K20" s="14">
        <v>11851704</v>
      </c>
      <c r="L20" s="24"/>
      <c r="M20" s="39">
        <f t="shared" si="0"/>
        <v>1.5972222222222276E-2</v>
      </c>
      <c r="N20">
        <f t="shared" si="1"/>
        <v>12</v>
      </c>
      <c r="P20" s="42">
        <v>18</v>
      </c>
      <c r="Q20" s="42">
        <f>COUNTIF(N:N, "18")</f>
        <v>1</v>
      </c>
      <c r="R20" s="42">
        <f t="shared" si="2"/>
        <v>1.7083333333333333</v>
      </c>
      <c r="S20" s="43">
        <v>0</v>
      </c>
      <c r="T20" s="44">
        <f t="shared" si="3"/>
        <v>0.35029128086419753</v>
      </c>
    </row>
    <row r="21" spans="1:27" x14ac:dyDescent="0.25">
      <c r="A21" s="11"/>
      <c r="B21" s="11"/>
      <c r="C21" s="35">
        <v>0.54375000000000007</v>
      </c>
      <c r="D21" s="36">
        <v>0.58750000000000002</v>
      </c>
      <c r="E21" s="12">
        <v>84740893</v>
      </c>
      <c r="F21" s="19"/>
      <c r="G21" s="12" t="s">
        <v>124</v>
      </c>
      <c r="H21" s="13">
        <v>33480</v>
      </c>
      <c r="I21" s="14">
        <v>77920</v>
      </c>
      <c r="J21" s="15" t="s">
        <v>97</v>
      </c>
      <c r="K21" s="14">
        <v>11851712</v>
      </c>
      <c r="L21" s="24"/>
      <c r="M21" s="39">
        <f t="shared" si="0"/>
        <v>4.3749999999999956E-2</v>
      </c>
      <c r="N21">
        <f t="shared" si="1"/>
        <v>13</v>
      </c>
      <c r="P21" s="42">
        <v>19</v>
      </c>
      <c r="Q21" s="42">
        <f>COUNTIF(N:N, "19")</f>
        <v>0</v>
      </c>
      <c r="R21" s="42">
        <f t="shared" si="2"/>
        <v>1.7083333333333333</v>
      </c>
      <c r="S21" s="43">
        <v>0</v>
      </c>
      <c r="T21" s="44">
        <f t="shared" si="3"/>
        <v>0.35029128086419753</v>
      </c>
    </row>
    <row r="22" spans="1:27" x14ac:dyDescent="0.25">
      <c r="A22" s="11"/>
      <c r="B22" s="11"/>
      <c r="C22" s="35">
        <v>0.55069444444444449</v>
      </c>
      <c r="D22" s="36">
        <v>0.58472222222222225</v>
      </c>
      <c r="E22" s="12">
        <v>84740148</v>
      </c>
      <c r="F22" s="19"/>
      <c r="G22" s="12" t="s">
        <v>125</v>
      </c>
      <c r="H22" s="13">
        <v>33500</v>
      </c>
      <c r="I22" s="14">
        <v>75900</v>
      </c>
      <c r="J22" s="15" t="s">
        <v>126</v>
      </c>
      <c r="K22" s="14">
        <v>11851717</v>
      </c>
      <c r="L22" s="24"/>
      <c r="M22" s="39">
        <f t="shared" si="0"/>
        <v>3.4027777777777768E-2</v>
      </c>
      <c r="N22">
        <f t="shared" si="1"/>
        <v>13</v>
      </c>
      <c r="P22">
        <v>20</v>
      </c>
      <c r="Q22">
        <f>COUNTIF(N:N, "20")</f>
        <v>1</v>
      </c>
      <c r="R22">
        <f t="shared" si="2"/>
        <v>1.7083333333333333</v>
      </c>
      <c r="S22" s="41">
        <f t="shared" si="4"/>
        <v>0.98819444444444449</v>
      </c>
      <c r="T22" s="40">
        <f t="shared" si="3"/>
        <v>0.35029128086419753</v>
      </c>
    </row>
    <row r="23" spans="1:27" x14ac:dyDescent="0.25">
      <c r="A23" s="11"/>
      <c r="B23" s="11"/>
      <c r="C23" s="35">
        <v>0.55694444444444446</v>
      </c>
      <c r="D23" s="36">
        <v>0.60416666666666663</v>
      </c>
      <c r="E23" s="12">
        <v>84740898</v>
      </c>
      <c r="F23" s="19"/>
      <c r="G23" s="12">
        <v>691612</v>
      </c>
      <c r="H23" s="13">
        <v>32040</v>
      </c>
      <c r="I23" s="14">
        <v>78260</v>
      </c>
      <c r="J23" s="15" t="s">
        <v>127</v>
      </c>
      <c r="K23" s="14">
        <v>11851718</v>
      </c>
      <c r="L23" s="24"/>
      <c r="M23" s="39">
        <f t="shared" si="0"/>
        <v>4.7222222222222165E-2</v>
      </c>
      <c r="N23">
        <f t="shared" si="1"/>
        <v>13</v>
      </c>
      <c r="P23">
        <v>21</v>
      </c>
      <c r="Q23">
        <f>COUNTIF(N:N, "21")</f>
        <v>1</v>
      </c>
      <c r="R23">
        <f t="shared" si="2"/>
        <v>1.7083333333333333</v>
      </c>
      <c r="S23" s="41">
        <f t="shared" si="4"/>
        <v>0.48819444444444426</v>
      </c>
      <c r="T23" s="40">
        <f t="shared" si="3"/>
        <v>0.35029128086419753</v>
      </c>
    </row>
    <row r="24" spans="1:27" x14ac:dyDescent="0.25">
      <c r="A24" s="11"/>
      <c r="B24" s="11"/>
      <c r="C24" s="35">
        <v>0.57638888888888895</v>
      </c>
      <c r="D24" s="37">
        <v>1.3361111111111112</v>
      </c>
      <c r="E24" s="12">
        <v>84743862</v>
      </c>
      <c r="F24" s="19"/>
      <c r="G24" s="12" t="s">
        <v>62</v>
      </c>
      <c r="H24" s="13">
        <v>31400</v>
      </c>
      <c r="I24" s="14">
        <v>74500</v>
      </c>
      <c r="J24" s="15" t="s">
        <v>24</v>
      </c>
      <c r="K24" s="14">
        <v>11851746</v>
      </c>
      <c r="L24" s="24"/>
      <c r="M24" s="39">
        <f t="shared" si="0"/>
        <v>0.7597222222222223</v>
      </c>
      <c r="N24">
        <f t="shared" si="1"/>
        <v>13</v>
      </c>
      <c r="P24" s="42">
        <v>22</v>
      </c>
      <c r="Q24" s="42">
        <f>COUNTIF(N:N, "22")</f>
        <v>0</v>
      </c>
      <c r="R24" s="42">
        <f t="shared" si="2"/>
        <v>1.7083333333333333</v>
      </c>
      <c r="S24" s="43">
        <v>0</v>
      </c>
      <c r="T24" s="44">
        <f t="shared" si="3"/>
        <v>0.35029128086419753</v>
      </c>
    </row>
    <row r="25" spans="1:27" x14ac:dyDescent="0.25">
      <c r="A25" s="11"/>
      <c r="B25" s="11"/>
      <c r="C25" s="35">
        <v>0.58194444444444449</v>
      </c>
      <c r="D25" s="36">
        <v>0.65</v>
      </c>
      <c r="E25" s="12">
        <v>84735066</v>
      </c>
      <c r="F25" s="19"/>
      <c r="G25" s="12">
        <v>896152</v>
      </c>
      <c r="H25" s="13">
        <v>30940</v>
      </c>
      <c r="I25" s="14">
        <v>75780</v>
      </c>
      <c r="J25" s="15" t="s">
        <v>51</v>
      </c>
      <c r="K25" s="14">
        <v>11851751</v>
      </c>
      <c r="L25" s="24"/>
      <c r="M25" s="39">
        <f t="shared" si="0"/>
        <v>6.8055555555555536E-2</v>
      </c>
      <c r="N25">
        <f t="shared" si="1"/>
        <v>13</v>
      </c>
      <c r="P25" s="42">
        <v>23</v>
      </c>
      <c r="Q25" s="42">
        <f>COUNTIF(N:N, "23")</f>
        <v>0</v>
      </c>
      <c r="R25" s="42">
        <f t="shared" si="2"/>
        <v>1.7083333333333333</v>
      </c>
      <c r="S25" s="43">
        <v>0</v>
      </c>
      <c r="T25" s="44">
        <f t="shared" si="3"/>
        <v>0.35029128086419753</v>
      </c>
    </row>
    <row r="26" spans="1:27" x14ac:dyDescent="0.25">
      <c r="A26" s="11"/>
      <c r="B26" s="11"/>
      <c r="C26" s="35">
        <v>0.59930555555555554</v>
      </c>
      <c r="D26" s="37">
        <v>1.3736111111111111</v>
      </c>
      <c r="E26" s="12">
        <v>84741033</v>
      </c>
      <c r="F26" s="19"/>
      <c r="G26" s="12" t="s">
        <v>64</v>
      </c>
      <c r="H26" s="13">
        <v>30840</v>
      </c>
      <c r="I26" s="14">
        <v>76540</v>
      </c>
      <c r="J26" s="15" t="s">
        <v>24</v>
      </c>
      <c r="K26" s="14">
        <v>11851770</v>
      </c>
      <c r="L26" s="24"/>
      <c r="M26" s="39">
        <f t="shared" si="0"/>
        <v>0.77430555555555558</v>
      </c>
      <c r="N26">
        <f t="shared" si="1"/>
        <v>14</v>
      </c>
    </row>
    <row r="27" spans="1:27" x14ac:dyDescent="0.25">
      <c r="A27" s="11"/>
      <c r="B27" s="11"/>
      <c r="C27" s="35">
        <v>0.6166666666666667</v>
      </c>
      <c r="D27" s="37">
        <v>1.3270833333333334</v>
      </c>
      <c r="E27" s="12">
        <v>84742979</v>
      </c>
      <c r="F27" s="19"/>
      <c r="G27" s="12" t="s">
        <v>128</v>
      </c>
      <c r="H27" s="13">
        <v>35100</v>
      </c>
      <c r="I27" s="14">
        <v>76840</v>
      </c>
      <c r="J27" s="15" t="s">
        <v>56</v>
      </c>
      <c r="K27" s="14">
        <v>11851791</v>
      </c>
      <c r="L27" s="24"/>
      <c r="M27" s="39">
        <f t="shared" si="0"/>
        <v>0.7104166666666667</v>
      </c>
      <c r="N27">
        <f t="shared" si="1"/>
        <v>14</v>
      </c>
    </row>
    <row r="28" spans="1:27" x14ac:dyDescent="0.25">
      <c r="A28" s="11"/>
      <c r="B28" s="11"/>
      <c r="C28" s="35">
        <v>0.61805555555555558</v>
      </c>
      <c r="D28" s="37">
        <v>1.3965277777777778</v>
      </c>
      <c r="E28" s="12">
        <v>84741034</v>
      </c>
      <c r="F28" s="19"/>
      <c r="G28" s="12" t="s">
        <v>32</v>
      </c>
      <c r="H28" s="13">
        <v>30720</v>
      </c>
      <c r="I28" s="14">
        <v>75280</v>
      </c>
      <c r="J28" s="15" t="s">
        <v>24</v>
      </c>
      <c r="K28" s="14">
        <v>11851793</v>
      </c>
      <c r="L28" s="24"/>
      <c r="M28" s="39">
        <f t="shared" si="0"/>
        <v>0.77847222222222223</v>
      </c>
      <c r="N28">
        <f t="shared" si="1"/>
        <v>14</v>
      </c>
      <c r="Q28" s="51"/>
      <c r="R28" s="51"/>
      <c r="S28" s="51"/>
      <c r="T28" s="52"/>
      <c r="U28" s="53"/>
      <c r="V28" s="54"/>
      <c r="W28" s="53"/>
      <c r="X28" s="55"/>
      <c r="Y28" s="39"/>
    </row>
    <row r="29" spans="1:27" x14ac:dyDescent="0.25">
      <c r="A29" s="11"/>
      <c r="B29" s="11"/>
      <c r="C29" s="35">
        <v>0.62013888888888891</v>
      </c>
      <c r="D29" s="37">
        <v>1.3076388888888888</v>
      </c>
      <c r="E29" s="12">
        <v>84746255</v>
      </c>
      <c r="F29" s="19"/>
      <c r="G29" s="12" t="s">
        <v>23</v>
      </c>
      <c r="H29" s="13">
        <v>27060</v>
      </c>
      <c r="I29" s="14">
        <v>74260</v>
      </c>
      <c r="J29" s="15" t="s">
        <v>24</v>
      </c>
      <c r="K29" s="14">
        <v>11851797</v>
      </c>
      <c r="L29" s="24"/>
      <c r="M29" s="39">
        <f t="shared" si="0"/>
        <v>0.68749999999999989</v>
      </c>
      <c r="N29">
        <f t="shared" si="1"/>
        <v>14</v>
      </c>
      <c r="P29" s="56">
        <v>0.75902777777777775</v>
      </c>
      <c r="Q29" s="57">
        <v>0.79722222222222217</v>
      </c>
      <c r="R29" s="51">
        <v>84743756</v>
      </c>
      <c r="S29" s="51"/>
      <c r="T29" s="51" t="s">
        <v>134</v>
      </c>
      <c r="U29" s="52">
        <v>31640</v>
      </c>
      <c r="V29" s="53">
        <v>78540</v>
      </c>
      <c r="W29" s="54" t="s">
        <v>135</v>
      </c>
      <c r="X29" s="53">
        <v>11851910</v>
      </c>
      <c r="Y29" s="55"/>
      <c r="Z29" s="58">
        <f t="shared" ref="Z29" si="5">Q29-P29</f>
        <v>3.819444444444442E-2</v>
      </c>
      <c r="AA29" s="59">
        <f t="shared" ref="AA29" si="6">HOUR(P29)</f>
        <v>18</v>
      </c>
    </row>
    <row r="30" spans="1:27" x14ac:dyDescent="0.25">
      <c r="A30" s="11"/>
      <c r="B30" s="11"/>
      <c r="C30" s="35">
        <v>0.62361111111111112</v>
      </c>
      <c r="D30" s="37">
        <v>1.2451388888888888</v>
      </c>
      <c r="E30" s="12">
        <v>84746644</v>
      </c>
      <c r="F30" s="19"/>
      <c r="G30" s="12">
        <v>2315630</v>
      </c>
      <c r="H30" s="13">
        <v>33100</v>
      </c>
      <c r="I30" s="14">
        <v>75280</v>
      </c>
      <c r="J30" s="15" t="s">
        <v>63</v>
      </c>
      <c r="K30" s="14">
        <v>11851799</v>
      </c>
      <c r="L30" s="24"/>
      <c r="M30" s="39">
        <f t="shared" si="0"/>
        <v>0.62152777777777768</v>
      </c>
      <c r="N30">
        <f t="shared" si="1"/>
        <v>14</v>
      </c>
    </row>
    <row r="31" spans="1:27" x14ac:dyDescent="0.25">
      <c r="A31" s="11"/>
      <c r="B31" s="11"/>
      <c r="C31" s="35">
        <v>0.63194444444444442</v>
      </c>
      <c r="D31" s="37">
        <v>1.2916666666666667</v>
      </c>
      <c r="E31" s="12">
        <v>84746645</v>
      </c>
      <c r="F31" s="19"/>
      <c r="G31" s="12" t="s">
        <v>66</v>
      </c>
      <c r="H31" s="13">
        <v>30460</v>
      </c>
      <c r="I31" s="14">
        <v>77600</v>
      </c>
      <c r="J31" s="15" t="s">
        <v>63</v>
      </c>
      <c r="K31" s="14">
        <v>11851801</v>
      </c>
      <c r="L31" s="24"/>
      <c r="M31" s="39">
        <f t="shared" si="0"/>
        <v>0.65972222222222232</v>
      </c>
      <c r="N31">
        <f t="shared" si="1"/>
        <v>15</v>
      </c>
      <c r="Q31" s="56"/>
      <c r="R31" s="57"/>
    </row>
    <row r="32" spans="1:27" x14ac:dyDescent="0.25">
      <c r="A32" s="11"/>
      <c r="B32" s="11"/>
      <c r="C32" s="35">
        <v>0.63402777777777775</v>
      </c>
      <c r="D32" s="36">
        <v>0.65277777777777779</v>
      </c>
      <c r="E32" s="12">
        <v>84743755</v>
      </c>
      <c r="F32" s="19"/>
      <c r="G32" s="12" t="s">
        <v>129</v>
      </c>
      <c r="H32" s="13">
        <v>30460</v>
      </c>
      <c r="I32" s="14">
        <v>31260</v>
      </c>
      <c r="J32" s="15" t="s">
        <v>129</v>
      </c>
      <c r="K32" s="14">
        <v>11851802</v>
      </c>
      <c r="L32" s="24"/>
      <c r="M32" s="39">
        <f t="shared" si="0"/>
        <v>1.8750000000000044E-2</v>
      </c>
      <c r="N32">
        <f t="shared" si="1"/>
        <v>15</v>
      </c>
    </row>
    <row r="33" spans="1:14" x14ac:dyDescent="0.25">
      <c r="A33" s="11"/>
      <c r="B33" s="11"/>
      <c r="C33" s="35">
        <v>0.6381944444444444</v>
      </c>
      <c r="D33" s="37">
        <v>1.34375</v>
      </c>
      <c r="E33" s="12">
        <v>84746646</v>
      </c>
      <c r="F33" s="19"/>
      <c r="G33" s="12">
        <v>2648715</v>
      </c>
      <c r="H33" s="13">
        <v>30200</v>
      </c>
      <c r="I33" s="14">
        <v>79880</v>
      </c>
      <c r="J33" s="15" t="s">
        <v>63</v>
      </c>
      <c r="K33" s="14">
        <v>11851804</v>
      </c>
      <c r="L33" s="24"/>
      <c r="M33" s="39">
        <f t="shared" si="0"/>
        <v>0.7055555555555556</v>
      </c>
      <c r="N33">
        <f t="shared" si="1"/>
        <v>15</v>
      </c>
    </row>
    <row r="34" spans="1:14" x14ac:dyDescent="0.25">
      <c r="A34" s="11"/>
      <c r="B34" s="11"/>
      <c r="C34" s="35">
        <v>0.64583333333333337</v>
      </c>
      <c r="D34" s="37">
        <v>1.3791666666666667</v>
      </c>
      <c r="E34" s="12">
        <v>84741036</v>
      </c>
      <c r="F34" s="19"/>
      <c r="G34" s="12" t="s">
        <v>40</v>
      </c>
      <c r="H34" s="13">
        <v>29660</v>
      </c>
      <c r="I34" s="14">
        <v>74460</v>
      </c>
      <c r="J34" s="15" t="s">
        <v>24</v>
      </c>
      <c r="K34" s="14">
        <v>11821808</v>
      </c>
      <c r="L34" s="24"/>
      <c r="M34" s="39">
        <f t="shared" si="0"/>
        <v>0.73333333333333328</v>
      </c>
      <c r="N34">
        <f t="shared" si="1"/>
        <v>15</v>
      </c>
    </row>
    <row r="35" spans="1:14" x14ac:dyDescent="0.25">
      <c r="A35" s="11"/>
      <c r="B35" s="11"/>
      <c r="C35" s="35">
        <v>0.64583333333333337</v>
      </c>
      <c r="D35" s="37">
        <v>1.409027777777778</v>
      </c>
      <c r="E35" s="12">
        <v>84746647</v>
      </c>
      <c r="F35" s="19"/>
      <c r="G35" s="12">
        <v>2940375</v>
      </c>
      <c r="H35" s="13">
        <v>33660</v>
      </c>
      <c r="I35" s="14">
        <v>76640</v>
      </c>
      <c r="J35" s="15" t="s">
        <v>63</v>
      </c>
      <c r="K35" s="14">
        <v>11851820</v>
      </c>
      <c r="L35" s="24"/>
      <c r="M35" s="39">
        <f t="shared" si="0"/>
        <v>0.76319444444444462</v>
      </c>
      <c r="N35">
        <f t="shared" si="1"/>
        <v>15</v>
      </c>
    </row>
    <row r="36" spans="1:14" x14ac:dyDescent="0.25">
      <c r="A36" s="11"/>
      <c r="B36" s="11"/>
      <c r="C36" s="35">
        <v>0.65347222222222223</v>
      </c>
      <c r="D36" s="37">
        <v>1.2673611111111112</v>
      </c>
      <c r="E36" s="12">
        <v>84745953</v>
      </c>
      <c r="F36" s="19"/>
      <c r="G36" s="12" t="s">
        <v>130</v>
      </c>
      <c r="H36" s="13">
        <v>27820</v>
      </c>
      <c r="I36" s="14">
        <v>76220</v>
      </c>
      <c r="J36" s="15" t="s">
        <v>24</v>
      </c>
      <c r="K36" s="14">
        <v>11851823</v>
      </c>
      <c r="L36" s="24"/>
      <c r="M36" s="39">
        <f t="shared" si="0"/>
        <v>0.61388888888888893</v>
      </c>
      <c r="N36">
        <f t="shared" si="1"/>
        <v>15</v>
      </c>
    </row>
    <row r="37" spans="1:14" x14ac:dyDescent="0.25">
      <c r="A37" s="11"/>
      <c r="B37" s="11"/>
      <c r="C37" s="35">
        <v>0.71527777777777779</v>
      </c>
      <c r="D37" s="36">
        <v>0.77500000000000002</v>
      </c>
      <c r="E37" s="12">
        <v>84735075</v>
      </c>
      <c r="F37" s="19"/>
      <c r="G37" s="12" t="s">
        <v>131</v>
      </c>
      <c r="H37" s="13">
        <v>33020</v>
      </c>
      <c r="I37" s="14">
        <v>76680</v>
      </c>
      <c r="J37" s="15" t="s">
        <v>121</v>
      </c>
      <c r="K37" s="14">
        <v>11851866</v>
      </c>
      <c r="L37" s="24"/>
      <c r="M37" s="39">
        <f t="shared" si="0"/>
        <v>5.9722222222222232E-2</v>
      </c>
      <c r="N37">
        <f t="shared" si="1"/>
        <v>17</v>
      </c>
    </row>
    <row r="38" spans="1:14" x14ac:dyDescent="0.25">
      <c r="A38" s="11"/>
      <c r="B38" s="11"/>
      <c r="C38" s="35">
        <v>0.71875</v>
      </c>
      <c r="D38" s="37">
        <v>1.4458333333333335</v>
      </c>
      <c r="E38" s="12">
        <v>84741035</v>
      </c>
      <c r="F38" s="19"/>
      <c r="G38" s="12" t="s">
        <v>132</v>
      </c>
      <c r="H38" s="13">
        <v>30400</v>
      </c>
      <c r="I38" s="14">
        <v>77580</v>
      </c>
      <c r="J38" s="15" t="s">
        <v>24</v>
      </c>
      <c r="K38" s="14">
        <v>11851869</v>
      </c>
      <c r="L38" s="24"/>
      <c r="M38" s="39">
        <f t="shared" si="0"/>
        <v>0.72708333333333353</v>
      </c>
      <c r="N38">
        <f t="shared" si="1"/>
        <v>17</v>
      </c>
    </row>
    <row r="39" spans="1:14" x14ac:dyDescent="0.25">
      <c r="A39" s="11"/>
      <c r="B39" s="11"/>
      <c r="C39" s="35">
        <v>0.72638888888888886</v>
      </c>
      <c r="D39" s="36">
        <v>0.78402777777777777</v>
      </c>
      <c r="E39" s="12">
        <v>84737475</v>
      </c>
      <c r="F39" s="19"/>
      <c r="G39" s="12" t="s">
        <v>133</v>
      </c>
      <c r="H39" s="13">
        <v>33300</v>
      </c>
      <c r="I39" s="14">
        <v>78660</v>
      </c>
      <c r="J39" s="15" t="s">
        <v>69</v>
      </c>
      <c r="K39" s="14">
        <v>11851881</v>
      </c>
      <c r="L39" s="24"/>
      <c r="M39" s="39">
        <f t="shared" si="0"/>
        <v>5.7638888888888906E-2</v>
      </c>
      <c r="N39">
        <f t="shared" si="1"/>
        <v>17</v>
      </c>
    </row>
    <row r="40" spans="1:14" x14ac:dyDescent="0.25">
      <c r="A40" s="11"/>
      <c r="B40" s="11"/>
      <c r="C40" s="35">
        <v>0.75902777777777775</v>
      </c>
      <c r="D40" s="36">
        <v>0.79722222222222217</v>
      </c>
      <c r="E40" s="12">
        <v>84743756</v>
      </c>
      <c r="F40" s="19"/>
      <c r="G40" s="12" t="s">
        <v>134</v>
      </c>
      <c r="H40" s="13">
        <v>31640</v>
      </c>
      <c r="I40" s="14">
        <v>78540</v>
      </c>
      <c r="J40" s="15" t="s">
        <v>135</v>
      </c>
      <c r="K40" s="14">
        <v>11851910</v>
      </c>
      <c r="L40" s="24"/>
      <c r="M40" s="39">
        <f t="shared" si="0"/>
        <v>3.819444444444442E-2</v>
      </c>
      <c r="N40">
        <f t="shared" si="1"/>
        <v>18</v>
      </c>
    </row>
    <row r="41" spans="1:14" x14ac:dyDescent="0.25">
      <c r="A41" s="11"/>
      <c r="B41" s="11"/>
      <c r="C41" s="35">
        <v>0.87152777777777779</v>
      </c>
      <c r="D41" s="37">
        <v>1.8597222222222223</v>
      </c>
      <c r="E41" s="12">
        <v>84743758</v>
      </c>
      <c r="F41" s="19"/>
      <c r="G41" s="12" t="s">
        <v>136</v>
      </c>
      <c r="H41" s="13">
        <v>33760</v>
      </c>
      <c r="I41" s="14">
        <v>75900</v>
      </c>
      <c r="J41" s="15" t="s">
        <v>99</v>
      </c>
      <c r="K41" s="14">
        <v>11851947</v>
      </c>
      <c r="L41" s="24"/>
      <c r="M41" s="39">
        <f t="shared" si="0"/>
        <v>0.98819444444444449</v>
      </c>
      <c r="N41">
        <f t="shared" si="1"/>
        <v>20</v>
      </c>
    </row>
    <row r="42" spans="1:14" x14ac:dyDescent="0.25">
      <c r="A42" s="11"/>
      <c r="B42" s="11"/>
      <c r="C42" s="35">
        <v>0.87847222222222221</v>
      </c>
      <c r="D42" s="37">
        <v>1.3666666666666665</v>
      </c>
      <c r="E42" s="12">
        <v>84746050</v>
      </c>
      <c r="F42" s="19"/>
      <c r="G42" s="12" t="s">
        <v>137</v>
      </c>
      <c r="H42" s="13">
        <v>33220</v>
      </c>
      <c r="I42" s="14">
        <v>76540</v>
      </c>
      <c r="J42" s="15" t="s">
        <v>99</v>
      </c>
      <c r="K42" s="14">
        <v>11851948</v>
      </c>
      <c r="L42" s="24"/>
      <c r="M42" s="39">
        <f t="shared" si="0"/>
        <v>0.48819444444444426</v>
      </c>
      <c r="N42">
        <f t="shared" si="1"/>
        <v>21</v>
      </c>
    </row>
    <row r="43" spans="1:14" x14ac:dyDescent="0.25">
      <c r="M43" s="39"/>
    </row>
    <row r="44" spans="1:14" x14ac:dyDescent="0.25">
      <c r="M44" s="39"/>
    </row>
    <row r="45" spans="1:14" x14ac:dyDescent="0.25">
      <c r="M45" s="39"/>
    </row>
    <row r="46" spans="1:14" x14ac:dyDescent="0.25">
      <c r="M46" s="39"/>
    </row>
    <row r="47" spans="1:14" x14ac:dyDescent="0.25">
      <c r="M47" s="39"/>
    </row>
    <row r="48" spans="1:14" x14ac:dyDescent="0.25">
      <c r="M48" s="39"/>
    </row>
    <row r="49" spans="13:13" x14ac:dyDescent="0.25">
      <c r="M49" s="39"/>
    </row>
    <row r="50" spans="13:13" x14ac:dyDescent="0.25">
      <c r="M50" s="39"/>
    </row>
    <row r="51" spans="13:13" x14ac:dyDescent="0.25">
      <c r="M51" s="39"/>
    </row>
    <row r="52" spans="13:13" x14ac:dyDescent="0.25">
      <c r="M52" s="39"/>
    </row>
    <row r="53" spans="13:13" x14ac:dyDescent="0.25">
      <c r="M53" s="39"/>
    </row>
    <row r="54" spans="13:13" x14ac:dyDescent="0.25">
      <c r="M54" s="39"/>
    </row>
    <row r="55" spans="13:13" x14ac:dyDescent="0.25">
      <c r="M55" s="39"/>
    </row>
    <row r="56" spans="13:13" x14ac:dyDescent="0.25">
      <c r="M56" s="39"/>
    </row>
    <row r="57" spans="13:13" x14ac:dyDescent="0.25">
      <c r="M57" s="39"/>
    </row>
    <row r="58" spans="13:13" x14ac:dyDescent="0.25">
      <c r="M58" s="39"/>
    </row>
    <row r="59" spans="13:13" x14ac:dyDescent="0.25">
      <c r="M59" s="39"/>
    </row>
    <row r="60" spans="13:13" x14ac:dyDescent="0.25">
      <c r="M60" s="39"/>
    </row>
    <row r="61" spans="13:13" x14ac:dyDescent="0.25">
      <c r="M61" s="39"/>
    </row>
    <row r="62" spans="13:13" x14ac:dyDescent="0.25">
      <c r="M62" s="39"/>
    </row>
    <row r="63" spans="13:13" x14ac:dyDescent="0.25">
      <c r="M63" s="39"/>
    </row>
    <row r="64" spans="13:13" x14ac:dyDescent="0.25">
      <c r="M64" s="39"/>
    </row>
    <row r="65" spans="13:13" x14ac:dyDescent="0.25">
      <c r="M65" s="39"/>
    </row>
    <row r="66" spans="13:13" x14ac:dyDescent="0.25">
      <c r="M66" s="39"/>
    </row>
    <row r="67" spans="13:13" x14ac:dyDescent="0.25">
      <c r="M67" s="39"/>
    </row>
    <row r="68" spans="13:13" x14ac:dyDescent="0.25">
      <c r="M68" s="39"/>
    </row>
    <row r="69" spans="13:13" x14ac:dyDescent="0.25">
      <c r="M69" s="39"/>
    </row>
    <row r="70" spans="13:13" x14ac:dyDescent="0.25">
      <c r="M70" s="39"/>
    </row>
    <row r="71" spans="13:13" x14ac:dyDescent="0.25">
      <c r="M71" s="39"/>
    </row>
    <row r="72" spans="13:13" x14ac:dyDescent="0.25">
      <c r="M72" s="39"/>
    </row>
    <row r="73" spans="13:13" x14ac:dyDescent="0.25">
      <c r="M73" s="39"/>
    </row>
    <row r="74" spans="13:13" x14ac:dyDescent="0.25">
      <c r="M74" s="39"/>
    </row>
    <row r="75" spans="13:13" x14ac:dyDescent="0.25">
      <c r="M75" s="39"/>
    </row>
    <row r="76" spans="13:13" x14ac:dyDescent="0.25">
      <c r="M76" s="39"/>
    </row>
    <row r="77" spans="13:13" x14ac:dyDescent="0.25">
      <c r="M77" s="39"/>
    </row>
    <row r="78" spans="13:13" x14ac:dyDescent="0.25">
      <c r="M78" s="39"/>
    </row>
    <row r="79" spans="13:13" x14ac:dyDescent="0.25">
      <c r="M79" s="39"/>
    </row>
    <row r="80" spans="13:13" x14ac:dyDescent="0.25">
      <c r="M80" s="39"/>
    </row>
    <row r="81" spans="13:13" x14ac:dyDescent="0.25">
      <c r="M81" s="39"/>
    </row>
    <row r="82" spans="13:13" x14ac:dyDescent="0.25">
      <c r="M82" s="39"/>
    </row>
    <row r="83" spans="13:13" x14ac:dyDescent="0.25">
      <c r="M83" s="39"/>
    </row>
    <row r="84" spans="13:13" x14ac:dyDescent="0.25">
      <c r="M84" s="39"/>
    </row>
    <row r="85" spans="13:13" x14ac:dyDescent="0.25">
      <c r="M85" s="39"/>
    </row>
    <row r="86" spans="13:13" x14ac:dyDescent="0.25">
      <c r="M86" s="39"/>
    </row>
    <row r="87" spans="13:13" x14ac:dyDescent="0.25">
      <c r="M87" s="39"/>
    </row>
    <row r="88" spans="13:13" x14ac:dyDescent="0.25">
      <c r="M88" s="39"/>
    </row>
    <row r="89" spans="13:13" x14ac:dyDescent="0.25">
      <c r="M89" s="39"/>
    </row>
    <row r="90" spans="13:13" x14ac:dyDescent="0.25">
      <c r="M90" s="39"/>
    </row>
    <row r="91" spans="13:13" x14ac:dyDescent="0.25">
      <c r="M91" s="39"/>
    </row>
    <row r="92" spans="13:13" x14ac:dyDescent="0.25">
      <c r="M92" s="39"/>
    </row>
    <row r="93" spans="13:13" x14ac:dyDescent="0.25">
      <c r="M93" s="39"/>
    </row>
    <row r="94" spans="13:13" x14ac:dyDescent="0.25">
      <c r="M94" s="39"/>
    </row>
    <row r="95" spans="13:13" x14ac:dyDescent="0.25">
      <c r="M95" s="39"/>
    </row>
    <row r="96" spans="13:13" x14ac:dyDescent="0.25">
      <c r="M96" s="39"/>
    </row>
    <row r="97" spans="13:13" x14ac:dyDescent="0.25">
      <c r="M97" s="39"/>
    </row>
    <row r="98" spans="13:13" x14ac:dyDescent="0.25">
      <c r="M98" s="39"/>
    </row>
    <row r="99" spans="13:13" x14ac:dyDescent="0.25">
      <c r="M99" s="39"/>
    </row>
    <row r="100" spans="13:13" x14ac:dyDescent="0.25">
      <c r="M100" s="39"/>
    </row>
    <row r="101" spans="13:13" x14ac:dyDescent="0.25">
      <c r="M101" s="39"/>
    </row>
    <row r="102" spans="13:13" x14ac:dyDescent="0.25">
      <c r="M102" s="39"/>
    </row>
    <row r="103" spans="13:13" x14ac:dyDescent="0.25">
      <c r="M103" s="39"/>
    </row>
    <row r="104" spans="13:13" x14ac:dyDescent="0.25">
      <c r="M104" s="39"/>
    </row>
    <row r="105" spans="13:13" x14ac:dyDescent="0.25">
      <c r="M105" s="39"/>
    </row>
    <row r="106" spans="13:13" x14ac:dyDescent="0.25">
      <c r="M106" s="39"/>
    </row>
    <row r="107" spans="13:13" x14ac:dyDescent="0.25">
      <c r="M107" s="39"/>
    </row>
    <row r="108" spans="13:13" x14ac:dyDescent="0.25">
      <c r="M108" s="39"/>
    </row>
    <row r="109" spans="13:13" x14ac:dyDescent="0.25">
      <c r="M109" s="39"/>
    </row>
    <row r="110" spans="13:13" x14ac:dyDescent="0.25">
      <c r="M110" s="39"/>
    </row>
    <row r="111" spans="13:13" x14ac:dyDescent="0.25">
      <c r="M111" s="39"/>
    </row>
    <row r="112" spans="13:13" x14ac:dyDescent="0.25">
      <c r="M112" s="39"/>
    </row>
    <row r="113" spans="13:13" x14ac:dyDescent="0.25">
      <c r="M113" s="39"/>
    </row>
    <row r="114" spans="13:13" x14ac:dyDescent="0.25">
      <c r="M114" s="39"/>
    </row>
    <row r="115" spans="13:13" x14ac:dyDescent="0.25">
      <c r="M115" s="39"/>
    </row>
    <row r="116" spans="13:13" x14ac:dyDescent="0.25">
      <c r="M116" s="39"/>
    </row>
    <row r="117" spans="13:13" x14ac:dyDescent="0.25">
      <c r="M117" s="39"/>
    </row>
    <row r="118" spans="13:13" x14ac:dyDescent="0.25">
      <c r="M118" s="39"/>
    </row>
    <row r="119" spans="13:13" x14ac:dyDescent="0.25">
      <c r="M119" s="39"/>
    </row>
    <row r="120" spans="13:13" x14ac:dyDescent="0.25">
      <c r="M120" s="39"/>
    </row>
    <row r="121" spans="13:13" x14ac:dyDescent="0.25">
      <c r="M121" s="39"/>
    </row>
    <row r="122" spans="13:13" x14ac:dyDescent="0.25">
      <c r="M122" s="39"/>
    </row>
    <row r="123" spans="13:13" x14ac:dyDescent="0.25">
      <c r="M123" s="39"/>
    </row>
    <row r="124" spans="13:13" x14ac:dyDescent="0.25">
      <c r="M124" s="39"/>
    </row>
    <row r="125" spans="13:13" x14ac:dyDescent="0.25">
      <c r="M125" s="39"/>
    </row>
    <row r="126" spans="13:13" x14ac:dyDescent="0.25">
      <c r="M126" s="39"/>
    </row>
    <row r="127" spans="13:13" x14ac:dyDescent="0.25">
      <c r="M127" s="39"/>
    </row>
    <row r="128" spans="13:13" x14ac:dyDescent="0.25">
      <c r="M128" s="39"/>
    </row>
    <row r="129" spans="13:13" x14ac:dyDescent="0.25">
      <c r="M129" s="39"/>
    </row>
    <row r="130" spans="13:13" x14ac:dyDescent="0.25">
      <c r="M130" s="39"/>
    </row>
    <row r="131" spans="13:13" x14ac:dyDescent="0.25">
      <c r="M131" s="39"/>
    </row>
    <row r="132" spans="13:13" x14ac:dyDescent="0.25">
      <c r="M132" s="39"/>
    </row>
    <row r="133" spans="13:13" x14ac:dyDescent="0.25">
      <c r="M133" s="39"/>
    </row>
    <row r="134" spans="13:13" x14ac:dyDescent="0.25">
      <c r="M134" s="39"/>
    </row>
    <row r="135" spans="13:13" x14ac:dyDescent="0.25">
      <c r="M135" s="39"/>
    </row>
    <row r="136" spans="13:13" x14ac:dyDescent="0.25">
      <c r="M136" s="39"/>
    </row>
    <row r="137" spans="13:13" x14ac:dyDescent="0.25">
      <c r="M137" s="39"/>
    </row>
    <row r="138" spans="13:13" x14ac:dyDescent="0.25">
      <c r="M138" s="39"/>
    </row>
    <row r="139" spans="13:13" x14ac:dyDescent="0.25">
      <c r="M139" s="39"/>
    </row>
    <row r="140" spans="13:13" x14ac:dyDescent="0.25">
      <c r="M140" s="39"/>
    </row>
    <row r="141" spans="13:13" x14ac:dyDescent="0.25">
      <c r="M141" s="39"/>
    </row>
    <row r="142" spans="13:13" x14ac:dyDescent="0.25">
      <c r="M142" s="39"/>
    </row>
    <row r="143" spans="13:13" x14ac:dyDescent="0.25">
      <c r="M143" s="39"/>
    </row>
    <row r="144" spans="13:13" x14ac:dyDescent="0.25">
      <c r="M144" s="39"/>
    </row>
    <row r="145" spans="13:13" x14ac:dyDescent="0.25">
      <c r="M145" s="39"/>
    </row>
    <row r="146" spans="13:13" x14ac:dyDescent="0.25">
      <c r="M146" s="39"/>
    </row>
    <row r="147" spans="13:13" x14ac:dyDescent="0.25">
      <c r="M147" s="39"/>
    </row>
    <row r="148" spans="13:13" x14ac:dyDescent="0.25">
      <c r="M148" s="39"/>
    </row>
    <row r="149" spans="13:13" x14ac:dyDescent="0.25">
      <c r="M149" s="39"/>
    </row>
    <row r="150" spans="13:13" x14ac:dyDescent="0.25">
      <c r="M150" s="39"/>
    </row>
    <row r="151" spans="13:13" x14ac:dyDescent="0.25">
      <c r="M151" s="39"/>
    </row>
    <row r="152" spans="13:13" x14ac:dyDescent="0.25">
      <c r="M152" s="39"/>
    </row>
    <row r="153" spans="13:13" x14ac:dyDescent="0.25">
      <c r="M153" s="39"/>
    </row>
    <row r="154" spans="13:13" x14ac:dyDescent="0.25">
      <c r="M154" s="39"/>
    </row>
    <row r="155" spans="13:13" x14ac:dyDescent="0.25">
      <c r="M155" s="39"/>
    </row>
    <row r="156" spans="13:13" x14ac:dyDescent="0.25">
      <c r="M156" s="39"/>
    </row>
    <row r="157" spans="13:13" x14ac:dyDescent="0.25">
      <c r="M157" s="39"/>
    </row>
    <row r="158" spans="13:13" x14ac:dyDescent="0.25">
      <c r="M158" s="39"/>
    </row>
    <row r="159" spans="13:13" x14ac:dyDescent="0.25">
      <c r="M159" s="39"/>
    </row>
    <row r="160" spans="13:13" x14ac:dyDescent="0.25">
      <c r="M160" s="39"/>
    </row>
    <row r="161" spans="13:13" x14ac:dyDescent="0.25">
      <c r="M161" s="39"/>
    </row>
    <row r="162" spans="13:13" x14ac:dyDescent="0.25">
      <c r="M162" s="39"/>
    </row>
    <row r="163" spans="13:13" x14ac:dyDescent="0.25">
      <c r="M163" s="39"/>
    </row>
    <row r="164" spans="13:13" x14ac:dyDescent="0.25">
      <c r="M164" s="39"/>
    </row>
    <row r="165" spans="13:13" x14ac:dyDescent="0.25">
      <c r="M165" s="39"/>
    </row>
    <row r="166" spans="13:13" x14ac:dyDescent="0.25">
      <c r="M166" s="39"/>
    </row>
    <row r="167" spans="13:13" x14ac:dyDescent="0.25">
      <c r="M167" s="39"/>
    </row>
    <row r="168" spans="13:13" x14ac:dyDescent="0.25">
      <c r="M168" s="39"/>
    </row>
    <row r="169" spans="13:13" x14ac:dyDescent="0.25">
      <c r="M169" s="39"/>
    </row>
    <row r="170" spans="13:13" x14ac:dyDescent="0.25">
      <c r="M170" s="39"/>
    </row>
    <row r="171" spans="13:13" x14ac:dyDescent="0.25">
      <c r="M171" s="39"/>
    </row>
    <row r="172" spans="13:13" x14ac:dyDescent="0.25">
      <c r="M172" s="39"/>
    </row>
    <row r="173" spans="13:13" x14ac:dyDescent="0.25">
      <c r="M173" s="39"/>
    </row>
    <row r="174" spans="13:13" x14ac:dyDescent="0.25">
      <c r="M174" s="39"/>
    </row>
    <row r="175" spans="13:13" x14ac:dyDescent="0.25">
      <c r="M175" s="39"/>
    </row>
    <row r="176" spans="13:13" x14ac:dyDescent="0.25">
      <c r="M176" s="39"/>
    </row>
    <row r="177" spans="13:13" x14ac:dyDescent="0.25">
      <c r="M177" s="39"/>
    </row>
    <row r="178" spans="13:13" x14ac:dyDescent="0.25">
      <c r="M178" s="39"/>
    </row>
    <row r="179" spans="13:13" x14ac:dyDescent="0.25">
      <c r="M179" s="39"/>
    </row>
    <row r="180" spans="13:13" x14ac:dyDescent="0.25">
      <c r="M180" s="39"/>
    </row>
    <row r="181" spans="13:13" x14ac:dyDescent="0.25">
      <c r="M181" s="39"/>
    </row>
    <row r="182" spans="13:13" x14ac:dyDescent="0.25">
      <c r="M182" s="39"/>
    </row>
    <row r="183" spans="13:13" x14ac:dyDescent="0.25">
      <c r="M183" s="39"/>
    </row>
    <row r="184" spans="13:13" x14ac:dyDescent="0.25">
      <c r="M184" s="39"/>
    </row>
    <row r="185" spans="13:13" x14ac:dyDescent="0.25">
      <c r="M185" s="39"/>
    </row>
    <row r="186" spans="13:13" x14ac:dyDescent="0.25">
      <c r="M186" s="39"/>
    </row>
    <row r="187" spans="13:13" x14ac:dyDescent="0.25">
      <c r="M187" s="39"/>
    </row>
    <row r="188" spans="13:13" x14ac:dyDescent="0.25">
      <c r="M188" s="39"/>
    </row>
    <row r="189" spans="13:13" x14ac:dyDescent="0.25">
      <c r="M189" s="39"/>
    </row>
    <row r="190" spans="13:13" x14ac:dyDescent="0.25">
      <c r="M190" s="39"/>
    </row>
    <row r="191" spans="13:13" x14ac:dyDescent="0.25">
      <c r="M191" s="39"/>
    </row>
    <row r="192" spans="13:13" x14ac:dyDescent="0.25">
      <c r="M192" s="39"/>
    </row>
    <row r="193" spans="13:13" x14ac:dyDescent="0.25">
      <c r="M193" s="39"/>
    </row>
    <row r="194" spans="13:13" x14ac:dyDescent="0.25">
      <c r="M194" s="39"/>
    </row>
    <row r="195" spans="13:13" x14ac:dyDescent="0.25">
      <c r="M195" s="39"/>
    </row>
    <row r="196" spans="13:13" x14ac:dyDescent="0.25">
      <c r="M196" s="39"/>
    </row>
    <row r="197" spans="13:13" x14ac:dyDescent="0.25">
      <c r="M197" s="39"/>
    </row>
    <row r="198" spans="13:13" x14ac:dyDescent="0.25">
      <c r="M198" s="39"/>
    </row>
    <row r="199" spans="13:13" x14ac:dyDescent="0.25">
      <c r="M199" s="39"/>
    </row>
    <row r="200" spans="13:13" x14ac:dyDescent="0.25">
      <c r="M200" s="39"/>
    </row>
    <row r="201" spans="13:13" x14ac:dyDescent="0.25">
      <c r="M201" s="39">
        <f t="shared" ref="M195:M258" si="7">D201-C201</f>
        <v>0</v>
      </c>
    </row>
    <row r="202" spans="13:13" x14ac:dyDescent="0.25">
      <c r="M202" s="39">
        <f t="shared" si="7"/>
        <v>0</v>
      </c>
    </row>
    <row r="203" spans="13:13" x14ac:dyDescent="0.25">
      <c r="M203" s="39">
        <f t="shared" si="7"/>
        <v>0</v>
      </c>
    </row>
    <row r="204" spans="13:13" x14ac:dyDescent="0.25">
      <c r="M204" s="39">
        <f t="shared" si="7"/>
        <v>0</v>
      </c>
    </row>
    <row r="205" spans="13:13" x14ac:dyDescent="0.25">
      <c r="M205" s="39">
        <f t="shared" si="7"/>
        <v>0</v>
      </c>
    </row>
    <row r="206" spans="13:13" x14ac:dyDescent="0.25">
      <c r="M206" s="39">
        <f t="shared" si="7"/>
        <v>0</v>
      </c>
    </row>
    <row r="207" spans="13:13" x14ac:dyDescent="0.25">
      <c r="M207" s="39">
        <f t="shared" si="7"/>
        <v>0</v>
      </c>
    </row>
    <row r="208" spans="13:13" x14ac:dyDescent="0.25">
      <c r="M208" s="39">
        <f t="shared" si="7"/>
        <v>0</v>
      </c>
    </row>
    <row r="209" spans="13:13" x14ac:dyDescent="0.25">
      <c r="M209" s="39">
        <f t="shared" si="7"/>
        <v>0</v>
      </c>
    </row>
    <row r="210" spans="13:13" x14ac:dyDescent="0.25">
      <c r="M210" s="39">
        <f t="shared" si="7"/>
        <v>0</v>
      </c>
    </row>
    <row r="211" spans="13:13" x14ac:dyDescent="0.25">
      <c r="M211" s="39">
        <f t="shared" si="7"/>
        <v>0</v>
      </c>
    </row>
    <row r="212" spans="13:13" x14ac:dyDescent="0.25">
      <c r="M212" s="39">
        <f t="shared" si="7"/>
        <v>0</v>
      </c>
    </row>
    <row r="213" spans="13:13" x14ac:dyDescent="0.25">
      <c r="M213" s="39">
        <f t="shared" si="7"/>
        <v>0</v>
      </c>
    </row>
    <row r="214" spans="13:13" x14ac:dyDescent="0.25">
      <c r="M214" s="39">
        <f t="shared" si="7"/>
        <v>0</v>
      </c>
    </row>
    <row r="215" spans="13:13" x14ac:dyDescent="0.25">
      <c r="M215" s="39">
        <f t="shared" si="7"/>
        <v>0</v>
      </c>
    </row>
    <row r="216" spans="13:13" x14ac:dyDescent="0.25">
      <c r="M216" s="39">
        <f t="shared" si="7"/>
        <v>0</v>
      </c>
    </row>
    <row r="217" spans="13:13" x14ac:dyDescent="0.25">
      <c r="M217" s="39">
        <f t="shared" si="7"/>
        <v>0</v>
      </c>
    </row>
    <row r="218" spans="13:13" x14ac:dyDescent="0.25">
      <c r="M218" s="39">
        <f t="shared" si="7"/>
        <v>0</v>
      </c>
    </row>
    <row r="219" spans="13:13" x14ac:dyDescent="0.25">
      <c r="M219" s="39">
        <f t="shared" si="7"/>
        <v>0</v>
      </c>
    </row>
    <row r="220" spans="13:13" x14ac:dyDescent="0.25">
      <c r="M220" s="39">
        <f t="shared" si="7"/>
        <v>0</v>
      </c>
    </row>
    <row r="221" spans="13:13" x14ac:dyDescent="0.25">
      <c r="M221" s="39">
        <f t="shared" si="7"/>
        <v>0</v>
      </c>
    </row>
    <row r="222" spans="13:13" x14ac:dyDescent="0.25">
      <c r="M222" s="39">
        <f t="shared" si="7"/>
        <v>0</v>
      </c>
    </row>
    <row r="223" spans="13:13" x14ac:dyDescent="0.25">
      <c r="M223" s="39">
        <f t="shared" si="7"/>
        <v>0</v>
      </c>
    </row>
    <row r="224" spans="13:13" x14ac:dyDescent="0.25">
      <c r="M224" s="39">
        <f t="shared" si="7"/>
        <v>0</v>
      </c>
    </row>
    <row r="225" spans="13:13" x14ac:dyDescent="0.25">
      <c r="M225" s="39">
        <f t="shared" si="7"/>
        <v>0</v>
      </c>
    </row>
    <row r="226" spans="13:13" x14ac:dyDescent="0.25">
      <c r="M226" s="39">
        <f t="shared" si="7"/>
        <v>0</v>
      </c>
    </row>
    <row r="227" spans="13:13" x14ac:dyDescent="0.25">
      <c r="M227" s="39">
        <f t="shared" si="7"/>
        <v>0</v>
      </c>
    </row>
    <row r="228" spans="13:13" x14ac:dyDescent="0.25">
      <c r="M228" s="39">
        <f t="shared" si="7"/>
        <v>0</v>
      </c>
    </row>
    <row r="229" spans="13:13" x14ac:dyDescent="0.25">
      <c r="M229" s="39">
        <f t="shared" si="7"/>
        <v>0</v>
      </c>
    </row>
    <row r="230" spans="13:13" x14ac:dyDescent="0.25">
      <c r="M230" s="39">
        <f t="shared" si="7"/>
        <v>0</v>
      </c>
    </row>
    <row r="231" spans="13:13" x14ac:dyDescent="0.25">
      <c r="M231" s="39">
        <f t="shared" si="7"/>
        <v>0</v>
      </c>
    </row>
    <row r="232" spans="13:13" x14ac:dyDescent="0.25">
      <c r="M232" s="39">
        <f t="shared" si="7"/>
        <v>0</v>
      </c>
    </row>
    <row r="233" spans="13:13" x14ac:dyDescent="0.25">
      <c r="M233" s="39">
        <f t="shared" si="7"/>
        <v>0</v>
      </c>
    </row>
    <row r="234" spans="13:13" x14ac:dyDescent="0.25">
      <c r="M234" s="39">
        <f t="shared" si="7"/>
        <v>0</v>
      </c>
    </row>
    <row r="235" spans="13:13" x14ac:dyDescent="0.25">
      <c r="M235" s="39">
        <f t="shared" si="7"/>
        <v>0</v>
      </c>
    </row>
    <row r="236" spans="13:13" x14ac:dyDescent="0.25">
      <c r="M236" s="39">
        <f t="shared" si="7"/>
        <v>0</v>
      </c>
    </row>
    <row r="237" spans="13:13" x14ac:dyDescent="0.25">
      <c r="M237" s="39">
        <f t="shared" si="7"/>
        <v>0</v>
      </c>
    </row>
    <row r="238" spans="13:13" x14ac:dyDescent="0.25">
      <c r="M238" s="39">
        <f t="shared" si="7"/>
        <v>0</v>
      </c>
    </row>
    <row r="239" spans="13:13" x14ac:dyDescent="0.25">
      <c r="M239" s="39">
        <f t="shared" si="7"/>
        <v>0</v>
      </c>
    </row>
    <row r="240" spans="13:13" x14ac:dyDescent="0.25">
      <c r="M240" s="39">
        <f t="shared" si="7"/>
        <v>0</v>
      </c>
    </row>
    <row r="241" spans="13:13" x14ac:dyDescent="0.25">
      <c r="M241" s="39">
        <f t="shared" si="7"/>
        <v>0</v>
      </c>
    </row>
    <row r="242" spans="13:13" x14ac:dyDescent="0.25">
      <c r="M242" s="39">
        <f t="shared" si="7"/>
        <v>0</v>
      </c>
    </row>
    <row r="243" spans="13:13" x14ac:dyDescent="0.25">
      <c r="M243" s="39">
        <f t="shared" si="7"/>
        <v>0</v>
      </c>
    </row>
    <row r="244" spans="13:13" x14ac:dyDescent="0.25">
      <c r="M244" s="39">
        <f t="shared" si="7"/>
        <v>0</v>
      </c>
    </row>
    <row r="245" spans="13:13" x14ac:dyDescent="0.25">
      <c r="M245" s="39">
        <f t="shared" si="7"/>
        <v>0</v>
      </c>
    </row>
    <row r="246" spans="13:13" x14ac:dyDescent="0.25">
      <c r="M246" s="39">
        <f t="shared" si="7"/>
        <v>0</v>
      </c>
    </row>
    <row r="247" spans="13:13" x14ac:dyDescent="0.25">
      <c r="M247" s="39">
        <f t="shared" si="7"/>
        <v>0</v>
      </c>
    </row>
    <row r="248" spans="13:13" x14ac:dyDescent="0.25">
      <c r="M248" s="39">
        <f t="shared" si="7"/>
        <v>0</v>
      </c>
    </row>
    <row r="249" spans="13:13" x14ac:dyDescent="0.25">
      <c r="M249" s="39">
        <f t="shared" si="7"/>
        <v>0</v>
      </c>
    </row>
    <row r="250" spans="13:13" x14ac:dyDescent="0.25">
      <c r="M250" s="39">
        <f t="shared" si="7"/>
        <v>0</v>
      </c>
    </row>
    <row r="251" spans="13:13" x14ac:dyDescent="0.25">
      <c r="M251" s="39">
        <f t="shared" si="7"/>
        <v>0</v>
      </c>
    </row>
    <row r="252" spans="13:13" x14ac:dyDescent="0.25">
      <c r="M252" s="39">
        <f t="shared" si="7"/>
        <v>0</v>
      </c>
    </row>
    <row r="253" spans="13:13" x14ac:dyDescent="0.25">
      <c r="M253" s="39">
        <f t="shared" si="7"/>
        <v>0</v>
      </c>
    </row>
    <row r="254" spans="13:13" x14ac:dyDescent="0.25">
      <c r="M254" s="39">
        <f t="shared" si="7"/>
        <v>0</v>
      </c>
    </row>
    <row r="255" spans="13:13" x14ac:dyDescent="0.25">
      <c r="M255" s="39">
        <f t="shared" si="7"/>
        <v>0</v>
      </c>
    </row>
    <row r="256" spans="13:13" x14ac:dyDescent="0.25">
      <c r="M256" s="39">
        <f t="shared" si="7"/>
        <v>0</v>
      </c>
    </row>
    <row r="257" spans="13:13" x14ac:dyDescent="0.25">
      <c r="M257" s="39">
        <f t="shared" si="7"/>
        <v>0</v>
      </c>
    </row>
    <row r="258" spans="13:13" x14ac:dyDescent="0.25">
      <c r="M258" s="39">
        <f t="shared" si="7"/>
        <v>0</v>
      </c>
    </row>
    <row r="259" spans="13:13" x14ac:dyDescent="0.25">
      <c r="M259" s="39">
        <f t="shared" ref="M259:M322" si="8">D259-C259</f>
        <v>0</v>
      </c>
    </row>
    <row r="260" spans="13:13" x14ac:dyDescent="0.25">
      <c r="M260" s="39">
        <f t="shared" si="8"/>
        <v>0</v>
      </c>
    </row>
    <row r="261" spans="13:13" x14ac:dyDescent="0.25">
      <c r="M261" s="39">
        <f t="shared" si="8"/>
        <v>0</v>
      </c>
    </row>
    <row r="262" spans="13:13" x14ac:dyDescent="0.25">
      <c r="M262" s="39">
        <f t="shared" si="8"/>
        <v>0</v>
      </c>
    </row>
    <row r="263" spans="13:13" x14ac:dyDescent="0.25">
      <c r="M263" s="39">
        <f t="shared" si="8"/>
        <v>0</v>
      </c>
    </row>
    <row r="264" spans="13:13" x14ac:dyDescent="0.25">
      <c r="M264" s="39">
        <f t="shared" si="8"/>
        <v>0</v>
      </c>
    </row>
    <row r="265" spans="13:13" x14ac:dyDescent="0.25">
      <c r="M265" s="39">
        <f t="shared" si="8"/>
        <v>0</v>
      </c>
    </row>
    <row r="266" spans="13:13" x14ac:dyDescent="0.25">
      <c r="M266" s="39">
        <f t="shared" si="8"/>
        <v>0</v>
      </c>
    </row>
    <row r="267" spans="13:13" x14ac:dyDescent="0.25">
      <c r="M267" s="39">
        <f t="shared" si="8"/>
        <v>0</v>
      </c>
    </row>
    <row r="268" spans="13:13" x14ac:dyDescent="0.25">
      <c r="M268" s="39">
        <f t="shared" si="8"/>
        <v>0</v>
      </c>
    </row>
    <row r="269" spans="13:13" x14ac:dyDescent="0.25">
      <c r="M269" s="39">
        <f t="shared" si="8"/>
        <v>0</v>
      </c>
    </row>
    <row r="270" spans="13:13" x14ac:dyDescent="0.25">
      <c r="M270" s="39">
        <f t="shared" si="8"/>
        <v>0</v>
      </c>
    </row>
    <row r="271" spans="13:13" x14ac:dyDescent="0.25">
      <c r="M271" s="39">
        <f t="shared" si="8"/>
        <v>0</v>
      </c>
    </row>
    <row r="272" spans="13:13" x14ac:dyDescent="0.25">
      <c r="M272" s="39">
        <f t="shared" si="8"/>
        <v>0</v>
      </c>
    </row>
    <row r="273" spans="13:13" x14ac:dyDescent="0.25">
      <c r="M273" s="39">
        <f t="shared" si="8"/>
        <v>0</v>
      </c>
    </row>
    <row r="274" spans="13:13" x14ac:dyDescent="0.25">
      <c r="M274" s="39">
        <f t="shared" si="8"/>
        <v>0</v>
      </c>
    </row>
    <row r="275" spans="13:13" x14ac:dyDescent="0.25">
      <c r="M275" s="39">
        <f t="shared" si="8"/>
        <v>0</v>
      </c>
    </row>
    <row r="276" spans="13:13" x14ac:dyDescent="0.25">
      <c r="M276" s="39">
        <f t="shared" si="8"/>
        <v>0</v>
      </c>
    </row>
    <row r="277" spans="13:13" x14ac:dyDescent="0.25">
      <c r="M277" s="39">
        <f t="shared" si="8"/>
        <v>0</v>
      </c>
    </row>
    <row r="278" spans="13:13" x14ac:dyDescent="0.25">
      <c r="M278" s="39">
        <f t="shared" si="8"/>
        <v>0</v>
      </c>
    </row>
    <row r="279" spans="13:13" x14ac:dyDescent="0.25">
      <c r="M279" s="39">
        <f t="shared" si="8"/>
        <v>0</v>
      </c>
    </row>
    <row r="280" spans="13:13" x14ac:dyDescent="0.25">
      <c r="M280" s="39">
        <f t="shared" si="8"/>
        <v>0</v>
      </c>
    </row>
    <row r="281" spans="13:13" x14ac:dyDescent="0.25">
      <c r="M281" s="39">
        <f t="shared" si="8"/>
        <v>0</v>
      </c>
    </row>
    <row r="282" spans="13:13" x14ac:dyDescent="0.25">
      <c r="M282" s="39">
        <f t="shared" si="8"/>
        <v>0</v>
      </c>
    </row>
    <row r="283" spans="13:13" x14ac:dyDescent="0.25">
      <c r="M283" s="39">
        <f t="shared" si="8"/>
        <v>0</v>
      </c>
    </row>
    <row r="284" spans="13:13" x14ac:dyDescent="0.25">
      <c r="M284" s="39">
        <f t="shared" si="8"/>
        <v>0</v>
      </c>
    </row>
    <row r="285" spans="13:13" x14ac:dyDescent="0.25">
      <c r="M285" s="39">
        <f t="shared" si="8"/>
        <v>0</v>
      </c>
    </row>
    <row r="286" spans="13:13" x14ac:dyDescent="0.25">
      <c r="M286" s="39">
        <f t="shared" si="8"/>
        <v>0</v>
      </c>
    </row>
    <row r="287" spans="13:13" x14ac:dyDescent="0.25">
      <c r="M287" s="39">
        <f t="shared" si="8"/>
        <v>0</v>
      </c>
    </row>
    <row r="288" spans="13:13" x14ac:dyDescent="0.25">
      <c r="M288" s="39">
        <f t="shared" si="8"/>
        <v>0</v>
      </c>
    </row>
    <row r="289" spans="13:13" x14ac:dyDescent="0.25">
      <c r="M289" s="39">
        <f t="shared" si="8"/>
        <v>0</v>
      </c>
    </row>
    <row r="290" spans="13:13" x14ac:dyDescent="0.25">
      <c r="M290" s="39">
        <f t="shared" si="8"/>
        <v>0</v>
      </c>
    </row>
    <row r="291" spans="13:13" x14ac:dyDescent="0.25">
      <c r="M291" s="39">
        <f t="shared" si="8"/>
        <v>0</v>
      </c>
    </row>
    <row r="292" spans="13:13" x14ac:dyDescent="0.25">
      <c r="M292" s="39">
        <f t="shared" si="8"/>
        <v>0</v>
      </c>
    </row>
    <row r="293" spans="13:13" x14ac:dyDescent="0.25">
      <c r="M293" s="39">
        <f t="shared" si="8"/>
        <v>0</v>
      </c>
    </row>
    <row r="294" spans="13:13" x14ac:dyDescent="0.25">
      <c r="M294" s="39">
        <f t="shared" si="8"/>
        <v>0</v>
      </c>
    </row>
    <row r="295" spans="13:13" x14ac:dyDescent="0.25">
      <c r="M295" s="39">
        <f t="shared" si="8"/>
        <v>0</v>
      </c>
    </row>
    <row r="296" spans="13:13" x14ac:dyDescent="0.25">
      <c r="M296" s="39">
        <f t="shared" si="8"/>
        <v>0</v>
      </c>
    </row>
    <row r="297" spans="13:13" x14ac:dyDescent="0.25">
      <c r="M297" s="39">
        <f t="shared" si="8"/>
        <v>0</v>
      </c>
    </row>
    <row r="298" spans="13:13" x14ac:dyDescent="0.25">
      <c r="M298" s="39">
        <f t="shared" si="8"/>
        <v>0</v>
      </c>
    </row>
    <row r="299" spans="13:13" x14ac:dyDescent="0.25">
      <c r="M299" s="39">
        <f t="shared" si="8"/>
        <v>0</v>
      </c>
    </row>
    <row r="300" spans="13:13" x14ac:dyDescent="0.25">
      <c r="M300" s="39">
        <f t="shared" si="8"/>
        <v>0</v>
      </c>
    </row>
    <row r="301" spans="13:13" x14ac:dyDescent="0.25">
      <c r="M301" s="39">
        <f t="shared" si="8"/>
        <v>0</v>
      </c>
    </row>
    <row r="302" spans="13:13" x14ac:dyDescent="0.25">
      <c r="M302" s="39">
        <f t="shared" si="8"/>
        <v>0</v>
      </c>
    </row>
    <row r="303" spans="13:13" x14ac:dyDescent="0.25">
      <c r="M303" s="39">
        <f t="shared" si="8"/>
        <v>0</v>
      </c>
    </row>
    <row r="304" spans="13:13" x14ac:dyDescent="0.25">
      <c r="M304" s="39">
        <f t="shared" si="8"/>
        <v>0</v>
      </c>
    </row>
    <row r="305" spans="13:13" x14ac:dyDescent="0.25">
      <c r="M305" s="39">
        <f t="shared" si="8"/>
        <v>0</v>
      </c>
    </row>
    <row r="306" spans="13:13" x14ac:dyDescent="0.25">
      <c r="M306" s="39">
        <f t="shared" si="8"/>
        <v>0</v>
      </c>
    </row>
    <row r="307" spans="13:13" x14ac:dyDescent="0.25">
      <c r="M307" s="39">
        <f t="shared" si="8"/>
        <v>0</v>
      </c>
    </row>
    <row r="308" spans="13:13" x14ac:dyDescent="0.25">
      <c r="M308" s="39">
        <f t="shared" si="8"/>
        <v>0</v>
      </c>
    </row>
    <row r="309" spans="13:13" x14ac:dyDescent="0.25">
      <c r="M309" s="39">
        <f t="shared" si="8"/>
        <v>0</v>
      </c>
    </row>
    <row r="310" spans="13:13" x14ac:dyDescent="0.25">
      <c r="M310" s="39">
        <f t="shared" si="8"/>
        <v>0</v>
      </c>
    </row>
    <row r="311" spans="13:13" x14ac:dyDescent="0.25">
      <c r="M311" s="39">
        <f t="shared" si="8"/>
        <v>0</v>
      </c>
    </row>
    <row r="312" spans="13:13" x14ac:dyDescent="0.25">
      <c r="M312" s="39">
        <f t="shared" si="8"/>
        <v>0</v>
      </c>
    </row>
    <row r="313" spans="13:13" x14ac:dyDescent="0.25">
      <c r="M313" s="39">
        <f t="shared" si="8"/>
        <v>0</v>
      </c>
    </row>
    <row r="314" spans="13:13" x14ac:dyDescent="0.25">
      <c r="M314" s="39">
        <f t="shared" si="8"/>
        <v>0</v>
      </c>
    </row>
    <row r="315" spans="13:13" x14ac:dyDescent="0.25">
      <c r="M315" s="39">
        <f t="shared" si="8"/>
        <v>0</v>
      </c>
    </row>
    <row r="316" spans="13:13" x14ac:dyDescent="0.25">
      <c r="M316" s="39">
        <f t="shared" si="8"/>
        <v>0</v>
      </c>
    </row>
    <row r="317" spans="13:13" x14ac:dyDescent="0.25">
      <c r="M317" s="39">
        <f t="shared" si="8"/>
        <v>0</v>
      </c>
    </row>
    <row r="318" spans="13:13" x14ac:dyDescent="0.25">
      <c r="M318" s="39">
        <f t="shared" si="8"/>
        <v>0</v>
      </c>
    </row>
    <row r="319" spans="13:13" x14ac:dyDescent="0.25">
      <c r="M319" s="39">
        <f t="shared" si="8"/>
        <v>0</v>
      </c>
    </row>
    <row r="320" spans="13:13" x14ac:dyDescent="0.25">
      <c r="M320" s="39">
        <f t="shared" si="8"/>
        <v>0</v>
      </c>
    </row>
    <row r="321" spans="13:13" x14ac:dyDescent="0.25">
      <c r="M321" s="39">
        <f t="shared" si="8"/>
        <v>0</v>
      </c>
    </row>
    <row r="322" spans="13:13" x14ac:dyDescent="0.25">
      <c r="M322" s="39">
        <f t="shared" si="8"/>
        <v>0</v>
      </c>
    </row>
    <row r="323" spans="13:13" x14ac:dyDescent="0.25">
      <c r="M323" s="39">
        <f t="shared" ref="M323:M386" si="9">D323-C323</f>
        <v>0</v>
      </c>
    </row>
    <row r="324" spans="13:13" x14ac:dyDescent="0.25">
      <c r="M324" s="39">
        <f t="shared" si="9"/>
        <v>0</v>
      </c>
    </row>
    <row r="325" spans="13:13" x14ac:dyDescent="0.25">
      <c r="M325" s="39">
        <f t="shared" si="9"/>
        <v>0</v>
      </c>
    </row>
    <row r="326" spans="13:13" x14ac:dyDescent="0.25">
      <c r="M326" s="39">
        <f t="shared" si="9"/>
        <v>0</v>
      </c>
    </row>
    <row r="327" spans="13:13" x14ac:dyDescent="0.25">
      <c r="M327" s="39">
        <f t="shared" si="9"/>
        <v>0</v>
      </c>
    </row>
    <row r="328" spans="13:13" x14ac:dyDescent="0.25">
      <c r="M328" s="39">
        <f t="shared" si="9"/>
        <v>0</v>
      </c>
    </row>
    <row r="329" spans="13:13" x14ac:dyDescent="0.25">
      <c r="M329" s="39">
        <f t="shared" si="9"/>
        <v>0</v>
      </c>
    </row>
    <row r="330" spans="13:13" x14ac:dyDescent="0.25">
      <c r="M330" s="39">
        <f t="shared" si="9"/>
        <v>0</v>
      </c>
    </row>
    <row r="331" spans="13:13" x14ac:dyDescent="0.25">
      <c r="M331" s="39">
        <f t="shared" si="9"/>
        <v>0</v>
      </c>
    </row>
    <row r="332" spans="13:13" x14ac:dyDescent="0.25">
      <c r="M332" s="39">
        <f t="shared" si="9"/>
        <v>0</v>
      </c>
    </row>
    <row r="333" spans="13:13" x14ac:dyDescent="0.25">
      <c r="M333" s="39">
        <f t="shared" si="9"/>
        <v>0</v>
      </c>
    </row>
    <row r="334" spans="13:13" x14ac:dyDescent="0.25">
      <c r="M334" s="39">
        <f t="shared" si="9"/>
        <v>0</v>
      </c>
    </row>
    <row r="335" spans="13:13" x14ac:dyDescent="0.25">
      <c r="M335" s="39">
        <f t="shared" si="9"/>
        <v>0</v>
      </c>
    </row>
    <row r="336" spans="13:13" x14ac:dyDescent="0.25">
      <c r="M336" s="39">
        <f t="shared" si="9"/>
        <v>0</v>
      </c>
    </row>
    <row r="337" spans="13:13" x14ac:dyDescent="0.25">
      <c r="M337" s="39">
        <f t="shared" si="9"/>
        <v>0</v>
      </c>
    </row>
    <row r="338" spans="13:13" x14ac:dyDescent="0.25">
      <c r="M338" s="39">
        <f t="shared" si="9"/>
        <v>0</v>
      </c>
    </row>
    <row r="339" spans="13:13" x14ac:dyDescent="0.25">
      <c r="M339" s="39">
        <f t="shared" si="9"/>
        <v>0</v>
      </c>
    </row>
    <row r="340" spans="13:13" x14ac:dyDescent="0.25">
      <c r="M340" s="39">
        <f t="shared" si="9"/>
        <v>0</v>
      </c>
    </row>
    <row r="341" spans="13:13" x14ac:dyDescent="0.25">
      <c r="M341" s="39">
        <f t="shared" si="9"/>
        <v>0</v>
      </c>
    </row>
    <row r="342" spans="13:13" x14ac:dyDescent="0.25">
      <c r="M342" s="39">
        <f t="shared" si="9"/>
        <v>0</v>
      </c>
    </row>
    <row r="343" spans="13:13" x14ac:dyDescent="0.25">
      <c r="M343" s="39">
        <f t="shared" si="9"/>
        <v>0</v>
      </c>
    </row>
    <row r="344" spans="13:13" x14ac:dyDescent="0.25">
      <c r="M344" s="39">
        <f t="shared" si="9"/>
        <v>0</v>
      </c>
    </row>
    <row r="345" spans="13:13" x14ac:dyDescent="0.25">
      <c r="M345" s="39">
        <f t="shared" si="9"/>
        <v>0</v>
      </c>
    </row>
    <row r="346" spans="13:13" x14ac:dyDescent="0.25">
      <c r="M346" s="39">
        <f t="shared" si="9"/>
        <v>0</v>
      </c>
    </row>
    <row r="347" spans="13:13" x14ac:dyDescent="0.25">
      <c r="M347" s="39">
        <f t="shared" si="9"/>
        <v>0</v>
      </c>
    </row>
    <row r="348" spans="13:13" x14ac:dyDescent="0.25">
      <c r="M348" s="39">
        <f t="shared" si="9"/>
        <v>0</v>
      </c>
    </row>
    <row r="349" spans="13:13" x14ac:dyDescent="0.25">
      <c r="M349" s="39">
        <f t="shared" si="9"/>
        <v>0</v>
      </c>
    </row>
    <row r="350" spans="13:13" x14ac:dyDescent="0.25">
      <c r="M350" s="39">
        <f t="shared" si="9"/>
        <v>0</v>
      </c>
    </row>
    <row r="351" spans="13:13" x14ac:dyDescent="0.25">
      <c r="M351" s="39">
        <f t="shared" si="9"/>
        <v>0</v>
      </c>
    </row>
    <row r="352" spans="13:13" x14ac:dyDescent="0.25">
      <c r="M352" s="39">
        <f t="shared" si="9"/>
        <v>0</v>
      </c>
    </row>
    <row r="353" spans="13:13" x14ac:dyDescent="0.25">
      <c r="M353" s="39">
        <f t="shared" si="9"/>
        <v>0</v>
      </c>
    </row>
    <row r="354" spans="13:13" x14ac:dyDescent="0.25">
      <c r="M354" s="39">
        <f t="shared" si="9"/>
        <v>0</v>
      </c>
    </row>
    <row r="355" spans="13:13" x14ac:dyDescent="0.25">
      <c r="M355" s="39">
        <f t="shared" si="9"/>
        <v>0</v>
      </c>
    </row>
    <row r="356" spans="13:13" x14ac:dyDescent="0.25">
      <c r="M356" s="39">
        <f t="shared" si="9"/>
        <v>0</v>
      </c>
    </row>
    <row r="357" spans="13:13" x14ac:dyDescent="0.25">
      <c r="M357" s="39">
        <f t="shared" si="9"/>
        <v>0</v>
      </c>
    </row>
    <row r="358" spans="13:13" x14ac:dyDescent="0.25">
      <c r="M358" s="39">
        <f t="shared" si="9"/>
        <v>0</v>
      </c>
    </row>
    <row r="359" spans="13:13" x14ac:dyDescent="0.25">
      <c r="M359" s="39">
        <f t="shared" si="9"/>
        <v>0</v>
      </c>
    </row>
    <row r="360" spans="13:13" x14ac:dyDescent="0.25">
      <c r="M360" s="39">
        <f t="shared" si="9"/>
        <v>0</v>
      </c>
    </row>
    <row r="361" spans="13:13" x14ac:dyDescent="0.25">
      <c r="M361" s="39">
        <f t="shared" si="9"/>
        <v>0</v>
      </c>
    </row>
    <row r="362" spans="13:13" x14ac:dyDescent="0.25">
      <c r="M362" s="39">
        <f t="shared" si="9"/>
        <v>0</v>
      </c>
    </row>
    <row r="363" spans="13:13" x14ac:dyDescent="0.25">
      <c r="M363" s="39">
        <f t="shared" si="9"/>
        <v>0</v>
      </c>
    </row>
    <row r="364" spans="13:13" x14ac:dyDescent="0.25">
      <c r="M364" s="39">
        <f t="shared" si="9"/>
        <v>0</v>
      </c>
    </row>
    <row r="365" spans="13:13" x14ac:dyDescent="0.25">
      <c r="M365" s="39">
        <f t="shared" si="9"/>
        <v>0</v>
      </c>
    </row>
    <row r="366" spans="13:13" x14ac:dyDescent="0.25">
      <c r="M366" s="39">
        <f t="shared" si="9"/>
        <v>0</v>
      </c>
    </row>
    <row r="367" spans="13:13" x14ac:dyDescent="0.25">
      <c r="M367" s="39">
        <f t="shared" si="9"/>
        <v>0</v>
      </c>
    </row>
    <row r="368" spans="13:13" x14ac:dyDescent="0.25">
      <c r="M368" s="39">
        <f t="shared" si="9"/>
        <v>0</v>
      </c>
    </row>
    <row r="369" spans="13:13" x14ac:dyDescent="0.25">
      <c r="M369" s="39">
        <f t="shared" si="9"/>
        <v>0</v>
      </c>
    </row>
    <row r="370" spans="13:13" x14ac:dyDescent="0.25">
      <c r="M370" s="39">
        <f t="shared" si="9"/>
        <v>0</v>
      </c>
    </row>
    <row r="371" spans="13:13" x14ac:dyDescent="0.25">
      <c r="M371" s="39">
        <f t="shared" si="9"/>
        <v>0</v>
      </c>
    </row>
    <row r="372" spans="13:13" x14ac:dyDescent="0.25">
      <c r="M372" s="39">
        <f t="shared" si="9"/>
        <v>0</v>
      </c>
    </row>
    <row r="373" spans="13:13" x14ac:dyDescent="0.25">
      <c r="M373" s="39">
        <f t="shared" si="9"/>
        <v>0</v>
      </c>
    </row>
    <row r="374" spans="13:13" x14ac:dyDescent="0.25">
      <c r="M374" s="39">
        <f t="shared" si="9"/>
        <v>0</v>
      </c>
    </row>
    <row r="375" spans="13:13" x14ac:dyDescent="0.25">
      <c r="M375" s="39">
        <f t="shared" si="9"/>
        <v>0</v>
      </c>
    </row>
    <row r="376" spans="13:13" x14ac:dyDescent="0.25">
      <c r="M376" s="39">
        <f t="shared" si="9"/>
        <v>0</v>
      </c>
    </row>
    <row r="377" spans="13:13" x14ac:dyDescent="0.25">
      <c r="M377" s="39">
        <f t="shared" si="9"/>
        <v>0</v>
      </c>
    </row>
    <row r="378" spans="13:13" x14ac:dyDescent="0.25">
      <c r="M378" s="39">
        <f t="shared" si="9"/>
        <v>0</v>
      </c>
    </row>
    <row r="379" spans="13:13" x14ac:dyDescent="0.25">
      <c r="M379" s="39">
        <f t="shared" si="9"/>
        <v>0</v>
      </c>
    </row>
    <row r="380" spans="13:13" x14ac:dyDescent="0.25">
      <c r="M380" s="39">
        <f t="shared" si="9"/>
        <v>0</v>
      </c>
    </row>
    <row r="381" spans="13:13" x14ac:dyDescent="0.25">
      <c r="M381" s="39">
        <f t="shared" si="9"/>
        <v>0</v>
      </c>
    </row>
    <row r="382" spans="13:13" x14ac:dyDescent="0.25">
      <c r="M382" s="39">
        <f t="shared" si="9"/>
        <v>0</v>
      </c>
    </row>
    <row r="383" spans="13:13" x14ac:dyDescent="0.25">
      <c r="M383" s="39">
        <f t="shared" si="9"/>
        <v>0</v>
      </c>
    </row>
    <row r="384" spans="13:13" x14ac:dyDescent="0.25">
      <c r="M384" s="39">
        <f t="shared" si="9"/>
        <v>0</v>
      </c>
    </row>
    <row r="385" spans="13:13" x14ac:dyDescent="0.25">
      <c r="M385" s="39">
        <f t="shared" si="9"/>
        <v>0</v>
      </c>
    </row>
    <row r="386" spans="13:13" x14ac:dyDescent="0.25">
      <c r="M386" s="39">
        <f t="shared" si="9"/>
        <v>0</v>
      </c>
    </row>
    <row r="387" spans="13:13" x14ac:dyDescent="0.25">
      <c r="M387" s="39">
        <f t="shared" ref="M387:M450" si="10">D387-C387</f>
        <v>0</v>
      </c>
    </row>
    <row r="388" spans="13:13" x14ac:dyDescent="0.25">
      <c r="M388" s="39">
        <f t="shared" si="10"/>
        <v>0</v>
      </c>
    </row>
    <row r="389" spans="13:13" x14ac:dyDescent="0.25">
      <c r="M389" s="39">
        <f t="shared" si="10"/>
        <v>0</v>
      </c>
    </row>
    <row r="390" spans="13:13" x14ac:dyDescent="0.25">
      <c r="M390" s="39">
        <f t="shared" si="10"/>
        <v>0</v>
      </c>
    </row>
    <row r="391" spans="13:13" x14ac:dyDescent="0.25">
      <c r="M391" s="39">
        <f t="shared" si="10"/>
        <v>0</v>
      </c>
    </row>
    <row r="392" spans="13:13" x14ac:dyDescent="0.25">
      <c r="M392" s="39">
        <f t="shared" si="10"/>
        <v>0</v>
      </c>
    </row>
    <row r="393" spans="13:13" x14ac:dyDescent="0.25">
      <c r="M393" s="39">
        <f t="shared" si="10"/>
        <v>0</v>
      </c>
    </row>
    <row r="394" spans="13:13" x14ac:dyDescent="0.25">
      <c r="M394" s="39">
        <f t="shared" si="10"/>
        <v>0</v>
      </c>
    </row>
    <row r="395" spans="13:13" x14ac:dyDescent="0.25">
      <c r="M395" s="39">
        <f t="shared" si="10"/>
        <v>0</v>
      </c>
    </row>
    <row r="396" spans="13:13" x14ac:dyDescent="0.25">
      <c r="M396" s="39">
        <f t="shared" si="10"/>
        <v>0</v>
      </c>
    </row>
    <row r="397" spans="13:13" x14ac:dyDescent="0.25">
      <c r="M397" s="39">
        <f t="shared" si="10"/>
        <v>0</v>
      </c>
    </row>
    <row r="398" spans="13:13" x14ac:dyDescent="0.25">
      <c r="M398" s="39">
        <f t="shared" si="10"/>
        <v>0</v>
      </c>
    </row>
    <row r="399" spans="13:13" x14ac:dyDescent="0.25">
      <c r="M399" s="39">
        <f t="shared" si="10"/>
        <v>0</v>
      </c>
    </row>
    <row r="400" spans="13:13" x14ac:dyDescent="0.25">
      <c r="M400" s="39">
        <f t="shared" si="10"/>
        <v>0</v>
      </c>
    </row>
    <row r="401" spans="13:13" x14ac:dyDescent="0.25">
      <c r="M401" s="39">
        <f t="shared" si="10"/>
        <v>0</v>
      </c>
    </row>
    <row r="402" spans="13:13" x14ac:dyDescent="0.25">
      <c r="M402" s="39">
        <f t="shared" si="10"/>
        <v>0</v>
      </c>
    </row>
    <row r="403" spans="13:13" x14ac:dyDescent="0.25">
      <c r="M403" s="39">
        <f t="shared" si="10"/>
        <v>0</v>
      </c>
    </row>
    <row r="404" spans="13:13" x14ac:dyDescent="0.25">
      <c r="M404" s="39">
        <f t="shared" si="10"/>
        <v>0</v>
      </c>
    </row>
    <row r="405" spans="13:13" x14ac:dyDescent="0.25">
      <c r="M405" s="39">
        <f t="shared" si="10"/>
        <v>0</v>
      </c>
    </row>
    <row r="406" spans="13:13" x14ac:dyDescent="0.25">
      <c r="M406" s="39">
        <f t="shared" si="10"/>
        <v>0</v>
      </c>
    </row>
    <row r="407" spans="13:13" x14ac:dyDescent="0.25">
      <c r="M407" s="39">
        <f t="shared" si="10"/>
        <v>0</v>
      </c>
    </row>
    <row r="408" spans="13:13" x14ac:dyDescent="0.25">
      <c r="M408" s="39">
        <f t="shared" si="10"/>
        <v>0</v>
      </c>
    </row>
    <row r="409" spans="13:13" x14ac:dyDescent="0.25">
      <c r="M409" s="39">
        <f t="shared" si="10"/>
        <v>0</v>
      </c>
    </row>
    <row r="410" spans="13:13" x14ac:dyDescent="0.25">
      <c r="M410" s="39">
        <f t="shared" si="10"/>
        <v>0</v>
      </c>
    </row>
    <row r="411" spans="13:13" x14ac:dyDescent="0.25">
      <c r="M411" s="39">
        <f t="shared" si="10"/>
        <v>0</v>
      </c>
    </row>
    <row r="412" spans="13:13" x14ac:dyDescent="0.25">
      <c r="M412" s="39">
        <f t="shared" si="10"/>
        <v>0</v>
      </c>
    </row>
    <row r="413" spans="13:13" x14ac:dyDescent="0.25">
      <c r="M413" s="39">
        <f t="shared" si="10"/>
        <v>0</v>
      </c>
    </row>
    <row r="414" spans="13:13" x14ac:dyDescent="0.25">
      <c r="M414" s="39">
        <f t="shared" si="10"/>
        <v>0</v>
      </c>
    </row>
    <row r="415" spans="13:13" x14ac:dyDescent="0.25">
      <c r="M415" s="39">
        <f t="shared" si="10"/>
        <v>0</v>
      </c>
    </row>
    <row r="416" spans="13:13" x14ac:dyDescent="0.25">
      <c r="M416" s="39">
        <f t="shared" si="10"/>
        <v>0</v>
      </c>
    </row>
    <row r="417" spans="13:13" x14ac:dyDescent="0.25">
      <c r="M417" s="39">
        <f t="shared" si="10"/>
        <v>0</v>
      </c>
    </row>
    <row r="418" spans="13:13" x14ac:dyDescent="0.25">
      <c r="M418" s="39">
        <f t="shared" si="10"/>
        <v>0</v>
      </c>
    </row>
    <row r="419" spans="13:13" x14ac:dyDescent="0.25">
      <c r="M419" s="39">
        <f t="shared" si="10"/>
        <v>0</v>
      </c>
    </row>
    <row r="420" spans="13:13" x14ac:dyDescent="0.25">
      <c r="M420" s="39">
        <f t="shared" si="10"/>
        <v>0</v>
      </c>
    </row>
    <row r="421" spans="13:13" x14ac:dyDescent="0.25">
      <c r="M421" s="39">
        <f t="shared" si="10"/>
        <v>0</v>
      </c>
    </row>
    <row r="422" spans="13:13" x14ac:dyDescent="0.25">
      <c r="M422" s="39">
        <f t="shared" si="10"/>
        <v>0</v>
      </c>
    </row>
    <row r="423" spans="13:13" x14ac:dyDescent="0.25">
      <c r="M423" s="39">
        <f t="shared" si="10"/>
        <v>0</v>
      </c>
    </row>
    <row r="424" spans="13:13" x14ac:dyDescent="0.25">
      <c r="M424" s="39">
        <f t="shared" si="10"/>
        <v>0</v>
      </c>
    </row>
    <row r="425" spans="13:13" x14ac:dyDescent="0.25">
      <c r="M425" s="39">
        <f t="shared" si="10"/>
        <v>0</v>
      </c>
    </row>
    <row r="426" spans="13:13" x14ac:dyDescent="0.25">
      <c r="M426" s="39">
        <f t="shared" si="10"/>
        <v>0</v>
      </c>
    </row>
    <row r="427" spans="13:13" x14ac:dyDescent="0.25">
      <c r="M427" s="39">
        <f t="shared" si="10"/>
        <v>0</v>
      </c>
    </row>
    <row r="428" spans="13:13" x14ac:dyDescent="0.25">
      <c r="M428" s="39">
        <f t="shared" si="10"/>
        <v>0</v>
      </c>
    </row>
    <row r="429" spans="13:13" x14ac:dyDescent="0.25">
      <c r="M429" s="39">
        <f t="shared" si="10"/>
        <v>0</v>
      </c>
    </row>
    <row r="430" spans="13:13" x14ac:dyDescent="0.25">
      <c r="M430" s="39">
        <f t="shared" si="10"/>
        <v>0</v>
      </c>
    </row>
    <row r="431" spans="13:13" x14ac:dyDescent="0.25">
      <c r="M431" s="39">
        <f t="shared" si="10"/>
        <v>0</v>
      </c>
    </row>
    <row r="432" spans="13:13" x14ac:dyDescent="0.25">
      <c r="M432" s="39">
        <f t="shared" si="10"/>
        <v>0</v>
      </c>
    </row>
    <row r="433" spans="13:13" x14ac:dyDescent="0.25">
      <c r="M433" s="39">
        <f t="shared" si="10"/>
        <v>0</v>
      </c>
    </row>
    <row r="434" spans="13:13" x14ac:dyDescent="0.25">
      <c r="M434" s="39">
        <f t="shared" si="10"/>
        <v>0</v>
      </c>
    </row>
    <row r="435" spans="13:13" x14ac:dyDescent="0.25">
      <c r="M435" s="39">
        <f t="shared" si="10"/>
        <v>0</v>
      </c>
    </row>
    <row r="436" spans="13:13" x14ac:dyDescent="0.25">
      <c r="M436" s="39">
        <f t="shared" si="10"/>
        <v>0</v>
      </c>
    </row>
    <row r="437" spans="13:13" x14ac:dyDescent="0.25">
      <c r="M437" s="39">
        <f t="shared" si="10"/>
        <v>0</v>
      </c>
    </row>
    <row r="438" spans="13:13" x14ac:dyDescent="0.25">
      <c r="M438" s="39">
        <f t="shared" si="10"/>
        <v>0</v>
      </c>
    </row>
    <row r="439" spans="13:13" x14ac:dyDescent="0.25">
      <c r="M439" s="39">
        <f t="shared" si="10"/>
        <v>0</v>
      </c>
    </row>
    <row r="440" spans="13:13" x14ac:dyDescent="0.25">
      <c r="M440" s="39">
        <f t="shared" si="10"/>
        <v>0</v>
      </c>
    </row>
    <row r="441" spans="13:13" x14ac:dyDescent="0.25">
      <c r="M441" s="39">
        <f t="shared" si="10"/>
        <v>0</v>
      </c>
    </row>
    <row r="442" spans="13:13" x14ac:dyDescent="0.25">
      <c r="M442" s="39">
        <f t="shared" si="10"/>
        <v>0</v>
      </c>
    </row>
    <row r="443" spans="13:13" x14ac:dyDescent="0.25">
      <c r="M443" s="39">
        <f t="shared" si="10"/>
        <v>0</v>
      </c>
    </row>
    <row r="444" spans="13:13" x14ac:dyDescent="0.25">
      <c r="M444" s="39">
        <f t="shared" si="10"/>
        <v>0</v>
      </c>
    </row>
    <row r="445" spans="13:13" x14ac:dyDescent="0.25">
      <c r="M445" s="39">
        <f t="shared" si="10"/>
        <v>0</v>
      </c>
    </row>
    <row r="446" spans="13:13" x14ac:dyDescent="0.25">
      <c r="M446" s="39">
        <f t="shared" si="10"/>
        <v>0</v>
      </c>
    </row>
    <row r="447" spans="13:13" x14ac:dyDescent="0.25">
      <c r="M447" s="39">
        <f t="shared" si="10"/>
        <v>0</v>
      </c>
    </row>
    <row r="448" spans="13:13" x14ac:dyDescent="0.25">
      <c r="M448" s="39">
        <f t="shared" si="10"/>
        <v>0</v>
      </c>
    </row>
    <row r="449" spans="13:13" x14ac:dyDescent="0.25">
      <c r="M449" s="39">
        <f t="shared" si="10"/>
        <v>0</v>
      </c>
    </row>
    <row r="450" spans="13:13" x14ac:dyDescent="0.25">
      <c r="M450" s="39">
        <f t="shared" si="10"/>
        <v>0</v>
      </c>
    </row>
    <row r="451" spans="13:13" x14ac:dyDescent="0.25">
      <c r="M451" s="39">
        <f t="shared" ref="M451:M500" si="11">D451-C451</f>
        <v>0</v>
      </c>
    </row>
    <row r="452" spans="13:13" x14ac:dyDescent="0.25">
      <c r="M452" s="39">
        <f t="shared" si="11"/>
        <v>0</v>
      </c>
    </row>
    <row r="453" spans="13:13" x14ac:dyDescent="0.25">
      <c r="M453" s="39">
        <f t="shared" si="11"/>
        <v>0</v>
      </c>
    </row>
    <row r="454" spans="13:13" x14ac:dyDescent="0.25">
      <c r="M454" s="39">
        <f t="shared" si="11"/>
        <v>0</v>
      </c>
    </row>
    <row r="455" spans="13:13" x14ac:dyDescent="0.25">
      <c r="M455" s="39">
        <f t="shared" si="11"/>
        <v>0</v>
      </c>
    </row>
    <row r="456" spans="13:13" x14ac:dyDescent="0.25">
      <c r="M456" s="39">
        <f t="shared" si="11"/>
        <v>0</v>
      </c>
    </row>
    <row r="457" spans="13:13" x14ac:dyDescent="0.25">
      <c r="M457" s="39">
        <f t="shared" si="11"/>
        <v>0</v>
      </c>
    </row>
    <row r="458" spans="13:13" x14ac:dyDescent="0.25">
      <c r="M458" s="39">
        <f t="shared" si="11"/>
        <v>0</v>
      </c>
    </row>
    <row r="459" spans="13:13" x14ac:dyDescent="0.25">
      <c r="M459" s="39">
        <f t="shared" si="11"/>
        <v>0</v>
      </c>
    </row>
    <row r="460" spans="13:13" x14ac:dyDescent="0.25">
      <c r="M460" s="39">
        <f t="shared" si="11"/>
        <v>0</v>
      </c>
    </row>
    <row r="461" spans="13:13" x14ac:dyDescent="0.25">
      <c r="M461" s="39">
        <f t="shared" si="11"/>
        <v>0</v>
      </c>
    </row>
    <row r="462" spans="13:13" x14ac:dyDescent="0.25">
      <c r="M462" s="39">
        <f t="shared" si="11"/>
        <v>0</v>
      </c>
    </row>
    <row r="463" spans="13:13" x14ac:dyDescent="0.25">
      <c r="M463" s="39">
        <f t="shared" si="11"/>
        <v>0</v>
      </c>
    </row>
    <row r="464" spans="13:13" x14ac:dyDescent="0.25">
      <c r="M464" s="39">
        <f t="shared" si="11"/>
        <v>0</v>
      </c>
    </row>
    <row r="465" spans="13:13" x14ac:dyDescent="0.25">
      <c r="M465" s="39">
        <f t="shared" si="11"/>
        <v>0</v>
      </c>
    </row>
    <row r="466" spans="13:13" x14ac:dyDescent="0.25">
      <c r="M466" s="39">
        <f t="shared" si="11"/>
        <v>0</v>
      </c>
    </row>
    <row r="467" spans="13:13" x14ac:dyDescent="0.25">
      <c r="M467" s="39">
        <f t="shared" si="11"/>
        <v>0</v>
      </c>
    </row>
    <row r="468" spans="13:13" x14ac:dyDescent="0.25">
      <c r="M468" s="39">
        <f t="shared" si="11"/>
        <v>0</v>
      </c>
    </row>
    <row r="469" spans="13:13" x14ac:dyDescent="0.25">
      <c r="M469" s="39">
        <f t="shared" si="11"/>
        <v>0</v>
      </c>
    </row>
    <row r="470" spans="13:13" x14ac:dyDescent="0.25">
      <c r="M470" s="39">
        <f t="shared" si="11"/>
        <v>0</v>
      </c>
    </row>
    <row r="471" spans="13:13" x14ac:dyDescent="0.25">
      <c r="M471" s="39">
        <f t="shared" si="11"/>
        <v>0</v>
      </c>
    </row>
    <row r="472" spans="13:13" x14ac:dyDescent="0.25">
      <c r="M472" s="39">
        <f t="shared" si="11"/>
        <v>0</v>
      </c>
    </row>
    <row r="473" spans="13:13" x14ac:dyDescent="0.25">
      <c r="M473" s="39">
        <f t="shared" si="11"/>
        <v>0</v>
      </c>
    </row>
    <row r="474" spans="13:13" x14ac:dyDescent="0.25">
      <c r="M474" s="39">
        <f t="shared" si="11"/>
        <v>0</v>
      </c>
    </row>
    <row r="475" spans="13:13" x14ac:dyDescent="0.25">
      <c r="M475" s="39">
        <f t="shared" si="11"/>
        <v>0</v>
      </c>
    </row>
    <row r="476" spans="13:13" x14ac:dyDescent="0.25">
      <c r="M476" s="39">
        <f t="shared" si="11"/>
        <v>0</v>
      </c>
    </row>
    <row r="477" spans="13:13" x14ac:dyDescent="0.25">
      <c r="M477" s="39">
        <f t="shared" si="11"/>
        <v>0</v>
      </c>
    </row>
    <row r="478" spans="13:13" x14ac:dyDescent="0.25">
      <c r="M478" s="39">
        <f t="shared" si="11"/>
        <v>0</v>
      </c>
    </row>
    <row r="479" spans="13:13" x14ac:dyDescent="0.25">
      <c r="M479" s="39">
        <f t="shared" si="11"/>
        <v>0</v>
      </c>
    </row>
    <row r="480" spans="13:13" x14ac:dyDescent="0.25">
      <c r="M480" s="39">
        <f t="shared" si="11"/>
        <v>0</v>
      </c>
    </row>
    <row r="481" spans="13:13" x14ac:dyDescent="0.25">
      <c r="M481" s="39">
        <f t="shared" si="11"/>
        <v>0</v>
      </c>
    </row>
    <row r="482" spans="13:13" x14ac:dyDescent="0.25">
      <c r="M482" s="39">
        <f t="shared" si="11"/>
        <v>0</v>
      </c>
    </row>
    <row r="483" spans="13:13" x14ac:dyDescent="0.25">
      <c r="M483" s="39">
        <f t="shared" si="11"/>
        <v>0</v>
      </c>
    </row>
    <row r="484" spans="13:13" x14ac:dyDescent="0.25">
      <c r="M484" s="39">
        <f t="shared" si="11"/>
        <v>0</v>
      </c>
    </row>
    <row r="485" spans="13:13" x14ac:dyDescent="0.25">
      <c r="M485" s="39">
        <f t="shared" si="11"/>
        <v>0</v>
      </c>
    </row>
    <row r="486" spans="13:13" x14ac:dyDescent="0.25">
      <c r="M486" s="39">
        <f t="shared" si="11"/>
        <v>0</v>
      </c>
    </row>
    <row r="487" spans="13:13" x14ac:dyDescent="0.25">
      <c r="M487" s="39">
        <f t="shared" si="11"/>
        <v>0</v>
      </c>
    </row>
    <row r="488" spans="13:13" x14ac:dyDescent="0.25">
      <c r="M488" s="39">
        <f t="shared" si="11"/>
        <v>0</v>
      </c>
    </row>
    <row r="489" spans="13:13" x14ac:dyDescent="0.25">
      <c r="M489" s="39">
        <f t="shared" si="11"/>
        <v>0</v>
      </c>
    </row>
    <row r="490" spans="13:13" x14ac:dyDescent="0.25">
      <c r="M490" s="39">
        <f t="shared" si="11"/>
        <v>0</v>
      </c>
    </row>
    <row r="491" spans="13:13" x14ac:dyDescent="0.25">
      <c r="M491" s="39">
        <f t="shared" si="11"/>
        <v>0</v>
      </c>
    </row>
    <row r="492" spans="13:13" x14ac:dyDescent="0.25">
      <c r="M492" s="39">
        <f t="shared" si="11"/>
        <v>0</v>
      </c>
    </row>
    <row r="493" spans="13:13" x14ac:dyDescent="0.25">
      <c r="M493" s="39">
        <f t="shared" si="11"/>
        <v>0</v>
      </c>
    </row>
    <row r="494" spans="13:13" x14ac:dyDescent="0.25">
      <c r="M494" s="39">
        <f t="shared" si="11"/>
        <v>0</v>
      </c>
    </row>
    <row r="495" spans="13:13" x14ac:dyDescent="0.25">
      <c r="M495" s="39">
        <f t="shared" si="11"/>
        <v>0</v>
      </c>
    </row>
    <row r="496" spans="13:13" x14ac:dyDescent="0.25">
      <c r="M496" s="39">
        <f t="shared" si="11"/>
        <v>0</v>
      </c>
    </row>
    <row r="497" spans="13:13" x14ac:dyDescent="0.25">
      <c r="M497" s="39">
        <f t="shared" si="11"/>
        <v>0</v>
      </c>
    </row>
    <row r="498" spans="13:13" x14ac:dyDescent="0.25">
      <c r="M498" s="39">
        <f t="shared" si="11"/>
        <v>0</v>
      </c>
    </row>
    <row r="499" spans="13:13" x14ac:dyDescent="0.25">
      <c r="M499" s="39">
        <f t="shared" si="11"/>
        <v>0</v>
      </c>
    </row>
    <row r="500" spans="13:13" x14ac:dyDescent="0.25">
      <c r="M500" s="39">
        <f t="shared" si="11"/>
        <v>0</v>
      </c>
    </row>
  </sheetData>
  <pageMargins left="0.7" right="0.7" top="0.75" bottom="0.75" header="0.3" footer="0.3"/>
  <customProperties>
    <customPr name="_pios_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Week 47</vt:lpstr>
      <vt:lpstr>Mon Nov 21</vt:lpstr>
      <vt:lpstr>Tue Nov 22</vt:lpstr>
      <vt:lpstr>Wed Nov 23</vt:lpstr>
    </vt:vector>
  </TitlesOfParts>
  <Company>Fritz Egger GmbH Co. OG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Burcham Patrick</dc:creator>
  <cp:lastModifiedBy>Burcham Patrick</cp:lastModifiedBy>
  <dcterms:created xsi:type="dcterms:W3CDTF">2022-11-30T15:57:02Z</dcterms:created>
  <dcterms:modified xsi:type="dcterms:W3CDTF">2022-11-30T16:47:11Z</dcterms:modified>
</cp:coreProperties>
</file>