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Logistic Trucks Weekly Numbers/"/>
    </mc:Choice>
  </mc:AlternateContent>
  <bookViews>
    <workbookView xWindow="0" yWindow="0" windowWidth="19140" windowHeight="7575" activeTab="5"/>
  </bookViews>
  <sheets>
    <sheet name="Week 49" sheetId="1" r:id="rId1"/>
    <sheet name="Mon Dec 05" sheetId="2" r:id="rId2"/>
    <sheet name="Tue Dec 06" sheetId="3" r:id="rId3"/>
    <sheet name="Wed Dec 07" sheetId="4" r:id="rId4"/>
    <sheet name="Thu Dec 08" sheetId="5" r:id="rId5"/>
    <sheet name="Fri Dec 09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T2" i="1" s="1"/>
  <c r="S8" i="1"/>
  <c r="S9" i="1"/>
  <c r="S10" i="1"/>
  <c r="S11" i="1"/>
  <c r="S12" i="1"/>
  <c r="S13" i="1"/>
  <c r="S14" i="1"/>
  <c r="S15" i="1"/>
  <c r="S16" i="1"/>
  <c r="T6" i="1" s="1"/>
  <c r="S17" i="1"/>
  <c r="S18" i="1"/>
  <c r="S19" i="1"/>
  <c r="S20" i="1"/>
  <c r="S21" i="1"/>
  <c r="S22" i="1"/>
  <c r="S23" i="1"/>
  <c r="S24" i="1"/>
  <c r="T25" i="1" l="1"/>
  <c r="T18" i="1"/>
  <c r="T5" i="1"/>
  <c r="T24" i="1"/>
  <c r="T9" i="1"/>
  <c r="T23" i="1"/>
  <c r="T20" i="1"/>
  <c r="T17" i="1"/>
  <c r="T14" i="1"/>
  <c r="T11" i="1"/>
  <c r="T8" i="1"/>
  <c r="T4" i="1"/>
  <c r="T3" i="1"/>
  <c r="T21" i="1"/>
  <c r="T15" i="1"/>
  <c r="T12" i="1"/>
  <c r="T22" i="1"/>
  <c r="T19" i="1"/>
  <c r="T16" i="1"/>
  <c r="T13" i="1"/>
  <c r="T10" i="1"/>
  <c r="T7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" i="1"/>
  <c r="S19" i="4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4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8" i="5"/>
  <c r="N39" i="5"/>
  <c r="N40" i="5"/>
  <c r="N41" i="5"/>
  <c r="N42" i="5"/>
  <c r="N43" i="5"/>
  <c r="N44" i="5"/>
  <c r="N45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8" i="5"/>
  <c r="M39" i="5"/>
  <c r="M40" i="5"/>
  <c r="M41" i="5"/>
  <c r="M42" i="5"/>
  <c r="M43" i="5"/>
  <c r="M44" i="5"/>
  <c r="M45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S12" i="4"/>
  <c r="Q11" i="4"/>
  <c r="Q5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S13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M3" i="2"/>
  <c r="M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Q11" i="1" l="1"/>
  <c r="Q6" i="1"/>
  <c r="Q12" i="1"/>
  <c r="Q18" i="1"/>
  <c r="Q24" i="1"/>
  <c r="Q7" i="1"/>
  <c r="Q13" i="1"/>
  <c r="Q19" i="1"/>
  <c r="Q25" i="1"/>
  <c r="Q23" i="1"/>
  <c r="Q2" i="1"/>
  <c r="Q8" i="1"/>
  <c r="Q14" i="1"/>
  <c r="Q20" i="1"/>
  <c r="Q5" i="1"/>
  <c r="Q3" i="1"/>
  <c r="Q9" i="1"/>
  <c r="Q15" i="1"/>
  <c r="Q21" i="1"/>
  <c r="Q17" i="1"/>
  <c r="Q4" i="1"/>
  <c r="Q10" i="1"/>
  <c r="Q16" i="1"/>
  <c r="Q22" i="1"/>
  <c r="Q17" i="4"/>
  <c r="Q23" i="4"/>
  <c r="Q6" i="4"/>
  <c r="Q12" i="4"/>
  <c r="Q18" i="4"/>
  <c r="Q24" i="4"/>
  <c r="S18" i="4"/>
  <c r="S11" i="4"/>
  <c r="Q7" i="4"/>
  <c r="Q13" i="4"/>
  <c r="Q19" i="4"/>
  <c r="Q25" i="4"/>
  <c r="S17" i="4"/>
  <c r="S10" i="4"/>
  <c r="Q2" i="4"/>
  <c r="Q8" i="4"/>
  <c r="Q14" i="4"/>
  <c r="Q20" i="4"/>
  <c r="S23" i="4"/>
  <c r="S16" i="4"/>
  <c r="S8" i="4"/>
  <c r="Q3" i="4"/>
  <c r="Q9" i="4"/>
  <c r="Q15" i="4"/>
  <c r="Q21" i="4"/>
  <c r="S22" i="4"/>
  <c r="S14" i="4"/>
  <c r="S7" i="4"/>
  <c r="Q4" i="4"/>
  <c r="Q10" i="4"/>
  <c r="Q16" i="4"/>
  <c r="Q22" i="4"/>
  <c r="S21" i="4"/>
  <c r="R6" i="1" l="1"/>
  <c r="R12" i="1"/>
  <c r="R18" i="1"/>
  <c r="R24" i="1"/>
  <c r="R11" i="1"/>
  <c r="R7" i="1"/>
  <c r="R13" i="1"/>
  <c r="R19" i="1"/>
  <c r="R25" i="1"/>
  <c r="R8" i="1"/>
  <c r="R14" i="1"/>
  <c r="R20" i="1"/>
  <c r="R2" i="1"/>
  <c r="R5" i="1"/>
  <c r="R17" i="1"/>
  <c r="R3" i="1"/>
  <c r="R9" i="1"/>
  <c r="R15" i="1"/>
  <c r="R21" i="1"/>
  <c r="R4" i="1"/>
  <c r="R10" i="1"/>
  <c r="R16" i="1"/>
  <c r="R22" i="1"/>
  <c r="R23" i="1"/>
  <c r="T8" i="4"/>
  <c r="T14" i="4"/>
  <c r="T20" i="4"/>
  <c r="T2" i="4"/>
  <c r="T7" i="4"/>
  <c r="T3" i="4"/>
  <c r="T9" i="4"/>
  <c r="T15" i="4"/>
  <c r="T21" i="4"/>
  <c r="T19" i="4"/>
  <c r="T4" i="4"/>
  <c r="T10" i="4"/>
  <c r="T16" i="4"/>
  <c r="T22" i="4"/>
  <c r="T25" i="4"/>
  <c r="T5" i="4"/>
  <c r="T11" i="4"/>
  <c r="T17" i="4"/>
  <c r="T23" i="4"/>
  <c r="T6" i="4"/>
  <c r="T12" i="4"/>
  <c r="T18" i="4"/>
  <c r="T24" i="4"/>
  <c r="T13" i="4"/>
  <c r="R6" i="4"/>
  <c r="R12" i="4"/>
  <c r="R18" i="4"/>
  <c r="R24" i="4"/>
  <c r="R7" i="4"/>
  <c r="R13" i="4"/>
  <c r="R19" i="4"/>
  <c r="R25" i="4"/>
  <c r="R5" i="4"/>
  <c r="R8" i="4"/>
  <c r="R14" i="4"/>
  <c r="R20" i="4"/>
  <c r="R2" i="4"/>
  <c r="R17" i="4"/>
  <c r="R3" i="4"/>
  <c r="R9" i="4"/>
  <c r="R15" i="4"/>
  <c r="R21" i="4"/>
  <c r="R4" i="4"/>
  <c r="R10" i="4"/>
  <c r="R16" i="4"/>
  <c r="R22" i="4"/>
  <c r="R11" i="4"/>
  <c r="R23" i="4"/>
</calcChain>
</file>

<file path=xl/sharedStrings.xml><?xml version="1.0" encoding="utf-8"?>
<sst xmlns="http://schemas.openxmlformats.org/spreadsheetml/2006/main" count="1070" uniqueCount="267">
  <si>
    <t>DATE</t>
  </si>
  <si>
    <t>DEL. TYPE</t>
  </si>
  <si>
    <t>TIME IN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</si>
  <si>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</si>
  <si>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</si>
  <si>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</si>
  <si>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</si>
  <si>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</si>
  <si>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</si>
  <si>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</si>
  <si>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</si>
  <si>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12/5</t>
  </si>
  <si>
    <t>PU</t>
  </si>
  <si>
    <t>AM20721</t>
  </si>
  <si>
    <t>JKT</t>
  </si>
  <si>
    <t>T &amp; T</t>
  </si>
  <si>
    <t>2440054D</t>
  </si>
  <si>
    <t>ZOKO</t>
  </si>
  <si>
    <t>QA33BH</t>
  </si>
  <si>
    <t>NEWLINE</t>
  </si>
  <si>
    <t>AM18421</t>
  </si>
  <si>
    <t>DOUBLE J</t>
  </si>
  <si>
    <t>E623927</t>
  </si>
  <si>
    <t>GTM</t>
  </si>
  <si>
    <t>U973264</t>
  </si>
  <si>
    <t>TESTMAN</t>
  </si>
  <si>
    <t>AE10417</t>
  </si>
  <si>
    <t>MCS</t>
  </si>
  <si>
    <t>22766Y</t>
  </si>
  <si>
    <t>JB HUNT</t>
  </si>
  <si>
    <t>CONTAINER</t>
  </si>
  <si>
    <t>FFAU2603109</t>
  </si>
  <si>
    <t>CPG</t>
  </si>
  <si>
    <t>E623919</t>
  </si>
  <si>
    <t>QA32BH</t>
  </si>
  <si>
    <t>NEW LINE</t>
  </si>
  <si>
    <t>AL42168</t>
  </si>
  <si>
    <t>DELION</t>
  </si>
  <si>
    <t>JBHU308816</t>
  </si>
  <si>
    <t>257241A</t>
  </si>
  <si>
    <t>ALLSTATE</t>
  </si>
  <si>
    <t>AMT</t>
  </si>
  <si>
    <t>SV EXPRESS</t>
  </si>
  <si>
    <t>.AM20721</t>
  </si>
  <si>
    <t>UETU5563591</t>
  </si>
  <si>
    <t>M</t>
  </si>
  <si>
    <t>LOGISTIC C</t>
  </si>
  <si>
    <t>STTU432382</t>
  </si>
  <si>
    <t>STG</t>
  </si>
  <si>
    <t>5637CV</t>
  </si>
  <si>
    <t>AM TR</t>
  </si>
  <si>
    <t>P890CRS</t>
  </si>
  <si>
    <t>JUDY</t>
  </si>
  <si>
    <t>E623928</t>
  </si>
  <si>
    <t>GALLIMORE</t>
  </si>
  <si>
    <t>MSDU7869697</t>
  </si>
  <si>
    <t>ECKO</t>
  </si>
  <si>
    <t>AH59897</t>
  </si>
  <si>
    <t>A1</t>
  </si>
  <si>
    <t>P584388</t>
  </si>
  <si>
    <t>USA</t>
  </si>
  <si>
    <t>P557653</t>
  </si>
  <si>
    <t>ICEMAN</t>
  </si>
  <si>
    <t>GT</t>
  </si>
  <si>
    <t>S5752Z</t>
  </si>
  <si>
    <t>MR FLATBED</t>
  </si>
  <si>
    <t>MSMU47791450</t>
  </si>
  <si>
    <t>UPS</t>
  </si>
  <si>
    <t>DIDN'T LOAD</t>
  </si>
  <si>
    <t>261462B</t>
  </si>
  <si>
    <t>ALA</t>
  </si>
  <si>
    <t>NAILI</t>
  </si>
  <si>
    <t>T9924B</t>
  </si>
  <si>
    <t>BSD</t>
  </si>
  <si>
    <t>E343372</t>
  </si>
  <si>
    <t>E283392</t>
  </si>
  <si>
    <t>E451882</t>
  </si>
  <si>
    <t>JBHU291538</t>
  </si>
  <si>
    <t>SP281HAS</t>
  </si>
  <si>
    <t>RG TRANS</t>
  </si>
  <si>
    <t>E623921</t>
  </si>
  <si>
    <t>POHL</t>
  </si>
  <si>
    <t>XPOU425882</t>
  </si>
  <si>
    <t>XPO</t>
  </si>
  <si>
    <t>E343374</t>
  </si>
  <si>
    <t>P585447</t>
  </si>
  <si>
    <t>FEDEX</t>
  </si>
  <si>
    <t>W7539R</t>
  </si>
  <si>
    <t>PLH</t>
  </si>
  <si>
    <t>YANG</t>
  </si>
  <si>
    <t>U553877</t>
  </si>
  <si>
    <t>SANDAU</t>
  </si>
  <si>
    <t>IRON WAY</t>
  </si>
  <si>
    <t>E283410</t>
  </si>
  <si>
    <t>TRINITY</t>
  </si>
  <si>
    <t>JBHU328360</t>
  </si>
  <si>
    <t>JBHU249021</t>
  </si>
  <si>
    <t>12/6</t>
  </si>
  <si>
    <t>231043D</t>
  </si>
  <si>
    <t>MSMU8162196</t>
  </si>
  <si>
    <t>D059300</t>
  </si>
  <si>
    <t>DEST. UNKNOWN</t>
  </si>
  <si>
    <t>SP359AAR</t>
  </si>
  <si>
    <t>NANCY BAER</t>
  </si>
  <si>
    <t>MSDU6679244</t>
  </si>
  <si>
    <t>XPOU412454</t>
  </si>
  <si>
    <t>T484776</t>
  </si>
  <si>
    <t>GR PLAINS</t>
  </si>
  <si>
    <t>PHOENIX</t>
  </si>
  <si>
    <t>P7414B</t>
  </si>
  <si>
    <t>DM TRANS</t>
  </si>
  <si>
    <t>TENACIOUS</t>
  </si>
  <si>
    <t>U989194</t>
  </si>
  <si>
    <t>CG1</t>
  </si>
  <si>
    <t>JBHU326178</t>
  </si>
  <si>
    <t>E451883</t>
  </si>
  <si>
    <t>038361T</t>
  </si>
  <si>
    <t>ACE DORAN</t>
  </si>
  <si>
    <t>51275PT</t>
  </si>
  <si>
    <t>TORRENCE</t>
  </si>
  <si>
    <t>UAF867</t>
  </si>
  <si>
    <t>RITCH</t>
  </si>
  <si>
    <t>LOAD MAX</t>
  </si>
  <si>
    <t>BROKEN DRUM</t>
  </si>
  <si>
    <t>E623923</t>
  </si>
  <si>
    <t>SP170LYU</t>
  </si>
  <si>
    <t>US TRANS LOCO</t>
  </si>
  <si>
    <t>128983A</t>
  </si>
  <si>
    <t>M &amp; M</t>
  </si>
  <si>
    <t>SAIA</t>
  </si>
  <si>
    <t>XPOU421926</t>
  </si>
  <si>
    <t>ABS</t>
  </si>
  <si>
    <t>031350T</t>
  </si>
  <si>
    <t>7778/0</t>
  </si>
  <si>
    <t>DHT</t>
  </si>
  <si>
    <t>E322156</t>
  </si>
  <si>
    <t>WOLVE PACK</t>
  </si>
  <si>
    <t>E623922</t>
  </si>
  <si>
    <t>JBHU277797</t>
  </si>
  <si>
    <t>T7020E</t>
  </si>
  <si>
    <t>JBHU305011</t>
  </si>
  <si>
    <t>SP134CLP</t>
  </si>
  <si>
    <t>AT</t>
  </si>
  <si>
    <t>TRINTY</t>
  </si>
  <si>
    <t>12/7</t>
  </si>
  <si>
    <t>49327T</t>
  </si>
  <si>
    <t>BLUEGRASS</t>
  </si>
  <si>
    <t>FA5615</t>
  </si>
  <si>
    <t>WINDSTAR</t>
  </si>
  <si>
    <t>XPOU424335</t>
  </si>
  <si>
    <t>E4551879</t>
  </si>
  <si>
    <t>QA0065</t>
  </si>
  <si>
    <t>SURPRISE 44</t>
  </si>
  <si>
    <t>CROWN PRINCE</t>
  </si>
  <si>
    <t>E623926</t>
  </si>
  <si>
    <t>255919T</t>
  </si>
  <si>
    <t>ZERO MAX</t>
  </si>
  <si>
    <t>IG</t>
  </si>
  <si>
    <t>AK2821</t>
  </si>
  <si>
    <t>SOCAL</t>
  </si>
  <si>
    <t>U723810</t>
  </si>
  <si>
    <t>TARA</t>
  </si>
  <si>
    <t>AM44967</t>
  </si>
  <si>
    <t>LT</t>
  </si>
  <si>
    <t>BRITE</t>
  </si>
  <si>
    <t>E4W333</t>
  </si>
  <si>
    <t>HISER</t>
  </si>
  <si>
    <t>T484774</t>
  </si>
  <si>
    <t>E623920</t>
  </si>
  <si>
    <t>YBX239</t>
  </si>
  <si>
    <t>T TOWN</t>
  </si>
  <si>
    <t>MILLENNIALS</t>
  </si>
  <si>
    <t>SP708ERK</t>
  </si>
  <si>
    <t>LUCAS</t>
  </si>
  <si>
    <t>E283391</t>
  </si>
  <si>
    <t>T7215E</t>
  </si>
  <si>
    <t>248548E</t>
  </si>
  <si>
    <t>CLT</t>
  </si>
  <si>
    <t>STTU431777</t>
  </si>
  <si>
    <t>P932023</t>
  </si>
  <si>
    <t>ROEHL</t>
  </si>
  <si>
    <t>3887ZT</t>
  </si>
  <si>
    <t>MAX</t>
  </si>
  <si>
    <t>UPSS</t>
  </si>
  <si>
    <t>JBHU321338</t>
  </si>
  <si>
    <t>SP714AKM</t>
  </si>
  <si>
    <t>12/8</t>
  </si>
  <si>
    <t>SV</t>
  </si>
  <si>
    <t>DEVALL</t>
  </si>
  <si>
    <t>FSCU8040360</t>
  </si>
  <si>
    <t>282579X</t>
  </si>
  <si>
    <t>UFG</t>
  </si>
  <si>
    <t>CAIU9283855</t>
  </si>
  <si>
    <t>XPOU413924</t>
  </si>
  <si>
    <t>IDC</t>
  </si>
  <si>
    <t>XXII</t>
  </si>
  <si>
    <t>GSM</t>
  </si>
  <si>
    <t>EGO</t>
  </si>
  <si>
    <t>STELLAR</t>
  </si>
  <si>
    <t>QAB1BY</t>
  </si>
  <si>
    <t>JMT</t>
  </si>
  <si>
    <t>QS</t>
  </si>
  <si>
    <t>U7333733</t>
  </si>
  <si>
    <t>ALL DAY TRUCKING</t>
  </si>
  <si>
    <t>226561T</t>
  </si>
  <si>
    <t>MT</t>
  </si>
  <si>
    <t>SLR EXPRESS</t>
  </si>
  <si>
    <t>SP965KDJ</t>
  </si>
  <si>
    <t>AM98086</t>
  </si>
  <si>
    <t>SNL</t>
  </si>
  <si>
    <t>W5217K</t>
  </si>
  <si>
    <t>E62392</t>
  </si>
  <si>
    <t>SP268NNN</t>
  </si>
  <si>
    <t>209AB621</t>
  </si>
  <si>
    <t>PIGEON</t>
  </si>
  <si>
    <t>E661424</t>
  </si>
  <si>
    <t>AGGRESSIVE</t>
  </si>
  <si>
    <t>P59583E</t>
  </si>
  <si>
    <t>DM</t>
  </si>
  <si>
    <t>12/9</t>
  </si>
  <si>
    <t>FELHER</t>
  </si>
  <si>
    <t>CONTANER</t>
  </si>
  <si>
    <t>TEMU7634281</t>
  </si>
  <si>
    <t>WIR696</t>
  </si>
  <si>
    <t>241301B</t>
  </si>
  <si>
    <t>SHOULARS</t>
  </si>
  <si>
    <t>12825T</t>
  </si>
  <si>
    <t>PHEONIX</t>
  </si>
  <si>
    <t>A &amp; F</t>
  </si>
  <si>
    <t>266839E</t>
  </si>
  <si>
    <t>LABEBE</t>
  </si>
  <si>
    <t>T2032V</t>
  </si>
  <si>
    <t>SP818HFC</t>
  </si>
  <si>
    <t>HB TRUCK</t>
  </si>
  <si>
    <t>PG LOG</t>
  </si>
  <si>
    <t>X6286E</t>
  </si>
  <si>
    <t>WESTLAKE</t>
  </si>
  <si>
    <t>6GV494</t>
  </si>
  <si>
    <t>STARBOARD</t>
  </si>
  <si>
    <t>53268M</t>
  </si>
  <si>
    <t>QA4SGT</t>
  </si>
  <si>
    <t>MARVEL</t>
  </si>
  <si>
    <t>NPS</t>
  </si>
  <si>
    <t>YEP344</t>
  </si>
  <si>
    <t>WFJ</t>
  </si>
  <si>
    <t>E32216</t>
  </si>
  <si>
    <t>ELIO</t>
  </si>
  <si>
    <t>ESTES</t>
  </si>
  <si>
    <t>ECLECTIC</t>
  </si>
  <si>
    <t>S5236X</t>
  </si>
  <si>
    <t>LUXOR</t>
  </si>
  <si>
    <t>V68635</t>
  </si>
  <si>
    <t>T6463M</t>
  </si>
  <si>
    <t>JBHU327774</t>
  </si>
  <si>
    <t>JBHU322504</t>
  </si>
  <si>
    <t>SP596RST</t>
  </si>
  <si>
    <t>Time Difference</t>
  </si>
  <si>
    <t>Entry Hours</t>
  </si>
  <si>
    <t>Daily Hours</t>
  </si>
  <si>
    <t>Daily Total Number of Logistic Trucks by Hour</t>
  </si>
  <si>
    <t>Daily Average Number of Logistic Trucks by Hour</t>
  </si>
  <si>
    <t>Daily Average Time of Logistic Trucks Trips by Hour</t>
  </si>
  <si>
    <t>Daily Average Time of Logistic Trucks Trips</t>
  </si>
  <si>
    <t>Weekly Total Number of Logistic Trucks by Hour</t>
  </si>
  <si>
    <t>Weekly Average Number of Logistic Trucks by Hour</t>
  </si>
  <si>
    <t>Weekly Average Time of Logistic Trucks Trips by Hour</t>
  </si>
  <si>
    <t>Weekly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</si>
</sst>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21" fontId="3" fillId="0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/>
    <xf numFmtId="0" fontId="3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0" fontId="3" fillId="3" borderId="1" xfId="0" quotePrefix="1" applyFont="1" applyFill="1" applyBorder="1"/>
    <xf numFmtId="0" fontId="1" fillId="3" borderId="1" xfId="0" applyFont="1" applyFill="1" applyBorder="1" applyAlignment="1">
      <alignment horizontal="center"/>
    </xf>
    <xf numFmtId="0" fontId="4" fillId="6" borderId="3" xfId="0" applyFont="1" applyFill="1" applyBorder="1"/>
    <xf numFmtId="0" fontId="4" fillId="6" borderId="6" xfId="0" applyFont="1" applyFill="1" applyBorder="1"/>
    <xf numFmtId="0" fontId="4" fillId="6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righ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/>
    <xf numFmtId="0" fontId="3" fillId="0" borderId="1" xfId="0" applyFont="1" applyFill="1" applyBorder="1"/>
    <xf numFmtId="16" fontId="3" fillId="0" borderId="2" xfId="0" quotePrefix="1" applyNumberFormat="1" applyFont="1" applyFill="1" applyBorder="1"/>
    <xf numFmtId="0" fontId="3" fillId="0" borderId="2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6" borderId="3" xfId="0" applyFont="1" applyFill="1" applyBorder="1"/>
    <xf numFmtId="0" fontId="4" fillId="6" borderId="6" xfId="0" applyFont="1" applyFill="1" applyBorder="1"/>
    <xf numFmtId="0" fontId="4" fillId="6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righ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/>
    <xf numFmtId="0" fontId="3" fillId="0" borderId="1" xfId="0" applyFont="1" applyFill="1" applyBorder="1"/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6" borderId="3" xfId="0" applyFont="1" applyFill="1" applyBorder="1"/>
    <xf numFmtId="0" fontId="4" fillId="6" borderId="6" xfId="0" applyFont="1" applyFill="1" applyBorder="1"/>
    <xf numFmtId="0" fontId="4" fillId="6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righ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 applyAlignment="1">
      <alignment horizontal="left"/>
    </xf>
    <xf numFmtId="0" fontId="2" fillId="0" borderId="1" xfId="0" quotePrefix="1" applyFont="1" applyFill="1" applyBorder="1"/>
    <xf numFmtId="0" fontId="2" fillId="0" borderId="1" xfId="0" applyFont="1" applyFill="1" applyBorder="1"/>
    <xf numFmtId="0" fontId="3" fillId="0" borderId="2" xfId="0" applyFont="1" applyFill="1" applyBorder="1" applyAlignment="1">
      <alignment horizontal="right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2" fillId="0" borderId="2" xfId="0" quotePrefix="1" applyFont="1" applyFill="1" applyBorder="1"/>
    <xf numFmtId="0" fontId="1" fillId="0" borderId="8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3" borderId="1" xfId="0" applyFont="1" applyFill="1" applyBorder="1"/>
    <xf numFmtId="0" fontId="4" fillId="6" borderId="3" xfId="0" applyFont="1" applyFill="1" applyBorder="1"/>
    <xf numFmtId="0" fontId="4" fillId="6" borderId="6" xfId="0" applyFont="1" applyFill="1" applyBorder="1"/>
    <xf numFmtId="0" fontId="4" fillId="6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righ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/>
    <xf numFmtId="0" fontId="3" fillId="0" borderId="1" xfId="0" applyFont="1" applyFill="1" applyBorder="1"/>
    <xf numFmtId="16" fontId="3" fillId="0" borderId="2" xfId="0" quotePrefix="1" applyNumberFormat="1" applyFont="1" applyFill="1" applyBorder="1"/>
    <xf numFmtId="0" fontId="3" fillId="0" borderId="2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center"/>
    </xf>
    <xf numFmtId="0" fontId="2" fillId="0" borderId="1" xfId="0" quotePrefix="1" applyFont="1" applyFill="1" applyBorder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center"/>
    </xf>
    <xf numFmtId="0" fontId="2" fillId="0" borderId="2" xfId="0" quotePrefix="1" applyFont="1" applyFill="1" applyBorder="1"/>
    <xf numFmtId="0" fontId="1" fillId="0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quotePrefix="1" applyFont="1" applyFill="1" applyBorder="1"/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16" fontId="3" fillId="3" borderId="2" xfId="0" quotePrefix="1" applyNumberFormat="1" applyFont="1" applyFill="1" applyBorder="1"/>
    <xf numFmtId="0" fontId="4" fillId="6" borderId="3" xfId="0" applyFont="1" applyFill="1" applyBorder="1"/>
    <xf numFmtId="0" fontId="4" fillId="6" borderId="6" xfId="0" applyFont="1" applyFill="1" applyBorder="1"/>
    <xf numFmtId="0" fontId="4" fillId="6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righ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center"/>
    </xf>
    <xf numFmtId="21" fontId="3" fillId="3" borderId="1" xfId="0" applyNumberFormat="1" applyFont="1" applyFill="1" applyBorder="1" applyAlignment="1">
      <alignment horizontal="center"/>
    </xf>
    <xf numFmtId="21" fontId="3" fillId="0" borderId="1" xfId="0" applyNumberFormat="1" applyFont="1" applyFill="1" applyBorder="1" applyAlignment="1">
      <alignment horizontal="left"/>
    </xf>
    <xf numFmtId="46" fontId="3" fillId="3" borderId="1" xfId="0" applyNumberFormat="1" applyFont="1" applyFill="1" applyBorder="1" applyAlignment="1">
      <alignment horizontal="left"/>
    </xf>
    <xf numFmtId="46" fontId="3" fillId="0" borderId="1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2" xfId="0" applyNumberFormat="1" applyFont="1" applyFill="1" applyBorder="1" applyAlignment="1">
      <alignment horizontal="center"/>
    </xf>
    <xf numFmtId="21" fontId="3" fillId="0" borderId="2" xfId="0" applyNumberFormat="1" applyFont="1" applyFill="1" applyBorder="1" applyAlignment="1">
      <alignment horizontal="left"/>
    </xf>
    <xf numFmtId="21" fontId="3" fillId="0" borderId="1" xfId="0" quotePrefix="1" applyNumberFormat="1" applyFont="1" applyFill="1" applyBorder="1" applyAlignment="1">
      <alignment horizontal="center"/>
    </xf>
    <xf numFmtId="21" fontId="3" fillId="3" borderId="2" xfId="0" applyNumberFormat="1" applyFont="1" applyFill="1" applyBorder="1" applyAlignment="1">
      <alignment horizontal="center"/>
    </xf>
    <xf numFmtId="46" fontId="3" fillId="3" borderId="2" xfId="0" applyNumberFormat="1" applyFont="1" applyFill="1" applyBorder="1" applyAlignment="1">
      <alignment horizontal="left"/>
    </xf>
    <xf numFmtId="46" fontId="3" fillId="0" borderId="2" xfId="0" applyNumberFormat="1" applyFont="1" applyFill="1" applyBorder="1" applyAlignment="1">
      <alignment horizontal="left"/>
    </xf>
    <xf numFmtId="46" fontId="3" fillId="0" borderId="1" xfId="0" quotePrefix="1" applyNumberFormat="1" applyFont="1" applyFill="1" applyBorder="1" applyAlignment="1">
      <alignment horizontal="left"/>
    </xf>
    <xf numFmtId="0" fontId="0" fillId="4" borderId="0" xfId="0" applyFill="1"/>
    <xf numFmtId="164" fontId="0" fillId="4" borderId="0" xfId="0" applyNumberFormat="1" applyFont="1" applyFill="1" applyBorder="1"/>
    <xf numFmtId="164" fontId="0" fillId="4" borderId="0" xfId="0" applyNumberFormat="1" applyFill="1"/>
    <xf numFmtId="0" fontId="0" fillId="5" borderId="0" xfId="0" applyFill="1"/>
    <xf numFmtId="164" fontId="0" fillId="0" borderId="0" xfId="0" applyNumberFormat="1" applyFont="1" applyFill="1" applyBorder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opLeftCell="L1" workbookViewId="0">
      <selection activeCell="S2" sqref="S2:T25"/>
    </sheetView>
  </sheetViews>
  <sheetFormatPr defaultRowHeight="15" x14ac:dyDescent="0.25"/>
  <cols>
    <col min="1" max="1" width="5" style="101" bestFit="1" customWidth="1"/>
    <col min="2" max="2" width="8.5703125" style="101" bestFit="1" customWidth="1"/>
    <col min="3" max="3" width="7.85546875" style="101" bestFit="1" customWidth="1"/>
    <col min="4" max="4" width="13.7109375" style="101" bestFit="1" customWidth="1"/>
    <col min="5" max="5" width="15.85546875" style="101" bestFit="1" customWidth="1"/>
    <col min="6" max="6" width="9.140625" style="101" customWidth="1"/>
    <col min="7" max="7" width="24.140625" style="101" bestFit="1" customWidth="1"/>
    <col min="8" max="8" width="8.7109375" style="101" bestFit="1" customWidth="1"/>
    <col min="9" max="9" width="10" style="101" bestFit="1" customWidth="1"/>
    <col min="10" max="10" width="11.5703125" style="101" bestFit="1" customWidth="1"/>
    <col min="11" max="11" width="11" style="101" bestFit="1" customWidth="1"/>
    <col min="12" max="12" width="15.5703125" style="101" bestFit="1" customWidth="1"/>
    <col min="13" max="13" width="15.42578125" style="101" bestFit="1" customWidth="1"/>
    <col min="14" max="14" width="11.140625" style="101" bestFit="1" customWidth="1"/>
    <col min="16" max="16" width="11" bestFit="1" customWidth="1"/>
    <col min="17" max="17" width="44" bestFit="1" customWidth="1"/>
    <col min="18" max="18" width="47" bestFit="1" customWidth="1"/>
    <col min="19" max="19" width="48.85546875" bestFit="1" customWidth="1"/>
    <col min="20" max="20" width="41.28515625" bestFit="1" customWidth="1"/>
  </cols>
  <sheetData>
    <row r="1" spans="1:20" ht="15.75" thickBot="1" x14ac:dyDescent="0.3">
      <c r="A1" s="136" t="s">
        <v>0</v>
      </c>
      <c r="B1" s="137" t="s">
        <v>1</v>
      </c>
      <c r="C1" s="138" t="s">
        <v>2</v>
      </c>
      <c r="D1" s="139" t="s">
        <v>256</v>
      </c>
      <c r="E1" s="140" t="s">
        <v>3</v>
      </c>
      <c r="F1" s="140" t="s">
        <v>4</v>
      </c>
      <c r="G1" s="140" t="s">
        <v>5</v>
      </c>
      <c r="H1" s="141" t="s">
        <v>6</v>
      </c>
      <c r="I1" s="139" t="s">
        <v>7</v>
      </c>
      <c r="J1" s="141" t="s">
        <v>8</v>
      </c>
      <c r="K1" s="142" t="s">
        <v>9</v>
      </c>
      <c r="L1" s="143" t="s">
        <v>10</v>
      </c>
      <c r="M1" s="101" t="s">
        <v>256</v>
      </c>
      <c r="N1" s="101" t="s">
        <v>257</v>
      </c>
      <c r="P1" t="s">
        <v>258</v>
      </c>
      <c r="Q1" t="s">
        <v>263</v>
      </c>
      <c r="R1" t="s">
        <v>264</v>
      </c>
      <c r="S1" s="161" t="s">
        <v>265</v>
      </c>
      <c r="T1" t="s">
        <v>266</v>
      </c>
    </row>
    <row r="2" spans="1:20" x14ac:dyDescent="0.25">
      <c r="A2" s="107" t="s">
        <v>11</v>
      </c>
      <c r="B2" s="108" t="s">
        <v>12</v>
      </c>
      <c r="C2" s="1">
        <v>0.23055555555555554</v>
      </c>
      <c r="D2" s="145">
        <v>0.27708333333333335</v>
      </c>
      <c r="E2" s="106">
        <v>84768482</v>
      </c>
      <c r="F2" s="106"/>
      <c r="G2" s="106" t="s">
        <v>13</v>
      </c>
      <c r="H2" s="104">
        <v>30720</v>
      </c>
      <c r="I2" s="105">
        <v>78720</v>
      </c>
      <c r="J2" s="104" t="s">
        <v>14</v>
      </c>
      <c r="K2" s="105">
        <v>11880641</v>
      </c>
      <c r="L2" s="114"/>
      <c r="M2" s="148">
        <f>D2-C2</f>
        <v>4.6527777777777807E-2</v>
      </c>
      <c r="N2" s="101">
        <f>HOUR(C2)</f>
        <v>5</v>
      </c>
      <c r="P2" s="158">
        <v>0</v>
      </c>
      <c r="Q2" s="158">
        <f>COUNTIF(N:N, "0")</f>
        <v>0</v>
      </c>
      <c r="R2" s="158">
        <f>AVERAGE($Q$2:$Q$25)</f>
        <v>10.541666666666666</v>
      </c>
      <c r="S2" s="159">
        <v>0</v>
      </c>
      <c r="T2" s="160">
        <f>AVERAGEIF($S$2:$S$25, "&lt;&gt; 0")</f>
        <v>0.29142785733850851</v>
      </c>
    </row>
    <row r="3" spans="1:20" x14ac:dyDescent="0.25">
      <c r="A3" s="107"/>
      <c r="B3" s="108"/>
      <c r="C3" s="1">
        <v>0.23680555555555557</v>
      </c>
      <c r="D3" s="145">
        <v>0.27986111111111112</v>
      </c>
      <c r="E3" s="106">
        <v>84769525</v>
      </c>
      <c r="F3" s="106"/>
      <c r="G3" s="106">
        <v>5111199</v>
      </c>
      <c r="H3" s="104">
        <v>32160</v>
      </c>
      <c r="I3" s="105">
        <v>76900</v>
      </c>
      <c r="J3" s="104" t="s">
        <v>15</v>
      </c>
      <c r="K3" s="105">
        <v>11880671</v>
      </c>
      <c r="L3" s="114"/>
      <c r="M3" s="148">
        <f t="shared" ref="M3:M66" si="0">D3-C3</f>
        <v>4.3055555555555541E-2</v>
      </c>
      <c r="N3" s="101">
        <f t="shared" ref="N3:N66" si="1">HOUR(C3)</f>
        <v>5</v>
      </c>
      <c r="P3" s="158">
        <v>1</v>
      </c>
      <c r="Q3" s="158">
        <f>COUNTIF(N:N, "1")</f>
        <v>0</v>
      </c>
      <c r="R3" s="158">
        <f t="shared" ref="R3:T25" si="2">AVERAGE($Q$2:$Q$25)</f>
        <v>10.541666666666666</v>
      </c>
      <c r="S3" s="159">
        <v>0</v>
      </c>
      <c r="T3" s="160">
        <f t="shared" ref="T3:T25" si="3">AVERAGEIF($S$2:$S$25, "&lt;&gt; 0")</f>
        <v>0.29142785733850851</v>
      </c>
    </row>
    <row r="4" spans="1:20" x14ac:dyDescent="0.25">
      <c r="A4" s="107"/>
      <c r="B4" s="108"/>
      <c r="C4" s="1">
        <v>0.24861111111111112</v>
      </c>
      <c r="D4" s="145">
        <v>0.34375</v>
      </c>
      <c r="E4" s="106">
        <v>84774249</v>
      </c>
      <c r="F4" s="106"/>
      <c r="G4" s="106" t="s">
        <v>16</v>
      </c>
      <c r="H4" s="104">
        <v>32600</v>
      </c>
      <c r="I4" s="105">
        <v>77340</v>
      </c>
      <c r="J4" s="104" t="s">
        <v>17</v>
      </c>
      <c r="K4" s="105">
        <v>11880755</v>
      </c>
      <c r="L4" s="114"/>
      <c r="M4" s="148">
        <f t="shared" si="0"/>
        <v>9.5138888888888884E-2</v>
      </c>
      <c r="N4" s="101">
        <f t="shared" si="1"/>
        <v>5</v>
      </c>
      <c r="P4" s="158">
        <v>2</v>
      </c>
      <c r="Q4" s="158">
        <f>COUNTIF(N:N, "2")</f>
        <v>0</v>
      </c>
      <c r="R4" s="158">
        <f t="shared" si="2"/>
        <v>10.541666666666666</v>
      </c>
      <c r="S4" s="159">
        <v>0</v>
      </c>
      <c r="T4" s="160">
        <f t="shared" si="3"/>
        <v>0.29142785733850851</v>
      </c>
    </row>
    <row r="5" spans="1:20" x14ac:dyDescent="0.25">
      <c r="A5" s="129"/>
      <c r="B5" s="125"/>
      <c r="C5" s="119"/>
      <c r="D5" s="118"/>
      <c r="E5" s="119"/>
      <c r="F5" s="119"/>
      <c r="G5" s="119" t="s">
        <v>18</v>
      </c>
      <c r="H5" s="118">
        <v>30440</v>
      </c>
      <c r="I5" s="120"/>
      <c r="J5" s="118" t="s">
        <v>19</v>
      </c>
      <c r="K5" s="120"/>
      <c r="L5" s="130"/>
      <c r="M5" s="148"/>
      <c r="P5" s="158">
        <v>3</v>
      </c>
      <c r="Q5" s="158">
        <f>COUNTIF(N:N, "3")</f>
        <v>0</v>
      </c>
      <c r="R5" s="158">
        <f t="shared" si="2"/>
        <v>10.541666666666666</v>
      </c>
      <c r="S5" s="159">
        <v>0</v>
      </c>
      <c r="T5" s="160">
        <f t="shared" si="3"/>
        <v>0.29142785733850851</v>
      </c>
    </row>
    <row r="6" spans="1:20" x14ac:dyDescent="0.25">
      <c r="A6" s="107"/>
      <c r="B6" s="108"/>
      <c r="C6" s="1">
        <v>0.26041666666666669</v>
      </c>
      <c r="D6" s="145">
        <v>0.29166666666666669</v>
      </c>
      <c r="E6" s="106">
        <v>84770119</v>
      </c>
      <c r="F6" s="106"/>
      <c r="G6" s="106" t="s">
        <v>20</v>
      </c>
      <c r="H6" s="104">
        <v>34300</v>
      </c>
      <c r="I6" s="105">
        <v>77880</v>
      </c>
      <c r="J6" s="104" t="s">
        <v>21</v>
      </c>
      <c r="K6" s="105">
        <v>11880830</v>
      </c>
      <c r="L6" s="114"/>
      <c r="M6" s="148">
        <f t="shared" si="0"/>
        <v>3.125E-2</v>
      </c>
      <c r="N6" s="101">
        <f t="shared" si="1"/>
        <v>6</v>
      </c>
      <c r="P6" s="158">
        <v>4</v>
      </c>
      <c r="Q6" s="158">
        <f>COUNTIF(N:N, "4")</f>
        <v>0</v>
      </c>
      <c r="R6" s="158">
        <f t="shared" si="2"/>
        <v>10.541666666666666</v>
      </c>
      <c r="S6" s="159">
        <v>0</v>
      </c>
      <c r="T6" s="160">
        <f t="shared" si="3"/>
        <v>0.29142785733850851</v>
      </c>
    </row>
    <row r="7" spans="1:20" x14ac:dyDescent="0.25">
      <c r="A7" s="108"/>
      <c r="B7" s="108"/>
      <c r="C7" s="1">
        <v>0.30208333333333331</v>
      </c>
      <c r="D7" s="145">
        <v>0.50069444444444444</v>
      </c>
      <c r="E7" s="106">
        <v>84770124</v>
      </c>
      <c r="F7" s="106"/>
      <c r="G7" s="106" t="s">
        <v>22</v>
      </c>
      <c r="H7" s="104">
        <v>27860</v>
      </c>
      <c r="I7" s="105">
        <v>72920</v>
      </c>
      <c r="J7" s="104" t="s">
        <v>23</v>
      </c>
      <c r="K7" s="105">
        <v>11881090</v>
      </c>
      <c r="L7" s="114"/>
      <c r="M7" s="148">
        <f t="shared" si="0"/>
        <v>0.19861111111111113</v>
      </c>
      <c r="N7" s="101">
        <f t="shared" si="1"/>
        <v>7</v>
      </c>
      <c r="P7" s="101">
        <v>5</v>
      </c>
      <c r="Q7" s="101">
        <f>COUNTIF(N:N, "5")</f>
        <v>6</v>
      </c>
      <c r="R7" s="101">
        <f t="shared" si="2"/>
        <v>10.541666666666666</v>
      </c>
      <c r="S7" s="150">
        <f t="shared" ref="S7:S24" si="4">AVERAGEIF(N:N,P7,M:M)</f>
        <v>4.8611111111111105E-2</v>
      </c>
      <c r="T7" s="149">
        <f t="shared" si="3"/>
        <v>0.29142785733850851</v>
      </c>
    </row>
    <row r="8" spans="1:20" x14ac:dyDescent="0.25">
      <c r="A8" s="108"/>
      <c r="B8" s="108"/>
      <c r="C8" s="1">
        <v>0.30486111111111108</v>
      </c>
      <c r="D8" s="145">
        <v>0.33611111111111108</v>
      </c>
      <c r="E8" s="106">
        <v>84770153</v>
      </c>
      <c r="F8" s="106"/>
      <c r="G8" s="106" t="s">
        <v>24</v>
      </c>
      <c r="H8" s="104">
        <v>32180</v>
      </c>
      <c r="I8" s="105">
        <v>77440</v>
      </c>
      <c r="J8" s="104" t="s">
        <v>25</v>
      </c>
      <c r="K8" s="105">
        <v>11881095</v>
      </c>
      <c r="L8" s="114"/>
      <c r="M8" s="148">
        <f t="shared" si="0"/>
        <v>3.125E-2</v>
      </c>
      <c r="N8" s="101">
        <f t="shared" si="1"/>
        <v>7</v>
      </c>
      <c r="P8" s="101">
        <v>6</v>
      </c>
      <c r="Q8" s="101">
        <f>COUNTIF(N:N, "6")</f>
        <v>6</v>
      </c>
      <c r="R8" s="101">
        <f t="shared" si="2"/>
        <v>10.541666666666666</v>
      </c>
      <c r="S8" s="150">
        <f t="shared" si="4"/>
        <v>5.3819444444444448E-2</v>
      </c>
      <c r="T8" s="149">
        <f t="shared" si="3"/>
        <v>0.29142785733850851</v>
      </c>
    </row>
    <row r="9" spans="1:20" x14ac:dyDescent="0.25">
      <c r="A9" s="108"/>
      <c r="B9" s="108"/>
      <c r="C9" s="1">
        <v>0.31944444444444448</v>
      </c>
      <c r="D9" s="145">
        <v>0.37847222222222227</v>
      </c>
      <c r="E9" s="106">
        <v>84761349</v>
      </c>
      <c r="F9" s="106"/>
      <c r="G9" s="106" t="s">
        <v>26</v>
      </c>
      <c r="H9" s="104">
        <v>30780</v>
      </c>
      <c r="I9" s="105">
        <v>77540</v>
      </c>
      <c r="J9" s="104" t="s">
        <v>27</v>
      </c>
      <c r="K9" s="105">
        <v>11881210</v>
      </c>
      <c r="L9" s="114"/>
      <c r="M9" s="148">
        <f t="shared" si="0"/>
        <v>5.902777777777779E-2</v>
      </c>
      <c r="N9" s="101">
        <f t="shared" si="1"/>
        <v>7</v>
      </c>
      <c r="P9" s="102">
        <v>7</v>
      </c>
      <c r="Q9" s="102">
        <f>COUNTIF(N:N, "7")</f>
        <v>11</v>
      </c>
      <c r="R9" s="102">
        <f t="shared" si="2"/>
        <v>10.541666666666666</v>
      </c>
      <c r="S9" s="162">
        <f t="shared" si="4"/>
        <v>9.9621212121212152E-2</v>
      </c>
      <c r="T9" s="163">
        <f t="shared" si="3"/>
        <v>0.29142785733850851</v>
      </c>
    </row>
    <row r="10" spans="1:20" x14ac:dyDescent="0.25">
      <c r="A10" s="108"/>
      <c r="B10" s="108"/>
      <c r="C10" s="1">
        <v>0.3444444444444445</v>
      </c>
      <c r="D10" s="145">
        <v>0.36805555555555558</v>
      </c>
      <c r="E10" s="106">
        <v>84770151</v>
      </c>
      <c r="F10" s="106"/>
      <c r="G10" s="106" t="s">
        <v>28</v>
      </c>
      <c r="H10" s="104">
        <v>32060</v>
      </c>
      <c r="I10" s="105">
        <v>78560</v>
      </c>
      <c r="J10" s="104" t="s">
        <v>29</v>
      </c>
      <c r="K10" s="105">
        <v>11881379</v>
      </c>
      <c r="L10" s="114"/>
      <c r="M10" s="148">
        <f t="shared" si="0"/>
        <v>2.3611111111111083E-2</v>
      </c>
      <c r="N10" s="101">
        <f t="shared" si="1"/>
        <v>8</v>
      </c>
      <c r="P10" s="101">
        <v>8</v>
      </c>
      <c r="Q10" s="101">
        <f>COUNTIF(N:N, "8")</f>
        <v>23</v>
      </c>
      <c r="R10" s="101">
        <f t="shared" si="2"/>
        <v>10.541666666666666</v>
      </c>
      <c r="S10" s="150">
        <f t="shared" si="4"/>
        <v>9.93961352657005E-2</v>
      </c>
      <c r="T10" s="149">
        <f t="shared" si="3"/>
        <v>0.29142785733850851</v>
      </c>
    </row>
    <row r="11" spans="1:20" x14ac:dyDescent="0.25">
      <c r="A11" s="108"/>
      <c r="B11" s="108"/>
      <c r="C11" s="1">
        <v>0.35486111111111113</v>
      </c>
      <c r="D11" s="145">
        <v>0.38750000000000001</v>
      </c>
      <c r="E11" s="106" t="s">
        <v>30</v>
      </c>
      <c r="F11" s="106"/>
      <c r="G11" s="103" t="s">
        <v>31</v>
      </c>
      <c r="H11" s="104">
        <v>71120</v>
      </c>
      <c r="I11" s="105">
        <v>33440</v>
      </c>
      <c r="J11" s="104" t="s">
        <v>32</v>
      </c>
      <c r="K11" s="105">
        <v>11881417</v>
      </c>
      <c r="L11" s="114"/>
      <c r="M11" s="148">
        <f t="shared" si="0"/>
        <v>3.2638888888888884E-2</v>
      </c>
      <c r="N11" s="101">
        <f t="shared" si="1"/>
        <v>8</v>
      </c>
      <c r="P11" s="101">
        <v>9</v>
      </c>
      <c r="Q11" s="101">
        <f>COUNTIF(N:N, "9")</f>
        <v>19</v>
      </c>
      <c r="R11" s="101">
        <f t="shared" si="2"/>
        <v>10.541666666666666</v>
      </c>
      <c r="S11" s="150">
        <f t="shared" si="4"/>
        <v>8.7573099415204678E-2</v>
      </c>
      <c r="T11" s="149">
        <f t="shared" si="3"/>
        <v>0.29142785733850851</v>
      </c>
    </row>
    <row r="12" spans="1:20" x14ac:dyDescent="0.25">
      <c r="A12" s="108"/>
      <c r="B12" s="108"/>
      <c r="C12" s="1">
        <v>0.35416666666666669</v>
      </c>
      <c r="D12" s="145">
        <v>0.39374999999999999</v>
      </c>
      <c r="E12" s="106">
        <v>84770122</v>
      </c>
      <c r="F12" s="106"/>
      <c r="G12" s="106" t="s">
        <v>33</v>
      </c>
      <c r="H12" s="104">
        <v>30660</v>
      </c>
      <c r="I12" s="105">
        <v>74560</v>
      </c>
      <c r="J12" s="104" t="s">
        <v>23</v>
      </c>
      <c r="K12" s="105">
        <v>11881416</v>
      </c>
      <c r="L12" s="114"/>
      <c r="M12" s="148">
        <f t="shared" si="0"/>
        <v>3.9583333333333304E-2</v>
      </c>
      <c r="N12" s="101">
        <f t="shared" si="1"/>
        <v>8</v>
      </c>
      <c r="P12" s="101">
        <v>10</v>
      </c>
      <c r="Q12" s="101">
        <f>COUNTIF(N:N, "10")</f>
        <v>31</v>
      </c>
      <c r="R12" s="101">
        <f t="shared" si="2"/>
        <v>10.541666666666666</v>
      </c>
      <c r="S12" s="150">
        <f t="shared" si="4"/>
        <v>0.16993727598566308</v>
      </c>
      <c r="T12" s="149">
        <f t="shared" si="3"/>
        <v>0.29142785733850851</v>
      </c>
    </row>
    <row r="13" spans="1:20" x14ac:dyDescent="0.25">
      <c r="A13" s="108"/>
      <c r="B13" s="108"/>
      <c r="C13" s="1">
        <v>0.35902777777777778</v>
      </c>
      <c r="D13" s="145">
        <v>0.40972222222222227</v>
      </c>
      <c r="E13" s="106">
        <v>84774654</v>
      </c>
      <c r="F13" s="106"/>
      <c r="G13" s="106" t="s">
        <v>34</v>
      </c>
      <c r="H13" s="104">
        <v>30440</v>
      </c>
      <c r="I13" s="105">
        <v>74880</v>
      </c>
      <c r="J13" s="104" t="s">
        <v>35</v>
      </c>
      <c r="K13" s="105">
        <v>11881427</v>
      </c>
      <c r="L13" s="114"/>
      <c r="M13" s="148">
        <f t="shared" si="0"/>
        <v>5.0694444444444486E-2</v>
      </c>
      <c r="N13" s="101">
        <f t="shared" si="1"/>
        <v>8</v>
      </c>
      <c r="P13" s="101">
        <v>11</v>
      </c>
      <c r="Q13" s="101">
        <f>COUNTIF(N:N, "11")</f>
        <v>19</v>
      </c>
      <c r="R13" s="101">
        <f t="shared" si="2"/>
        <v>10.541666666666666</v>
      </c>
      <c r="S13" s="150">
        <f t="shared" si="4"/>
        <v>0.20087719298245613</v>
      </c>
      <c r="T13" s="149">
        <f t="shared" si="3"/>
        <v>0.29142785733850851</v>
      </c>
    </row>
    <row r="14" spans="1:20" x14ac:dyDescent="0.25">
      <c r="A14" s="108"/>
      <c r="B14" s="108"/>
      <c r="C14" s="1">
        <v>0.36388888888888887</v>
      </c>
      <c r="D14" s="145">
        <v>0.40486111111111112</v>
      </c>
      <c r="E14" s="106">
        <v>84769351</v>
      </c>
      <c r="F14" s="106"/>
      <c r="G14" s="106" t="s">
        <v>36</v>
      </c>
      <c r="H14" s="104">
        <v>33200</v>
      </c>
      <c r="I14" s="105">
        <v>78100</v>
      </c>
      <c r="J14" s="104" t="s">
        <v>37</v>
      </c>
      <c r="K14" s="105">
        <v>11881496</v>
      </c>
      <c r="L14" s="114"/>
      <c r="M14" s="148">
        <f t="shared" si="0"/>
        <v>4.0972222222222243E-2</v>
      </c>
      <c r="N14" s="101">
        <f t="shared" si="1"/>
        <v>8</v>
      </c>
      <c r="P14" s="102">
        <v>12</v>
      </c>
      <c r="Q14" s="102">
        <f>COUNTIF(N:N, "12")</f>
        <v>25</v>
      </c>
      <c r="R14" s="102">
        <f t="shared" si="2"/>
        <v>10.541666666666666</v>
      </c>
      <c r="S14" s="162">
        <f t="shared" si="4"/>
        <v>0.29536111111111107</v>
      </c>
      <c r="T14" s="163">
        <f t="shared" si="3"/>
        <v>0.29142785733850851</v>
      </c>
    </row>
    <row r="15" spans="1:20" x14ac:dyDescent="0.25">
      <c r="A15" s="108"/>
      <c r="B15" s="108"/>
      <c r="C15" s="1">
        <v>0.3833333333333333</v>
      </c>
      <c r="D15" s="145">
        <v>0.44097222222222227</v>
      </c>
      <c r="E15" s="106">
        <v>84768479</v>
      </c>
      <c r="F15" s="106"/>
      <c r="G15" s="106" t="s">
        <v>38</v>
      </c>
      <c r="H15" s="104">
        <v>35380</v>
      </c>
      <c r="I15" s="105">
        <v>76920</v>
      </c>
      <c r="J15" s="104" t="s">
        <v>29</v>
      </c>
      <c r="K15" s="105">
        <v>11881622</v>
      </c>
      <c r="L15" s="114"/>
      <c r="M15" s="148">
        <f t="shared" si="0"/>
        <v>5.7638888888888962E-2</v>
      </c>
      <c r="N15" s="101">
        <f t="shared" si="1"/>
        <v>9</v>
      </c>
      <c r="P15" s="101">
        <v>13</v>
      </c>
      <c r="Q15" s="101">
        <f>COUNTIF(N:N, "13")</f>
        <v>29</v>
      </c>
      <c r="R15" s="101">
        <f t="shared" si="2"/>
        <v>10.541666666666666</v>
      </c>
      <c r="S15" s="150">
        <f t="shared" si="4"/>
        <v>0.36901340996168591</v>
      </c>
      <c r="T15" s="149">
        <f t="shared" si="3"/>
        <v>0.29142785733850851</v>
      </c>
    </row>
    <row r="16" spans="1:20" x14ac:dyDescent="0.25">
      <c r="A16" s="108"/>
      <c r="B16" s="108"/>
      <c r="C16" s="1">
        <v>0.37986111111111115</v>
      </c>
      <c r="D16" s="145">
        <v>0.44722222222222219</v>
      </c>
      <c r="E16" s="106">
        <v>84768472</v>
      </c>
      <c r="F16" s="106"/>
      <c r="G16" s="106" t="s">
        <v>39</v>
      </c>
      <c r="H16" s="104">
        <v>33320</v>
      </c>
      <c r="I16" s="105">
        <v>77580</v>
      </c>
      <c r="J16" s="104" t="s">
        <v>40</v>
      </c>
      <c r="K16" s="105">
        <v>11881596</v>
      </c>
      <c r="L16" s="114"/>
      <c r="M16" s="148">
        <f t="shared" si="0"/>
        <v>6.7361111111111038E-2</v>
      </c>
      <c r="N16" s="101">
        <f t="shared" si="1"/>
        <v>9</v>
      </c>
      <c r="P16" s="102">
        <v>14</v>
      </c>
      <c r="Q16" s="102">
        <f>COUNTIF(N:N, "14")</f>
        <v>17</v>
      </c>
      <c r="R16" s="102">
        <f t="shared" si="2"/>
        <v>10.541666666666666</v>
      </c>
      <c r="S16" s="162">
        <f t="shared" si="4"/>
        <v>0.31805555555555554</v>
      </c>
      <c r="T16" s="163">
        <f t="shared" si="3"/>
        <v>0.29142785733850851</v>
      </c>
    </row>
    <row r="17" spans="1:20" x14ac:dyDescent="0.25">
      <c r="A17" s="108"/>
      <c r="B17" s="108"/>
      <c r="C17" s="1">
        <v>0.42291666666666666</v>
      </c>
      <c r="D17" s="145">
        <v>0.48125000000000001</v>
      </c>
      <c r="E17" s="106">
        <v>84770120</v>
      </c>
      <c r="F17" s="106"/>
      <c r="G17" s="106">
        <v>833162</v>
      </c>
      <c r="H17" s="104">
        <v>31340</v>
      </c>
      <c r="I17" s="105">
        <v>79100</v>
      </c>
      <c r="J17" s="104" t="s">
        <v>41</v>
      </c>
      <c r="K17" s="105">
        <v>11881865</v>
      </c>
      <c r="L17" s="114"/>
      <c r="M17" s="148">
        <f t="shared" si="0"/>
        <v>5.8333333333333348E-2</v>
      </c>
      <c r="N17" s="101">
        <f t="shared" si="1"/>
        <v>10</v>
      </c>
      <c r="P17" s="101">
        <v>15</v>
      </c>
      <c r="Q17" s="101">
        <f>COUNTIF(N:N, "15")</f>
        <v>16</v>
      </c>
      <c r="R17" s="101">
        <f t="shared" si="2"/>
        <v>10.541666666666666</v>
      </c>
      <c r="S17" s="150">
        <f t="shared" si="4"/>
        <v>0.44713541666666673</v>
      </c>
      <c r="T17" s="149">
        <f t="shared" si="3"/>
        <v>0.29142785733850851</v>
      </c>
    </row>
    <row r="18" spans="1:20" x14ac:dyDescent="0.25">
      <c r="A18" s="108"/>
      <c r="B18" s="108"/>
      <c r="C18" s="1">
        <v>0.40416666666666662</v>
      </c>
      <c r="D18" s="145">
        <v>0.4777777777777778</v>
      </c>
      <c r="E18" s="106">
        <v>84773844</v>
      </c>
      <c r="F18" s="106"/>
      <c r="G18" s="106">
        <v>3114361</v>
      </c>
      <c r="H18" s="104">
        <v>32620</v>
      </c>
      <c r="I18" s="105">
        <v>77880</v>
      </c>
      <c r="J18" s="104" t="s">
        <v>42</v>
      </c>
      <c r="K18" s="105">
        <v>11881747</v>
      </c>
      <c r="L18" s="114"/>
      <c r="M18" s="148">
        <f t="shared" si="0"/>
        <v>7.3611111111111183E-2</v>
      </c>
      <c r="N18" s="101">
        <f t="shared" si="1"/>
        <v>9</v>
      </c>
      <c r="P18" s="101">
        <v>16</v>
      </c>
      <c r="Q18" s="101">
        <f>COUNTIF(N:N, "16")</f>
        <v>16</v>
      </c>
      <c r="R18" s="101">
        <f t="shared" si="2"/>
        <v>10.541666666666666</v>
      </c>
      <c r="S18" s="150">
        <f t="shared" si="4"/>
        <v>0.33077256944444444</v>
      </c>
      <c r="T18" s="149">
        <f t="shared" si="3"/>
        <v>0.29142785733850851</v>
      </c>
    </row>
    <row r="19" spans="1:20" x14ac:dyDescent="0.25">
      <c r="A19" s="108"/>
      <c r="B19" s="108"/>
      <c r="C19" s="1">
        <v>0.4069444444444445</v>
      </c>
      <c r="D19" s="145">
        <v>0.47152777777777777</v>
      </c>
      <c r="E19" s="106">
        <v>84761348</v>
      </c>
      <c r="F19" s="106"/>
      <c r="G19" s="106" t="s">
        <v>43</v>
      </c>
      <c r="H19" s="104">
        <v>30580</v>
      </c>
      <c r="I19" s="105">
        <v>77620</v>
      </c>
      <c r="J19" s="104" t="s">
        <v>14</v>
      </c>
      <c r="K19" s="105">
        <v>11881755</v>
      </c>
      <c r="L19" s="114"/>
      <c r="M19" s="148">
        <f t="shared" si="0"/>
        <v>6.458333333333327E-2</v>
      </c>
      <c r="N19" s="101">
        <f t="shared" si="1"/>
        <v>9</v>
      </c>
      <c r="P19" s="101">
        <v>17</v>
      </c>
      <c r="Q19" s="101">
        <f>COUNTIF(N:N, "17")</f>
        <v>7</v>
      </c>
      <c r="R19" s="101">
        <f t="shared" si="2"/>
        <v>10.541666666666666</v>
      </c>
      <c r="S19" s="150">
        <f t="shared" si="4"/>
        <v>0.16656746031746034</v>
      </c>
      <c r="T19" s="149">
        <f t="shared" si="3"/>
        <v>0.29142785733850851</v>
      </c>
    </row>
    <row r="20" spans="1:20" x14ac:dyDescent="0.25">
      <c r="A20" s="108"/>
      <c r="B20" s="108"/>
      <c r="C20" s="1">
        <v>0.41944444444444445</v>
      </c>
      <c r="D20" s="145">
        <v>0.46666666666666662</v>
      </c>
      <c r="E20" s="106" t="s">
        <v>30</v>
      </c>
      <c r="F20" s="106"/>
      <c r="G20" s="103" t="s">
        <v>44</v>
      </c>
      <c r="H20" s="104">
        <v>76140</v>
      </c>
      <c r="I20" s="105">
        <v>33500</v>
      </c>
      <c r="J20" s="104" t="s">
        <v>32</v>
      </c>
      <c r="K20" s="105">
        <v>11881883</v>
      </c>
      <c r="L20" s="114"/>
      <c r="M20" s="148">
        <f t="shared" si="0"/>
        <v>4.7222222222222165E-2</v>
      </c>
      <c r="N20" s="101">
        <f t="shared" si="1"/>
        <v>10</v>
      </c>
      <c r="P20" s="101">
        <v>18</v>
      </c>
      <c r="Q20" s="101">
        <f>COUNTIF(N:N, "18")</f>
        <v>8</v>
      </c>
      <c r="R20" s="101">
        <f t="shared" si="2"/>
        <v>10.541666666666666</v>
      </c>
      <c r="S20" s="150">
        <f t="shared" si="4"/>
        <v>0.41180555555555565</v>
      </c>
      <c r="T20" s="149">
        <f t="shared" si="3"/>
        <v>0.29142785733850851</v>
      </c>
    </row>
    <row r="21" spans="1:20" x14ac:dyDescent="0.25">
      <c r="A21" s="108"/>
      <c r="B21" s="108"/>
      <c r="C21" s="1">
        <v>0.41250000000000003</v>
      </c>
      <c r="D21" s="145">
        <v>0.55208333333333337</v>
      </c>
      <c r="E21" s="106">
        <v>84773845</v>
      </c>
      <c r="F21" s="106"/>
      <c r="G21" s="106">
        <v>751779</v>
      </c>
      <c r="H21" s="104">
        <v>32480</v>
      </c>
      <c r="I21" s="105">
        <v>75840</v>
      </c>
      <c r="J21" s="104" t="s">
        <v>45</v>
      </c>
      <c r="K21" s="105">
        <v>11881808</v>
      </c>
      <c r="L21" s="114"/>
      <c r="M21" s="148">
        <f t="shared" si="0"/>
        <v>0.13958333333333334</v>
      </c>
      <c r="N21" s="101">
        <f t="shared" si="1"/>
        <v>9</v>
      </c>
      <c r="P21" s="101">
        <v>19</v>
      </c>
      <c r="Q21" s="101">
        <f>COUNTIF(N:N, "19")</f>
        <v>5</v>
      </c>
      <c r="R21" s="101">
        <f t="shared" si="2"/>
        <v>10.541666666666666</v>
      </c>
      <c r="S21" s="150">
        <f t="shared" si="4"/>
        <v>0.62263888888888885</v>
      </c>
      <c r="T21" s="149">
        <f t="shared" si="3"/>
        <v>0.29142785733850851</v>
      </c>
    </row>
    <row r="22" spans="1:20" x14ac:dyDescent="0.25">
      <c r="A22" s="108"/>
      <c r="B22" s="108"/>
      <c r="C22" s="1">
        <v>0.43194444444444446</v>
      </c>
      <c r="D22" s="145">
        <v>0.4909722222222222</v>
      </c>
      <c r="E22" s="106">
        <v>84768476</v>
      </c>
      <c r="F22" s="106"/>
      <c r="G22" s="106">
        <v>5116438</v>
      </c>
      <c r="H22" s="104">
        <v>31800</v>
      </c>
      <c r="I22" s="105">
        <v>79560</v>
      </c>
      <c r="J22" s="104" t="s">
        <v>46</v>
      </c>
      <c r="K22" s="105">
        <v>11881909</v>
      </c>
      <c r="L22" s="114"/>
      <c r="M22" s="148">
        <f t="shared" si="0"/>
        <v>5.9027777777777735E-2</v>
      </c>
      <c r="N22" s="101">
        <f t="shared" si="1"/>
        <v>10</v>
      </c>
      <c r="P22" s="101">
        <v>20</v>
      </c>
      <c r="Q22" s="101">
        <f>COUNTIF(N:N, "20")</f>
        <v>11</v>
      </c>
      <c r="R22" s="101">
        <f t="shared" si="2"/>
        <v>10.541666666666666</v>
      </c>
      <c r="S22" s="150">
        <f t="shared" si="4"/>
        <v>0.45530303030303032</v>
      </c>
      <c r="T22" s="149">
        <f t="shared" si="3"/>
        <v>0.29142785733850851</v>
      </c>
    </row>
    <row r="23" spans="1:20" x14ac:dyDescent="0.25">
      <c r="A23" s="108"/>
      <c r="B23" s="108"/>
      <c r="C23" s="1">
        <v>0.44861111111111113</v>
      </c>
      <c r="D23" s="145">
        <v>0.53194444444444444</v>
      </c>
      <c r="E23" s="106">
        <v>84768477</v>
      </c>
      <c r="F23" s="106"/>
      <c r="G23" s="106" t="s">
        <v>20</v>
      </c>
      <c r="H23" s="104">
        <v>33100</v>
      </c>
      <c r="I23" s="105">
        <v>77600</v>
      </c>
      <c r="J23" s="104" t="s">
        <v>21</v>
      </c>
      <c r="K23" s="105">
        <v>11881961</v>
      </c>
      <c r="L23" s="114"/>
      <c r="M23" s="148">
        <f t="shared" si="0"/>
        <v>8.3333333333333315E-2</v>
      </c>
      <c r="N23" s="101">
        <f t="shared" si="1"/>
        <v>10</v>
      </c>
      <c r="P23" s="101">
        <v>21</v>
      </c>
      <c r="Q23" s="101">
        <f>COUNTIF(N:N, "21")</f>
        <v>3</v>
      </c>
      <c r="R23" s="101">
        <f t="shared" si="2"/>
        <v>10.541666666666666</v>
      </c>
      <c r="S23" s="150">
        <f t="shared" si="4"/>
        <v>0.60115740740740753</v>
      </c>
      <c r="T23" s="149">
        <f t="shared" si="3"/>
        <v>0.29142785733850851</v>
      </c>
    </row>
    <row r="24" spans="1:20" x14ac:dyDescent="0.25">
      <c r="A24" s="108"/>
      <c r="B24" s="108"/>
      <c r="C24" s="1">
        <v>0.45</v>
      </c>
      <c r="D24" s="145">
        <v>0.49652777777777773</v>
      </c>
      <c r="E24" s="106">
        <v>84774592</v>
      </c>
      <c r="F24" s="106"/>
      <c r="G24" s="106" t="s">
        <v>47</v>
      </c>
      <c r="H24" s="104">
        <v>32300</v>
      </c>
      <c r="I24" s="105">
        <v>74220</v>
      </c>
      <c r="J24" s="104" t="s">
        <v>48</v>
      </c>
      <c r="K24" s="105">
        <v>11881966</v>
      </c>
      <c r="L24" s="114"/>
      <c r="M24" s="148">
        <f t="shared" si="0"/>
        <v>4.6527777777777724E-2</v>
      </c>
      <c r="N24" s="101">
        <f t="shared" si="1"/>
        <v>10</v>
      </c>
      <c r="P24" s="101">
        <v>22</v>
      </c>
      <c r="Q24" s="101">
        <f>COUNTIF(N:N, "22")</f>
        <v>1</v>
      </c>
      <c r="R24" s="101">
        <f t="shared" si="2"/>
        <v>10.541666666666666</v>
      </c>
      <c r="S24" s="150">
        <f t="shared" si="4"/>
        <v>0.46805555555555556</v>
      </c>
      <c r="T24" s="149">
        <f t="shared" si="3"/>
        <v>0.29142785733850851</v>
      </c>
    </row>
    <row r="25" spans="1:20" x14ac:dyDescent="0.25">
      <c r="A25" s="108"/>
      <c r="B25" s="108"/>
      <c r="C25" s="1">
        <v>0.45277777777777778</v>
      </c>
      <c r="D25" s="145">
        <v>0.51458333333333328</v>
      </c>
      <c r="E25" s="106">
        <v>84773685</v>
      </c>
      <c r="F25" s="106"/>
      <c r="G25" s="106" t="s">
        <v>49</v>
      </c>
      <c r="H25" s="104">
        <v>33100</v>
      </c>
      <c r="I25" s="105">
        <v>77160</v>
      </c>
      <c r="J25" s="104" t="s">
        <v>50</v>
      </c>
      <c r="K25" s="105">
        <v>11881991</v>
      </c>
      <c r="L25" s="114"/>
      <c r="M25" s="148">
        <f t="shared" si="0"/>
        <v>6.1805555555555503E-2</v>
      </c>
      <c r="N25" s="101">
        <f t="shared" si="1"/>
        <v>10</v>
      </c>
      <c r="P25" s="158">
        <v>23</v>
      </c>
      <c r="Q25" s="158">
        <f>COUNTIF(N:N, "23")</f>
        <v>0</v>
      </c>
      <c r="R25" s="158">
        <f t="shared" si="2"/>
        <v>10.541666666666666</v>
      </c>
      <c r="S25" s="159">
        <v>0</v>
      </c>
      <c r="T25" s="160">
        <f t="shared" si="3"/>
        <v>0.29142785733850851</v>
      </c>
    </row>
    <row r="26" spans="1:20" x14ac:dyDescent="0.25">
      <c r="A26" s="108"/>
      <c r="B26" s="108"/>
      <c r="C26" s="1">
        <v>0.44375000000000003</v>
      </c>
      <c r="D26" s="145">
        <v>0.50624999999999998</v>
      </c>
      <c r="E26" s="106">
        <v>84770121</v>
      </c>
      <c r="F26" s="106"/>
      <c r="G26" s="106" t="s">
        <v>51</v>
      </c>
      <c r="H26" s="104">
        <v>32860</v>
      </c>
      <c r="I26" s="105">
        <v>76880</v>
      </c>
      <c r="J26" s="104" t="s">
        <v>52</v>
      </c>
      <c r="K26" s="105">
        <v>11881949</v>
      </c>
      <c r="L26" s="114"/>
      <c r="M26" s="148">
        <f t="shared" si="0"/>
        <v>6.2499999999999944E-2</v>
      </c>
      <c r="N26" s="101">
        <f t="shared" si="1"/>
        <v>10</v>
      </c>
    </row>
    <row r="27" spans="1:20" x14ac:dyDescent="0.25">
      <c r="A27" s="108"/>
      <c r="B27" s="108"/>
      <c r="C27" s="1">
        <v>0.4597222222222222</v>
      </c>
      <c r="D27" s="145">
        <v>0.5541666666666667</v>
      </c>
      <c r="E27" s="106">
        <v>84770123</v>
      </c>
      <c r="F27" s="106"/>
      <c r="G27" s="106" t="s">
        <v>53</v>
      </c>
      <c r="H27" s="104">
        <v>30460</v>
      </c>
      <c r="I27" s="105">
        <v>72660</v>
      </c>
      <c r="J27" s="104" t="s">
        <v>23</v>
      </c>
      <c r="K27" s="105">
        <v>11882040</v>
      </c>
      <c r="L27" s="114"/>
      <c r="M27" s="148">
        <f t="shared" si="0"/>
        <v>9.4444444444444497E-2</v>
      </c>
      <c r="N27" s="101">
        <f t="shared" si="1"/>
        <v>11</v>
      </c>
    </row>
    <row r="28" spans="1:20" x14ac:dyDescent="0.25">
      <c r="A28" s="108"/>
      <c r="B28" s="108"/>
      <c r="C28" s="1">
        <v>0.46736111111111112</v>
      </c>
      <c r="D28" s="145">
        <v>0.5541666666666667</v>
      </c>
      <c r="E28" s="106">
        <v>84773850</v>
      </c>
      <c r="F28" s="106"/>
      <c r="G28" s="106">
        <v>3216630</v>
      </c>
      <c r="H28" s="104">
        <v>32740</v>
      </c>
      <c r="I28" s="105">
        <v>75920</v>
      </c>
      <c r="J28" s="104" t="s">
        <v>54</v>
      </c>
      <c r="K28" s="105">
        <v>11882050</v>
      </c>
      <c r="L28" s="114"/>
      <c r="M28" s="148">
        <f t="shared" si="0"/>
        <v>8.680555555555558E-2</v>
      </c>
      <c r="N28" s="101">
        <f t="shared" si="1"/>
        <v>11</v>
      </c>
    </row>
    <row r="29" spans="1:20" x14ac:dyDescent="0.25">
      <c r="A29" s="108"/>
      <c r="B29" s="108"/>
      <c r="C29" s="1">
        <v>0.47361111111111115</v>
      </c>
      <c r="D29" s="145">
        <v>0.52777777777777779</v>
      </c>
      <c r="E29" s="106" t="s">
        <v>30</v>
      </c>
      <c r="F29" s="106"/>
      <c r="G29" s="103" t="s">
        <v>55</v>
      </c>
      <c r="H29" s="104">
        <v>72640</v>
      </c>
      <c r="I29" s="105">
        <v>33340</v>
      </c>
      <c r="J29" s="104" t="s">
        <v>32</v>
      </c>
      <c r="K29" s="105">
        <v>11882071</v>
      </c>
      <c r="L29" s="114"/>
      <c r="M29" s="148">
        <f t="shared" si="0"/>
        <v>5.4166666666666641E-2</v>
      </c>
      <c r="N29" s="101">
        <f t="shared" si="1"/>
        <v>11</v>
      </c>
    </row>
    <row r="30" spans="1:20" x14ac:dyDescent="0.25">
      <c r="A30" s="108"/>
      <c r="B30" s="108"/>
      <c r="C30" s="1">
        <v>0.47847222222222219</v>
      </c>
      <c r="D30" s="145">
        <v>0.52361111111111114</v>
      </c>
      <c r="E30" s="106">
        <v>84762131</v>
      </c>
      <c r="F30" s="106"/>
      <c r="G30" s="106">
        <v>3153931</v>
      </c>
      <c r="H30" s="104">
        <v>30020</v>
      </c>
      <c r="I30" s="105">
        <v>75040</v>
      </c>
      <c r="J30" s="104" t="s">
        <v>56</v>
      </c>
      <c r="K30" s="105">
        <v>11882094</v>
      </c>
      <c r="L30" s="114"/>
      <c r="M30" s="148">
        <f t="shared" si="0"/>
        <v>4.5138888888888951E-2</v>
      </c>
      <c r="N30" s="101">
        <f t="shared" si="1"/>
        <v>11</v>
      </c>
    </row>
    <row r="31" spans="1:20" x14ac:dyDescent="0.25">
      <c r="A31" s="108"/>
      <c r="B31" s="108"/>
      <c r="C31" s="1">
        <v>0.48402777777777778</v>
      </c>
      <c r="D31" s="145">
        <v>0.55833333333333335</v>
      </c>
      <c r="E31" s="106">
        <v>84768485</v>
      </c>
      <c r="F31" s="106"/>
      <c r="G31" s="106" t="s">
        <v>57</v>
      </c>
      <c r="H31" s="104">
        <v>30380</v>
      </c>
      <c r="I31" s="105">
        <v>73980</v>
      </c>
      <c r="J31" s="104" t="s">
        <v>58</v>
      </c>
      <c r="K31" s="105">
        <v>11882103</v>
      </c>
      <c r="L31" s="114"/>
      <c r="M31" s="148">
        <f t="shared" si="0"/>
        <v>7.4305555555555569E-2</v>
      </c>
      <c r="N31" s="101">
        <f t="shared" si="1"/>
        <v>11</v>
      </c>
    </row>
    <row r="32" spans="1:20" x14ac:dyDescent="0.25">
      <c r="A32" s="108"/>
      <c r="B32" s="108"/>
      <c r="C32" s="1">
        <v>0.51666666666666672</v>
      </c>
      <c r="D32" s="145">
        <v>0.56597222222222221</v>
      </c>
      <c r="E32" s="106">
        <v>84768473</v>
      </c>
      <c r="F32" s="106"/>
      <c r="G32" s="106" t="s">
        <v>59</v>
      </c>
      <c r="H32" s="104">
        <v>31940</v>
      </c>
      <c r="I32" s="105">
        <v>77260</v>
      </c>
      <c r="J32" s="104" t="s">
        <v>60</v>
      </c>
      <c r="K32" s="105">
        <v>11882225</v>
      </c>
      <c r="L32" s="114"/>
      <c r="M32" s="148">
        <f t="shared" si="0"/>
        <v>4.9305555555555491E-2</v>
      </c>
      <c r="N32" s="101">
        <f t="shared" si="1"/>
        <v>12</v>
      </c>
    </row>
    <row r="33" spans="1:14" x14ac:dyDescent="0.25">
      <c r="A33" s="108"/>
      <c r="B33" s="108"/>
      <c r="C33" s="1">
        <v>0.52083333333333337</v>
      </c>
      <c r="D33" s="145">
        <v>0.59097222222222223</v>
      </c>
      <c r="E33" s="106">
        <v>84761952</v>
      </c>
      <c r="F33" s="106"/>
      <c r="G33" s="106" t="s">
        <v>61</v>
      </c>
      <c r="H33" s="104">
        <v>33200</v>
      </c>
      <c r="I33" s="105">
        <v>74780</v>
      </c>
      <c r="J33" s="104" t="s">
        <v>62</v>
      </c>
      <c r="K33" s="105">
        <v>11882233</v>
      </c>
      <c r="L33" s="114"/>
      <c r="M33" s="148">
        <f t="shared" si="0"/>
        <v>7.0138888888888862E-2</v>
      </c>
      <c r="N33" s="101">
        <f t="shared" si="1"/>
        <v>12</v>
      </c>
    </row>
    <row r="34" spans="1:14" x14ac:dyDescent="0.25">
      <c r="A34" s="108"/>
      <c r="B34" s="108"/>
      <c r="C34" s="1">
        <v>0.52500000000000002</v>
      </c>
      <c r="D34" s="145">
        <v>0.62152777777777779</v>
      </c>
      <c r="E34" s="106">
        <v>84768484</v>
      </c>
      <c r="F34" s="106"/>
      <c r="G34" s="106">
        <v>581548</v>
      </c>
      <c r="H34" s="104">
        <v>33980</v>
      </c>
      <c r="I34" s="105">
        <v>77040</v>
      </c>
      <c r="J34" s="104" t="s">
        <v>63</v>
      </c>
      <c r="K34" s="105">
        <v>11882240</v>
      </c>
      <c r="L34" s="114"/>
      <c r="M34" s="148">
        <f t="shared" si="0"/>
        <v>9.6527777777777768E-2</v>
      </c>
      <c r="N34" s="101">
        <f t="shared" si="1"/>
        <v>12</v>
      </c>
    </row>
    <row r="35" spans="1:14" x14ac:dyDescent="0.25">
      <c r="A35" s="108"/>
      <c r="B35" s="108"/>
      <c r="C35" s="1">
        <v>0.52847222222222223</v>
      </c>
      <c r="D35" s="145">
        <v>0.6</v>
      </c>
      <c r="E35" s="106">
        <v>84759477</v>
      </c>
      <c r="F35" s="106"/>
      <c r="G35" s="106" t="s">
        <v>64</v>
      </c>
      <c r="H35" s="104">
        <v>33900</v>
      </c>
      <c r="I35" s="105">
        <v>77740</v>
      </c>
      <c r="J35" s="104" t="s">
        <v>65</v>
      </c>
      <c r="K35" s="105">
        <v>11882242</v>
      </c>
      <c r="L35" s="114"/>
      <c r="M35" s="148">
        <f t="shared" si="0"/>
        <v>7.1527777777777746E-2</v>
      </c>
      <c r="N35" s="101">
        <f t="shared" si="1"/>
        <v>12</v>
      </c>
    </row>
    <row r="36" spans="1:14" x14ac:dyDescent="0.25">
      <c r="A36" s="108"/>
      <c r="B36" s="108"/>
      <c r="C36" s="1">
        <v>0.52916666666666667</v>
      </c>
      <c r="D36" s="145">
        <v>0.57291666666666663</v>
      </c>
      <c r="E36" s="106" t="s">
        <v>30</v>
      </c>
      <c r="F36" s="106"/>
      <c r="G36" s="103" t="s">
        <v>66</v>
      </c>
      <c r="H36" s="104">
        <v>75340</v>
      </c>
      <c r="I36" s="105">
        <v>33980</v>
      </c>
      <c r="J36" s="104" t="s">
        <v>32</v>
      </c>
      <c r="K36" s="105">
        <v>11882244</v>
      </c>
      <c r="L36" s="114"/>
      <c r="M36" s="148">
        <f t="shared" si="0"/>
        <v>4.3749999999999956E-2</v>
      </c>
      <c r="N36" s="101">
        <f t="shared" si="1"/>
        <v>12</v>
      </c>
    </row>
    <row r="37" spans="1:14" x14ac:dyDescent="0.25">
      <c r="A37" s="125"/>
      <c r="B37" s="125"/>
      <c r="C37" s="144">
        <v>0.53402777777777777</v>
      </c>
      <c r="D37" s="146">
        <v>1</v>
      </c>
      <c r="E37" s="119">
        <v>84770128</v>
      </c>
      <c r="F37" s="119"/>
      <c r="G37" s="119" t="s">
        <v>67</v>
      </c>
      <c r="H37" s="118">
        <v>35240</v>
      </c>
      <c r="I37" s="120"/>
      <c r="J37" s="118" t="s">
        <v>67</v>
      </c>
      <c r="K37" s="120">
        <v>11882270</v>
      </c>
      <c r="L37" s="130" t="s">
        <v>68</v>
      </c>
      <c r="M37" s="148">
        <f t="shared" si="0"/>
        <v>0.46597222222222223</v>
      </c>
      <c r="N37" s="101">
        <f t="shared" si="1"/>
        <v>12</v>
      </c>
    </row>
    <row r="38" spans="1:14" x14ac:dyDescent="0.25">
      <c r="A38" s="108"/>
      <c r="B38" s="108"/>
      <c r="C38" s="1">
        <v>0.55486111111111114</v>
      </c>
      <c r="D38" s="145">
        <v>0.60555555555555551</v>
      </c>
      <c r="E38" s="106">
        <v>84768474</v>
      </c>
      <c r="F38" s="106"/>
      <c r="G38" s="106" t="s">
        <v>69</v>
      </c>
      <c r="H38" s="104">
        <v>32940</v>
      </c>
      <c r="I38" s="105">
        <v>78120</v>
      </c>
      <c r="J38" s="104" t="s">
        <v>70</v>
      </c>
      <c r="K38" s="105">
        <v>11882318</v>
      </c>
      <c r="L38" s="114"/>
      <c r="M38" s="148">
        <f t="shared" si="0"/>
        <v>5.0694444444444375E-2</v>
      </c>
      <c r="N38" s="101">
        <f t="shared" si="1"/>
        <v>13</v>
      </c>
    </row>
    <row r="39" spans="1:14" x14ac:dyDescent="0.25">
      <c r="A39" s="108"/>
      <c r="B39" s="108"/>
      <c r="C39" s="1">
        <v>0.55694444444444446</v>
      </c>
      <c r="D39" s="145">
        <v>0.61458333333333337</v>
      </c>
      <c r="E39" s="106">
        <v>84773684</v>
      </c>
      <c r="F39" s="106"/>
      <c r="G39" s="106">
        <v>5096517</v>
      </c>
      <c r="H39" s="104">
        <v>35380</v>
      </c>
      <c r="I39" s="105">
        <v>78600</v>
      </c>
      <c r="J39" s="104" t="s">
        <v>71</v>
      </c>
      <c r="K39" s="105">
        <v>11882321</v>
      </c>
      <c r="L39" s="114"/>
      <c r="M39" s="148">
        <f t="shared" si="0"/>
        <v>5.7638888888888906E-2</v>
      </c>
      <c r="N39" s="101">
        <f t="shared" si="1"/>
        <v>13</v>
      </c>
    </row>
    <row r="40" spans="1:14" x14ac:dyDescent="0.25">
      <c r="A40" s="108"/>
      <c r="B40" s="108"/>
      <c r="C40" s="1">
        <v>0.56388888888888888</v>
      </c>
      <c r="D40" s="145">
        <v>0.63194444444444442</v>
      </c>
      <c r="E40" s="106">
        <v>84761347</v>
      </c>
      <c r="F40" s="106"/>
      <c r="G40" s="106" t="s">
        <v>72</v>
      </c>
      <c r="H40" s="104">
        <v>34120</v>
      </c>
      <c r="I40" s="105">
        <v>78340</v>
      </c>
      <c r="J40" s="104" t="s">
        <v>73</v>
      </c>
      <c r="K40" s="105">
        <v>11882326</v>
      </c>
      <c r="L40" s="114"/>
      <c r="M40" s="148">
        <f t="shared" si="0"/>
        <v>6.8055555555555536E-2</v>
      </c>
      <c r="N40" s="101">
        <f t="shared" si="1"/>
        <v>13</v>
      </c>
    </row>
    <row r="41" spans="1:14" x14ac:dyDescent="0.25">
      <c r="A41" s="108"/>
      <c r="B41" s="108"/>
      <c r="C41" s="1">
        <v>0.5708333333333333</v>
      </c>
      <c r="D41" s="147">
        <v>1.3798611111111112</v>
      </c>
      <c r="E41" s="106">
        <v>84776670</v>
      </c>
      <c r="F41" s="106"/>
      <c r="G41" s="106" t="s">
        <v>22</v>
      </c>
      <c r="H41" s="104">
        <v>27980</v>
      </c>
      <c r="I41" s="105">
        <v>77400</v>
      </c>
      <c r="J41" s="104" t="s">
        <v>23</v>
      </c>
      <c r="K41" s="105">
        <v>11882330</v>
      </c>
      <c r="L41" s="114"/>
      <c r="M41" s="148">
        <f t="shared" si="0"/>
        <v>0.8090277777777779</v>
      </c>
      <c r="N41" s="101">
        <f t="shared" si="1"/>
        <v>13</v>
      </c>
    </row>
    <row r="42" spans="1:14" x14ac:dyDescent="0.25">
      <c r="A42" s="108"/>
      <c r="B42" s="108"/>
      <c r="C42" s="1">
        <v>0.57708333333333328</v>
      </c>
      <c r="D42" s="147">
        <v>1.2229166666666667</v>
      </c>
      <c r="E42" s="106">
        <v>84774653</v>
      </c>
      <c r="F42" s="106"/>
      <c r="G42" s="106" t="s">
        <v>74</v>
      </c>
      <c r="H42" s="104">
        <v>27440</v>
      </c>
      <c r="I42" s="105">
        <v>76100</v>
      </c>
      <c r="J42" s="104" t="s">
        <v>23</v>
      </c>
      <c r="K42" s="105">
        <v>11882336</v>
      </c>
      <c r="L42" s="114"/>
      <c r="M42" s="148">
        <f t="shared" si="0"/>
        <v>0.64583333333333337</v>
      </c>
      <c r="N42" s="101">
        <f t="shared" si="1"/>
        <v>13</v>
      </c>
    </row>
    <row r="43" spans="1:14" x14ac:dyDescent="0.25">
      <c r="A43" s="108"/>
      <c r="B43" s="108"/>
      <c r="C43" s="1">
        <v>0.57986111111111105</v>
      </c>
      <c r="D43" s="147">
        <v>1.1756944444444444</v>
      </c>
      <c r="E43" s="106">
        <v>84776668</v>
      </c>
      <c r="F43" s="106"/>
      <c r="G43" s="106" t="s">
        <v>75</v>
      </c>
      <c r="H43" s="104">
        <v>29960</v>
      </c>
      <c r="I43" s="105">
        <v>75020</v>
      </c>
      <c r="J43" s="104" t="s">
        <v>23</v>
      </c>
      <c r="K43" s="105">
        <v>11882348</v>
      </c>
      <c r="L43" s="114"/>
      <c r="M43" s="148">
        <f t="shared" si="0"/>
        <v>0.59583333333333333</v>
      </c>
      <c r="N43" s="101">
        <f t="shared" si="1"/>
        <v>13</v>
      </c>
    </row>
    <row r="44" spans="1:14" x14ac:dyDescent="0.25">
      <c r="A44" s="108"/>
      <c r="B44" s="108"/>
      <c r="C44" s="1">
        <v>0.59166666666666667</v>
      </c>
      <c r="D44" s="147">
        <v>1.3423611111111111</v>
      </c>
      <c r="E44" s="106">
        <v>84778339</v>
      </c>
      <c r="F44" s="106"/>
      <c r="G44" s="106" t="s">
        <v>76</v>
      </c>
      <c r="H44" s="104">
        <v>30340</v>
      </c>
      <c r="I44" s="105">
        <v>75920</v>
      </c>
      <c r="J44" s="104" t="s">
        <v>23</v>
      </c>
      <c r="K44" s="105">
        <v>11882357</v>
      </c>
      <c r="L44" s="114"/>
      <c r="M44" s="148">
        <f t="shared" si="0"/>
        <v>0.75069444444444444</v>
      </c>
      <c r="N44" s="101">
        <f t="shared" si="1"/>
        <v>14</v>
      </c>
    </row>
    <row r="45" spans="1:14" x14ac:dyDescent="0.25">
      <c r="A45" s="108"/>
      <c r="B45" s="108"/>
      <c r="C45" s="1">
        <v>0.59861111111111109</v>
      </c>
      <c r="D45" s="145">
        <v>0.64236111111111105</v>
      </c>
      <c r="E45" s="106">
        <v>84761664</v>
      </c>
      <c r="F45" s="106"/>
      <c r="G45" s="106" t="s">
        <v>77</v>
      </c>
      <c r="H45" s="104">
        <v>33420</v>
      </c>
      <c r="I45" s="105">
        <v>73640</v>
      </c>
      <c r="J45" s="104" t="s">
        <v>29</v>
      </c>
      <c r="K45" s="105">
        <v>11882361</v>
      </c>
      <c r="L45" s="114"/>
      <c r="M45" s="148">
        <f t="shared" si="0"/>
        <v>4.3749999999999956E-2</v>
      </c>
      <c r="N45" s="101">
        <f t="shared" si="1"/>
        <v>14</v>
      </c>
    </row>
    <row r="46" spans="1:14" x14ac:dyDescent="0.25">
      <c r="A46" s="108"/>
      <c r="B46" s="108"/>
      <c r="C46" s="1">
        <v>0.60902777777777783</v>
      </c>
      <c r="D46" s="145">
        <v>0.64722222222222225</v>
      </c>
      <c r="E46" s="106">
        <v>84774247</v>
      </c>
      <c r="F46" s="106"/>
      <c r="G46" s="106" t="s">
        <v>78</v>
      </c>
      <c r="H46" s="104">
        <v>33160</v>
      </c>
      <c r="I46" s="105">
        <v>76620</v>
      </c>
      <c r="J46" s="104" t="s">
        <v>79</v>
      </c>
      <c r="K46" s="105">
        <v>11882367</v>
      </c>
      <c r="L46" s="114"/>
      <c r="M46" s="148">
        <f t="shared" si="0"/>
        <v>3.819444444444442E-2</v>
      </c>
      <c r="N46" s="101">
        <f t="shared" si="1"/>
        <v>14</v>
      </c>
    </row>
    <row r="47" spans="1:14" x14ac:dyDescent="0.25">
      <c r="A47" s="108"/>
      <c r="B47" s="108"/>
      <c r="C47" s="1">
        <v>0.61111111111111105</v>
      </c>
      <c r="D47" s="147">
        <v>1.25</v>
      </c>
      <c r="E47" s="106">
        <v>84770129</v>
      </c>
      <c r="F47" s="106"/>
      <c r="G47" s="106" t="s">
        <v>80</v>
      </c>
      <c r="H47" s="104">
        <v>30460</v>
      </c>
      <c r="I47" s="105">
        <v>77920</v>
      </c>
      <c r="J47" s="104" t="s">
        <v>23</v>
      </c>
      <c r="K47" s="105">
        <v>11882378</v>
      </c>
      <c r="L47" s="114"/>
      <c r="M47" s="148">
        <f t="shared" si="0"/>
        <v>0.63888888888888895</v>
      </c>
      <c r="N47" s="101">
        <f t="shared" si="1"/>
        <v>14</v>
      </c>
    </row>
    <row r="48" spans="1:14" x14ac:dyDescent="0.25">
      <c r="A48" s="108"/>
      <c r="B48" s="108"/>
      <c r="C48" s="1">
        <v>0.62222222222222223</v>
      </c>
      <c r="D48" s="145">
        <v>0.67083333333333339</v>
      </c>
      <c r="E48" s="106">
        <v>84774248</v>
      </c>
      <c r="F48" s="106"/>
      <c r="G48" s="106">
        <v>2638572</v>
      </c>
      <c r="H48" s="104">
        <v>34480</v>
      </c>
      <c r="I48" s="105">
        <v>79520</v>
      </c>
      <c r="J48" s="104" t="s">
        <v>81</v>
      </c>
      <c r="K48" s="105">
        <v>11882385</v>
      </c>
      <c r="L48" s="114"/>
      <c r="M48" s="148">
        <f t="shared" si="0"/>
        <v>4.861111111111116E-2</v>
      </c>
      <c r="N48" s="101">
        <f t="shared" si="1"/>
        <v>14</v>
      </c>
    </row>
    <row r="49" spans="1:14" x14ac:dyDescent="0.25">
      <c r="A49" s="108"/>
      <c r="B49" s="108"/>
      <c r="C49" s="1">
        <v>0.62916666666666665</v>
      </c>
      <c r="D49" s="145">
        <v>0.68263888888888891</v>
      </c>
      <c r="E49" s="106">
        <v>84774593</v>
      </c>
      <c r="F49" s="106"/>
      <c r="G49" s="106" t="s">
        <v>82</v>
      </c>
      <c r="H49" s="104">
        <v>35400</v>
      </c>
      <c r="I49" s="105">
        <v>77440</v>
      </c>
      <c r="J49" s="104" t="s">
        <v>83</v>
      </c>
      <c r="K49" s="105">
        <v>11882389</v>
      </c>
      <c r="L49" s="114"/>
      <c r="M49" s="148">
        <f t="shared" si="0"/>
        <v>5.3472222222222254E-2</v>
      </c>
      <c r="N49" s="101">
        <f t="shared" si="1"/>
        <v>15</v>
      </c>
    </row>
    <row r="50" spans="1:14" x14ac:dyDescent="0.25">
      <c r="A50" s="108"/>
      <c r="B50" s="108"/>
      <c r="C50" s="1">
        <v>0.63124999999999998</v>
      </c>
      <c r="D50" s="147">
        <v>1.5472222222222223</v>
      </c>
      <c r="E50" s="106">
        <v>84777272</v>
      </c>
      <c r="F50" s="106"/>
      <c r="G50" s="106" t="s">
        <v>84</v>
      </c>
      <c r="H50" s="104">
        <v>29860</v>
      </c>
      <c r="I50" s="105">
        <v>75380</v>
      </c>
      <c r="J50" s="104" t="s">
        <v>23</v>
      </c>
      <c r="K50" s="105">
        <v>11882393</v>
      </c>
      <c r="L50" s="114"/>
      <c r="M50" s="148">
        <f t="shared" si="0"/>
        <v>0.9159722222222223</v>
      </c>
      <c r="N50" s="101">
        <f t="shared" si="1"/>
        <v>15</v>
      </c>
    </row>
    <row r="51" spans="1:14" x14ac:dyDescent="0.25">
      <c r="A51" s="108"/>
      <c r="B51" s="108"/>
      <c r="C51" s="1">
        <v>0.65208333333333335</v>
      </c>
      <c r="D51" s="145">
        <v>0.71180555555555547</v>
      </c>
      <c r="E51" s="106">
        <v>84768475</v>
      </c>
      <c r="F51" s="106"/>
      <c r="G51" s="106" t="s">
        <v>85</v>
      </c>
      <c r="H51" s="104">
        <v>33580</v>
      </c>
      <c r="I51" s="105">
        <v>77240</v>
      </c>
      <c r="J51" s="104" t="s">
        <v>60</v>
      </c>
      <c r="K51" s="105">
        <v>11882431</v>
      </c>
      <c r="L51" s="114"/>
      <c r="M51" s="148">
        <f t="shared" si="0"/>
        <v>5.9722222222222121E-2</v>
      </c>
      <c r="N51" s="101">
        <f t="shared" si="1"/>
        <v>15</v>
      </c>
    </row>
    <row r="52" spans="1:14" x14ac:dyDescent="0.25">
      <c r="A52" s="108"/>
      <c r="B52" s="108"/>
      <c r="C52" s="1">
        <v>0.66666666666666663</v>
      </c>
      <c r="D52" s="145">
        <v>0.6958333333333333</v>
      </c>
      <c r="E52" s="106">
        <v>84762140</v>
      </c>
      <c r="F52" s="106"/>
      <c r="G52" s="106" t="s">
        <v>86</v>
      </c>
      <c r="H52" s="104">
        <v>31960</v>
      </c>
      <c r="I52" s="105">
        <v>30620</v>
      </c>
      <c r="J52" s="104" t="s">
        <v>86</v>
      </c>
      <c r="K52" s="105">
        <v>11882438</v>
      </c>
      <c r="L52" s="114"/>
      <c r="M52" s="148">
        <f t="shared" si="0"/>
        <v>2.9166666666666674E-2</v>
      </c>
      <c r="N52" s="101">
        <f t="shared" si="1"/>
        <v>16</v>
      </c>
    </row>
    <row r="53" spans="1:14" x14ac:dyDescent="0.25">
      <c r="A53" s="108"/>
      <c r="B53" s="108"/>
      <c r="C53" s="1">
        <v>0.67013888888888884</v>
      </c>
      <c r="D53" s="145">
        <v>0.7270833333333333</v>
      </c>
      <c r="E53" s="106">
        <v>84761344</v>
      </c>
      <c r="F53" s="106"/>
      <c r="G53" s="106" t="s">
        <v>87</v>
      </c>
      <c r="H53" s="104">
        <v>33680</v>
      </c>
      <c r="I53" s="105">
        <v>77760</v>
      </c>
      <c r="J53" s="104" t="s">
        <v>88</v>
      </c>
      <c r="K53" s="105">
        <v>11883442</v>
      </c>
      <c r="L53" s="114"/>
      <c r="M53" s="148">
        <f t="shared" si="0"/>
        <v>5.6944444444444464E-2</v>
      </c>
      <c r="N53" s="101">
        <f t="shared" si="1"/>
        <v>16</v>
      </c>
    </row>
    <row r="54" spans="1:14" x14ac:dyDescent="0.25">
      <c r="A54" s="108"/>
      <c r="B54" s="108"/>
      <c r="C54" s="1">
        <v>0.68472222222222223</v>
      </c>
      <c r="D54" s="145">
        <v>0.7284722222222223</v>
      </c>
      <c r="E54" s="106">
        <v>84768480</v>
      </c>
      <c r="F54" s="106"/>
      <c r="G54" s="106">
        <v>3045043</v>
      </c>
      <c r="H54" s="104">
        <v>31860</v>
      </c>
      <c r="I54" s="105">
        <v>78460</v>
      </c>
      <c r="J54" s="104" t="s">
        <v>89</v>
      </c>
      <c r="K54" s="105">
        <v>11882445</v>
      </c>
      <c r="L54" s="114"/>
      <c r="M54" s="148">
        <f t="shared" si="0"/>
        <v>4.3750000000000067E-2</v>
      </c>
      <c r="N54" s="101">
        <f t="shared" si="1"/>
        <v>16</v>
      </c>
    </row>
    <row r="55" spans="1:14" x14ac:dyDescent="0.25">
      <c r="A55" s="108"/>
      <c r="B55" s="108"/>
      <c r="C55" s="1">
        <v>0.70000000000000007</v>
      </c>
      <c r="D55" s="145">
        <v>0.77708333333333324</v>
      </c>
      <c r="E55" s="106">
        <v>84770154</v>
      </c>
      <c r="F55" s="106"/>
      <c r="G55" s="106" t="s">
        <v>90</v>
      </c>
      <c r="H55" s="104">
        <v>34180</v>
      </c>
      <c r="I55" s="105">
        <v>77380</v>
      </c>
      <c r="J55" s="104" t="s">
        <v>91</v>
      </c>
      <c r="K55" s="105">
        <v>11882471</v>
      </c>
      <c r="L55" s="114"/>
      <c r="M55" s="148">
        <f t="shared" si="0"/>
        <v>7.7083333333333171E-2</v>
      </c>
      <c r="N55" s="101">
        <f t="shared" si="1"/>
        <v>16</v>
      </c>
    </row>
    <row r="56" spans="1:14" x14ac:dyDescent="0.25">
      <c r="A56" s="108"/>
      <c r="B56" s="108"/>
      <c r="C56" s="1">
        <v>0.71597222222222223</v>
      </c>
      <c r="D56" s="145">
        <v>0.75416666666666676</v>
      </c>
      <c r="E56" s="106">
        <v>84770130</v>
      </c>
      <c r="F56" s="106"/>
      <c r="G56" s="106" t="s">
        <v>13</v>
      </c>
      <c r="H56" s="104">
        <v>30300</v>
      </c>
      <c r="I56" s="105">
        <v>75740</v>
      </c>
      <c r="J56" s="104" t="s">
        <v>14</v>
      </c>
      <c r="K56" s="105">
        <v>11882480</v>
      </c>
      <c r="L56" s="114"/>
      <c r="M56" s="148">
        <f t="shared" si="0"/>
        <v>3.8194444444444531E-2</v>
      </c>
      <c r="N56" s="101">
        <f t="shared" si="1"/>
        <v>17</v>
      </c>
    </row>
    <row r="57" spans="1:14" x14ac:dyDescent="0.25">
      <c r="A57" s="108"/>
      <c r="B57" s="108"/>
      <c r="C57" s="1">
        <v>0.73055555555555562</v>
      </c>
      <c r="D57" s="145">
        <v>0.83333333333333337</v>
      </c>
      <c r="E57" s="106">
        <v>84777503</v>
      </c>
      <c r="F57" s="106"/>
      <c r="G57" s="106">
        <v>864890</v>
      </c>
      <c r="H57" s="104">
        <v>30700</v>
      </c>
      <c r="I57" s="105">
        <v>77700</v>
      </c>
      <c r="J57" s="104" t="s">
        <v>92</v>
      </c>
      <c r="K57" s="105">
        <v>11882501</v>
      </c>
      <c r="L57" s="114"/>
      <c r="M57" s="148">
        <f t="shared" si="0"/>
        <v>0.10277777777777775</v>
      </c>
      <c r="N57" s="101">
        <f t="shared" si="1"/>
        <v>17</v>
      </c>
    </row>
    <row r="58" spans="1:14" x14ac:dyDescent="0.25">
      <c r="A58" s="108"/>
      <c r="B58" s="108"/>
      <c r="C58" s="1">
        <v>0.76944444444444438</v>
      </c>
      <c r="D58" s="147">
        <v>1.2916666666666667</v>
      </c>
      <c r="E58" s="106">
        <v>84774246</v>
      </c>
      <c r="F58" s="106"/>
      <c r="G58" s="106" t="s">
        <v>93</v>
      </c>
      <c r="H58" s="104">
        <v>29920</v>
      </c>
      <c r="I58" s="105">
        <v>75200</v>
      </c>
      <c r="J58" s="104" t="s">
        <v>23</v>
      </c>
      <c r="K58" s="105">
        <v>11882523</v>
      </c>
      <c r="L58" s="114"/>
      <c r="M58" s="148">
        <f t="shared" si="0"/>
        <v>0.52222222222222237</v>
      </c>
      <c r="N58" s="101">
        <f t="shared" si="1"/>
        <v>18</v>
      </c>
    </row>
    <row r="59" spans="1:14" x14ac:dyDescent="0.25">
      <c r="A59" s="108"/>
      <c r="B59" s="108"/>
      <c r="C59" s="1">
        <v>0.78680555555555554</v>
      </c>
      <c r="D59" s="147">
        <v>1.2437500000000001</v>
      </c>
      <c r="E59" s="106">
        <v>84777273</v>
      </c>
      <c r="F59" s="106"/>
      <c r="G59" s="106">
        <v>2315630</v>
      </c>
      <c r="H59" s="104">
        <v>34360</v>
      </c>
      <c r="I59" s="105">
        <v>76880</v>
      </c>
      <c r="J59" s="104" t="s">
        <v>94</v>
      </c>
      <c r="K59" s="105">
        <v>11882538</v>
      </c>
      <c r="L59" s="114"/>
      <c r="M59" s="148">
        <f t="shared" si="0"/>
        <v>0.4569444444444446</v>
      </c>
      <c r="N59" s="101">
        <f t="shared" si="1"/>
        <v>18</v>
      </c>
    </row>
    <row r="60" spans="1:14" x14ac:dyDescent="0.25">
      <c r="A60" s="108"/>
      <c r="B60" s="108"/>
      <c r="C60" s="1">
        <v>0.79305555555555562</v>
      </c>
      <c r="D60" s="147">
        <v>1.3381944444444445</v>
      </c>
      <c r="E60" s="106">
        <v>84777274</v>
      </c>
      <c r="F60" s="106"/>
      <c r="G60" s="106">
        <v>2648721</v>
      </c>
      <c r="H60" s="104">
        <v>34240</v>
      </c>
      <c r="I60" s="105">
        <v>77920</v>
      </c>
      <c r="J60" s="104" t="s">
        <v>94</v>
      </c>
      <c r="K60" s="105">
        <v>11882540</v>
      </c>
      <c r="L60" s="114"/>
      <c r="M60" s="148">
        <f t="shared" si="0"/>
        <v>0.54513888888888884</v>
      </c>
      <c r="N60" s="101">
        <f t="shared" si="1"/>
        <v>19</v>
      </c>
    </row>
    <row r="61" spans="1:14" x14ac:dyDescent="0.25">
      <c r="A61" s="108"/>
      <c r="B61" s="108"/>
      <c r="C61" s="1">
        <v>0.84444444444444444</v>
      </c>
      <c r="D61" s="147">
        <v>1.4097222222222223</v>
      </c>
      <c r="E61" s="106">
        <v>84777275</v>
      </c>
      <c r="F61" s="106"/>
      <c r="G61" s="106">
        <v>5161157</v>
      </c>
      <c r="H61" s="104">
        <v>34320</v>
      </c>
      <c r="I61" s="105">
        <v>76880</v>
      </c>
      <c r="J61" s="104" t="s">
        <v>23</v>
      </c>
      <c r="K61" s="105">
        <v>11882550</v>
      </c>
      <c r="L61" s="114"/>
      <c r="M61" s="148">
        <f t="shared" si="0"/>
        <v>0.56527777777777788</v>
      </c>
      <c r="N61" s="101">
        <f t="shared" si="1"/>
        <v>20</v>
      </c>
    </row>
    <row r="62" spans="1:14" x14ac:dyDescent="0.25">
      <c r="A62" s="108"/>
      <c r="B62" s="108"/>
      <c r="C62" s="1">
        <v>0.85069444444444453</v>
      </c>
      <c r="D62" s="147">
        <v>1.4791666666666667</v>
      </c>
      <c r="E62" s="106">
        <v>84777271</v>
      </c>
      <c r="F62" s="106"/>
      <c r="G62" s="106">
        <v>2315636</v>
      </c>
      <c r="H62" s="104">
        <v>34440</v>
      </c>
      <c r="I62" s="105">
        <v>76680</v>
      </c>
      <c r="J62" s="104" t="s">
        <v>94</v>
      </c>
      <c r="K62" s="105">
        <v>11882551</v>
      </c>
      <c r="L62" s="114"/>
      <c r="M62" s="148">
        <f t="shared" si="0"/>
        <v>0.62847222222222221</v>
      </c>
      <c r="N62" s="101">
        <f t="shared" si="1"/>
        <v>20</v>
      </c>
    </row>
    <row r="63" spans="1:14" x14ac:dyDescent="0.25">
      <c r="A63" s="108"/>
      <c r="B63" s="108"/>
      <c r="C63" s="1">
        <v>0.88263888888888886</v>
      </c>
      <c r="D63" s="147">
        <v>1.4937500000000001</v>
      </c>
      <c r="E63" s="106">
        <v>84774244</v>
      </c>
      <c r="F63" s="106"/>
      <c r="G63" s="106" t="s">
        <v>95</v>
      </c>
      <c r="H63" s="104">
        <v>35480</v>
      </c>
      <c r="I63" s="105">
        <v>77580</v>
      </c>
      <c r="J63" s="104" t="s">
        <v>29</v>
      </c>
      <c r="K63" s="105">
        <v>11882579</v>
      </c>
      <c r="L63" s="114"/>
      <c r="M63" s="148">
        <f t="shared" si="0"/>
        <v>0.61111111111111127</v>
      </c>
      <c r="N63" s="101">
        <f t="shared" si="1"/>
        <v>21</v>
      </c>
    </row>
    <row r="64" spans="1:14" x14ac:dyDescent="0.25">
      <c r="A64" s="108"/>
      <c r="B64" s="108"/>
      <c r="C64" s="1">
        <v>0.90555555555555556</v>
      </c>
      <c r="D64" s="147">
        <v>1.4201388888888891</v>
      </c>
      <c r="E64" s="106">
        <v>84774243</v>
      </c>
      <c r="F64" s="106"/>
      <c r="G64" s="106" t="s">
        <v>96</v>
      </c>
      <c r="H64" s="104">
        <v>35360</v>
      </c>
      <c r="I64" s="105">
        <v>76720</v>
      </c>
      <c r="J64" s="104" t="s">
        <v>29</v>
      </c>
      <c r="K64" s="105">
        <v>11882585</v>
      </c>
      <c r="L64" s="114"/>
      <c r="M64" s="148">
        <f t="shared" si="0"/>
        <v>0.5145833333333335</v>
      </c>
      <c r="N64" s="101">
        <f t="shared" si="1"/>
        <v>21</v>
      </c>
    </row>
    <row r="65" spans="1:14" x14ac:dyDescent="0.25">
      <c r="A65" s="108"/>
      <c r="B65" s="108"/>
      <c r="C65" s="1">
        <v>0.86249999999999993</v>
      </c>
      <c r="D65" s="147">
        <v>1.465972222222222</v>
      </c>
      <c r="E65" s="106">
        <v>84774245</v>
      </c>
      <c r="F65" s="106"/>
      <c r="G65" s="106" t="s">
        <v>53</v>
      </c>
      <c r="H65" s="104">
        <v>27620</v>
      </c>
      <c r="I65" s="105">
        <v>78640</v>
      </c>
      <c r="J65" s="104" t="s">
        <v>23</v>
      </c>
      <c r="K65" s="105">
        <v>11880556</v>
      </c>
      <c r="L65" s="114"/>
      <c r="M65" s="148">
        <f t="shared" si="0"/>
        <v>0.60347222222222208</v>
      </c>
      <c r="N65" s="101">
        <f t="shared" si="1"/>
        <v>20</v>
      </c>
    </row>
    <row r="66" spans="1:14" x14ac:dyDescent="0.25">
      <c r="A66" s="109" t="s">
        <v>97</v>
      </c>
      <c r="B66" s="116" t="s">
        <v>12</v>
      </c>
      <c r="C66" s="151">
        <v>0.23611111111111113</v>
      </c>
      <c r="D66" s="152">
        <v>0.2722222222222222</v>
      </c>
      <c r="E66" s="117">
        <v>84774242</v>
      </c>
      <c r="F66" s="117"/>
      <c r="G66" s="117" t="s">
        <v>98</v>
      </c>
      <c r="H66" s="110">
        <v>33760</v>
      </c>
      <c r="I66" s="115">
        <v>78640</v>
      </c>
      <c r="J66" s="110" t="s">
        <v>15</v>
      </c>
      <c r="K66" s="115">
        <v>11885117</v>
      </c>
      <c r="L66" s="123"/>
      <c r="M66" s="148">
        <f t="shared" si="0"/>
        <v>3.6111111111111066E-2</v>
      </c>
      <c r="N66" s="101">
        <f t="shared" si="1"/>
        <v>5</v>
      </c>
    </row>
    <row r="67" spans="1:14" x14ac:dyDescent="0.25">
      <c r="A67" s="108"/>
      <c r="B67" s="108"/>
      <c r="C67" s="1">
        <v>0.30555555555555552</v>
      </c>
      <c r="D67" s="145">
        <v>0.34375</v>
      </c>
      <c r="E67" s="106" t="s">
        <v>30</v>
      </c>
      <c r="F67" s="117"/>
      <c r="G67" s="103" t="s">
        <v>99</v>
      </c>
      <c r="H67" s="104">
        <v>72180</v>
      </c>
      <c r="I67" s="105">
        <v>32580</v>
      </c>
      <c r="J67" s="104" t="s">
        <v>32</v>
      </c>
      <c r="K67" s="105">
        <v>11885564</v>
      </c>
      <c r="L67" s="121"/>
      <c r="M67" s="148">
        <f t="shared" ref="M67:M130" si="5">D67-C67</f>
        <v>3.8194444444444475E-2</v>
      </c>
      <c r="N67" s="101">
        <f t="shared" ref="N67:N130" si="6">HOUR(C67)</f>
        <v>7</v>
      </c>
    </row>
    <row r="68" spans="1:14" x14ac:dyDescent="0.25">
      <c r="A68" s="108"/>
      <c r="B68" s="108"/>
      <c r="C68" s="1">
        <v>0.31041666666666667</v>
      </c>
      <c r="D68" s="145">
        <v>0.4826388888888889</v>
      </c>
      <c r="E68" s="106">
        <v>84776669</v>
      </c>
      <c r="F68" s="117"/>
      <c r="G68" s="106" t="s">
        <v>75</v>
      </c>
      <c r="H68" s="104">
        <v>29840</v>
      </c>
      <c r="I68" s="105">
        <v>74780</v>
      </c>
      <c r="J68" s="104" t="s">
        <v>23</v>
      </c>
      <c r="K68" s="105">
        <v>11885592</v>
      </c>
      <c r="L68" s="121"/>
      <c r="M68" s="148">
        <f t="shared" si="5"/>
        <v>0.17222222222222222</v>
      </c>
      <c r="N68" s="101">
        <f t="shared" si="6"/>
        <v>7</v>
      </c>
    </row>
    <row r="69" spans="1:14" x14ac:dyDescent="0.25">
      <c r="A69" s="108"/>
      <c r="B69" s="108"/>
      <c r="C69" s="1">
        <v>0.3298611111111111</v>
      </c>
      <c r="D69" s="145">
        <v>0.3756944444444445</v>
      </c>
      <c r="E69" s="106">
        <v>84778381</v>
      </c>
      <c r="F69" s="117"/>
      <c r="G69" s="106" t="s">
        <v>100</v>
      </c>
      <c r="H69" s="104">
        <v>32440</v>
      </c>
      <c r="I69" s="105">
        <v>79560</v>
      </c>
      <c r="J69" s="104" t="s">
        <v>101</v>
      </c>
      <c r="K69" s="105">
        <v>11885721</v>
      </c>
      <c r="L69" s="121"/>
      <c r="M69" s="148">
        <f t="shared" si="5"/>
        <v>4.5833333333333393E-2</v>
      </c>
      <c r="N69" s="101">
        <f t="shared" si="6"/>
        <v>7</v>
      </c>
    </row>
    <row r="70" spans="1:14" x14ac:dyDescent="0.25">
      <c r="A70" s="108"/>
      <c r="B70" s="108"/>
      <c r="C70" s="1">
        <v>0.35833333333333334</v>
      </c>
      <c r="D70" s="145">
        <v>0.38472222222222219</v>
      </c>
      <c r="E70" s="106">
        <v>84777507</v>
      </c>
      <c r="F70" s="117"/>
      <c r="G70" s="106" t="s">
        <v>102</v>
      </c>
      <c r="H70" s="104">
        <v>34240</v>
      </c>
      <c r="I70" s="105">
        <v>79340</v>
      </c>
      <c r="J70" s="104" t="s">
        <v>103</v>
      </c>
      <c r="K70" s="105">
        <v>11885879</v>
      </c>
      <c r="L70" s="121"/>
      <c r="M70" s="148">
        <f t="shared" si="5"/>
        <v>2.6388888888888851E-2</v>
      </c>
      <c r="N70" s="101">
        <f t="shared" si="6"/>
        <v>8</v>
      </c>
    </row>
    <row r="71" spans="1:14" x14ac:dyDescent="0.25">
      <c r="A71" s="108"/>
      <c r="B71" s="108"/>
      <c r="C71" s="1">
        <v>0.36805555555555558</v>
      </c>
      <c r="D71" s="145">
        <v>0.40138888888888885</v>
      </c>
      <c r="E71" s="106">
        <v>84774241</v>
      </c>
      <c r="F71" s="117"/>
      <c r="G71" s="106">
        <v>5111199</v>
      </c>
      <c r="H71" s="104">
        <v>32880</v>
      </c>
      <c r="I71" s="105">
        <v>78340</v>
      </c>
      <c r="J71" s="104" t="s">
        <v>15</v>
      </c>
      <c r="K71" s="105">
        <v>11885927</v>
      </c>
      <c r="L71" s="121"/>
      <c r="M71" s="148">
        <f t="shared" si="5"/>
        <v>3.333333333333327E-2</v>
      </c>
      <c r="N71" s="101">
        <f t="shared" si="6"/>
        <v>8</v>
      </c>
    </row>
    <row r="72" spans="1:14" x14ac:dyDescent="0.25">
      <c r="A72" s="108"/>
      <c r="B72" s="108"/>
      <c r="C72" s="1">
        <v>0.36736111111111108</v>
      </c>
      <c r="D72" s="145">
        <v>0.4145833333333333</v>
      </c>
      <c r="E72" s="106" t="s">
        <v>30</v>
      </c>
      <c r="F72" s="117"/>
      <c r="G72" s="103" t="s">
        <v>104</v>
      </c>
      <c r="H72" s="104">
        <v>75040</v>
      </c>
      <c r="I72" s="105">
        <v>34580</v>
      </c>
      <c r="J72" s="104" t="s">
        <v>32</v>
      </c>
      <c r="K72" s="105">
        <v>11885924</v>
      </c>
      <c r="L72" s="121"/>
      <c r="M72" s="148">
        <f t="shared" si="5"/>
        <v>4.7222222222222221E-2</v>
      </c>
      <c r="N72" s="101">
        <f t="shared" si="6"/>
        <v>8</v>
      </c>
    </row>
    <row r="73" spans="1:14" x14ac:dyDescent="0.25">
      <c r="A73" s="108"/>
      <c r="B73" s="108"/>
      <c r="C73" s="1">
        <v>0.37013888888888885</v>
      </c>
      <c r="D73" s="145">
        <v>0.40486111111111112</v>
      </c>
      <c r="E73" s="106">
        <v>84774594</v>
      </c>
      <c r="F73" s="117"/>
      <c r="G73" s="106" t="s">
        <v>105</v>
      </c>
      <c r="H73" s="104">
        <v>35880</v>
      </c>
      <c r="I73" s="105">
        <v>77780</v>
      </c>
      <c r="J73" s="104" t="s">
        <v>83</v>
      </c>
      <c r="K73" s="105">
        <v>11885954</v>
      </c>
      <c r="L73" s="121"/>
      <c r="M73" s="148">
        <f t="shared" si="5"/>
        <v>3.4722222222222265E-2</v>
      </c>
      <c r="N73" s="101">
        <f t="shared" si="6"/>
        <v>8</v>
      </c>
    </row>
    <row r="74" spans="1:14" x14ac:dyDescent="0.25">
      <c r="A74" s="108"/>
      <c r="B74" s="108"/>
      <c r="C74" s="1">
        <v>0.38194444444444442</v>
      </c>
      <c r="D74" s="145">
        <v>0.44166666666666665</v>
      </c>
      <c r="E74" s="106">
        <v>84774652</v>
      </c>
      <c r="F74" s="117"/>
      <c r="G74" s="106" t="s">
        <v>106</v>
      </c>
      <c r="H74" s="104">
        <v>32760</v>
      </c>
      <c r="I74" s="105">
        <v>78100</v>
      </c>
      <c r="J74" s="104" t="s">
        <v>107</v>
      </c>
      <c r="K74" s="105">
        <v>11886023</v>
      </c>
      <c r="L74" s="121"/>
      <c r="M74" s="148">
        <f t="shared" si="5"/>
        <v>5.9722222222222232E-2</v>
      </c>
      <c r="N74" s="101">
        <f t="shared" si="6"/>
        <v>9</v>
      </c>
    </row>
    <row r="75" spans="1:14" x14ac:dyDescent="0.25">
      <c r="A75" s="108"/>
      <c r="B75" s="108"/>
      <c r="C75" s="1">
        <v>0.40208333333333335</v>
      </c>
      <c r="D75" s="145">
        <v>0.4465277777777778</v>
      </c>
      <c r="E75" s="106">
        <v>84774600</v>
      </c>
      <c r="F75" s="117"/>
      <c r="G75" s="106">
        <v>2435694</v>
      </c>
      <c r="H75" s="104">
        <v>34840</v>
      </c>
      <c r="I75" s="105">
        <v>78460</v>
      </c>
      <c r="J75" s="104" t="s">
        <v>108</v>
      </c>
      <c r="K75" s="105">
        <v>11886123</v>
      </c>
      <c r="L75" s="121"/>
      <c r="M75" s="148">
        <f t="shared" si="5"/>
        <v>4.4444444444444453E-2</v>
      </c>
      <c r="N75" s="101">
        <f t="shared" si="6"/>
        <v>9</v>
      </c>
    </row>
    <row r="76" spans="1:14" x14ac:dyDescent="0.25">
      <c r="A76" s="108"/>
      <c r="B76" s="108"/>
      <c r="C76" s="1">
        <v>0.42638888888888887</v>
      </c>
      <c r="D76" s="145">
        <v>0.4604166666666667</v>
      </c>
      <c r="E76" s="106">
        <v>84761345</v>
      </c>
      <c r="F76" s="117"/>
      <c r="G76" s="106" t="s">
        <v>109</v>
      </c>
      <c r="H76" s="104">
        <v>34220</v>
      </c>
      <c r="I76" s="105">
        <v>77180</v>
      </c>
      <c r="J76" s="104" t="s">
        <v>110</v>
      </c>
      <c r="K76" s="105">
        <v>11886249</v>
      </c>
      <c r="L76" s="121"/>
      <c r="M76" s="148">
        <f t="shared" si="5"/>
        <v>3.4027777777777823E-2</v>
      </c>
      <c r="N76" s="101">
        <f t="shared" si="6"/>
        <v>10</v>
      </c>
    </row>
    <row r="77" spans="1:14" x14ac:dyDescent="0.25">
      <c r="A77" s="108"/>
      <c r="B77" s="108"/>
      <c r="C77" s="1">
        <v>0.43333333333333335</v>
      </c>
      <c r="D77" s="145">
        <v>0.52013888888888882</v>
      </c>
      <c r="E77" s="106">
        <v>84774599</v>
      </c>
      <c r="F77" s="117"/>
      <c r="G77" s="106">
        <v>788333</v>
      </c>
      <c r="H77" s="104">
        <v>32660</v>
      </c>
      <c r="I77" s="105">
        <v>77200</v>
      </c>
      <c r="J77" s="104" t="s">
        <v>111</v>
      </c>
      <c r="K77" s="105">
        <v>11886279</v>
      </c>
      <c r="L77" s="121"/>
      <c r="M77" s="148">
        <f t="shared" si="5"/>
        <v>8.6805555555555469E-2</v>
      </c>
      <c r="N77" s="101">
        <f t="shared" si="6"/>
        <v>10</v>
      </c>
    </row>
    <row r="78" spans="1:14" x14ac:dyDescent="0.25">
      <c r="A78" s="108"/>
      <c r="B78" s="108"/>
      <c r="C78" s="1">
        <v>0.44930555555555557</v>
      </c>
      <c r="D78" s="147">
        <v>1.3430555555555557</v>
      </c>
      <c r="E78" s="106">
        <v>84777510</v>
      </c>
      <c r="F78" s="117"/>
      <c r="G78" s="106" t="s">
        <v>22</v>
      </c>
      <c r="H78" s="104">
        <v>27900</v>
      </c>
      <c r="I78" s="105">
        <v>75380</v>
      </c>
      <c r="J78" s="104" t="s">
        <v>23</v>
      </c>
      <c r="K78" s="105">
        <v>11886350</v>
      </c>
      <c r="L78" s="121"/>
      <c r="M78" s="148">
        <f t="shared" si="5"/>
        <v>0.89375000000000004</v>
      </c>
      <c r="N78" s="101">
        <f t="shared" si="6"/>
        <v>10</v>
      </c>
    </row>
    <row r="79" spans="1:14" x14ac:dyDescent="0.25">
      <c r="A79" s="108"/>
      <c r="B79" s="108"/>
      <c r="C79" s="1">
        <v>0.45208333333333334</v>
      </c>
      <c r="D79" s="147">
        <v>1.1875</v>
      </c>
      <c r="E79" s="106">
        <v>84778434</v>
      </c>
      <c r="F79" s="117"/>
      <c r="G79" s="106" t="s">
        <v>76</v>
      </c>
      <c r="H79" s="104">
        <v>29460</v>
      </c>
      <c r="I79" s="105">
        <v>72660</v>
      </c>
      <c r="J79" s="104" t="s">
        <v>23</v>
      </c>
      <c r="K79" s="105">
        <v>11886357</v>
      </c>
      <c r="L79" s="121"/>
      <c r="M79" s="148">
        <f t="shared" si="5"/>
        <v>0.73541666666666661</v>
      </c>
      <c r="N79" s="101">
        <f t="shared" si="6"/>
        <v>10</v>
      </c>
    </row>
    <row r="80" spans="1:14" x14ac:dyDescent="0.25">
      <c r="A80" s="108"/>
      <c r="B80" s="108"/>
      <c r="C80" s="1">
        <v>0.45416666666666666</v>
      </c>
      <c r="D80" s="147">
        <v>1.1715277777777777</v>
      </c>
      <c r="E80" s="106">
        <v>84778433</v>
      </c>
      <c r="F80" s="117"/>
      <c r="G80" s="106" t="s">
        <v>74</v>
      </c>
      <c r="H80" s="104">
        <v>27480</v>
      </c>
      <c r="I80" s="105">
        <v>72140</v>
      </c>
      <c r="J80" s="104" t="s">
        <v>23</v>
      </c>
      <c r="K80" s="105">
        <v>11886361</v>
      </c>
      <c r="L80" s="121"/>
      <c r="M80" s="148">
        <f t="shared" si="5"/>
        <v>0.71736111111111112</v>
      </c>
      <c r="N80" s="101">
        <f t="shared" si="6"/>
        <v>10</v>
      </c>
    </row>
    <row r="81" spans="1:14" x14ac:dyDescent="0.25">
      <c r="A81" s="108"/>
      <c r="B81" s="108"/>
      <c r="C81" s="1">
        <v>0.45763888888888887</v>
      </c>
      <c r="D81" s="145">
        <v>0.48958333333333331</v>
      </c>
      <c r="E81" s="106">
        <v>84777276</v>
      </c>
      <c r="F81" s="117"/>
      <c r="G81" s="106" t="s">
        <v>112</v>
      </c>
      <c r="H81" s="104">
        <v>32480</v>
      </c>
      <c r="I81" s="105">
        <v>76340</v>
      </c>
      <c r="J81" s="104" t="s">
        <v>113</v>
      </c>
      <c r="K81" s="105">
        <v>11886379</v>
      </c>
      <c r="L81" s="121"/>
      <c r="M81" s="148">
        <f t="shared" si="5"/>
        <v>3.1944444444444442E-2</v>
      </c>
      <c r="N81" s="101">
        <f t="shared" si="6"/>
        <v>10</v>
      </c>
    </row>
    <row r="82" spans="1:14" x14ac:dyDescent="0.25">
      <c r="A82" s="108"/>
      <c r="B82" s="108"/>
      <c r="C82" s="1">
        <v>0.46458333333333335</v>
      </c>
      <c r="D82" s="145">
        <v>0.49652777777777773</v>
      </c>
      <c r="E82" s="106">
        <v>84769524</v>
      </c>
      <c r="F82" s="117"/>
      <c r="G82" s="106" t="s">
        <v>114</v>
      </c>
      <c r="H82" s="104">
        <v>33980</v>
      </c>
      <c r="I82" s="105">
        <v>74480</v>
      </c>
      <c r="J82" s="104" t="s">
        <v>29</v>
      </c>
      <c r="K82" s="105">
        <v>11886423</v>
      </c>
      <c r="L82" s="121"/>
      <c r="M82" s="148">
        <f t="shared" si="5"/>
        <v>3.1944444444444386E-2</v>
      </c>
      <c r="N82" s="101">
        <f t="shared" si="6"/>
        <v>11</v>
      </c>
    </row>
    <row r="83" spans="1:14" x14ac:dyDescent="0.25">
      <c r="A83" s="108"/>
      <c r="B83" s="108"/>
      <c r="C83" s="1">
        <v>0.48680555555555555</v>
      </c>
      <c r="D83" s="145">
        <v>0.52430555555555558</v>
      </c>
      <c r="E83" s="106">
        <v>84777330</v>
      </c>
      <c r="F83" s="117"/>
      <c r="G83" s="106">
        <v>5111199</v>
      </c>
      <c r="H83" s="104">
        <v>32600</v>
      </c>
      <c r="I83" s="105">
        <v>80280</v>
      </c>
      <c r="J83" s="104" t="s">
        <v>15</v>
      </c>
      <c r="K83" s="105">
        <v>11886506</v>
      </c>
      <c r="L83" s="121"/>
      <c r="M83" s="148">
        <f t="shared" si="5"/>
        <v>3.7500000000000033E-2</v>
      </c>
      <c r="N83" s="101">
        <f t="shared" si="6"/>
        <v>11</v>
      </c>
    </row>
    <row r="84" spans="1:14" x14ac:dyDescent="0.25">
      <c r="A84" s="108"/>
      <c r="B84" s="108"/>
      <c r="C84" s="1">
        <v>0.48888888888888887</v>
      </c>
      <c r="D84" s="147">
        <v>1.2284722222222222</v>
      </c>
      <c r="E84" s="106">
        <v>84777280</v>
      </c>
      <c r="F84" s="117"/>
      <c r="G84" s="106" t="s">
        <v>115</v>
      </c>
      <c r="H84" s="104">
        <v>29900</v>
      </c>
      <c r="I84" s="105">
        <v>76520</v>
      </c>
      <c r="J84" s="104" t="s">
        <v>23</v>
      </c>
      <c r="K84" s="105">
        <v>11886507</v>
      </c>
      <c r="L84" s="121"/>
      <c r="M84" s="148">
        <f t="shared" si="5"/>
        <v>0.73958333333333326</v>
      </c>
      <c r="N84" s="101">
        <f t="shared" si="6"/>
        <v>11</v>
      </c>
    </row>
    <row r="85" spans="1:14" x14ac:dyDescent="0.25">
      <c r="A85" s="108"/>
      <c r="B85" s="108"/>
      <c r="C85" s="1">
        <v>0.4909722222222222</v>
      </c>
      <c r="D85" s="145">
        <v>0.53333333333333333</v>
      </c>
      <c r="E85" s="106">
        <v>84774598</v>
      </c>
      <c r="F85" s="117"/>
      <c r="G85" s="111" t="s">
        <v>116</v>
      </c>
      <c r="H85" s="104">
        <v>32400</v>
      </c>
      <c r="I85" s="105">
        <v>77640</v>
      </c>
      <c r="J85" s="104" t="s">
        <v>117</v>
      </c>
      <c r="K85" s="105">
        <v>11886510</v>
      </c>
      <c r="L85" s="121"/>
      <c r="M85" s="148">
        <f t="shared" si="5"/>
        <v>4.2361111111111127E-2</v>
      </c>
      <c r="N85" s="101">
        <f t="shared" si="6"/>
        <v>11</v>
      </c>
    </row>
    <row r="86" spans="1:14" x14ac:dyDescent="0.25">
      <c r="A86" s="108"/>
      <c r="B86" s="108"/>
      <c r="C86" s="1">
        <v>0.50694444444444442</v>
      </c>
      <c r="D86" s="145">
        <v>0.56736111111111109</v>
      </c>
      <c r="E86" s="106">
        <v>84773843</v>
      </c>
      <c r="F86" s="117"/>
      <c r="G86" s="106" t="s">
        <v>118</v>
      </c>
      <c r="H86" s="104">
        <v>29760</v>
      </c>
      <c r="I86" s="105">
        <v>74940</v>
      </c>
      <c r="J86" s="104" t="s">
        <v>119</v>
      </c>
      <c r="K86" s="105">
        <v>11886568</v>
      </c>
      <c r="L86" s="121"/>
      <c r="M86" s="148">
        <f t="shared" si="5"/>
        <v>6.0416666666666674E-2</v>
      </c>
      <c r="N86" s="101">
        <f t="shared" si="6"/>
        <v>12</v>
      </c>
    </row>
    <row r="87" spans="1:14" x14ac:dyDescent="0.25">
      <c r="A87" s="108"/>
      <c r="B87" s="108"/>
      <c r="C87" s="1">
        <v>0.52569444444444446</v>
      </c>
      <c r="D87" s="145">
        <v>0.59444444444444444</v>
      </c>
      <c r="E87" s="106">
        <v>84769352</v>
      </c>
      <c r="F87" s="117"/>
      <c r="G87" s="106" t="s">
        <v>120</v>
      </c>
      <c r="H87" s="104">
        <v>32700</v>
      </c>
      <c r="I87" s="105">
        <v>77360</v>
      </c>
      <c r="J87" s="104" t="s">
        <v>121</v>
      </c>
      <c r="K87" s="105">
        <v>11886612</v>
      </c>
      <c r="L87" s="121"/>
      <c r="M87" s="148">
        <f t="shared" si="5"/>
        <v>6.8749999999999978E-2</v>
      </c>
      <c r="N87" s="101">
        <f t="shared" si="6"/>
        <v>12</v>
      </c>
    </row>
    <row r="88" spans="1:14" x14ac:dyDescent="0.25">
      <c r="A88" s="108"/>
      <c r="B88" s="108"/>
      <c r="C88" s="1">
        <v>0.52777777777777779</v>
      </c>
      <c r="D88" s="147">
        <v>1.1930555555555555</v>
      </c>
      <c r="E88" s="106">
        <v>84778435</v>
      </c>
      <c r="F88" s="117"/>
      <c r="G88" s="106" t="s">
        <v>80</v>
      </c>
      <c r="H88" s="104">
        <v>31280</v>
      </c>
      <c r="I88" s="105">
        <v>77340</v>
      </c>
      <c r="J88" s="104" t="s">
        <v>23</v>
      </c>
      <c r="K88" s="105">
        <v>11886623</v>
      </c>
      <c r="L88" s="121"/>
      <c r="M88" s="148">
        <f t="shared" si="5"/>
        <v>0.66527777777777775</v>
      </c>
      <c r="N88" s="101">
        <f t="shared" si="6"/>
        <v>12</v>
      </c>
    </row>
    <row r="89" spans="1:14" x14ac:dyDescent="0.25">
      <c r="A89" s="108"/>
      <c r="B89" s="108"/>
      <c r="C89" s="1">
        <v>0.55625000000000002</v>
      </c>
      <c r="D89" s="145">
        <v>0.59722222222222221</v>
      </c>
      <c r="E89" s="106">
        <v>84762134</v>
      </c>
      <c r="F89" s="117"/>
      <c r="G89" s="106">
        <v>714331</v>
      </c>
      <c r="H89" s="104">
        <v>33040</v>
      </c>
      <c r="I89" s="105">
        <v>76680</v>
      </c>
      <c r="J89" s="104" t="s">
        <v>122</v>
      </c>
      <c r="K89" s="105">
        <v>11886663</v>
      </c>
      <c r="L89" s="121"/>
      <c r="M89" s="148">
        <f t="shared" si="5"/>
        <v>4.0972222222222188E-2</v>
      </c>
      <c r="N89" s="101">
        <f t="shared" si="6"/>
        <v>13</v>
      </c>
    </row>
    <row r="90" spans="1:14" x14ac:dyDescent="0.25">
      <c r="A90" s="108"/>
      <c r="B90" s="108"/>
      <c r="C90" s="1">
        <v>0.57986111111111105</v>
      </c>
      <c r="D90" s="145">
        <v>0.64166666666666672</v>
      </c>
      <c r="E90" s="106">
        <v>84778388</v>
      </c>
      <c r="F90" s="117"/>
      <c r="G90" s="106">
        <v>5136737</v>
      </c>
      <c r="H90" s="104">
        <v>32640</v>
      </c>
      <c r="I90" s="105">
        <v>77820</v>
      </c>
      <c r="J90" s="104" t="s">
        <v>123</v>
      </c>
      <c r="K90" s="105">
        <v>11886722</v>
      </c>
      <c r="L90" s="121"/>
      <c r="M90" s="148">
        <f t="shared" si="5"/>
        <v>6.1805555555555669E-2</v>
      </c>
      <c r="N90" s="101">
        <f t="shared" si="6"/>
        <v>13</v>
      </c>
    </row>
    <row r="91" spans="1:14" x14ac:dyDescent="0.25">
      <c r="A91" s="108"/>
      <c r="B91" s="108"/>
      <c r="C91" s="1">
        <v>0.56666666666666665</v>
      </c>
      <c r="D91" s="147">
        <v>1.4319444444444445</v>
      </c>
      <c r="E91" s="106">
        <v>84777279</v>
      </c>
      <c r="F91" s="117"/>
      <c r="G91" s="106" t="s">
        <v>124</v>
      </c>
      <c r="H91" s="104">
        <v>30820</v>
      </c>
      <c r="I91" s="105">
        <v>79180</v>
      </c>
      <c r="J91" s="104" t="s">
        <v>23</v>
      </c>
      <c r="K91" s="105">
        <v>11886671</v>
      </c>
      <c r="L91" s="121"/>
      <c r="M91" s="148">
        <f t="shared" si="5"/>
        <v>0.86527777777777781</v>
      </c>
      <c r="N91" s="101">
        <f t="shared" si="6"/>
        <v>13</v>
      </c>
    </row>
    <row r="92" spans="1:14" x14ac:dyDescent="0.25">
      <c r="A92" s="108"/>
      <c r="B92" s="108"/>
      <c r="C92" s="1">
        <v>0.56944444444444442</v>
      </c>
      <c r="D92" s="145">
        <v>0.60555555555555551</v>
      </c>
      <c r="E92" s="106">
        <v>84777506</v>
      </c>
      <c r="F92" s="117"/>
      <c r="G92" s="111" t="s">
        <v>125</v>
      </c>
      <c r="H92" s="104">
        <v>34740</v>
      </c>
      <c r="I92" s="105">
        <v>79840</v>
      </c>
      <c r="J92" s="104" t="s">
        <v>126</v>
      </c>
      <c r="K92" s="105">
        <v>11886713</v>
      </c>
      <c r="L92" s="121"/>
      <c r="M92" s="148">
        <f t="shared" si="5"/>
        <v>3.6111111111111094E-2</v>
      </c>
      <c r="N92" s="101">
        <f t="shared" si="6"/>
        <v>13</v>
      </c>
    </row>
    <row r="93" spans="1:14" x14ac:dyDescent="0.25">
      <c r="A93" s="107"/>
      <c r="B93" s="108"/>
      <c r="C93" s="1">
        <v>0.5708333333333333</v>
      </c>
      <c r="D93" s="145">
        <v>0.63124999999999998</v>
      </c>
      <c r="E93" s="106">
        <v>84777281</v>
      </c>
      <c r="F93" s="117"/>
      <c r="G93" s="111" t="s">
        <v>127</v>
      </c>
      <c r="H93" s="104">
        <v>32420</v>
      </c>
      <c r="I93" s="105">
        <v>76320</v>
      </c>
      <c r="J93" s="104" t="s">
        <v>128</v>
      </c>
      <c r="K93" s="105">
        <v>11886714</v>
      </c>
      <c r="L93" s="121"/>
      <c r="M93" s="148">
        <f t="shared" si="5"/>
        <v>6.0416666666666674E-2</v>
      </c>
      <c r="N93" s="101">
        <f t="shared" si="6"/>
        <v>13</v>
      </c>
    </row>
    <row r="94" spans="1:14" x14ac:dyDescent="0.25">
      <c r="A94" s="125"/>
      <c r="B94" s="125"/>
      <c r="C94" s="119"/>
      <c r="D94" s="118"/>
      <c r="E94" s="119">
        <v>84777512</v>
      </c>
      <c r="F94" s="126"/>
      <c r="G94" s="119" t="s">
        <v>129</v>
      </c>
      <c r="H94" s="118">
        <v>27800</v>
      </c>
      <c r="I94" s="120"/>
      <c r="J94" s="118" t="s">
        <v>129</v>
      </c>
      <c r="K94" s="120"/>
      <c r="L94" s="127" t="s">
        <v>68</v>
      </c>
      <c r="M94" s="148"/>
    </row>
    <row r="95" spans="1:14" x14ac:dyDescent="0.25">
      <c r="A95" s="108"/>
      <c r="B95" s="108"/>
      <c r="C95" s="1">
        <v>0.5756944444444444</v>
      </c>
      <c r="D95" s="147">
        <v>1.2465277777777779</v>
      </c>
      <c r="E95" s="106">
        <v>84778443</v>
      </c>
      <c r="F95" s="117"/>
      <c r="G95" s="106">
        <v>2315636</v>
      </c>
      <c r="H95" s="104">
        <v>31620</v>
      </c>
      <c r="I95" s="105">
        <v>76120</v>
      </c>
      <c r="J95" s="104" t="s">
        <v>94</v>
      </c>
      <c r="K95" s="105">
        <v>11886717</v>
      </c>
      <c r="L95" s="121"/>
      <c r="M95" s="148">
        <f t="shared" si="5"/>
        <v>0.6708333333333335</v>
      </c>
      <c r="N95" s="101">
        <f t="shared" si="6"/>
        <v>13</v>
      </c>
    </row>
    <row r="96" spans="1:14" x14ac:dyDescent="0.25">
      <c r="A96" s="108"/>
      <c r="B96" s="108"/>
      <c r="C96" s="1">
        <v>0.57847222222222217</v>
      </c>
      <c r="D96" s="145">
        <v>0.65069444444444446</v>
      </c>
      <c r="E96" s="106">
        <v>8477015</v>
      </c>
      <c r="F96" s="117"/>
      <c r="G96" s="106" t="s">
        <v>130</v>
      </c>
      <c r="H96" s="104">
        <v>37300</v>
      </c>
      <c r="I96" s="105">
        <v>79340</v>
      </c>
      <c r="J96" s="104" t="s">
        <v>48</v>
      </c>
      <c r="K96" s="105">
        <v>11886719</v>
      </c>
      <c r="L96" s="121"/>
      <c r="M96" s="148">
        <f t="shared" si="5"/>
        <v>7.2222222222222299E-2</v>
      </c>
      <c r="N96" s="101">
        <f t="shared" si="6"/>
        <v>13</v>
      </c>
    </row>
    <row r="97" spans="1:14" x14ac:dyDescent="0.25">
      <c r="A97" s="108"/>
      <c r="B97" s="108"/>
      <c r="C97" s="1">
        <v>0.59791666666666665</v>
      </c>
      <c r="D97" s="145">
        <v>0.6381944444444444</v>
      </c>
      <c r="E97" s="106">
        <v>84778385</v>
      </c>
      <c r="F97" s="117"/>
      <c r="G97" s="106">
        <v>716275</v>
      </c>
      <c r="H97" s="104"/>
      <c r="I97" s="105">
        <v>72520</v>
      </c>
      <c r="J97" s="104" t="s">
        <v>131</v>
      </c>
      <c r="K97" s="105">
        <v>11886744</v>
      </c>
      <c r="L97" s="121"/>
      <c r="M97" s="148">
        <f t="shared" si="5"/>
        <v>4.0277777777777746E-2</v>
      </c>
      <c r="N97" s="101">
        <f t="shared" si="6"/>
        <v>14</v>
      </c>
    </row>
    <row r="98" spans="1:14" x14ac:dyDescent="0.25">
      <c r="A98" s="108"/>
      <c r="B98" s="108"/>
      <c r="C98" s="1">
        <v>0.62361111111111112</v>
      </c>
      <c r="D98" s="145">
        <v>0.66041666666666665</v>
      </c>
      <c r="E98" s="106">
        <v>84777505</v>
      </c>
      <c r="F98" s="117"/>
      <c r="G98" s="111" t="s">
        <v>132</v>
      </c>
      <c r="H98" s="104">
        <v>33700</v>
      </c>
      <c r="I98" s="105" t="s">
        <v>133</v>
      </c>
      <c r="J98" s="104" t="s">
        <v>134</v>
      </c>
      <c r="K98" s="105">
        <v>11886788</v>
      </c>
      <c r="L98" s="121"/>
      <c r="M98" s="148">
        <f t="shared" si="5"/>
        <v>3.6805555555555536E-2</v>
      </c>
      <c r="N98" s="101">
        <f t="shared" si="6"/>
        <v>14</v>
      </c>
    </row>
    <row r="99" spans="1:14" x14ac:dyDescent="0.25">
      <c r="A99" s="108"/>
      <c r="B99" s="108"/>
      <c r="C99" s="1">
        <v>0.62777777777777777</v>
      </c>
      <c r="D99" s="147">
        <v>1.2125000000000001</v>
      </c>
      <c r="E99" s="106">
        <v>84777329</v>
      </c>
      <c r="F99" s="117"/>
      <c r="G99" s="106" t="s">
        <v>75</v>
      </c>
      <c r="H99" s="104">
        <v>29500</v>
      </c>
      <c r="I99" s="105">
        <v>78600</v>
      </c>
      <c r="J99" s="104" t="s">
        <v>23</v>
      </c>
      <c r="K99" s="105">
        <v>11886790</v>
      </c>
      <c r="L99" s="121"/>
      <c r="M99" s="148">
        <f t="shared" si="5"/>
        <v>0.58472222222222237</v>
      </c>
      <c r="N99" s="101">
        <f t="shared" si="6"/>
        <v>15</v>
      </c>
    </row>
    <row r="100" spans="1:14" x14ac:dyDescent="0.25">
      <c r="A100" s="108"/>
      <c r="B100" s="108"/>
      <c r="C100" s="1">
        <v>0.63194444444444442</v>
      </c>
      <c r="D100" s="147">
        <v>1.377777777777778</v>
      </c>
      <c r="E100" s="106">
        <v>84778449</v>
      </c>
      <c r="F100" s="117"/>
      <c r="G100" s="106" t="s">
        <v>84</v>
      </c>
      <c r="H100" s="104">
        <v>31120</v>
      </c>
      <c r="I100" s="105">
        <v>77480</v>
      </c>
      <c r="J100" s="104" t="s">
        <v>23</v>
      </c>
      <c r="K100" s="105">
        <v>11886792</v>
      </c>
      <c r="L100" s="121"/>
      <c r="M100" s="148">
        <f t="shared" si="5"/>
        <v>0.74583333333333357</v>
      </c>
      <c r="N100" s="101">
        <f t="shared" si="6"/>
        <v>15</v>
      </c>
    </row>
    <row r="101" spans="1:14" x14ac:dyDescent="0.25">
      <c r="A101" s="108"/>
      <c r="B101" s="108"/>
      <c r="C101" s="1">
        <v>0.6430555555555556</v>
      </c>
      <c r="D101" s="147">
        <v>1.4895833333333333</v>
      </c>
      <c r="E101" s="106">
        <v>84780469</v>
      </c>
      <c r="F101" s="117"/>
      <c r="G101" s="106" t="s">
        <v>135</v>
      </c>
      <c r="H101" s="104">
        <v>29820</v>
      </c>
      <c r="I101" s="105">
        <v>74020</v>
      </c>
      <c r="J101" s="104" t="s">
        <v>23</v>
      </c>
      <c r="K101" s="105">
        <v>11886794</v>
      </c>
      <c r="L101" s="121"/>
      <c r="M101" s="148">
        <f t="shared" si="5"/>
        <v>0.84652777777777766</v>
      </c>
      <c r="N101" s="101">
        <f t="shared" si="6"/>
        <v>15</v>
      </c>
    </row>
    <row r="102" spans="1:14" x14ac:dyDescent="0.25">
      <c r="A102" s="108"/>
      <c r="B102" s="108"/>
      <c r="C102" s="1">
        <v>0.64513888888888882</v>
      </c>
      <c r="D102" s="145">
        <v>0.68958333333333333</v>
      </c>
      <c r="E102" s="106">
        <v>84777504</v>
      </c>
      <c r="F102" s="117"/>
      <c r="G102" s="106">
        <v>38167882</v>
      </c>
      <c r="H102" s="104">
        <v>34440</v>
      </c>
      <c r="I102" s="105">
        <v>76400</v>
      </c>
      <c r="J102" s="104" t="s">
        <v>136</v>
      </c>
      <c r="K102" s="105">
        <v>11886796</v>
      </c>
      <c r="L102" s="121"/>
      <c r="M102" s="148">
        <f t="shared" si="5"/>
        <v>4.4444444444444509E-2</v>
      </c>
      <c r="N102" s="101">
        <f t="shared" si="6"/>
        <v>15</v>
      </c>
    </row>
    <row r="103" spans="1:14" x14ac:dyDescent="0.25">
      <c r="A103" s="108"/>
      <c r="B103" s="108"/>
      <c r="C103" s="1">
        <v>0.65</v>
      </c>
      <c r="D103" s="147">
        <v>1.1812500000000001</v>
      </c>
      <c r="E103" s="106">
        <v>84780238</v>
      </c>
      <c r="F103" s="117"/>
      <c r="G103" s="106" t="s">
        <v>137</v>
      </c>
      <c r="H103" s="104">
        <v>29980</v>
      </c>
      <c r="I103" s="105">
        <v>77780</v>
      </c>
      <c r="J103" s="104" t="s">
        <v>23</v>
      </c>
      <c r="K103" s="105">
        <v>11886799</v>
      </c>
      <c r="L103" s="121"/>
      <c r="M103" s="148">
        <f t="shared" si="5"/>
        <v>0.53125000000000011</v>
      </c>
      <c r="N103" s="101">
        <f t="shared" si="6"/>
        <v>15</v>
      </c>
    </row>
    <row r="104" spans="1:14" x14ac:dyDescent="0.25">
      <c r="A104" s="108"/>
      <c r="B104" s="108"/>
      <c r="C104" s="1">
        <v>0.69374999999999998</v>
      </c>
      <c r="D104" s="147">
        <v>1.3756944444444443</v>
      </c>
      <c r="E104" s="106">
        <v>84778438</v>
      </c>
      <c r="F104" s="117"/>
      <c r="G104" s="106" t="s">
        <v>93</v>
      </c>
      <c r="H104" s="104">
        <v>27900</v>
      </c>
      <c r="I104" s="105">
        <v>74440</v>
      </c>
      <c r="J104" s="104" t="s">
        <v>23</v>
      </c>
      <c r="K104" s="105">
        <v>11886851</v>
      </c>
      <c r="L104" s="121"/>
      <c r="M104" s="148">
        <f t="shared" si="5"/>
        <v>0.68194444444444435</v>
      </c>
      <c r="N104" s="101">
        <f t="shared" si="6"/>
        <v>16</v>
      </c>
    </row>
    <row r="105" spans="1:14" x14ac:dyDescent="0.25">
      <c r="A105" s="108"/>
      <c r="B105" s="108"/>
      <c r="C105" s="1">
        <v>0.6958333333333333</v>
      </c>
      <c r="D105" s="147">
        <v>1.3187499999999999</v>
      </c>
      <c r="E105" s="106">
        <v>84777501</v>
      </c>
      <c r="F105" s="117"/>
      <c r="G105" s="106" t="s">
        <v>138</v>
      </c>
      <c r="H105" s="104">
        <v>34900</v>
      </c>
      <c r="I105" s="105">
        <v>77600</v>
      </c>
      <c r="J105" s="104" t="s">
        <v>29</v>
      </c>
      <c r="K105" s="105">
        <v>11886852</v>
      </c>
      <c r="L105" s="121"/>
      <c r="M105" s="148">
        <f t="shared" si="5"/>
        <v>0.62291666666666656</v>
      </c>
      <c r="N105" s="101">
        <f t="shared" si="6"/>
        <v>16</v>
      </c>
    </row>
    <row r="106" spans="1:14" x14ac:dyDescent="0.25">
      <c r="A106" s="108"/>
      <c r="B106" s="108"/>
      <c r="C106" s="1">
        <v>0.70416666666666661</v>
      </c>
      <c r="D106" s="145">
        <v>0.72777777777777775</v>
      </c>
      <c r="E106" s="106">
        <v>84777512</v>
      </c>
      <c r="F106" s="117"/>
      <c r="G106" s="106" t="s">
        <v>129</v>
      </c>
      <c r="H106" s="104">
        <v>30380</v>
      </c>
      <c r="I106" s="105">
        <v>31940</v>
      </c>
      <c r="J106" s="104" t="s">
        <v>129</v>
      </c>
      <c r="K106" s="105">
        <v>11886869</v>
      </c>
      <c r="L106" s="121"/>
      <c r="M106" s="148">
        <f t="shared" si="5"/>
        <v>2.3611111111111138E-2</v>
      </c>
      <c r="N106" s="101">
        <f t="shared" si="6"/>
        <v>16</v>
      </c>
    </row>
    <row r="107" spans="1:14" x14ac:dyDescent="0.25">
      <c r="A107" s="108"/>
      <c r="B107" s="108"/>
      <c r="C107" s="1">
        <v>0.70972222222222225</v>
      </c>
      <c r="D107" s="145">
        <v>0.75486111111111109</v>
      </c>
      <c r="E107" s="106">
        <v>84770127</v>
      </c>
      <c r="F107" s="117"/>
      <c r="G107" s="106" t="s">
        <v>139</v>
      </c>
      <c r="H107" s="104">
        <v>33520</v>
      </c>
      <c r="I107" s="105">
        <v>77760</v>
      </c>
      <c r="J107" s="104" t="s">
        <v>88</v>
      </c>
      <c r="K107" s="105">
        <v>11886874</v>
      </c>
      <c r="L107" s="121"/>
      <c r="M107" s="148">
        <f t="shared" si="5"/>
        <v>4.513888888888884E-2</v>
      </c>
      <c r="N107" s="101">
        <f t="shared" si="6"/>
        <v>17</v>
      </c>
    </row>
    <row r="108" spans="1:14" x14ac:dyDescent="0.25">
      <c r="A108" s="108"/>
      <c r="B108" s="108"/>
      <c r="C108" s="1">
        <v>0.72152777777777777</v>
      </c>
      <c r="D108" s="147">
        <v>1.3034722222222224</v>
      </c>
      <c r="E108" s="106">
        <v>84777502</v>
      </c>
      <c r="F108" s="117"/>
      <c r="G108" s="106" t="s">
        <v>140</v>
      </c>
      <c r="H108" s="104">
        <v>34780</v>
      </c>
      <c r="I108" s="105">
        <v>77000</v>
      </c>
      <c r="J108" s="104" t="s">
        <v>29</v>
      </c>
      <c r="K108" s="105">
        <v>11886880</v>
      </c>
      <c r="L108" s="121"/>
      <c r="M108" s="148">
        <f t="shared" si="5"/>
        <v>0.5819444444444446</v>
      </c>
      <c r="N108" s="101">
        <f t="shared" si="6"/>
        <v>17</v>
      </c>
    </row>
    <row r="109" spans="1:14" x14ac:dyDescent="0.25">
      <c r="A109" s="108"/>
      <c r="B109" s="108"/>
      <c r="C109" s="1">
        <v>0.7597222222222223</v>
      </c>
      <c r="D109" s="147">
        <v>1.5861111111111112</v>
      </c>
      <c r="E109" s="106">
        <v>84780237</v>
      </c>
      <c r="F109" s="117"/>
      <c r="G109" s="106" t="s">
        <v>141</v>
      </c>
      <c r="H109" s="104">
        <v>34180</v>
      </c>
      <c r="I109" s="105">
        <v>79120</v>
      </c>
      <c r="J109" s="104" t="s">
        <v>142</v>
      </c>
      <c r="K109" s="105">
        <v>11886907</v>
      </c>
      <c r="L109" s="121"/>
      <c r="M109" s="148">
        <f t="shared" si="5"/>
        <v>0.82638888888888895</v>
      </c>
      <c r="N109" s="101">
        <f t="shared" si="6"/>
        <v>18</v>
      </c>
    </row>
    <row r="110" spans="1:14" x14ac:dyDescent="0.25">
      <c r="A110" s="108"/>
      <c r="B110" s="108"/>
      <c r="C110" s="1">
        <v>0.79027777777777775</v>
      </c>
      <c r="D110" s="147">
        <v>1.2798611111111111</v>
      </c>
      <c r="E110" s="106">
        <v>84778444</v>
      </c>
      <c r="F110" s="117"/>
      <c r="G110" s="106">
        <v>5161157</v>
      </c>
      <c r="H110" s="104">
        <v>33960</v>
      </c>
      <c r="I110" s="105">
        <v>74400</v>
      </c>
      <c r="J110" s="104" t="s">
        <v>143</v>
      </c>
      <c r="K110" s="105">
        <v>11886937</v>
      </c>
      <c r="L110" s="121"/>
      <c r="M110" s="148">
        <f t="shared" si="5"/>
        <v>0.48958333333333337</v>
      </c>
      <c r="N110" s="101">
        <f t="shared" si="6"/>
        <v>18</v>
      </c>
    </row>
    <row r="111" spans="1:14" x14ac:dyDescent="0.25">
      <c r="A111" s="108"/>
      <c r="B111" s="108"/>
      <c r="C111" s="1">
        <v>0.84375</v>
      </c>
      <c r="D111" s="147">
        <v>1.4256944444444446</v>
      </c>
      <c r="E111" s="106">
        <v>84778445</v>
      </c>
      <c r="F111" s="117"/>
      <c r="G111" s="106">
        <v>2315630</v>
      </c>
      <c r="H111" s="104">
        <v>34100</v>
      </c>
      <c r="I111" s="105">
        <v>76180</v>
      </c>
      <c r="J111" s="104" t="s">
        <v>94</v>
      </c>
      <c r="K111" s="105">
        <v>11886967</v>
      </c>
      <c r="L111" s="121"/>
      <c r="M111" s="148">
        <f t="shared" si="5"/>
        <v>0.5819444444444446</v>
      </c>
      <c r="N111" s="101">
        <f t="shared" si="6"/>
        <v>20</v>
      </c>
    </row>
    <row r="112" spans="1:14" x14ac:dyDescent="0.25">
      <c r="A112" s="108"/>
      <c r="B112" s="108"/>
      <c r="C112" s="1">
        <v>0.85277777777777775</v>
      </c>
      <c r="D112" s="147">
        <v>1.502777777777778</v>
      </c>
      <c r="E112" s="106">
        <v>84778446</v>
      </c>
      <c r="F112" s="117"/>
      <c r="G112" s="106">
        <v>2648721</v>
      </c>
      <c r="H112" s="104">
        <v>34260</v>
      </c>
      <c r="I112" s="105">
        <v>77100</v>
      </c>
      <c r="J112" s="104" t="s">
        <v>94</v>
      </c>
      <c r="K112" s="105">
        <v>11886969</v>
      </c>
      <c r="L112" s="121"/>
      <c r="M112" s="148">
        <f t="shared" si="5"/>
        <v>0.65000000000000024</v>
      </c>
      <c r="N112" s="101">
        <f t="shared" si="6"/>
        <v>20</v>
      </c>
    </row>
    <row r="113" spans="1:14" x14ac:dyDescent="0.25">
      <c r="A113" s="108"/>
      <c r="B113" s="108"/>
      <c r="C113" s="1">
        <v>0.83124999999999993</v>
      </c>
      <c r="D113" s="147">
        <v>1.3305555555555555</v>
      </c>
      <c r="E113" s="106">
        <v>84778436</v>
      </c>
      <c r="F113" s="117"/>
      <c r="G113" s="106" t="s">
        <v>53</v>
      </c>
      <c r="H113" s="104">
        <v>31140</v>
      </c>
      <c r="I113" s="105">
        <v>75540</v>
      </c>
      <c r="J113" s="104" t="s">
        <v>23</v>
      </c>
      <c r="K113" s="105">
        <v>11886965</v>
      </c>
      <c r="L113" s="121"/>
      <c r="M113" s="148">
        <f t="shared" si="5"/>
        <v>0.49930555555555556</v>
      </c>
      <c r="N113" s="101">
        <f t="shared" si="6"/>
        <v>19</v>
      </c>
    </row>
    <row r="114" spans="1:14" x14ac:dyDescent="0.25">
      <c r="A114" s="107" t="s">
        <v>144</v>
      </c>
      <c r="B114" s="108" t="s">
        <v>12</v>
      </c>
      <c r="C114" s="153">
        <v>0.23194444444444443</v>
      </c>
      <c r="D114" s="145">
        <v>0.26458333333333334</v>
      </c>
      <c r="E114" s="106">
        <v>84778431</v>
      </c>
      <c r="F114" s="117"/>
      <c r="G114" s="106" t="s">
        <v>13</v>
      </c>
      <c r="H114" s="104">
        <v>30560</v>
      </c>
      <c r="I114" s="105">
        <v>78820</v>
      </c>
      <c r="J114" s="104" t="s">
        <v>14</v>
      </c>
      <c r="K114" s="105">
        <v>11888568</v>
      </c>
      <c r="L114" s="121"/>
      <c r="M114" s="148">
        <f t="shared" si="5"/>
        <v>3.2638888888888912E-2</v>
      </c>
      <c r="N114" s="101">
        <f t="shared" si="6"/>
        <v>5</v>
      </c>
    </row>
    <row r="115" spans="1:14" x14ac:dyDescent="0.25">
      <c r="A115" s="108"/>
      <c r="B115" s="108"/>
      <c r="C115" s="1">
        <v>0.2673611111111111</v>
      </c>
      <c r="D115" s="145">
        <v>0.34791666666666665</v>
      </c>
      <c r="E115" s="106">
        <v>84778448</v>
      </c>
      <c r="F115" s="117"/>
      <c r="G115" s="106">
        <v>2353058</v>
      </c>
      <c r="H115" s="104">
        <v>31300</v>
      </c>
      <c r="I115" s="105">
        <v>80460</v>
      </c>
      <c r="J115" s="104" t="s">
        <v>94</v>
      </c>
      <c r="K115" s="105">
        <v>11888853</v>
      </c>
      <c r="L115" s="121"/>
      <c r="M115" s="148">
        <f t="shared" si="5"/>
        <v>8.0555555555555547E-2</v>
      </c>
      <c r="N115" s="101">
        <f t="shared" si="6"/>
        <v>6</v>
      </c>
    </row>
    <row r="116" spans="1:14" x14ac:dyDescent="0.25">
      <c r="A116" s="108"/>
      <c r="B116" s="108"/>
      <c r="C116" s="1">
        <v>0.34097222222222223</v>
      </c>
      <c r="D116" s="145">
        <v>0.52013888888888882</v>
      </c>
      <c r="E116" s="106">
        <v>84778437</v>
      </c>
      <c r="F116" s="117"/>
      <c r="G116" s="106" t="s">
        <v>74</v>
      </c>
      <c r="H116" s="104">
        <v>27820</v>
      </c>
      <c r="I116" s="105">
        <v>74160</v>
      </c>
      <c r="J116" s="104" t="s">
        <v>23</v>
      </c>
      <c r="K116" s="105">
        <v>11889357</v>
      </c>
      <c r="L116" s="121"/>
      <c r="M116" s="148">
        <f t="shared" si="5"/>
        <v>0.17916666666666659</v>
      </c>
      <c r="N116" s="101">
        <f t="shared" si="6"/>
        <v>8</v>
      </c>
    </row>
    <row r="117" spans="1:14" x14ac:dyDescent="0.25">
      <c r="A117" s="108"/>
      <c r="B117" s="108"/>
      <c r="C117" s="1">
        <v>0.33680555555555558</v>
      </c>
      <c r="D117" s="145">
        <v>0.53611111111111109</v>
      </c>
      <c r="E117" s="106">
        <v>84778450</v>
      </c>
      <c r="F117" s="117"/>
      <c r="G117" s="106" t="s">
        <v>76</v>
      </c>
      <c r="H117" s="104">
        <v>27480</v>
      </c>
      <c r="I117" s="105">
        <v>74720</v>
      </c>
      <c r="J117" s="104" t="s">
        <v>23</v>
      </c>
      <c r="K117" s="105">
        <v>11889343</v>
      </c>
      <c r="L117" s="121"/>
      <c r="M117" s="148">
        <f t="shared" si="5"/>
        <v>0.19930555555555551</v>
      </c>
      <c r="N117" s="101">
        <f t="shared" si="6"/>
        <v>8</v>
      </c>
    </row>
    <row r="118" spans="1:14" x14ac:dyDescent="0.25">
      <c r="A118" s="108"/>
      <c r="B118" s="108"/>
      <c r="C118" s="1">
        <v>0.35555555555555557</v>
      </c>
      <c r="D118" s="145">
        <v>0.40625</v>
      </c>
      <c r="E118" s="106">
        <v>84778242</v>
      </c>
      <c r="F118" s="117"/>
      <c r="G118" s="106" t="s">
        <v>145</v>
      </c>
      <c r="H118" s="104">
        <v>34040</v>
      </c>
      <c r="I118" s="105">
        <v>79720</v>
      </c>
      <c r="J118" s="104" t="s">
        <v>146</v>
      </c>
      <c r="K118" s="105">
        <v>11889483</v>
      </c>
      <c r="L118" s="121"/>
      <c r="M118" s="148">
        <f t="shared" si="5"/>
        <v>5.0694444444444431E-2</v>
      </c>
      <c r="N118" s="101">
        <f t="shared" si="6"/>
        <v>8</v>
      </c>
    </row>
    <row r="119" spans="1:14" x14ac:dyDescent="0.25">
      <c r="A119" s="108"/>
      <c r="B119" s="108"/>
      <c r="C119" s="1">
        <v>0.35833333333333334</v>
      </c>
      <c r="D119" s="145">
        <v>0.39027777777777778</v>
      </c>
      <c r="E119" s="106">
        <v>84778432</v>
      </c>
      <c r="F119" s="117"/>
      <c r="G119" s="106" t="s">
        <v>20</v>
      </c>
      <c r="H119" s="104">
        <v>33580</v>
      </c>
      <c r="I119" s="105">
        <v>78280</v>
      </c>
      <c r="J119" s="104" t="s">
        <v>21</v>
      </c>
      <c r="K119" s="105">
        <v>11889504</v>
      </c>
      <c r="L119" s="121"/>
      <c r="M119" s="148">
        <f t="shared" si="5"/>
        <v>3.1944444444444442E-2</v>
      </c>
      <c r="N119" s="101">
        <f t="shared" si="6"/>
        <v>8</v>
      </c>
    </row>
    <row r="120" spans="1:14" x14ac:dyDescent="0.25">
      <c r="A120" s="108"/>
      <c r="B120" s="108"/>
      <c r="C120" s="1">
        <v>0.36041666666666666</v>
      </c>
      <c r="D120" s="145">
        <v>0.58888888888888891</v>
      </c>
      <c r="E120" s="106">
        <v>84777511</v>
      </c>
      <c r="F120" s="117"/>
      <c r="G120" s="106" t="s">
        <v>80</v>
      </c>
      <c r="H120" s="104">
        <v>28600</v>
      </c>
      <c r="I120" s="105">
        <v>77300</v>
      </c>
      <c r="J120" s="104" t="s">
        <v>23</v>
      </c>
      <c r="K120" s="105">
        <v>11889514</v>
      </c>
      <c r="L120" s="121"/>
      <c r="M120" s="148">
        <f t="shared" si="5"/>
        <v>0.22847222222222224</v>
      </c>
      <c r="N120" s="101">
        <f t="shared" si="6"/>
        <v>8</v>
      </c>
    </row>
    <row r="121" spans="1:14" x14ac:dyDescent="0.25">
      <c r="A121" s="108"/>
      <c r="B121" s="108"/>
      <c r="C121" s="1">
        <v>0.36319444444444443</v>
      </c>
      <c r="D121" s="145">
        <v>0.41319444444444442</v>
      </c>
      <c r="E121" s="106">
        <v>84780513</v>
      </c>
      <c r="F121" s="117"/>
      <c r="G121" s="106" t="s">
        <v>147</v>
      </c>
      <c r="H121" s="104">
        <v>32120</v>
      </c>
      <c r="I121" s="105">
        <v>75660</v>
      </c>
      <c r="J121" s="104" t="s">
        <v>148</v>
      </c>
      <c r="K121" s="105">
        <v>11889535</v>
      </c>
      <c r="L121" s="121"/>
      <c r="M121" s="148">
        <f t="shared" si="5"/>
        <v>4.9999999999999989E-2</v>
      </c>
      <c r="N121" s="101">
        <f t="shared" si="6"/>
        <v>8</v>
      </c>
    </row>
    <row r="122" spans="1:14" x14ac:dyDescent="0.25">
      <c r="A122" s="108"/>
      <c r="B122" s="108"/>
      <c r="C122" s="1">
        <v>0.37986111111111115</v>
      </c>
      <c r="D122" s="145">
        <v>0.40486111111111112</v>
      </c>
      <c r="E122" s="106">
        <v>84774595</v>
      </c>
      <c r="F122" s="117"/>
      <c r="G122" s="106" t="s">
        <v>149</v>
      </c>
      <c r="H122" s="104">
        <v>32920</v>
      </c>
      <c r="I122" s="105">
        <v>74880</v>
      </c>
      <c r="J122" s="104" t="s">
        <v>83</v>
      </c>
      <c r="K122" s="105">
        <v>11889626</v>
      </c>
      <c r="L122" s="121"/>
      <c r="M122" s="148">
        <f t="shared" si="5"/>
        <v>2.4999999999999967E-2</v>
      </c>
      <c r="N122" s="101">
        <f t="shared" si="6"/>
        <v>9</v>
      </c>
    </row>
    <row r="123" spans="1:14" x14ac:dyDescent="0.25">
      <c r="A123" s="108"/>
      <c r="B123" s="108"/>
      <c r="C123" s="1">
        <v>0.39861111111111108</v>
      </c>
      <c r="D123" s="145">
        <v>0.51041666666666663</v>
      </c>
      <c r="E123" s="106">
        <v>84778389</v>
      </c>
      <c r="F123" s="117"/>
      <c r="G123" s="106" t="s">
        <v>150</v>
      </c>
      <c r="H123" s="104">
        <v>29940</v>
      </c>
      <c r="I123" s="105">
        <v>77800</v>
      </c>
      <c r="J123" s="104" t="s">
        <v>23</v>
      </c>
      <c r="K123" s="105">
        <v>11889749</v>
      </c>
      <c r="L123" s="121"/>
      <c r="M123" s="148">
        <f t="shared" si="5"/>
        <v>0.11180555555555555</v>
      </c>
      <c r="N123" s="101">
        <f t="shared" si="6"/>
        <v>9</v>
      </c>
    </row>
    <row r="124" spans="1:14" x14ac:dyDescent="0.25">
      <c r="A124" s="108"/>
      <c r="B124" s="108"/>
      <c r="C124" s="1">
        <v>0.40069444444444446</v>
      </c>
      <c r="D124" s="145">
        <v>0.4291666666666667</v>
      </c>
      <c r="E124" s="106">
        <v>84777284</v>
      </c>
      <c r="F124" s="117"/>
      <c r="G124" s="106" t="s">
        <v>151</v>
      </c>
      <c r="H124" s="104">
        <v>33040</v>
      </c>
      <c r="I124" s="105">
        <v>76720</v>
      </c>
      <c r="J124" s="104" t="s">
        <v>152</v>
      </c>
      <c r="K124" s="105">
        <v>11889763</v>
      </c>
      <c r="L124" s="121"/>
      <c r="M124" s="148">
        <f t="shared" si="5"/>
        <v>2.8472222222222232E-2</v>
      </c>
      <c r="N124" s="101">
        <f t="shared" si="6"/>
        <v>9</v>
      </c>
    </row>
    <row r="125" spans="1:14" x14ac:dyDescent="0.25">
      <c r="A125" s="108"/>
      <c r="B125" s="108"/>
      <c r="C125" s="1">
        <v>0.4236111111111111</v>
      </c>
      <c r="D125" s="145">
        <v>0.4458333333333333</v>
      </c>
      <c r="E125" s="106">
        <v>84777283</v>
      </c>
      <c r="F125" s="117"/>
      <c r="G125" s="106">
        <v>2565194</v>
      </c>
      <c r="H125" s="104">
        <v>33900</v>
      </c>
      <c r="I125" s="105">
        <v>77880</v>
      </c>
      <c r="J125" s="104" t="s">
        <v>153</v>
      </c>
      <c r="K125" s="105">
        <v>11889909</v>
      </c>
      <c r="L125" s="121"/>
      <c r="M125" s="148">
        <f t="shared" si="5"/>
        <v>2.2222222222222199E-2</v>
      </c>
      <c r="N125" s="101">
        <f t="shared" si="6"/>
        <v>10</v>
      </c>
    </row>
    <row r="126" spans="1:14" x14ac:dyDescent="0.25">
      <c r="A126" s="108"/>
      <c r="B126" s="108"/>
      <c r="C126" s="1">
        <v>0.42986111111111108</v>
      </c>
      <c r="D126" s="145">
        <v>0.51736111111111105</v>
      </c>
      <c r="E126" s="106">
        <v>84778382</v>
      </c>
      <c r="F126" s="117"/>
      <c r="G126" s="106" t="s">
        <v>154</v>
      </c>
      <c r="H126" s="104">
        <v>30260</v>
      </c>
      <c r="I126" s="105">
        <v>74740</v>
      </c>
      <c r="J126" s="104" t="s">
        <v>23</v>
      </c>
      <c r="K126" s="105">
        <v>11889935</v>
      </c>
      <c r="L126" s="121"/>
      <c r="M126" s="148">
        <f t="shared" si="5"/>
        <v>8.7499999999999967E-2</v>
      </c>
      <c r="N126" s="101">
        <f t="shared" si="6"/>
        <v>10</v>
      </c>
    </row>
    <row r="127" spans="1:14" x14ac:dyDescent="0.25">
      <c r="A127" s="108"/>
      <c r="B127" s="108"/>
      <c r="C127" s="1">
        <v>0.43541666666666662</v>
      </c>
      <c r="D127" s="145">
        <v>0.46458333333333335</v>
      </c>
      <c r="E127" s="106">
        <v>84777282</v>
      </c>
      <c r="F127" s="117"/>
      <c r="G127" s="106" t="s">
        <v>155</v>
      </c>
      <c r="H127" s="104">
        <v>31540</v>
      </c>
      <c r="I127" s="105">
        <v>77160</v>
      </c>
      <c r="J127" s="104" t="s">
        <v>156</v>
      </c>
      <c r="K127" s="105">
        <v>11889956</v>
      </c>
      <c r="L127" s="121"/>
      <c r="M127" s="148">
        <f t="shared" si="5"/>
        <v>2.916666666666673E-2</v>
      </c>
      <c r="N127" s="101">
        <f t="shared" si="6"/>
        <v>10</v>
      </c>
    </row>
    <row r="128" spans="1:14" x14ac:dyDescent="0.25">
      <c r="A128" s="108"/>
      <c r="B128" s="108"/>
      <c r="C128" s="1">
        <v>0.44027777777777777</v>
      </c>
      <c r="D128" s="145">
        <v>0.53055555555555556</v>
      </c>
      <c r="E128" s="106">
        <v>84778340</v>
      </c>
      <c r="F128" s="117"/>
      <c r="G128" s="106">
        <v>895321</v>
      </c>
      <c r="H128" s="104">
        <v>33280</v>
      </c>
      <c r="I128" s="105">
        <v>77660</v>
      </c>
      <c r="J128" s="104" t="s">
        <v>157</v>
      </c>
      <c r="K128" s="105">
        <v>11889974</v>
      </c>
      <c r="L128" s="121"/>
      <c r="M128" s="148">
        <f t="shared" si="5"/>
        <v>9.027777777777779E-2</v>
      </c>
      <c r="N128" s="101">
        <f t="shared" si="6"/>
        <v>10</v>
      </c>
    </row>
    <row r="129" spans="1:14" x14ac:dyDescent="0.25">
      <c r="A129" s="108"/>
      <c r="B129" s="108"/>
      <c r="C129" s="1">
        <v>0.45</v>
      </c>
      <c r="D129" s="145">
        <v>0.47847222222222219</v>
      </c>
      <c r="E129" s="106">
        <v>84777277</v>
      </c>
      <c r="F129" s="117"/>
      <c r="G129" s="106" t="s">
        <v>158</v>
      </c>
      <c r="H129" s="104">
        <v>33020</v>
      </c>
      <c r="I129" s="105">
        <v>76360</v>
      </c>
      <c r="J129" s="104" t="s">
        <v>159</v>
      </c>
      <c r="K129" s="105">
        <v>11890013</v>
      </c>
      <c r="L129" s="121"/>
      <c r="M129" s="148">
        <f t="shared" si="5"/>
        <v>2.8472222222222177E-2</v>
      </c>
      <c r="N129" s="101">
        <f t="shared" si="6"/>
        <v>10</v>
      </c>
    </row>
    <row r="130" spans="1:14" x14ac:dyDescent="0.25">
      <c r="A130" s="108"/>
      <c r="B130" s="108"/>
      <c r="C130" s="1">
        <v>0.45347222222222222</v>
      </c>
      <c r="D130" s="145">
        <v>0.52847222222222223</v>
      </c>
      <c r="E130" s="106">
        <v>84778447</v>
      </c>
      <c r="F130" s="117"/>
      <c r="G130" s="106" t="s">
        <v>22</v>
      </c>
      <c r="H130" s="104">
        <v>29080</v>
      </c>
      <c r="I130" s="105">
        <v>78760</v>
      </c>
      <c r="J130" s="104" t="s">
        <v>23</v>
      </c>
      <c r="K130" s="105">
        <v>11890034</v>
      </c>
      <c r="L130" s="121"/>
      <c r="M130" s="148">
        <f t="shared" si="5"/>
        <v>7.5000000000000011E-2</v>
      </c>
      <c r="N130" s="101">
        <f t="shared" si="6"/>
        <v>10</v>
      </c>
    </row>
    <row r="131" spans="1:14" x14ac:dyDescent="0.25">
      <c r="A131" s="108"/>
      <c r="B131" s="108"/>
      <c r="C131" s="1">
        <v>0.45624999999999999</v>
      </c>
      <c r="D131" s="145">
        <v>0.52569444444444446</v>
      </c>
      <c r="E131" s="106">
        <v>84780511</v>
      </c>
      <c r="F131" s="117"/>
      <c r="G131" s="106">
        <v>717453</v>
      </c>
      <c r="H131" s="104">
        <v>33760</v>
      </c>
      <c r="I131" s="105">
        <v>79780</v>
      </c>
      <c r="J131" s="104" t="s">
        <v>157</v>
      </c>
      <c r="K131" s="105">
        <v>11890041</v>
      </c>
      <c r="L131" s="121"/>
      <c r="M131" s="148">
        <f t="shared" ref="M131:M194" si="7">D131-C131</f>
        <v>6.9444444444444475E-2</v>
      </c>
      <c r="N131" s="101">
        <f t="shared" ref="N131:N194" si="8">HOUR(C131)</f>
        <v>10</v>
      </c>
    </row>
    <row r="132" spans="1:14" x14ac:dyDescent="0.25">
      <c r="A132" s="108"/>
      <c r="B132" s="108"/>
      <c r="C132" s="1">
        <v>0.45833333333333331</v>
      </c>
      <c r="D132" s="145">
        <v>0.51458333333333328</v>
      </c>
      <c r="E132" s="106">
        <v>84777509</v>
      </c>
      <c r="F132" s="117"/>
      <c r="G132" s="106" t="s">
        <v>160</v>
      </c>
      <c r="H132" s="104">
        <v>34140</v>
      </c>
      <c r="I132" s="105">
        <v>78000</v>
      </c>
      <c r="J132" s="104" t="s">
        <v>161</v>
      </c>
      <c r="K132" s="105">
        <v>11890069</v>
      </c>
      <c r="L132" s="121"/>
      <c r="M132" s="148">
        <f t="shared" si="7"/>
        <v>5.6249999999999967E-2</v>
      </c>
      <c r="N132" s="101">
        <f t="shared" si="8"/>
        <v>11</v>
      </c>
    </row>
    <row r="133" spans="1:14" x14ac:dyDescent="0.25">
      <c r="A133" s="108"/>
      <c r="B133" s="108"/>
      <c r="C133" s="1">
        <v>0.47222222222222227</v>
      </c>
      <c r="D133" s="145">
        <v>0.50416666666666665</v>
      </c>
      <c r="E133" s="106">
        <v>84780236</v>
      </c>
      <c r="F133" s="117"/>
      <c r="G133" s="106" t="s">
        <v>162</v>
      </c>
      <c r="H133" s="104">
        <v>30960</v>
      </c>
      <c r="I133" s="105">
        <v>78380</v>
      </c>
      <c r="J133" s="104" t="s">
        <v>163</v>
      </c>
      <c r="K133" s="105">
        <v>11890119</v>
      </c>
      <c r="L133" s="121"/>
      <c r="M133" s="148">
        <f t="shared" si="7"/>
        <v>3.1944444444444386E-2</v>
      </c>
      <c r="N133" s="101">
        <f t="shared" si="8"/>
        <v>11</v>
      </c>
    </row>
    <row r="134" spans="1:14" x14ac:dyDescent="0.25">
      <c r="A134" s="108"/>
      <c r="B134" s="108"/>
      <c r="C134" s="1">
        <v>0.4826388888888889</v>
      </c>
      <c r="D134" s="145">
        <v>0.53333333333333333</v>
      </c>
      <c r="E134" s="106">
        <v>84780340</v>
      </c>
      <c r="F134" s="117"/>
      <c r="G134" s="106">
        <v>860863</v>
      </c>
      <c r="H134" s="104">
        <v>35120</v>
      </c>
      <c r="I134" s="105">
        <v>79000</v>
      </c>
      <c r="J134" s="104" t="s">
        <v>164</v>
      </c>
      <c r="K134" s="105">
        <v>11890172</v>
      </c>
      <c r="L134" s="121"/>
      <c r="M134" s="148">
        <f t="shared" si="7"/>
        <v>5.0694444444444431E-2</v>
      </c>
      <c r="N134" s="101">
        <f t="shared" si="8"/>
        <v>11</v>
      </c>
    </row>
    <row r="135" spans="1:14" x14ac:dyDescent="0.25">
      <c r="A135" s="108"/>
      <c r="B135" s="108"/>
      <c r="C135" s="1">
        <v>0.50763888888888886</v>
      </c>
      <c r="D135" s="145">
        <v>0.5541666666666667</v>
      </c>
      <c r="E135" s="106">
        <v>84780655</v>
      </c>
      <c r="F135" s="117"/>
      <c r="G135" s="106" t="s">
        <v>165</v>
      </c>
      <c r="H135" s="104">
        <v>30780</v>
      </c>
      <c r="I135" s="105">
        <v>74560</v>
      </c>
      <c r="J135" s="104" t="s">
        <v>166</v>
      </c>
      <c r="K135" s="105">
        <v>11890228</v>
      </c>
      <c r="L135" s="121"/>
      <c r="M135" s="148">
        <f t="shared" si="7"/>
        <v>4.6527777777777835E-2</v>
      </c>
      <c r="N135" s="101">
        <f t="shared" si="8"/>
        <v>12</v>
      </c>
    </row>
    <row r="136" spans="1:14" x14ac:dyDescent="0.25">
      <c r="A136" s="108"/>
      <c r="B136" s="108"/>
      <c r="C136" s="1">
        <v>0.48819444444444443</v>
      </c>
      <c r="D136" s="145">
        <v>0.54861111111111105</v>
      </c>
      <c r="E136" s="106">
        <v>84780512</v>
      </c>
      <c r="F136" s="117"/>
      <c r="G136" s="106" t="s">
        <v>167</v>
      </c>
      <c r="H136" s="104">
        <v>32880</v>
      </c>
      <c r="I136" s="105">
        <v>76300</v>
      </c>
      <c r="J136" s="104" t="s">
        <v>107</v>
      </c>
      <c r="K136" s="105">
        <v>11890195</v>
      </c>
      <c r="L136" s="121"/>
      <c r="M136" s="148">
        <f t="shared" si="7"/>
        <v>6.0416666666666619E-2</v>
      </c>
      <c r="N136" s="101">
        <f t="shared" si="8"/>
        <v>11</v>
      </c>
    </row>
    <row r="137" spans="1:14" x14ac:dyDescent="0.25">
      <c r="A137" s="108"/>
      <c r="B137" s="108"/>
      <c r="C137" s="1">
        <v>0.49305555555555558</v>
      </c>
      <c r="D137" s="147">
        <v>1.2506944444444443</v>
      </c>
      <c r="E137" s="106">
        <v>84783586</v>
      </c>
      <c r="F137" s="117"/>
      <c r="G137" s="106">
        <v>2315630</v>
      </c>
      <c r="H137" s="104">
        <v>31420</v>
      </c>
      <c r="I137" s="105">
        <v>75820</v>
      </c>
      <c r="J137" s="104" t="s">
        <v>94</v>
      </c>
      <c r="K137" s="105">
        <v>11890206</v>
      </c>
      <c r="L137" s="121"/>
      <c r="M137" s="148">
        <f t="shared" si="7"/>
        <v>0.75763888888888875</v>
      </c>
      <c r="N137" s="101">
        <f t="shared" si="8"/>
        <v>11</v>
      </c>
    </row>
    <row r="138" spans="1:14" x14ac:dyDescent="0.25">
      <c r="A138" s="108"/>
      <c r="B138" s="108"/>
      <c r="C138" s="1">
        <v>0.49513888888888885</v>
      </c>
      <c r="D138" s="147">
        <v>1.1937499999999999</v>
      </c>
      <c r="E138" s="106">
        <v>84780723</v>
      </c>
      <c r="F138" s="117"/>
      <c r="G138" s="106" t="s">
        <v>53</v>
      </c>
      <c r="H138" s="104">
        <v>29880</v>
      </c>
      <c r="I138" s="105">
        <v>75740</v>
      </c>
      <c r="J138" s="104" t="s">
        <v>23</v>
      </c>
      <c r="K138" s="105">
        <v>11890210</v>
      </c>
      <c r="L138" s="121"/>
      <c r="M138" s="148">
        <f t="shared" si="7"/>
        <v>0.69861111111111107</v>
      </c>
      <c r="N138" s="101">
        <f t="shared" si="8"/>
        <v>11</v>
      </c>
    </row>
    <row r="139" spans="1:14" x14ac:dyDescent="0.25">
      <c r="A139" s="108"/>
      <c r="B139" s="108"/>
      <c r="C139" s="1">
        <v>0.50902777777777775</v>
      </c>
      <c r="D139" s="147">
        <v>1.2493055555555557</v>
      </c>
      <c r="E139" s="106">
        <v>84783643</v>
      </c>
      <c r="F139" s="117"/>
      <c r="G139" s="106" t="s">
        <v>93</v>
      </c>
      <c r="H139" s="104">
        <v>28820</v>
      </c>
      <c r="I139" s="105">
        <v>76920</v>
      </c>
      <c r="J139" s="104" t="s">
        <v>23</v>
      </c>
      <c r="K139" s="105">
        <v>11890232</v>
      </c>
      <c r="L139" s="121"/>
      <c r="M139" s="148">
        <f t="shared" si="7"/>
        <v>0.74027777777777792</v>
      </c>
      <c r="N139" s="101">
        <f t="shared" si="8"/>
        <v>12</v>
      </c>
    </row>
    <row r="140" spans="1:14" x14ac:dyDescent="0.25">
      <c r="A140" s="108"/>
      <c r="B140" s="108"/>
      <c r="C140" s="1">
        <v>0.5131944444444444</v>
      </c>
      <c r="D140" s="145">
        <v>0.55972222222222223</v>
      </c>
      <c r="E140" s="106">
        <v>84777278</v>
      </c>
      <c r="F140" s="117"/>
      <c r="G140" s="106" t="s">
        <v>168</v>
      </c>
      <c r="H140" s="104">
        <v>30940</v>
      </c>
      <c r="I140" s="105">
        <v>77920</v>
      </c>
      <c r="J140" s="104" t="s">
        <v>23</v>
      </c>
      <c r="K140" s="105">
        <v>11890251</v>
      </c>
      <c r="L140" s="121"/>
      <c r="M140" s="148">
        <f t="shared" si="7"/>
        <v>4.6527777777777835E-2</v>
      </c>
      <c r="N140" s="101">
        <f t="shared" si="8"/>
        <v>12</v>
      </c>
    </row>
    <row r="141" spans="1:14" x14ac:dyDescent="0.25">
      <c r="A141" s="108"/>
      <c r="B141" s="108"/>
      <c r="C141" s="1">
        <v>0.52152777777777781</v>
      </c>
      <c r="D141" s="145">
        <v>0.5756944444444444</v>
      </c>
      <c r="E141" s="106">
        <v>84774651</v>
      </c>
      <c r="F141" s="117"/>
      <c r="G141" s="106" t="s">
        <v>169</v>
      </c>
      <c r="H141" s="104">
        <v>31700</v>
      </c>
      <c r="I141" s="105">
        <v>77100</v>
      </c>
      <c r="J141" s="104" t="s">
        <v>170</v>
      </c>
      <c r="K141" s="105">
        <v>11890270</v>
      </c>
      <c r="L141" s="121"/>
      <c r="M141" s="148">
        <f t="shared" si="7"/>
        <v>5.4166666666666585E-2</v>
      </c>
      <c r="N141" s="101">
        <f t="shared" si="8"/>
        <v>12</v>
      </c>
    </row>
    <row r="142" spans="1:14" x14ac:dyDescent="0.25">
      <c r="A142" s="108"/>
      <c r="B142" s="108"/>
      <c r="C142" s="1">
        <v>0.52777777777777779</v>
      </c>
      <c r="D142" s="145">
        <v>0.57013888888888886</v>
      </c>
      <c r="E142" s="106">
        <v>84770126</v>
      </c>
      <c r="F142" s="117"/>
      <c r="G142" s="106">
        <v>791182</v>
      </c>
      <c r="H142" s="104">
        <v>33620</v>
      </c>
      <c r="I142" s="105">
        <v>78780</v>
      </c>
      <c r="J142" s="104" t="s">
        <v>171</v>
      </c>
      <c r="K142" s="105">
        <v>11890308</v>
      </c>
      <c r="L142" s="121"/>
      <c r="M142" s="148">
        <f t="shared" si="7"/>
        <v>4.2361111111111072E-2</v>
      </c>
      <c r="N142" s="101">
        <f t="shared" si="8"/>
        <v>12</v>
      </c>
    </row>
    <row r="143" spans="1:14" x14ac:dyDescent="0.25">
      <c r="A143" s="108"/>
      <c r="B143" s="108"/>
      <c r="C143" s="1">
        <v>0.53194444444444444</v>
      </c>
      <c r="D143" s="147">
        <v>1.2826388888888889</v>
      </c>
      <c r="E143" s="106">
        <v>84780724</v>
      </c>
      <c r="F143" s="117"/>
      <c r="G143" s="106" t="s">
        <v>75</v>
      </c>
      <c r="H143" s="104">
        <v>30420</v>
      </c>
      <c r="I143" s="105">
        <v>76180</v>
      </c>
      <c r="J143" s="104" t="s">
        <v>23</v>
      </c>
      <c r="K143" s="105">
        <v>11890315</v>
      </c>
      <c r="L143" s="121"/>
      <c r="M143" s="148">
        <f t="shared" si="7"/>
        <v>0.75069444444444444</v>
      </c>
      <c r="N143" s="101">
        <f t="shared" si="8"/>
        <v>12</v>
      </c>
    </row>
    <row r="144" spans="1:14" x14ac:dyDescent="0.25">
      <c r="A144" s="108"/>
      <c r="B144" s="108"/>
      <c r="C144" s="1">
        <v>0.54722222222222217</v>
      </c>
      <c r="D144" s="145">
        <v>0.58333333333333337</v>
      </c>
      <c r="E144" s="106">
        <v>84778390</v>
      </c>
      <c r="F144" s="117"/>
      <c r="G144" s="106" t="s">
        <v>172</v>
      </c>
      <c r="H144" s="104">
        <v>33300</v>
      </c>
      <c r="I144" s="105">
        <v>77280</v>
      </c>
      <c r="J144" s="104" t="s">
        <v>173</v>
      </c>
      <c r="K144" s="105">
        <v>11890334</v>
      </c>
      <c r="L144" s="121"/>
      <c r="M144" s="148">
        <f t="shared" si="7"/>
        <v>3.6111111111111205E-2</v>
      </c>
      <c r="N144" s="101">
        <f t="shared" si="8"/>
        <v>13</v>
      </c>
    </row>
    <row r="145" spans="1:14" x14ac:dyDescent="0.25">
      <c r="A145" s="108"/>
      <c r="B145" s="108"/>
      <c r="C145" s="1">
        <v>0.55763888888888891</v>
      </c>
      <c r="D145" s="147">
        <v>1.3354166666666665</v>
      </c>
      <c r="E145" s="106">
        <v>84780726</v>
      </c>
      <c r="F145" s="117"/>
      <c r="G145" s="106" t="s">
        <v>174</v>
      </c>
      <c r="H145" s="104">
        <v>30560</v>
      </c>
      <c r="I145" s="105">
        <v>76140</v>
      </c>
      <c r="J145" s="104" t="s">
        <v>23</v>
      </c>
      <c r="K145" s="105">
        <v>11890355</v>
      </c>
      <c r="L145" s="121"/>
      <c r="M145" s="148">
        <f t="shared" si="7"/>
        <v>0.77777777777777757</v>
      </c>
      <c r="N145" s="101">
        <f t="shared" si="8"/>
        <v>13</v>
      </c>
    </row>
    <row r="146" spans="1:14" x14ac:dyDescent="0.25">
      <c r="A146" s="108"/>
      <c r="B146" s="108"/>
      <c r="C146" s="1">
        <v>0.56041666666666667</v>
      </c>
      <c r="D146" s="147">
        <v>1.4055555555555557</v>
      </c>
      <c r="E146" s="106">
        <v>84783521</v>
      </c>
      <c r="F146" s="117"/>
      <c r="G146" s="106" t="s">
        <v>84</v>
      </c>
      <c r="H146" s="104">
        <v>29860</v>
      </c>
      <c r="I146" s="105">
        <v>78800</v>
      </c>
      <c r="J146" s="104" t="s">
        <v>23</v>
      </c>
      <c r="K146" s="105">
        <v>11890356</v>
      </c>
      <c r="L146" s="121"/>
      <c r="M146" s="148">
        <f t="shared" si="7"/>
        <v>0.84513888888888899</v>
      </c>
      <c r="N146" s="101">
        <f t="shared" si="8"/>
        <v>13</v>
      </c>
    </row>
    <row r="147" spans="1:14" x14ac:dyDescent="0.25">
      <c r="A147" s="108"/>
      <c r="B147" s="108"/>
      <c r="C147" s="1">
        <v>0.57361111111111118</v>
      </c>
      <c r="D147" s="145">
        <v>0.63124999999999998</v>
      </c>
      <c r="E147" s="106">
        <v>84780470</v>
      </c>
      <c r="F147" s="117"/>
      <c r="G147" s="106" t="s">
        <v>175</v>
      </c>
      <c r="H147" s="104">
        <v>31420</v>
      </c>
      <c r="I147" s="105">
        <v>78300</v>
      </c>
      <c r="J147" s="104" t="s">
        <v>88</v>
      </c>
      <c r="K147" s="105">
        <v>11890375</v>
      </c>
      <c r="L147" s="121"/>
      <c r="M147" s="148">
        <f t="shared" si="7"/>
        <v>5.7638888888888795E-2</v>
      </c>
      <c r="N147" s="101">
        <f t="shared" si="8"/>
        <v>13</v>
      </c>
    </row>
    <row r="148" spans="1:14" x14ac:dyDescent="0.25">
      <c r="A148" s="108"/>
      <c r="B148" s="108"/>
      <c r="C148" s="1">
        <v>0.57847222222222217</v>
      </c>
      <c r="D148" s="147">
        <v>1.3041666666666667</v>
      </c>
      <c r="E148" s="106">
        <v>84783587</v>
      </c>
      <c r="F148" s="117"/>
      <c r="G148" s="106">
        <v>2648721</v>
      </c>
      <c r="H148" s="104">
        <v>33280</v>
      </c>
      <c r="I148" s="105">
        <v>77100</v>
      </c>
      <c r="J148" s="104" t="s">
        <v>94</v>
      </c>
      <c r="K148" s="105">
        <v>11890377</v>
      </c>
      <c r="L148" s="121"/>
      <c r="M148" s="148">
        <f t="shared" si="7"/>
        <v>0.72569444444444453</v>
      </c>
      <c r="N148" s="101">
        <f t="shared" si="8"/>
        <v>13</v>
      </c>
    </row>
    <row r="149" spans="1:14" x14ac:dyDescent="0.25">
      <c r="A149" s="108"/>
      <c r="B149" s="108"/>
      <c r="C149" s="1"/>
      <c r="D149" s="104"/>
      <c r="E149" s="106">
        <v>84780725</v>
      </c>
      <c r="F149" s="117"/>
      <c r="G149" s="106" t="s">
        <v>135</v>
      </c>
      <c r="H149" s="104">
        <v>29420</v>
      </c>
      <c r="I149" s="105">
        <v>76440</v>
      </c>
      <c r="J149" s="104" t="s">
        <v>23</v>
      </c>
      <c r="K149" s="105">
        <v>11890380</v>
      </c>
      <c r="L149" s="121"/>
      <c r="M149" s="148"/>
    </row>
    <row r="150" spans="1:14" x14ac:dyDescent="0.25">
      <c r="A150" s="108"/>
      <c r="B150" s="108"/>
      <c r="C150" s="1">
        <v>0.58888888888888891</v>
      </c>
      <c r="D150" s="147">
        <v>1.2340277777777777</v>
      </c>
      <c r="E150" s="106">
        <v>84780231</v>
      </c>
      <c r="F150" s="117"/>
      <c r="G150" s="106" t="s">
        <v>74</v>
      </c>
      <c r="H150" s="104">
        <v>27720</v>
      </c>
      <c r="I150" s="105">
        <v>76960</v>
      </c>
      <c r="J150" s="104" t="s">
        <v>23</v>
      </c>
      <c r="K150" s="105">
        <v>11890395</v>
      </c>
      <c r="L150" s="121"/>
      <c r="M150" s="148">
        <f t="shared" si="7"/>
        <v>0.64513888888888882</v>
      </c>
      <c r="N150" s="101">
        <f t="shared" si="8"/>
        <v>14</v>
      </c>
    </row>
    <row r="151" spans="1:14" x14ac:dyDescent="0.25">
      <c r="A151" s="108"/>
      <c r="B151" s="108"/>
      <c r="C151" s="1">
        <v>0.61736111111111114</v>
      </c>
      <c r="D151" s="145">
        <v>0.65555555555555556</v>
      </c>
      <c r="E151" s="106">
        <v>84777285</v>
      </c>
      <c r="F151" s="117"/>
      <c r="G151" s="106" t="s">
        <v>176</v>
      </c>
      <c r="H151" s="104">
        <v>34820</v>
      </c>
      <c r="I151" s="105">
        <v>78200</v>
      </c>
      <c r="J151" s="104" t="s">
        <v>177</v>
      </c>
      <c r="K151" s="105">
        <v>11890419</v>
      </c>
      <c r="L151" s="121"/>
      <c r="M151" s="148">
        <f t="shared" si="7"/>
        <v>3.819444444444442E-2</v>
      </c>
      <c r="N151" s="101">
        <f t="shared" si="8"/>
        <v>14</v>
      </c>
    </row>
    <row r="152" spans="1:14" x14ac:dyDescent="0.25">
      <c r="A152" s="108"/>
      <c r="B152" s="108"/>
      <c r="C152" s="1">
        <v>0.62222222222222223</v>
      </c>
      <c r="D152" s="145">
        <v>0.66597222222222219</v>
      </c>
      <c r="E152" s="106">
        <v>84774596</v>
      </c>
      <c r="F152" s="117"/>
      <c r="G152" s="106" t="s">
        <v>178</v>
      </c>
      <c r="H152" s="104">
        <v>32380</v>
      </c>
      <c r="I152" s="105">
        <v>74440</v>
      </c>
      <c r="J152" s="104" t="s">
        <v>48</v>
      </c>
      <c r="K152" s="105">
        <v>11890433</v>
      </c>
      <c r="L152" s="121"/>
      <c r="M152" s="148">
        <f t="shared" si="7"/>
        <v>4.3749999999999956E-2</v>
      </c>
      <c r="N152" s="101">
        <f t="shared" si="8"/>
        <v>14</v>
      </c>
    </row>
    <row r="153" spans="1:14" x14ac:dyDescent="0.25">
      <c r="A153" s="108"/>
      <c r="B153" s="108"/>
      <c r="C153" s="1">
        <v>0.62569444444444444</v>
      </c>
      <c r="D153" s="145">
        <v>0.73055555555555562</v>
      </c>
      <c r="E153" s="106">
        <v>84780659</v>
      </c>
      <c r="F153" s="117"/>
      <c r="G153" s="106" t="s">
        <v>179</v>
      </c>
      <c r="H153" s="104">
        <v>33300</v>
      </c>
      <c r="I153" s="105">
        <v>78220</v>
      </c>
      <c r="J153" s="104" t="s">
        <v>180</v>
      </c>
      <c r="K153" s="105">
        <v>11890437</v>
      </c>
      <c r="L153" s="121"/>
      <c r="M153" s="148">
        <f t="shared" si="7"/>
        <v>0.10486111111111118</v>
      </c>
      <c r="N153" s="101">
        <f t="shared" si="8"/>
        <v>15</v>
      </c>
    </row>
    <row r="154" spans="1:14" x14ac:dyDescent="0.25">
      <c r="A154" s="108"/>
      <c r="B154" s="108"/>
      <c r="C154" s="1">
        <v>0.65625</v>
      </c>
      <c r="D154" s="147">
        <v>1.3972222222222221</v>
      </c>
      <c r="E154" s="106">
        <v>84778442</v>
      </c>
      <c r="F154" s="117"/>
      <c r="G154" s="106" t="s">
        <v>22</v>
      </c>
      <c r="H154" s="104">
        <v>29700</v>
      </c>
      <c r="I154" s="105">
        <v>78220</v>
      </c>
      <c r="J154" s="104" t="s">
        <v>23</v>
      </c>
      <c r="K154" s="105">
        <v>11890463</v>
      </c>
      <c r="L154" s="121"/>
      <c r="M154" s="148">
        <f t="shared" si="7"/>
        <v>0.74097222222222214</v>
      </c>
      <c r="N154" s="101">
        <f t="shared" si="8"/>
        <v>15</v>
      </c>
    </row>
    <row r="155" spans="1:14" x14ac:dyDescent="0.25">
      <c r="A155" s="108"/>
      <c r="B155" s="108"/>
      <c r="C155" s="1">
        <v>0.67013888888888884</v>
      </c>
      <c r="D155" s="145">
        <v>0.69444444444444453</v>
      </c>
      <c r="E155" s="106">
        <v>84783649</v>
      </c>
      <c r="F155" s="117"/>
      <c r="G155" s="106" t="s">
        <v>129</v>
      </c>
      <c r="H155" s="104">
        <v>30700</v>
      </c>
      <c r="I155" s="105">
        <v>32350</v>
      </c>
      <c r="J155" s="104" t="s">
        <v>129</v>
      </c>
      <c r="K155" s="105">
        <v>11890467</v>
      </c>
      <c r="L155" s="121"/>
      <c r="M155" s="148">
        <f t="shared" si="7"/>
        <v>2.4305555555555691E-2</v>
      </c>
      <c r="N155" s="101">
        <f t="shared" si="8"/>
        <v>16</v>
      </c>
    </row>
    <row r="156" spans="1:14" x14ac:dyDescent="0.25">
      <c r="A156" s="108"/>
      <c r="B156" s="108"/>
      <c r="C156" s="1">
        <v>0.67638888888888893</v>
      </c>
      <c r="D156" s="145">
        <v>0.74722222222222223</v>
      </c>
      <c r="E156" s="106">
        <v>84777508</v>
      </c>
      <c r="F156" s="117"/>
      <c r="G156" s="106" t="s">
        <v>181</v>
      </c>
      <c r="H156" s="104">
        <v>32820</v>
      </c>
      <c r="I156" s="105">
        <v>76400</v>
      </c>
      <c r="J156" s="104" t="s">
        <v>182</v>
      </c>
      <c r="K156" s="105">
        <v>11880469</v>
      </c>
      <c r="L156" s="121"/>
      <c r="M156" s="148">
        <f t="shared" si="7"/>
        <v>7.0833333333333304E-2</v>
      </c>
      <c r="N156" s="101">
        <f t="shared" si="8"/>
        <v>16</v>
      </c>
    </row>
    <row r="157" spans="1:14" x14ac:dyDescent="0.25">
      <c r="A157" s="108"/>
      <c r="B157" s="108"/>
      <c r="C157" s="1">
        <v>0.68541666666666667</v>
      </c>
      <c r="D157" s="147">
        <v>1.434722222222222</v>
      </c>
      <c r="E157" s="106">
        <v>84780728</v>
      </c>
      <c r="F157" s="117"/>
      <c r="G157" s="106" t="s">
        <v>76</v>
      </c>
      <c r="H157" s="104">
        <v>27700</v>
      </c>
      <c r="I157" s="105">
        <v>75860</v>
      </c>
      <c r="J157" s="104" t="s">
        <v>23</v>
      </c>
      <c r="K157" s="105">
        <v>11880504</v>
      </c>
      <c r="L157" s="121"/>
      <c r="M157" s="148">
        <f t="shared" si="7"/>
        <v>0.74930555555555534</v>
      </c>
      <c r="N157" s="101">
        <f t="shared" si="8"/>
        <v>16</v>
      </c>
    </row>
    <row r="158" spans="1:14" x14ac:dyDescent="0.25">
      <c r="A158" s="108"/>
      <c r="B158" s="108"/>
      <c r="C158" s="1">
        <v>0.70277777777777783</v>
      </c>
      <c r="D158" s="147">
        <v>1.5131944444444445</v>
      </c>
      <c r="E158" s="106">
        <v>84783641</v>
      </c>
      <c r="F158" s="117"/>
      <c r="G158" s="106" t="s">
        <v>33</v>
      </c>
      <c r="H158" s="104">
        <v>30580</v>
      </c>
      <c r="I158" s="105">
        <v>75900</v>
      </c>
      <c r="J158" s="104" t="s">
        <v>23</v>
      </c>
      <c r="K158" s="105">
        <v>11880523</v>
      </c>
      <c r="L158" s="121"/>
      <c r="M158" s="148">
        <f t="shared" si="7"/>
        <v>0.81041666666666667</v>
      </c>
      <c r="N158" s="101">
        <f t="shared" si="8"/>
        <v>16</v>
      </c>
    </row>
    <row r="159" spans="1:14" x14ac:dyDescent="0.25">
      <c r="A159" s="125"/>
      <c r="B159" s="125"/>
      <c r="C159" s="144">
        <v>0.74722222222222223</v>
      </c>
      <c r="D159" s="146">
        <v>1</v>
      </c>
      <c r="E159" s="119">
        <v>84770128</v>
      </c>
      <c r="F159" s="126"/>
      <c r="G159" s="119" t="s">
        <v>183</v>
      </c>
      <c r="H159" s="118">
        <v>45100</v>
      </c>
      <c r="I159" s="120"/>
      <c r="J159" s="118" t="s">
        <v>67</v>
      </c>
      <c r="K159" s="120">
        <v>11880546</v>
      </c>
      <c r="L159" s="127" t="s">
        <v>68</v>
      </c>
      <c r="M159" s="148">
        <f t="shared" si="7"/>
        <v>0.25277777777777777</v>
      </c>
      <c r="N159" s="101">
        <f t="shared" si="8"/>
        <v>17</v>
      </c>
    </row>
    <row r="160" spans="1:14" x14ac:dyDescent="0.25">
      <c r="A160" s="108"/>
      <c r="B160" s="108"/>
      <c r="C160" s="1">
        <v>0.79861111111111116</v>
      </c>
      <c r="D160" s="147">
        <v>1.4444444444444444</v>
      </c>
      <c r="E160" s="106">
        <v>84783588</v>
      </c>
      <c r="F160" s="117"/>
      <c r="G160" s="106">
        <v>5161157</v>
      </c>
      <c r="H160" s="104">
        <v>34180</v>
      </c>
      <c r="I160" s="105">
        <v>75720</v>
      </c>
      <c r="J160" s="104" t="s">
        <v>143</v>
      </c>
      <c r="K160" s="105">
        <v>11880580</v>
      </c>
      <c r="L160" s="121"/>
      <c r="M160" s="148">
        <f t="shared" si="7"/>
        <v>0.64583333333333326</v>
      </c>
      <c r="N160" s="101">
        <f t="shared" si="8"/>
        <v>19</v>
      </c>
    </row>
    <row r="161" spans="1:14" x14ac:dyDescent="0.25">
      <c r="A161" s="108"/>
      <c r="B161" s="108"/>
      <c r="C161" s="1">
        <v>0.80486111111111114</v>
      </c>
      <c r="D161" s="147">
        <v>1.5201388888888889</v>
      </c>
      <c r="E161" s="106">
        <v>84783589</v>
      </c>
      <c r="F161" s="117"/>
      <c r="G161" s="106">
        <v>3315636</v>
      </c>
      <c r="H161" s="104">
        <v>34240</v>
      </c>
      <c r="I161" s="105">
        <v>75600</v>
      </c>
      <c r="J161" s="104" t="s">
        <v>94</v>
      </c>
      <c r="K161" s="105">
        <v>11880604</v>
      </c>
      <c r="L161" s="121"/>
      <c r="M161" s="148">
        <f t="shared" si="7"/>
        <v>0.71527777777777779</v>
      </c>
      <c r="N161" s="101">
        <f t="shared" si="8"/>
        <v>19</v>
      </c>
    </row>
    <row r="162" spans="1:14" x14ac:dyDescent="0.25">
      <c r="A162" s="108"/>
      <c r="B162" s="108"/>
      <c r="C162" s="1">
        <v>0.84861111111111109</v>
      </c>
      <c r="D162" s="147">
        <v>1.3381944444444445</v>
      </c>
      <c r="E162" s="106">
        <v>84780232</v>
      </c>
      <c r="F162" s="117"/>
      <c r="G162" s="106" t="s">
        <v>184</v>
      </c>
      <c r="H162" s="104">
        <v>34660</v>
      </c>
      <c r="I162" s="105">
        <v>77760</v>
      </c>
      <c r="J162" s="104" t="s">
        <v>29</v>
      </c>
      <c r="K162" s="105">
        <v>11880615</v>
      </c>
      <c r="L162" s="121"/>
      <c r="M162" s="148">
        <f t="shared" si="7"/>
        <v>0.48958333333333337</v>
      </c>
      <c r="N162" s="101">
        <f t="shared" si="8"/>
        <v>20</v>
      </c>
    </row>
    <row r="163" spans="1:14" x14ac:dyDescent="0.25">
      <c r="A163" s="108"/>
      <c r="B163" s="108"/>
      <c r="C163" s="1">
        <v>0.86388888888888893</v>
      </c>
      <c r="D163" s="147">
        <v>1.3236111111111111</v>
      </c>
      <c r="E163" s="106">
        <v>84780233</v>
      </c>
      <c r="F163" s="117"/>
      <c r="G163" s="106" t="s">
        <v>38</v>
      </c>
      <c r="H163" s="104">
        <v>34700</v>
      </c>
      <c r="I163" s="105">
        <v>76580</v>
      </c>
      <c r="J163" s="104" t="s">
        <v>29</v>
      </c>
      <c r="K163" s="105">
        <v>11880620</v>
      </c>
      <c r="L163" s="121"/>
      <c r="M163" s="148">
        <f t="shared" si="7"/>
        <v>0.45972222222222214</v>
      </c>
      <c r="N163" s="101">
        <f t="shared" si="8"/>
        <v>20</v>
      </c>
    </row>
    <row r="164" spans="1:14" x14ac:dyDescent="0.25">
      <c r="A164" s="108"/>
      <c r="B164" s="108"/>
      <c r="C164" s="1">
        <v>0.91111111111111109</v>
      </c>
      <c r="D164" s="147">
        <v>1.5888888888888888</v>
      </c>
      <c r="E164" s="106">
        <v>84783507</v>
      </c>
      <c r="F164" s="117"/>
      <c r="G164" s="106" t="s">
        <v>185</v>
      </c>
      <c r="H164" s="104">
        <v>33680</v>
      </c>
      <c r="I164" s="105">
        <v>76740</v>
      </c>
      <c r="J164" s="104" t="s">
        <v>142</v>
      </c>
      <c r="K164" s="105">
        <v>11880649</v>
      </c>
      <c r="L164" s="121"/>
      <c r="M164" s="148">
        <f t="shared" si="7"/>
        <v>0.6777777777777777</v>
      </c>
      <c r="N164" s="101">
        <f t="shared" si="8"/>
        <v>21</v>
      </c>
    </row>
    <row r="165" spans="1:14" x14ac:dyDescent="0.25">
      <c r="A165" s="122" t="s">
        <v>186</v>
      </c>
      <c r="B165" s="116" t="s">
        <v>12</v>
      </c>
      <c r="C165" s="151">
        <v>0.23055555555555554</v>
      </c>
      <c r="D165" s="152">
        <v>0.26874999999999999</v>
      </c>
      <c r="E165" s="117">
        <v>84780235</v>
      </c>
      <c r="F165" s="117"/>
      <c r="G165" s="117">
        <v>5111199</v>
      </c>
      <c r="H165" s="110">
        <v>33280</v>
      </c>
      <c r="I165" s="115">
        <v>81100</v>
      </c>
      <c r="J165" s="110" t="s">
        <v>15</v>
      </c>
      <c r="K165" s="115">
        <v>11891852</v>
      </c>
      <c r="L165" s="123"/>
      <c r="M165" s="148">
        <f t="shared" si="7"/>
        <v>3.8194444444444448E-2</v>
      </c>
      <c r="N165" s="101">
        <f t="shared" si="8"/>
        <v>5</v>
      </c>
    </row>
    <row r="166" spans="1:14" x14ac:dyDescent="0.25">
      <c r="A166" s="112"/>
      <c r="B166" s="108"/>
      <c r="C166" s="151">
        <v>0.25069444444444444</v>
      </c>
      <c r="D166" s="145">
        <v>0.29166666666666669</v>
      </c>
      <c r="E166" s="106">
        <v>84780721</v>
      </c>
      <c r="F166" s="117"/>
      <c r="G166" s="106" t="s">
        <v>20</v>
      </c>
      <c r="H166" s="104">
        <v>33440</v>
      </c>
      <c r="I166" s="105">
        <v>78420</v>
      </c>
      <c r="J166" s="104" t="s">
        <v>21</v>
      </c>
      <c r="K166" s="105">
        <v>11892000</v>
      </c>
      <c r="L166" s="121"/>
      <c r="M166" s="148">
        <f t="shared" si="7"/>
        <v>4.0972222222222243E-2</v>
      </c>
      <c r="N166" s="101">
        <f t="shared" si="8"/>
        <v>6</v>
      </c>
    </row>
    <row r="167" spans="1:14" x14ac:dyDescent="0.25">
      <c r="A167" s="112"/>
      <c r="B167" s="108"/>
      <c r="C167" s="1">
        <v>0.2590277777777778</v>
      </c>
      <c r="D167" s="145">
        <v>0.30694444444444441</v>
      </c>
      <c r="E167" s="106">
        <v>84783510</v>
      </c>
      <c r="F167" s="117"/>
      <c r="G167" s="106">
        <v>3114361</v>
      </c>
      <c r="H167" s="104">
        <v>32380</v>
      </c>
      <c r="I167" s="105">
        <v>79880</v>
      </c>
      <c r="J167" s="104" t="s">
        <v>187</v>
      </c>
      <c r="K167" s="105">
        <v>11892049</v>
      </c>
      <c r="L167" s="121"/>
      <c r="M167" s="148">
        <f t="shared" si="7"/>
        <v>4.7916666666666607E-2</v>
      </c>
      <c r="N167" s="101">
        <f t="shared" si="8"/>
        <v>6</v>
      </c>
    </row>
    <row r="168" spans="1:14" x14ac:dyDescent="0.25">
      <c r="A168" s="113"/>
      <c r="B168" s="108"/>
      <c r="C168" s="1">
        <v>0.27638888888888885</v>
      </c>
      <c r="D168" s="145">
        <v>0.36527777777777781</v>
      </c>
      <c r="E168" s="106">
        <v>84783590</v>
      </c>
      <c r="F168" s="117"/>
      <c r="G168" s="106">
        <v>2640722</v>
      </c>
      <c r="H168" s="104">
        <v>32780</v>
      </c>
      <c r="I168" s="105">
        <v>76320</v>
      </c>
      <c r="J168" s="104" t="s">
        <v>94</v>
      </c>
      <c r="K168" s="105">
        <v>11892156</v>
      </c>
      <c r="L168" s="121"/>
      <c r="M168" s="148">
        <f t="shared" si="7"/>
        <v>8.8888888888888962E-2</v>
      </c>
      <c r="N168" s="101">
        <f t="shared" si="8"/>
        <v>6</v>
      </c>
    </row>
    <row r="169" spans="1:14" x14ac:dyDescent="0.25">
      <c r="A169" s="112"/>
      <c r="B169" s="108"/>
      <c r="C169" s="1">
        <v>0.32291666666666669</v>
      </c>
      <c r="D169" s="145">
        <v>0.36319444444444443</v>
      </c>
      <c r="E169" s="106">
        <v>84780722</v>
      </c>
      <c r="F169" s="117"/>
      <c r="G169" s="106" t="s">
        <v>26</v>
      </c>
      <c r="H169" s="104">
        <v>30680</v>
      </c>
      <c r="I169" s="105">
        <v>78820</v>
      </c>
      <c r="J169" s="104" t="s">
        <v>27</v>
      </c>
      <c r="K169" s="105">
        <v>11892372</v>
      </c>
      <c r="L169" s="121"/>
      <c r="M169" s="148">
        <f t="shared" si="7"/>
        <v>4.0277777777777746E-2</v>
      </c>
      <c r="N169" s="101">
        <f t="shared" si="8"/>
        <v>7</v>
      </c>
    </row>
    <row r="170" spans="1:14" x14ac:dyDescent="0.25">
      <c r="A170" s="113"/>
      <c r="B170" s="108"/>
      <c r="C170" s="1">
        <v>0.32777777777777778</v>
      </c>
      <c r="D170" s="145">
        <v>0.51666666666666672</v>
      </c>
      <c r="E170" s="106">
        <v>84780729</v>
      </c>
      <c r="F170" s="117"/>
      <c r="G170" s="106" t="s">
        <v>93</v>
      </c>
      <c r="H170" s="104">
        <v>29860</v>
      </c>
      <c r="I170" s="105">
        <v>75980</v>
      </c>
      <c r="J170" s="104" t="s">
        <v>23</v>
      </c>
      <c r="K170" s="105">
        <v>11892403</v>
      </c>
      <c r="L170" s="121"/>
      <c r="M170" s="148">
        <f t="shared" si="7"/>
        <v>0.18888888888888894</v>
      </c>
      <c r="N170" s="101">
        <f t="shared" si="8"/>
        <v>7</v>
      </c>
    </row>
    <row r="171" spans="1:14" x14ac:dyDescent="0.25">
      <c r="A171" s="113"/>
      <c r="B171" s="108"/>
      <c r="C171" s="1">
        <v>0.33402777777777781</v>
      </c>
      <c r="D171" s="145">
        <v>0.3840277777777778</v>
      </c>
      <c r="E171" s="106">
        <v>84778471</v>
      </c>
      <c r="F171" s="117"/>
      <c r="G171" s="106">
        <v>260061</v>
      </c>
      <c r="H171" s="104">
        <v>34260</v>
      </c>
      <c r="I171" s="105">
        <v>73120</v>
      </c>
      <c r="J171" s="104" t="s">
        <v>188</v>
      </c>
      <c r="K171" s="105">
        <v>11892434</v>
      </c>
      <c r="L171" s="121"/>
      <c r="M171" s="148">
        <f t="shared" si="7"/>
        <v>4.9999999999999989E-2</v>
      </c>
      <c r="N171" s="101">
        <f t="shared" si="8"/>
        <v>8</v>
      </c>
    </row>
    <row r="172" spans="1:14" x14ac:dyDescent="0.25">
      <c r="A172" s="113"/>
      <c r="B172" s="108"/>
      <c r="C172" s="1">
        <v>0.33958333333333335</v>
      </c>
      <c r="D172" s="145">
        <v>0.3666666666666667</v>
      </c>
      <c r="E172" s="106" t="s">
        <v>30</v>
      </c>
      <c r="F172" s="117"/>
      <c r="G172" s="103" t="s">
        <v>189</v>
      </c>
      <c r="H172" s="104">
        <v>73640</v>
      </c>
      <c r="I172" s="105">
        <v>30780</v>
      </c>
      <c r="J172" s="104" t="s">
        <v>32</v>
      </c>
      <c r="K172" s="105">
        <v>11892443</v>
      </c>
      <c r="L172" s="121"/>
      <c r="M172" s="148">
        <f t="shared" si="7"/>
        <v>2.7083333333333348E-2</v>
      </c>
      <c r="N172" s="101">
        <f t="shared" si="8"/>
        <v>8</v>
      </c>
    </row>
    <row r="173" spans="1:14" x14ac:dyDescent="0.25">
      <c r="A173" s="113"/>
      <c r="B173" s="108"/>
      <c r="C173" s="1">
        <v>0.34583333333333338</v>
      </c>
      <c r="D173" s="145">
        <v>0.37847222222222227</v>
      </c>
      <c r="E173" s="106">
        <v>84783509</v>
      </c>
      <c r="F173" s="117"/>
      <c r="G173" s="106" t="s">
        <v>190</v>
      </c>
      <c r="H173" s="104">
        <v>33140</v>
      </c>
      <c r="I173" s="105">
        <v>78520</v>
      </c>
      <c r="J173" s="104" t="s">
        <v>191</v>
      </c>
      <c r="K173" s="105">
        <v>11892486</v>
      </c>
      <c r="L173" s="121"/>
      <c r="M173" s="148">
        <f t="shared" si="7"/>
        <v>3.2638888888888884E-2</v>
      </c>
      <c r="N173" s="101">
        <f t="shared" si="8"/>
        <v>8</v>
      </c>
    </row>
    <row r="174" spans="1:14" x14ac:dyDescent="0.25">
      <c r="A174" s="113"/>
      <c r="B174" s="108"/>
      <c r="C174" s="1">
        <v>0.36041666666666666</v>
      </c>
      <c r="D174" s="145">
        <v>0.38958333333333334</v>
      </c>
      <c r="E174" s="106" t="s">
        <v>30</v>
      </c>
      <c r="F174" s="117"/>
      <c r="G174" s="103" t="s">
        <v>192</v>
      </c>
      <c r="H174" s="104">
        <v>76540</v>
      </c>
      <c r="I174" s="105">
        <v>33740</v>
      </c>
      <c r="J174" s="104" t="s">
        <v>32</v>
      </c>
      <c r="K174" s="105">
        <v>11892542</v>
      </c>
      <c r="L174" s="121"/>
      <c r="M174" s="148">
        <f t="shared" si="7"/>
        <v>2.9166666666666674E-2</v>
      </c>
      <c r="N174" s="101">
        <f t="shared" si="8"/>
        <v>8</v>
      </c>
    </row>
    <row r="175" spans="1:14" x14ac:dyDescent="0.25">
      <c r="A175" s="113"/>
      <c r="B175" s="108"/>
      <c r="C175" s="1">
        <v>0.36249999999999999</v>
      </c>
      <c r="D175" s="145">
        <v>0.54513888888888895</v>
      </c>
      <c r="E175" s="106">
        <v>84780727</v>
      </c>
      <c r="F175" s="117"/>
      <c r="G175" s="106" t="s">
        <v>53</v>
      </c>
      <c r="H175" s="104">
        <v>30500</v>
      </c>
      <c r="I175" s="105">
        <v>79080</v>
      </c>
      <c r="J175" s="104" t="s">
        <v>23</v>
      </c>
      <c r="K175" s="105">
        <v>11892564</v>
      </c>
      <c r="L175" s="121"/>
      <c r="M175" s="148">
        <f t="shared" si="7"/>
        <v>0.18263888888888896</v>
      </c>
      <c r="N175" s="101">
        <f t="shared" si="8"/>
        <v>8</v>
      </c>
    </row>
    <row r="176" spans="1:14" x14ac:dyDescent="0.25">
      <c r="A176" s="113"/>
      <c r="B176" s="108"/>
      <c r="C176" s="1">
        <v>0.375</v>
      </c>
      <c r="D176" s="145">
        <v>0.40347222222222223</v>
      </c>
      <c r="E176" s="106">
        <v>84774597</v>
      </c>
      <c r="F176" s="117"/>
      <c r="G176" s="106" t="s">
        <v>193</v>
      </c>
      <c r="H176" s="104">
        <v>36560</v>
      </c>
      <c r="I176" s="105">
        <v>78620</v>
      </c>
      <c r="J176" s="104" t="s">
        <v>83</v>
      </c>
      <c r="K176" s="105">
        <v>11892626</v>
      </c>
      <c r="L176" s="121"/>
      <c r="M176" s="148">
        <f t="shared" si="7"/>
        <v>2.8472222222222232E-2</v>
      </c>
      <c r="N176" s="101">
        <f t="shared" si="8"/>
        <v>9</v>
      </c>
    </row>
    <row r="177" spans="1:14" x14ac:dyDescent="0.25">
      <c r="A177" s="113"/>
      <c r="B177" s="108"/>
      <c r="C177" s="1">
        <v>0.38194444444444442</v>
      </c>
      <c r="D177" s="145">
        <v>0.42708333333333331</v>
      </c>
      <c r="E177" s="106">
        <v>84780660</v>
      </c>
      <c r="F177" s="117"/>
      <c r="G177" s="106">
        <v>700141</v>
      </c>
      <c r="H177" s="104">
        <v>32660</v>
      </c>
      <c r="I177" s="105">
        <v>80300</v>
      </c>
      <c r="J177" s="104" t="s">
        <v>180</v>
      </c>
      <c r="K177" s="105">
        <v>11892547</v>
      </c>
      <c r="L177" s="121"/>
      <c r="M177" s="148">
        <f t="shared" si="7"/>
        <v>4.5138888888888895E-2</v>
      </c>
      <c r="N177" s="101">
        <f t="shared" si="8"/>
        <v>9</v>
      </c>
    </row>
    <row r="178" spans="1:14" x14ac:dyDescent="0.25">
      <c r="A178" s="113"/>
      <c r="B178" s="108"/>
      <c r="C178" s="1">
        <v>0.40625</v>
      </c>
      <c r="D178" s="145">
        <v>0.47222222222222227</v>
      </c>
      <c r="E178" s="106">
        <v>84780234</v>
      </c>
      <c r="F178" s="117"/>
      <c r="G178" s="106">
        <v>573565</v>
      </c>
      <c r="H178" s="104">
        <v>34380</v>
      </c>
      <c r="I178" s="105">
        <v>79100</v>
      </c>
      <c r="J178" s="104" t="s">
        <v>194</v>
      </c>
      <c r="K178" s="105">
        <v>11892762</v>
      </c>
      <c r="L178" s="121"/>
      <c r="M178" s="148">
        <f t="shared" si="7"/>
        <v>6.5972222222222265E-2</v>
      </c>
      <c r="N178" s="101">
        <f t="shared" si="8"/>
        <v>9</v>
      </c>
    </row>
    <row r="179" spans="1:14" x14ac:dyDescent="0.25">
      <c r="A179" s="113"/>
      <c r="B179" s="108"/>
      <c r="C179" s="1">
        <v>0.4201388888888889</v>
      </c>
      <c r="D179" s="145">
        <v>0.44722222222222219</v>
      </c>
      <c r="E179" s="106">
        <v>84778439</v>
      </c>
      <c r="F179" s="117"/>
      <c r="G179" s="106">
        <v>685842</v>
      </c>
      <c r="H179" s="104">
        <v>34620</v>
      </c>
      <c r="I179" s="105">
        <v>77560</v>
      </c>
      <c r="J179" s="104" t="s">
        <v>195</v>
      </c>
      <c r="K179" s="105">
        <v>11892832</v>
      </c>
      <c r="L179" s="121"/>
      <c r="M179" s="148">
        <f t="shared" si="7"/>
        <v>2.7083333333333293E-2</v>
      </c>
      <c r="N179" s="101">
        <f t="shared" si="8"/>
        <v>10</v>
      </c>
    </row>
    <row r="180" spans="1:14" x14ac:dyDescent="0.25">
      <c r="A180" s="113"/>
      <c r="B180" s="108"/>
      <c r="C180" s="1">
        <v>0.42430555555555555</v>
      </c>
      <c r="D180" s="145">
        <v>0.47569444444444442</v>
      </c>
      <c r="E180" s="106">
        <v>84778441</v>
      </c>
      <c r="F180" s="117"/>
      <c r="G180" s="106">
        <v>775561</v>
      </c>
      <c r="H180" s="104">
        <v>33460</v>
      </c>
      <c r="I180" s="105">
        <v>77020</v>
      </c>
      <c r="J180" s="104" t="s">
        <v>196</v>
      </c>
      <c r="K180" s="105">
        <v>11892860</v>
      </c>
      <c r="L180" s="121"/>
      <c r="M180" s="148">
        <f t="shared" si="7"/>
        <v>5.1388888888888873E-2</v>
      </c>
      <c r="N180" s="101">
        <f t="shared" si="8"/>
        <v>10</v>
      </c>
    </row>
    <row r="181" spans="1:14" x14ac:dyDescent="0.25">
      <c r="A181" s="113"/>
      <c r="B181" s="108"/>
      <c r="C181" s="1">
        <v>0.43194444444444446</v>
      </c>
      <c r="D181" s="145">
        <v>0.4826388888888889</v>
      </c>
      <c r="E181" s="106">
        <v>84783650</v>
      </c>
      <c r="F181" s="117"/>
      <c r="G181" s="106">
        <v>7307413</v>
      </c>
      <c r="H181" s="104">
        <v>33100</v>
      </c>
      <c r="I181" s="105">
        <v>78900</v>
      </c>
      <c r="J181" s="104" t="s">
        <v>157</v>
      </c>
      <c r="K181" s="105">
        <v>11892889</v>
      </c>
      <c r="L181" s="121"/>
      <c r="M181" s="148">
        <f t="shared" si="7"/>
        <v>5.0694444444444431E-2</v>
      </c>
      <c r="N181" s="101">
        <f t="shared" si="8"/>
        <v>10</v>
      </c>
    </row>
    <row r="182" spans="1:14" x14ac:dyDescent="0.25">
      <c r="A182" s="113"/>
      <c r="B182" s="108"/>
      <c r="C182" s="1">
        <v>0.44305555555555554</v>
      </c>
      <c r="D182" s="145">
        <v>0.46527777777777773</v>
      </c>
      <c r="E182" s="106">
        <v>84778440</v>
      </c>
      <c r="F182" s="117"/>
      <c r="G182" s="106">
        <v>282142</v>
      </c>
      <c r="H182" s="104">
        <v>32040</v>
      </c>
      <c r="I182" s="105">
        <v>75560</v>
      </c>
      <c r="J182" s="104" t="s">
        <v>197</v>
      </c>
      <c r="K182" s="105">
        <v>11892916</v>
      </c>
      <c r="L182" s="121"/>
      <c r="M182" s="148">
        <f t="shared" si="7"/>
        <v>2.2222222222222199E-2</v>
      </c>
      <c r="N182" s="101">
        <f t="shared" si="8"/>
        <v>10</v>
      </c>
    </row>
    <row r="183" spans="1:14" x14ac:dyDescent="0.25">
      <c r="A183" s="113"/>
      <c r="B183" s="108"/>
      <c r="C183" s="1">
        <v>0.45208333333333334</v>
      </c>
      <c r="D183" s="145">
        <v>0.52986111111111112</v>
      </c>
      <c r="E183" s="106">
        <v>84780514</v>
      </c>
      <c r="F183" s="117"/>
      <c r="G183" s="106">
        <v>897784</v>
      </c>
      <c r="H183" s="104">
        <v>33380</v>
      </c>
      <c r="I183" s="105">
        <v>78340</v>
      </c>
      <c r="J183" s="104" t="s">
        <v>198</v>
      </c>
      <c r="K183" s="105">
        <v>11892942</v>
      </c>
      <c r="L183" s="121"/>
      <c r="M183" s="148">
        <f t="shared" si="7"/>
        <v>7.7777777777777779E-2</v>
      </c>
      <c r="N183" s="101">
        <f t="shared" si="8"/>
        <v>10</v>
      </c>
    </row>
    <row r="184" spans="1:14" x14ac:dyDescent="0.25">
      <c r="A184" s="113"/>
      <c r="B184" s="108"/>
      <c r="C184" s="1">
        <v>0.45555555555555555</v>
      </c>
      <c r="D184" s="145">
        <v>0.4909722222222222</v>
      </c>
      <c r="E184" s="106">
        <v>84780657</v>
      </c>
      <c r="F184" s="117"/>
      <c r="G184" s="106" t="s">
        <v>199</v>
      </c>
      <c r="H184" s="104">
        <v>32180</v>
      </c>
      <c r="I184" s="105">
        <v>77060</v>
      </c>
      <c r="J184" s="104" t="s">
        <v>200</v>
      </c>
      <c r="K184" s="105">
        <v>11892977</v>
      </c>
      <c r="L184" s="121"/>
      <c r="M184" s="148">
        <f t="shared" si="7"/>
        <v>3.5416666666666652E-2</v>
      </c>
      <c r="N184" s="101">
        <f t="shared" si="8"/>
        <v>10</v>
      </c>
    </row>
    <row r="185" spans="1:14" x14ac:dyDescent="0.25">
      <c r="A185" s="113"/>
      <c r="B185" s="108"/>
      <c r="C185" s="1">
        <v>0.48333333333333334</v>
      </c>
      <c r="D185" s="145">
        <v>0.60902777777777783</v>
      </c>
      <c r="E185" s="106">
        <v>84780731</v>
      </c>
      <c r="F185" s="117"/>
      <c r="G185" s="106" t="s">
        <v>174</v>
      </c>
      <c r="H185" s="104">
        <v>29870</v>
      </c>
      <c r="I185" s="105">
        <v>75240</v>
      </c>
      <c r="J185" s="104" t="s">
        <v>23</v>
      </c>
      <c r="K185" s="105">
        <v>11893052</v>
      </c>
      <c r="L185" s="121"/>
      <c r="M185" s="148">
        <f t="shared" si="7"/>
        <v>0.1256944444444445</v>
      </c>
      <c r="N185" s="101">
        <f t="shared" si="8"/>
        <v>11</v>
      </c>
    </row>
    <row r="186" spans="1:14" x14ac:dyDescent="0.25">
      <c r="A186" s="113"/>
      <c r="B186" s="108"/>
      <c r="C186" s="1">
        <v>0.50069444444444444</v>
      </c>
      <c r="D186" s="147">
        <v>1.1729166666666666</v>
      </c>
      <c r="E186" s="106">
        <v>84783689</v>
      </c>
      <c r="F186" s="117"/>
      <c r="G186" s="106" t="s">
        <v>135</v>
      </c>
      <c r="H186" s="104">
        <v>29660</v>
      </c>
      <c r="I186" s="105">
        <v>78480</v>
      </c>
      <c r="J186" s="104" t="s">
        <v>23</v>
      </c>
      <c r="K186" s="105">
        <v>11893099</v>
      </c>
      <c r="L186" s="121"/>
      <c r="M186" s="148">
        <f t="shared" si="7"/>
        <v>0.67222222222222217</v>
      </c>
      <c r="N186" s="101">
        <f t="shared" si="8"/>
        <v>12</v>
      </c>
    </row>
    <row r="187" spans="1:14" x14ac:dyDescent="0.25">
      <c r="A187" s="113"/>
      <c r="B187" s="108"/>
      <c r="C187" s="1">
        <v>0.51111111111111118</v>
      </c>
      <c r="D187" s="147">
        <v>1.2527777777777778</v>
      </c>
      <c r="E187" s="106">
        <v>84783777</v>
      </c>
      <c r="F187" s="117"/>
      <c r="G187" s="106" t="s">
        <v>84</v>
      </c>
      <c r="H187" s="104">
        <v>29720</v>
      </c>
      <c r="I187" s="105">
        <v>78660</v>
      </c>
      <c r="J187" s="104" t="s">
        <v>23</v>
      </c>
      <c r="K187" s="105">
        <v>11893137</v>
      </c>
      <c r="L187" s="121"/>
      <c r="M187" s="148">
        <f t="shared" si="7"/>
        <v>0.74166666666666659</v>
      </c>
      <c r="N187" s="101">
        <f t="shared" si="8"/>
        <v>12</v>
      </c>
    </row>
    <row r="188" spans="1:14" x14ac:dyDescent="0.25">
      <c r="A188" s="113"/>
      <c r="B188" s="108"/>
      <c r="C188" s="1">
        <v>0.53333333333333333</v>
      </c>
      <c r="D188" s="145">
        <v>0.56944444444444442</v>
      </c>
      <c r="E188" s="106">
        <v>84780658</v>
      </c>
      <c r="F188" s="117"/>
      <c r="G188" s="106">
        <v>2436074</v>
      </c>
      <c r="H188" s="104">
        <v>33960</v>
      </c>
      <c r="I188" s="105">
        <v>76840</v>
      </c>
      <c r="J188" s="104" t="s">
        <v>201</v>
      </c>
      <c r="K188" s="105">
        <v>11893193</v>
      </c>
      <c r="L188" s="121"/>
      <c r="M188" s="148">
        <f t="shared" si="7"/>
        <v>3.6111111111111094E-2</v>
      </c>
      <c r="N188" s="101">
        <f t="shared" si="8"/>
        <v>12</v>
      </c>
    </row>
    <row r="189" spans="1:14" x14ac:dyDescent="0.25">
      <c r="A189" s="113"/>
      <c r="B189" s="108"/>
      <c r="C189" s="1">
        <v>0.54652777777777783</v>
      </c>
      <c r="D189" s="145">
        <v>0.58402777777777781</v>
      </c>
      <c r="E189" s="106">
        <v>84783523</v>
      </c>
      <c r="F189" s="117"/>
      <c r="G189" s="106" t="s">
        <v>202</v>
      </c>
      <c r="H189" s="104">
        <v>33440</v>
      </c>
      <c r="I189" s="105">
        <v>76840</v>
      </c>
      <c r="J189" s="104" t="s">
        <v>203</v>
      </c>
      <c r="K189" s="105">
        <v>11893214</v>
      </c>
      <c r="L189" s="121"/>
      <c r="M189" s="148">
        <f t="shared" si="7"/>
        <v>3.7499999999999978E-2</v>
      </c>
      <c r="N189" s="101">
        <f t="shared" si="8"/>
        <v>13</v>
      </c>
    </row>
    <row r="190" spans="1:14" x14ac:dyDescent="0.25">
      <c r="A190" s="113"/>
      <c r="B190" s="108"/>
      <c r="C190" s="1">
        <v>0.56597222222222221</v>
      </c>
      <c r="D190" s="145">
        <v>0.62986111111111109</v>
      </c>
      <c r="E190" s="106">
        <v>84083642</v>
      </c>
      <c r="F190" s="117"/>
      <c r="G190" s="106">
        <v>5111199</v>
      </c>
      <c r="H190" s="104">
        <v>32720</v>
      </c>
      <c r="I190" s="105">
        <v>76700</v>
      </c>
      <c r="J190" s="104" t="s">
        <v>15</v>
      </c>
      <c r="K190" s="105">
        <v>11893238</v>
      </c>
      <c r="L190" s="121"/>
      <c r="M190" s="148">
        <f t="shared" si="7"/>
        <v>6.3888888888888884E-2</v>
      </c>
      <c r="N190" s="101">
        <f t="shared" si="8"/>
        <v>13</v>
      </c>
    </row>
    <row r="191" spans="1:14" x14ac:dyDescent="0.25">
      <c r="A191" s="113"/>
      <c r="B191" s="108"/>
      <c r="C191" s="1">
        <v>0.57430555555555551</v>
      </c>
      <c r="D191" s="147">
        <v>1.2659722222222223</v>
      </c>
      <c r="E191" s="106">
        <v>84783690</v>
      </c>
      <c r="F191" s="117"/>
      <c r="G191" s="106" t="s">
        <v>22</v>
      </c>
      <c r="H191" s="104">
        <v>30300</v>
      </c>
      <c r="I191" s="105">
        <v>78360</v>
      </c>
      <c r="J191" s="104" t="s">
        <v>23</v>
      </c>
      <c r="K191" s="105">
        <v>11893254</v>
      </c>
      <c r="L191" s="121"/>
      <c r="M191" s="148">
        <f t="shared" si="7"/>
        <v>0.69166666666666676</v>
      </c>
      <c r="N191" s="101">
        <f t="shared" si="8"/>
        <v>13</v>
      </c>
    </row>
    <row r="192" spans="1:14" x14ac:dyDescent="0.25">
      <c r="A192" s="113"/>
      <c r="B192" s="108"/>
      <c r="C192" s="1">
        <v>0.57777777777777783</v>
      </c>
      <c r="D192" s="145">
        <v>0.61944444444444446</v>
      </c>
      <c r="E192" s="106">
        <v>84783508</v>
      </c>
      <c r="F192" s="117"/>
      <c r="G192" s="106" t="s">
        <v>204</v>
      </c>
      <c r="H192" s="104">
        <v>31280</v>
      </c>
      <c r="I192" s="105">
        <v>76640</v>
      </c>
      <c r="J192" s="104" t="s">
        <v>205</v>
      </c>
      <c r="K192" s="105">
        <v>11893258</v>
      </c>
      <c r="L192" s="121"/>
      <c r="M192" s="148">
        <f t="shared" si="7"/>
        <v>4.166666666666663E-2</v>
      </c>
      <c r="N192" s="101">
        <f t="shared" si="8"/>
        <v>13</v>
      </c>
    </row>
    <row r="193" spans="1:14" x14ac:dyDescent="0.25">
      <c r="A193" s="113"/>
      <c r="B193" s="108"/>
      <c r="C193" s="1">
        <v>0.58124999999999993</v>
      </c>
      <c r="D193" s="147">
        <v>1.2631944444444445</v>
      </c>
      <c r="E193" s="106">
        <v>84783772</v>
      </c>
      <c r="F193" s="117"/>
      <c r="G193" s="106" t="s">
        <v>80</v>
      </c>
      <c r="H193" s="104">
        <v>29770</v>
      </c>
      <c r="I193" s="105">
        <v>72560</v>
      </c>
      <c r="J193" s="104" t="s">
        <v>23</v>
      </c>
      <c r="K193" s="105">
        <v>11893273</v>
      </c>
      <c r="L193" s="121"/>
      <c r="M193" s="148">
        <f t="shared" si="7"/>
        <v>0.68194444444444458</v>
      </c>
      <c r="N193" s="101">
        <f t="shared" si="8"/>
        <v>13</v>
      </c>
    </row>
    <row r="194" spans="1:14" x14ac:dyDescent="0.25">
      <c r="A194" s="113"/>
      <c r="B194" s="108"/>
      <c r="C194" s="1">
        <v>0.58402777777777781</v>
      </c>
      <c r="D194" s="147">
        <v>1.346527777777778</v>
      </c>
      <c r="E194" s="106">
        <v>84785896</v>
      </c>
      <c r="F194" s="117"/>
      <c r="G194" s="106" t="s">
        <v>33</v>
      </c>
      <c r="H194" s="104">
        <v>31420</v>
      </c>
      <c r="I194" s="105">
        <v>74480</v>
      </c>
      <c r="J194" s="104" t="s">
        <v>23</v>
      </c>
      <c r="K194" s="105">
        <v>11893275</v>
      </c>
      <c r="L194" s="121"/>
      <c r="M194" s="148">
        <f t="shared" si="7"/>
        <v>0.76250000000000018</v>
      </c>
      <c r="N194" s="101">
        <f t="shared" si="8"/>
        <v>14</v>
      </c>
    </row>
    <row r="195" spans="1:14" x14ac:dyDescent="0.25">
      <c r="A195" s="113"/>
      <c r="B195" s="108"/>
      <c r="C195" s="1">
        <v>0.5854166666666667</v>
      </c>
      <c r="D195" s="147">
        <v>1.3118055555555557</v>
      </c>
      <c r="E195" s="106">
        <v>84783584</v>
      </c>
      <c r="F195" s="117"/>
      <c r="G195" s="106" t="s">
        <v>74</v>
      </c>
      <c r="H195" s="104">
        <v>29540</v>
      </c>
      <c r="I195" s="105">
        <v>76500</v>
      </c>
      <c r="J195" s="104" t="s">
        <v>23</v>
      </c>
      <c r="K195" s="105">
        <v>11893276</v>
      </c>
      <c r="L195" s="121"/>
      <c r="M195" s="148">
        <f t="shared" ref="M195:M258" si="9">D195-C195</f>
        <v>0.72638888888888897</v>
      </c>
      <c r="N195" s="101">
        <f t="shared" ref="N195:N258" si="10">HOUR(C195)</f>
        <v>14</v>
      </c>
    </row>
    <row r="196" spans="1:14" x14ac:dyDescent="0.25">
      <c r="A196" s="113"/>
      <c r="B196" s="108"/>
      <c r="C196" s="1">
        <v>0.6166666666666667</v>
      </c>
      <c r="D196" s="145">
        <v>0.69027777777777777</v>
      </c>
      <c r="E196" s="106">
        <v>84780730</v>
      </c>
      <c r="F196" s="117"/>
      <c r="G196" s="106">
        <v>681462</v>
      </c>
      <c r="H196" s="104">
        <v>33260</v>
      </c>
      <c r="I196" s="105">
        <v>78420</v>
      </c>
      <c r="J196" s="104" t="s">
        <v>206</v>
      </c>
      <c r="K196" s="105">
        <v>11893294</v>
      </c>
      <c r="L196" s="121"/>
      <c r="M196" s="148">
        <f t="shared" si="9"/>
        <v>7.3611111111111072E-2</v>
      </c>
      <c r="N196" s="101">
        <f t="shared" si="10"/>
        <v>14</v>
      </c>
    </row>
    <row r="197" spans="1:14" x14ac:dyDescent="0.25">
      <c r="A197" s="113"/>
      <c r="B197" s="108"/>
      <c r="C197" s="1">
        <v>0.6333333333333333</v>
      </c>
      <c r="D197" s="147">
        <v>1.3555555555555554</v>
      </c>
      <c r="E197" s="106">
        <v>84783774</v>
      </c>
      <c r="F197" s="117"/>
      <c r="G197" s="106" t="s">
        <v>76</v>
      </c>
      <c r="H197" s="104">
        <v>27780</v>
      </c>
      <c r="I197" s="105">
        <v>72340</v>
      </c>
      <c r="J197" s="104" t="s">
        <v>23</v>
      </c>
      <c r="K197" s="105">
        <v>11893301</v>
      </c>
      <c r="L197" s="121"/>
      <c r="M197" s="148">
        <f t="shared" si="9"/>
        <v>0.7222222222222221</v>
      </c>
      <c r="N197" s="101">
        <f t="shared" si="10"/>
        <v>15</v>
      </c>
    </row>
    <row r="198" spans="1:14" x14ac:dyDescent="0.25">
      <c r="A198" s="113"/>
      <c r="B198" s="108"/>
      <c r="C198" s="1">
        <v>0.64027777777777783</v>
      </c>
      <c r="D198" s="147">
        <v>1.3916666666666666</v>
      </c>
      <c r="E198" s="106">
        <v>84783771</v>
      </c>
      <c r="F198" s="117"/>
      <c r="G198" s="106" t="s">
        <v>75</v>
      </c>
      <c r="H198" s="104">
        <v>27720</v>
      </c>
      <c r="I198" s="105">
        <v>77460</v>
      </c>
      <c r="J198" s="104" t="s">
        <v>23</v>
      </c>
      <c r="K198" s="105">
        <v>11893320</v>
      </c>
      <c r="L198" s="121"/>
      <c r="M198" s="148">
        <f t="shared" si="9"/>
        <v>0.75138888888888877</v>
      </c>
      <c r="N198" s="101">
        <f t="shared" si="10"/>
        <v>15</v>
      </c>
    </row>
    <row r="199" spans="1:14" x14ac:dyDescent="0.25">
      <c r="A199" s="113"/>
      <c r="B199" s="108"/>
      <c r="C199" s="1">
        <v>0.64236111111111105</v>
      </c>
      <c r="D199" s="145">
        <v>0.89930555555555547</v>
      </c>
      <c r="E199" s="106">
        <v>84785715</v>
      </c>
      <c r="F199" s="117"/>
      <c r="G199" s="106" t="s">
        <v>207</v>
      </c>
      <c r="H199" s="104">
        <v>34500</v>
      </c>
      <c r="I199" s="105">
        <v>77060</v>
      </c>
      <c r="J199" s="104" t="s">
        <v>142</v>
      </c>
      <c r="K199" s="105">
        <v>11893322</v>
      </c>
      <c r="L199" s="121"/>
      <c r="M199" s="148">
        <f t="shared" si="9"/>
        <v>0.25694444444444442</v>
      </c>
      <c r="N199" s="101">
        <f t="shared" si="10"/>
        <v>15</v>
      </c>
    </row>
    <row r="200" spans="1:14" x14ac:dyDescent="0.25">
      <c r="A200" s="128"/>
      <c r="B200" s="125"/>
      <c r="C200" s="119"/>
      <c r="D200" s="118"/>
      <c r="E200" s="119">
        <v>84785716</v>
      </c>
      <c r="F200" s="126"/>
      <c r="G200" s="119"/>
      <c r="H200" s="118"/>
      <c r="I200" s="120"/>
      <c r="J200" s="118" t="s">
        <v>142</v>
      </c>
      <c r="K200" s="120"/>
      <c r="L200" s="127" t="s">
        <v>68</v>
      </c>
      <c r="M200" s="148"/>
    </row>
    <row r="201" spans="1:14" x14ac:dyDescent="0.25">
      <c r="A201" s="113"/>
      <c r="B201" s="108"/>
      <c r="C201" s="1">
        <v>0.65069444444444446</v>
      </c>
      <c r="D201" s="147">
        <v>1.3416666666666668</v>
      </c>
      <c r="E201" s="106">
        <v>84783773</v>
      </c>
      <c r="F201" s="117"/>
      <c r="G201" s="106" t="s">
        <v>93</v>
      </c>
      <c r="H201" s="104">
        <v>27220</v>
      </c>
      <c r="I201" s="105">
        <v>74740</v>
      </c>
      <c r="J201" s="104" t="s">
        <v>23</v>
      </c>
      <c r="K201" s="105">
        <v>11893326</v>
      </c>
      <c r="L201" s="121"/>
      <c r="M201" s="148">
        <f t="shared" si="9"/>
        <v>0.69097222222222232</v>
      </c>
      <c r="N201" s="101">
        <v>15</v>
      </c>
    </row>
    <row r="202" spans="1:14" x14ac:dyDescent="0.25">
      <c r="A202" s="113"/>
      <c r="B202" s="108"/>
      <c r="C202" s="1">
        <v>0.65625</v>
      </c>
      <c r="D202" s="145">
        <v>0.70416666666666661</v>
      </c>
      <c r="E202" s="106">
        <v>84780732</v>
      </c>
      <c r="F202" s="117"/>
      <c r="G202" s="106" t="s">
        <v>208</v>
      </c>
      <c r="H202" s="104">
        <v>34100</v>
      </c>
      <c r="I202" s="105">
        <v>78720</v>
      </c>
      <c r="J202" s="104" t="s">
        <v>209</v>
      </c>
      <c r="K202" s="105">
        <v>11893327</v>
      </c>
      <c r="L202" s="121"/>
      <c r="M202" s="148">
        <f t="shared" si="9"/>
        <v>4.7916666666666607E-2</v>
      </c>
      <c r="N202" s="101">
        <f t="shared" si="10"/>
        <v>15</v>
      </c>
    </row>
    <row r="203" spans="1:14" x14ac:dyDescent="0.25">
      <c r="A203" s="113"/>
      <c r="B203" s="108"/>
      <c r="C203" s="1">
        <v>0.67569444444444438</v>
      </c>
      <c r="D203" s="145">
        <v>0.72499999999999998</v>
      </c>
      <c r="E203" s="106">
        <v>84783780</v>
      </c>
      <c r="F203" s="117"/>
      <c r="G203" s="106" t="s">
        <v>210</v>
      </c>
      <c r="H203" s="104">
        <v>33460</v>
      </c>
      <c r="I203" s="105">
        <v>77120</v>
      </c>
      <c r="J203" s="104" t="s">
        <v>88</v>
      </c>
      <c r="K203" s="105">
        <v>11893331</v>
      </c>
      <c r="L203" s="121"/>
      <c r="M203" s="148">
        <f t="shared" si="9"/>
        <v>4.9305555555555602E-2</v>
      </c>
      <c r="N203" s="101">
        <f t="shared" si="10"/>
        <v>16</v>
      </c>
    </row>
    <row r="204" spans="1:14" x14ac:dyDescent="0.25">
      <c r="A204" s="113"/>
      <c r="B204" s="108"/>
      <c r="C204" s="1">
        <v>0.70000000000000007</v>
      </c>
      <c r="D204" s="147">
        <v>1.4618055555555556</v>
      </c>
      <c r="E204" s="106">
        <v>84785764</v>
      </c>
      <c r="F204" s="117"/>
      <c r="G204" s="106" t="s">
        <v>211</v>
      </c>
      <c r="H204" s="104">
        <v>30420</v>
      </c>
      <c r="I204" s="105">
        <v>79060</v>
      </c>
      <c r="J204" s="104" t="s">
        <v>23</v>
      </c>
      <c r="K204" s="105">
        <v>11893352</v>
      </c>
      <c r="L204" s="121"/>
      <c r="M204" s="148">
        <f t="shared" si="9"/>
        <v>0.76180555555555551</v>
      </c>
      <c r="N204" s="101">
        <f t="shared" si="10"/>
        <v>16</v>
      </c>
    </row>
    <row r="205" spans="1:14" x14ac:dyDescent="0.25">
      <c r="A205" s="113"/>
      <c r="B205" s="108"/>
      <c r="C205" s="1">
        <v>0.70972222222222225</v>
      </c>
      <c r="D205" s="145">
        <v>0.79166666666666663</v>
      </c>
      <c r="E205" s="106">
        <v>84785716</v>
      </c>
      <c r="F205" s="117"/>
      <c r="G205" s="106" t="s">
        <v>212</v>
      </c>
      <c r="H205" s="104">
        <v>34160</v>
      </c>
      <c r="I205" s="105">
        <v>76740</v>
      </c>
      <c r="J205" s="104" t="s">
        <v>142</v>
      </c>
      <c r="K205" s="105">
        <v>11893379</v>
      </c>
      <c r="L205" s="121"/>
      <c r="M205" s="148">
        <f t="shared" si="9"/>
        <v>8.1944444444444375E-2</v>
      </c>
      <c r="N205" s="101">
        <f t="shared" si="10"/>
        <v>17</v>
      </c>
    </row>
    <row r="206" spans="1:14" x14ac:dyDescent="0.25">
      <c r="A206" s="128"/>
      <c r="B206" s="125"/>
      <c r="C206" s="144">
        <v>0.77986111111111101</v>
      </c>
      <c r="D206" s="146">
        <v>1</v>
      </c>
      <c r="E206" s="119">
        <v>84780656</v>
      </c>
      <c r="F206" s="126"/>
      <c r="G206" s="119" t="s">
        <v>213</v>
      </c>
      <c r="H206" s="118">
        <v>32200</v>
      </c>
      <c r="I206" s="120"/>
      <c r="J206" s="118" t="s">
        <v>214</v>
      </c>
      <c r="K206" s="120">
        <v>11893407</v>
      </c>
      <c r="L206" s="127" t="s">
        <v>68</v>
      </c>
      <c r="M206" s="148">
        <f t="shared" si="9"/>
        <v>0.22013888888888899</v>
      </c>
      <c r="N206" s="101">
        <f t="shared" si="10"/>
        <v>18</v>
      </c>
    </row>
    <row r="207" spans="1:14" x14ac:dyDescent="0.25">
      <c r="A207" s="113"/>
      <c r="B207" s="108"/>
      <c r="C207" s="1">
        <v>0.85763888888888884</v>
      </c>
      <c r="D207" s="145">
        <v>0.91041666666666676</v>
      </c>
      <c r="E207" s="106">
        <v>84780339</v>
      </c>
      <c r="F207" s="117"/>
      <c r="G207" s="106" t="s">
        <v>215</v>
      </c>
      <c r="H207" s="104">
        <v>33300</v>
      </c>
      <c r="I207" s="105">
        <v>78180</v>
      </c>
      <c r="J207" s="104" t="s">
        <v>216</v>
      </c>
      <c r="K207" s="105">
        <v>11893456</v>
      </c>
      <c r="L207" s="121"/>
      <c r="M207" s="148">
        <f t="shared" si="9"/>
        <v>5.2777777777777923E-2</v>
      </c>
      <c r="N207" s="101">
        <f t="shared" si="10"/>
        <v>20</v>
      </c>
    </row>
    <row r="208" spans="1:14" x14ac:dyDescent="0.25">
      <c r="A208" s="113"/>
      <c r="B208" s="108"/>
      <c r="C208" s="1">
        <v>0.86875000000000002</v>
      </c>
      <c r="D208" s="145">
        <v>0.92708333333333337</v>
      </c>
      <c r="E208" s="106">
        <v>84780734</v>
      </c>
      <c r="F208" s="117"/>
      <c r="G208" s="106" t="s">
        <v>217</v>
      </c>
      <c r="H208" s="104">
        <v>34640</v>
      </c>
      <c r="I208" s="105">
        <v>79120</v>
      </c>
      <c r="J208" s="104" t="s">
        <v>218</v>
      </c>
      <c r="K208" s="105">
        <v>11893460</v>
      </c>
      <c r="L208" s="121"/>
      <c r="M208" s="148">
        <f t="shared" si="9"/>
        <v>5.8333333333333348E-2</v>
      </c>
      <c r="N208" s="101">
        <f t="shared" si="10"/>
        <v>20</v>
      </c>
    </row>
    <row r="209" spans="1:14" x14ac:dyDescent="0.25">
      <c r="A209" s="109" t="s">
        <v>219</v>
      </c>
      <c r="B209" s="116" t="s">
        <v>12</v>
      </c>
      <c r="C209" s="151">
        <v>0.26041666666666669</v>
      </c>
      <c r="D209" s="152">
        <v>0.29375000000000001</v>
      </c>
      <c r="E209" s="117">
        <v>84785905</v>
      </c>
      <c r="F209" s="106"/>
      <c r="G209" s="117">
        <v>2821543</v>
      </c>
      <c r="H209" s="110">
        <v>33460</v>
      </c>
      <c r="I209" s="115">
        <v>76840</v>
      </c>
      <c r="J209" s="110" t="s">
        <v>220</v>
      </c>
      <c r="K209" s="115">
        <v>11895264</v>
      </c>
      <c r="L209" s="123"/>
      <c r="M209" s="148">
        <f t="shared" si="9"/>
        <v>3.3333333333333326E-2</v>
      </c>
      <c r="N209" s="101">
        <f t="shared" si="10"/>
        <v>6</v>
      </c>
    </row>
    <row r="210" spans="1:14" x14ac:dyDescent="0.25">
      <c r="A210" s="109"/>
      <c r="B210" s="116"/>
      <c r="C210" s="151">
        <v>0.30972222222222223</v>
      </c>
      <c r="D210" s="152">
        <v>0.35000000000000003</v>
      </c>
      <c r="E210" s="117" t="s">
        <v>221</v>
      </c>
      <c r="F210" s="106"/>
      <c r="G210" s="124" t="s">
        <v>222</v>
      </c>
      <c r="H210" s="110">
        <v>78620</v>
      </c>
      <c r="I210" s="115">
        <v>33020</v>
      </c>
      <c r="J210" s="110" t="s">
        <v>32</v>
      </c>
      <c r="K210" s="115">
        <v>11895543</v>
      </c>
      <c r="L210" s="123"/>
      <c r="M210" s="148">
        <f t="shared" si="9"/>
        <v>4.0277777777777801E-2</v>
      </c>
      <c r="N210" s="101">
        <f t="shared" si="10"/>
        <v>7</v>
      </c>
    </row>
    <row r="211" spans="1:14" x14ac:dyDescent="0.25">
      <c r="A211" s="109"/>
      <c r="B211" s="116"/>
      <c r="C211" s="151">
        <v>0.31944444444444448</v>
      </c>
      <c r="D211" s="152">
        <v>0.44791666666666669</v>
      </c>
      <c r="E211" s="117">
        <v>84783686</v>
      </c>
      <c r="F211" s="106"/>
      <c r="G211" s="117" t="s">
        <v>154</v>
      </c>
      <c r="H211" s="110">
        <v>30040</v>
      </c>
      <c r="I211" s="115">
        <v>79000</v>
      </c>
      <c r="J211" s="110" t="s">
        <v>23</v>
      </c>
      <c r="K211" s="115">
        <v>11895600</v>
      </c>
      <c r="L211" s="123"/>
      <c r="M211" s="148">
        <f t="shared" si="9"/>
        <v>0.12847222222222221</v>
      </c>
      <c r="N211" s="101">
        <f t="shared" si="10"/>
        <v>7</v>
      </c>
    </row>
    <row r="212" spans="1:14" x14ac:dyDescent="0.25">
      <c r="A212" s="109"/>
      <c r="B212" s="116"/>
      <c r="C212" s="151">
        <v>0.32777777777777778</v>
      </c>
      <c r="D212" s="152">
        <v>0.48055555555555557</v>
      </c>
      <c r="E212" s="117">
        <v>84783782</v>
      </c>
      <c r="F212" s="106"/>
      <c r="G212" s="117" t="s">
        <v>84</v>
      </c>
      <c r="H212" s="110">
        <v>30140</v>
      </c>
      <c r="I212" s="115">
        <v>74360</v>
      </c>
      <c r="J212" s="110" t="s">
        <v>23</v>
      </c>
      <c r="K212" s="115">
        <v>11895649</v>
      </c>
      <c r="L212" s="123"/>
      <c r="M212" s="148">
        <f t="shared" si="9"/>
        <v>0.15277777777777779</v>
      </c>
      <c r="N212" s="101">
        <f t="shared" si="10"/>
        <v>7</v>
      </c>
    </row>
    <row r="213" spans="1:14" x14ac:dyDescent="0.25">
      <c r="A213" s="109"/>
      <c r="B213" s="116"/>
      <c r="C213" s="151">
        <v>0.34097222222222223</v>
      </c>
      <c r="D213" s="152">
        <v>0.43541666666666662</v>
      </c>
      <c r="E213" s="117">
        <v>84783775</v>
      </c>
      <c r="F213" s="106"/>
      <c r="G213" s="117" t="s">
        <v>80</v>
      </c>
      <c r="H213" s="110">
        <v>28040</v>
      </c>
      <c r="I213" s="115">
        <v>72260</v>
      </c>
      <c r="J213" s="110" t="s">
        <v>23</v>
      </c>
      <c r="K213" s="115">
        <v>11895723</v>
      </c>
      <c r="L213" s="123"/>
      <c r="M213" s="148">
        <f t="shared" si="9"/>
        <v>9.4444444444444386E-2</v>
      </c>
      <c r="N213" s="101">
        <f t="shared" si="10"/>
        <v>8</v>
      </c>
    </row>
    <row r="214" spans="1:14" x14ac:dyDescent="0.25">
      <c r="A214" s="135"/>
      <c r="B214" s="131"/>
      <c r="C214" s="154">
        <v>0.34722222222222227</v>
      </c>
      <c r="D214" s="155">
        <v>1</v>
      </c>
      <c r="E214" s="126">
        <v>84780519</v>
      </c>
      <c r="F214" s="119"/>
      <c r="G214" s="126" t="s">
        <v>223</v>
      </c>
      <c r="H214" s="132">
        <v>32360</v>
      </c>
      <c r="I214" s="133"/>
      <c r="J214" s="132" t="s">
        <v>170</v>
      </c>
      <c r="K214" s="133">
        <v>11895813</v>
      </c>
      <c r="L214" s="134"/>
      <c r="M214" s="148">
        <f t="shared" si="9"/>
        <v>0.65277777777777768</v>
      </c>
      <c r="N214" s="101">
        <f t="shared" si="10"/>
        <v>8</v>
      </c>
    </row>
    <row r="215" spans="1:14" x14ac:dyDescent="0.25">
      <c r="A215" s="109"/>
      <c r="B215" s="116"/>
      <c r="C215" s="151">
        <v>0.35833333333333334</v>
      </c>
      <c r="D215" s="152">
        <v>0.50694444444444442</v>
      </c>
      <c r="E215" s="117">
        <v>84783776</v>
      </c>
      <c r="F215" s="106"/>
      <c r="G215" s="117" t="s">
        <v>22</v>
      </c>
      <c r="H215" s="110">
        <v>30140</v>
      </c>
      <c r="I215" s="115">
        <v>74960</v>
      </c>
      <c r="J215" s="110" t="s">
        <v>23</v>
      </c>
      <c r="K215" s="115">
        <v>11895844</v>
      </c>
      <c r="L215" s="123"/>
      <c r="M215" s="148">
        <f t="shared" si="9"/>
        <v>0.14861111111111108</v>
      </c>
      <c r="N215" s="101">
        <f t="shared" si="10"/>
        <v>8</v>
      </c>
    </row>
    <row r="216" spans="1:14" x14ac:dyDescent="0.25">
      <c r="A216" s="109"/>
      <c r="B216" s="116"/>
      <c r="C216" s="151">
        <v>0.39861111111111108</v>
      </c>
      <c r="D216" s="152">
        <v>0.45833333333333331</v>
      </c>
      <c r="E216" s="117">
        <v>84785897</v>
      </c>
      <c r="F216" s="106"/>
      <c r="G216" s="117">
        <v>887990</v>
      </c>
      <c r="H216" s="110">
        <v>34920</v>
      </c>
      <c r="I216" s="115">
        <v>78440</v>
      </c>
      <c r="J216" s="110" t="s">
        <v>131</v>
      </c>
      <c r="K216" s="115">
        <v>11896032</v>
      </c>
      <c r="L216" s="123"/>
      <c r="M216" s="148">
        <f t="shared" si="9"/>
        <v>5.9722222222222232E-2</v>
      </c>
      <c r="N216" s="101">
        <f t="shared" si="10"/>
        <v>9</v>
      </c>
    </row>
    <row r="217" spans="1:14" x14ac:dyDescent="0.25">
      <c r="A217" s="109"/>
      <c r="B217" s="116"/>
      <c r="C217" s="151">
        <v>0.40069444444444446</v>
      </c>
      <c r="D217" s="152">
        <v>0.47083333333333338</v>
      </c>
      <c r="E217" s="117">
        <v>84785719</v>
      </c>
      <c r="F217" s="106"/>
      <c r="G217" s="117" t="s">
        <v>224</v>
      </c>
      <c r="H217" s="110">
        <v>31300</v>
      </c>
      <c r="I217" s="115">
        <v>74500</v>
      </c>
      <c r="J217" s="110" t="s">
        <v>225</v>
      </c>
      <c r="K217" s="115">
        <v>11893062</v>
      </c>
      <c r="L217" s="123"/>
      <c r="M217" s="148">
        <f t="shared" si="9"/>
        <v>7.0138888888888917E-2</v>
      </c>
      <c r="N217" s="101">
        <f t="shared" si="10"/>
        <v>9</v>
      </c>
    </row>
    <row r="218" spans="1:14" x14ac:dyDescent="0.25">
      <c r="A218" s="109"/>
      <c r="B218" s="116"/>
      <c r="C218" s="151">
        <v>0.4055555555555555</v>
      </c>
      <c r="D218" s="152">
        <v>0.44027777777777777</v>
      </c>
      <c r="E218" s="117">
        <v>84783687</v>
      </c>
      <c r="F218" s="106"/>
      <c r="G218" s="117" t="s">
        <v>226</v>
      </c>
      <c r="H218" s="110">
        <v>31960</v>
      </c>
      <c r="I218" s="115">
        <v>78120</v>
      </c>
      <c r="J218" s="110" t="s">
        <v>227</v>
      </c>
      <c r="K218" s="115">
        <v>11896086</v>
      </c>
      <c r="L218" s="123"/>
      <c r="M218" s="148">
        <f t="shared" si="9"/>
        <v>3.4722222222222265E-2</v>
      </c>
      <c r="N218" s="101">
        <f t="shared" si="10"/>
        <v>9</v>
      </c>
    </row>
    <row r="219" spans="1:14" x14ac:dyDescent="0.25">
      <c r="A219" s="135"/>
      <c r="B219" s="131"/>
      <c r="C219" s="154">
        <v>0.40763888888888888</v>
      </c>
      <c r="D219" s="155">
        <v>1</v>
      </c>
      <c r="E219" s="126"/>
      <c r="F219" s="119"/>
      <c r="G219" s="126">
        <v>3146299</v>
      </c>
      <c r="H219" s="132">
        <v>31780</v>
      </c>
      <c r="I219" s="133"/>
      <c r="J219" s="132" t="s">
        <v>228</v>
      </c>
      <c r="K219" s="133"/>
      <c r="L219" s="134"/>
      <c r="M219" s="148">
        <f t="shared" si="9"/>
        <v>0.59236111111111112</v>
      </c>
      <c r="N219" s="101">
        <f t="shared" si="10"/>
        <v>9</v>
      </c>
    </row>
    <row r="220" spans="1:14" x14ac:dyDescent="0.25">
      <c r="A220" s="109"/>
      <c r="B220" s="116"/>
      <c r="C220" s="151">
        <v>0.41041666666666665</v>
      </c>
      <c r="D220" s="152">
        <v>0.4548611111111111</v>
      </c>
      <c r="E220" s="117">
        <v>84785906</v>
      </c>
      <c r="F220" s="106"/>
      <c r="G220" s="117">
        <v>2948905</v>
      </c>
      <c r="H220" s="110">
        <v>33160</v>
      </c>
      <c r="I220" s="115">
        <v>76980</v>
      </c>
      <c r="J220" s="110" t="s">
        <v>220</v>
      </c>
      <c r="K220" s="115">
        <v>11896097</v>
      </c>
      <c r="L220" s="123"/>
      <c r="M220" s="148">
        <f t="shared" si="9"/>
        <v>4.4444444444444453E-2</v>
      </c>
      <c r="N220" s="101">
        <f t="shared" si="10"/>
        <v>9</v>
      </c>
    </row>
    <row r="221" spans="1:14" x14ac:dyDescent="0.25">
      <c r="A221" s="109"/>
      <c r="B221" s="116"/>
      <c r="C221" s="151">
        <v>0.41597222222222219</v>
      </c>
      <c r="D221" s="152">
        <v>0.46666666666666662</v>
      </c>
      <c r="E221" s="117">
        <v>84783140</v>
      </c>
      <c r="F221" s="106"/>
      <c r="G221" s="117" t="s">
        <v>229</v>
      </c>
      <c r="H221" s="110">
        <v>32340</v>
      </c>
      <c r="I221" s="115">
        <v>77080</v>
      </c>
      <c r="J221" s="110" t="s">
        <v>230</v>
      </c>
      <c r="K221" s="115">
        <v>11896135</v>
      </c>
      <c r="L221" s="123"/>
      <c r="M221" s="148">
        <f t="shared" si="9"/>
        <v>5.0694444444444431E-2</v>
      </c>
      <c r="N221" s="101">
        <f t="shared" si="10"/>
        <v>9</v>
      </c>
    </row>
    <row r="222" spans="1:14" x14ac:dyDescent="0.25">
      <c r="A222" s="109"/>
      <c r="B222" s="116"/>
      <c r="C222" s="151">
        <v>0.4236111111111111</v>
      </c>
      <c r="D222" s="152">
        <v>0.46875</v>
      </c>
      <c r="E222" s="117">
        <v>84785904</v>
      </c>
      <c r="F222" s="106"/>
      <c r="G222" s="117" t="s">
        <v>231</v>
      </c>
      <c r="H222" s="110">
        <v>33760</v>
      </c>
      <c r="I222" s="115">
        <v>77880</v>
      </c>
      <c r="J222" s="110" t="s">
        <v>88</v>
      </c>
      <c r="K222" s="115">
        <v>11896153</v>
      </c>
      <c r="L222" s="123"/>
      <c r="M222" s="148">
        <f t="shared" si="9"/>
        <v>4.5138888888888895E-2</v>
      </c>
      <c r="N222" s="101">
        <f t="shared" si="10"/>
        <v>10</v>
      </c>
    </row>
    <row r="223" spans="1:14" x14ac:dyDescent="0.25">
      <c r="A223" s="109"/>
      <c r="B223" s="116"/>
      <c r="C223" s="151">
        <v>0.43888888888888888</v>
      </c>
      <c r="D223" s="156">
        <v>1.1736111111111112</v>
      </c>
      <c r="E223" s="117">
        <v>84785910</v>
      </c>
      <c r="F223" s="106"/>
      <c r="G223" s="117" t="s">
        <v>93</v>
      </c>
      <c r="H223" s="110">
        <v>30800</v>
      </c>
      <c r="I223" s="115">
        <v>76500</v>
      </c>
      <c r="J223" s="110" t="s">
        <v>23</v>
      </c>
      <c r="K223" s="115">
        <v>11896224</v>
      </c>
      <c r="L223" s="123"/>
      <c r="M223" s="148">
        <f t="shared" si="9"/>
        <v>0.73472222222222228</v>
      </c>
      <c r="N223" s="101">
        <f t="shared" si="10"/>
        <v>10</v>
      </c>
    </row>
    <row r="224" spans="1:14" x14ac:dyDescent="0.25">
      <c r="A224" s="109"/>
      <c r="B224" s="116"/>
      <c r="C224" s="151">
        <v>0.4458333333333333</v>
      </c>
      <c r="D224" s="152">
        <v>0.4861111111111111</v>
      </c>
      <c r="E224" s="117">
        <v>84783506</v>
      </c>
      <c r="F224" s="106"/>
      <c r="G224" s="117" t="s">
        <v>232</v>
      </c>
      <c r="H224" s="110">
        <v>35420</v>
      </c>
      <c r="I224" s="115">
        <v>79020</v>
      </c>
      <c r="J224" s="110" t="s">
        <v>233</v>
      </c>
      <c r="K224" s="115">
        <v>11896240</v>
      </c>
      <c r="L224" s="123"/>
      <c r="M224" s="148">
        <f t="shared" si="9"/>
        <v>4.0277777777777801E-2</v>
      </c>
      <c r="N224" s="101">
        <f t="shared" si="10"/>
        <v>10</v>
      </c>
    </row>
    <row r="225" spans="1:14" x14ac:dyDescent="0.25">
      <c r="A225" s="109"/>
      <c r="B225" s="116"/>
      <c r="C225" s="151">
        <v>0.45069444444444445</v>
      </c>
      <c r="D225" s="152">
        <v>0.52708333333333335</v>
      </c>
      <c r="E225" s="117">
        <v>84780656</v>
      </c>
      <c r="F225" s="106"/>
      <c r="G225" s="117" t="s">
        <v>213</v>
      </c>
      <c r="H225" s="110">
        <v>32120</v>
      </c>
      <c r="I225" s="115">
        <v>77020</v>
      </c>
      <c r="J225" s="110" t="s">
        <v>214</v>
      </c>
      <c r="K225" s="115">
        <v>11896242</v>
      </c>
      <c r="L225" s="123"/>
      <c r="M225" s="148">
        <f t="shared" si="9"/>
        <v>7.6388888888888895E-2</v>
      </c>
      <c r="N225" s="101">
        <f t="shared" si="10"/>
        <v>10</v>
      </c>
    </row>
    <row r="226" spans="1:14" x14ac:dyDescent="0.25">
      <c r="A226" s="109"/>
      <c r="B226" s="116"/>
      <c r="C226" s="151">
        <v>0.45763888888888887</v>
      </c>
      <c r="D226" s="156">
        <v>1.2444444444444445</v>
      </c>
      <c r="E226" s="117">
        <v>84783583</v>
      </c>
      <c r="F226" s="106"/>
      <c r="G226" s="117" t="s">
        <v>115</v>
      </c>
      <c r="H226" s="110">
        <v>30020</v>
      </c>
      <c r="I226" s="115">
        <v>76100</v>
      </c>
      <c r="J226" s="110" t="s">
        <v>23</v>
      </c>
      <c r="K226" s="115">
        <v>11896252</v>
      </c>
      <c r="L226" s="123"/>
      <c r="M226" s="148">
        <f t="shared" si="9"/>
        <v>0.78680555555555554</v>
      </c>
      <c r="N226" s="101">
        <f t="shared" si="10"/>
        <v>10</v>
      </c>
    </row>
    <row r="227" spans="1:14" x14ac:dyDescent="0.25">
      <c r="A227" s="109"/>
      <c r="B227" s="116"/>
      <c r="C227" s="151">
        <v>0.4680555555555555</v>
      </c>
      <c r="D227" s="156">
        <v>1.211111111111111</v>
      </c>
      <c r="E227" s="117">
        <v>84786051</v>
      </c>
      <c r="F227" s="106"/>
      <c r="G227" s="117" t="s">
        <v>75</v>
      </c>
      <c r="H227" s="110">
        <v>29580</v>
      </c>
      <c r="I227" s="115">
        <v>75860</v>
      </c>
      <c r="J227" s="110" t="s">
        <v>23</v>
      </c>
      <c r="K227" s="115">
        <v>11896294</v>
      </c>
      <c r="L227" s="123"/>
      <c r="M227" s="148">
        <f t="shared" si="9"/>
        <v>0.74305555555555558</v>
      </c>
      <c r="N227" s="101">
        <f t="shared" si="10"/>
        <v>11</v>
      </c>
    </row>
    <row r="228" spans="1:14" x14ac:dyDescent="0.25">
      <c r="A228" s="109"/>
      <c r="B228" s="116"/>
      <c r="C228" s="151">
        <v>0.47638888888888892</v>
      </c>
      <c r="D228" s="152">
        <v>0.52430555555555558</v>
      </c>
      <c r="E228" s="117">
        <v>84780519</v>
      </c>
      <c r="F228" s="106"/>
      <c r="G228" s="117" t="s">
        <v>223</v>
      </c>
      <c r="H228" s="110">
        <v>32360</v>
      </c>
      <c r="I228" s="115">
        <v>76640</v>
      </c>
      <c r="J228" s="110" t="s">
        <v>170</v>
      </c>
      <c r="K228" s="115">
        <v>11896315</v>
      </c>
      <c r="L228" s="123"/>
      <c r="M228" s="148">
        <f t="shared" si="9"/>
        <v>4.7916666666666663E-2</v>
      </c>
      <c r="N228" s="101">
        <f t="shared" si="10"/>
        <v>11</v>
      </c>
    </row>
    <row r="229" spans="1:14" x14ac:dyDescent="0.25">
      <c r="A229" s="109"/>
      <c r="B229" s="116"/>
      <c r="C229" s="151">
        <v>0.4826388888888889</v>
      </c>
      <c r="D229" s="152">
        <v>0.52083333333333337</v>
      </c>
      <c r="E229" s="117">
        <v>84785900</v>
      </c>
      <c r="F229" s="106"/>
      <c r="G229" s="117">
        <v>691612</v>
      </c>
      <c r="H229" s="110">
        <v>32660</v>
      </c>
      <c r="I229" s="115">
        <v>76160</v>
      </c>
      <c r="J229" s="110" t="s">
        <v>234</v>
      </c>
      <c r="K229" s="115">
        <v>11896333</v>
      </c>
      <c r="L229" s="123"/>
      <c r="M229" s="148">
        <f t="shared" si="9"/>
        <v>3.8194444444444475E-2</v>
      </c>
      <c r="N229" s="101">
        <f t="shared" si="10"/>
        <v>11</v>
      </c>
    </row>
    <row r="230" spans="1:14" x14ac:dyDescent="0.25">
      <c r="A230" s="109"/>
      <c r="B230" s="116"/>
      <c r="C230" s="151">
        <v>0.5</v>
      </c>
      <c r="D230" s="152">
        <v>0.55625000000000002</v>
      </c>
      <c r="E230" s="117">
        <v>84783778</v>
      </c>
      <c r="F230" s="106"/>
      <c r="G230" s="117" t="s">
        <v>235</v>
      </c>
      <c r="H230" s="110">
        <v>33220</v>
      </c>
      <c r="I230" s="115">
        <v>78850</v>
      </c>
      <c r="J230" s="110" t="s">
        <v>236</v>
      </c>
      <c r="K230" s="115">
        <v>11896359</v>
      </c>
      <c r="L230" s="123"/>
      <c r="M230" s="148">
        <f t="shared" si="9"/>
        <v>5.6250000000000022E-2</v>
      </c>
      <c r="N230" s="101">
        <f t="shared" si="10"/>
        <v>12</v>
      </c>
    </row>
    <row r="231" spans="1:14" x14ac:dyDescent="0.25">
      <c r="A231" s="109"/>
      <c r="B231" s="116"/>
      <c r="C231" s="151">
        <v>0.50208333333333333</v>
      </c>
      <c r="D231" s="156">
        <v>1.2541666666666667</v>
      </c>
      <c r="E231" s="117">
        <v>84786052</v>
      </c>
      <c r="F231" s="106"/>
      <c r="G231" s="117" t="s">
        <v>80</v>
      </c>
      <c r="H231" s="110">
        <v>27660</v>
      </c>
      <c r="I231" s="115">
        <v>72900</v>
      </c>
      <c r="J231" s="110" t="s">
        <v>23</v>
      </c>
      <c r="K231" s="115">
        <v>11896363</v>
      </c>
      <c r="L231" s="123"/>
      <c r="M231" s="148">
        <f t="shared" si="9"/>
        <v>0.75208333333333333</v>
      </c>
      <c r="N231" s="101">
        <f t="shared" si="10"/>
        <v>12</v>
      </c>
    </row>
    <row r="232" spans="1:14" x14ac:dyDescent="0.25">
      <c r="A232" s="109"/>
      <c r="B232" s="116"/>
      <c r="C232" s="151">
        <v>0.50486111111111109</v>
      </c>
      <c r="D232" s="152">
        <v>0.56319444444444444</v>
      </c>
      <c r="E232" s="117">
        <v>84780733</v>
      </c>
      <c r="F232" s="106"/>
      <c r="G232" s="117" t="s">
        <v>237</v>
      </c>
      <c r="H232" s="110">
        <v>32080</v>
      </c>
      <c r="I232" s="115">
        <v>75940</v>
      </c>
      <c r="J232" s="110" t="s">
        <v>238</v>
      </c>
      <c r="K232" s="115">
        <v>11896364</v>
      </c>
      <c r="L232" s="123"/>
      <c r="M232" s="148">
        <f t="shared" si="9"/>
        <v>5.8333333333333348E-2</v>
      </c>
      <c r="N232" s="101">
        <f t="shared" si="10"/>
        <v>12</v>
      </c>
    </row>
    <row r="233" spans="1:14" x14ac:dyDescent="0.25">
      <c r="A233" s="109"/>
      <c r="B233" s="116"/>
      <c r="C233" s="151">
        <v>0.51250000000000007</v>
      </c>
      <c r="D233" s="156">
        <v>1.3402777777777777</v>
      </c>
      <c r="E233" s="117">
        <v>84786053</v>
      </c>
      <c r="F233" s="106"/>
      <c r="G233" s="117" t="s">
        <v>76</v>
      </c>
      <c r="H233" s="110">
        <v>27360</v>
      </c>
      <c r="I233" s="115">
        <v>72240</v>
      </c>
      <c r="J233" s="110" t="s">
        <v>23</v>
      </c>
      <c r="K233" s="115">
        <v>11896370</v>
      </c>
      <c r="L233" s="123"/>
      <c r="M233" s="148">
        <f t="shared" si="9"/>
        <v>0.82777777777777761</v>
      </c>
      <c r="N233" s="101">
        <f t="shared" si="10"/>
        <v>12</v>
      </c>
    </row>
    <row r="234" spans="1:14" x14ac:dyDescent="0.25">
      <c r="A234" s="109"/>
      <c r="B234" s="116"/>
      <c r="C234" s="151">
        <v>0.52708333333333335</v>
      </c>
      <c r="D234" s="152">
        <v>0.58124999999999993</v>
      </c>
      <c r="E234" s="117">
        <v>84785761</v>
      </c>
      <c r="F234" s="106"/>
      <c r="G234" s="117">
        <v>3119829</v>
      </c>
      <c r="H234" s="110">
        <v>32140</v>
      </c>
      <c r="I234" s="115">
        <v>76100</v>
      </c>
      <c r="J234" s="110" t="s">
        <v>225</v>
      </c>
      <c r="K234" s="115">
        <v>11896414</v>
      </c>
      <c r="L234" s="123"/>
      <c r="M234" s="148">
        <f t="shared" si="9"/>
        <v>5.4166666666666585E-2</v>
      </c>
      <c r="N234" s="101">
        <f t="shared" si="10"/>
        <v>12</v>
      </c>
    </row>
    <row r="235" spans="1:14" x14ac:dyDescent="0.25">
      <c r="A235" s="109"/>
      <c r="B235" s="116"/>
      <c r="C235" s="151">
        <v>0.52986111111111112</v>
      </c>
      <c r="D235" s="152">
        <v>0.59305555555555556</v>
      </c>
      <c r="E235" s="117">
        <v>84785903</v>
      </c>
      <c r="F235" s="106"/>
      <c r="G235" s="117" t="s">
        <v>239</v>
      </c>
      <c r="H235" s="110">
        <v>33680</v>
      </c>
      <c r="I235" s="115">
        <v>77920</v>
      </c>
      <c r="J235" s="110" t="s">
        <v>73</v>
      </c>
      <c r="K235" s="115">
        <v>11896417</v>
      </c>
      <c r="L235" s="123"/>
      <c r="M235" s="148">
        <f t="shared" si="9"/>
        <v>6.3194444444444442E-2</v>
      </c>
      <c r="N235" s="101">
        <f t="shared" si="10"/>
        <v>12</v>
      </c>
    </row>
    <row r="236" spans="1:14" x14ac:dyDescent="0.25">
      <c r="A236" s="109"/>
      <c r="B236" s="116"/>
      <c r="C236" s="151">
        <v>0.53749999999999998</v>
      </c>
      <c r="D236" s="156">
        <v>1.3875</v>
      </c>
      <c r="E236" s="117">
        <v>84785718</v>
      </c>
      <c r="F236" s="106"/>
      <c r="G236" s="117" t="s">
        <v>137</v>
      </c>
      <c r="H236" s="110">
        <v>30540</v>
      </c>
      <c r="I236" s="115">
        <v>77860</v>
      </c>
      <c r="J236" s="110" t="s">
        <v>23</v>
      </c>
      <c r="K236" s="115">
        <v>11896437</v>
      </c>
      <c r="L236" s="123"/>
      <c r="M236" s="148">
        <f t="shared" si="9"/>
        <v>0.85</v>
      </c>
      <c r="N236" s="101">
        <f t="shared" si="10"/>
        <v>12</v>
      </c>
    </row>
    <row r="237" spans="1:14" x14ac:dyDescent="0.25">
      <c r="A237" s="109"/>
      <c r="B237" s="116"/>
      <c r="C237" s="151">
        <v>0.55347222222222225</v>
      </c>
      <c r="D237" s="156">
        <v>1.4145833333333335</v>
      </c>
      <c r="E237" s="106">
        <v>84788430</v>
      </c>
      <c r="F237" s="106"/>
      <c r="G237" s="117" t="s">
        <v>84</v>
      </c>
      <c r="H237" s="110">
        <v>31040</v>
      </c>
      <c r="I237" s="115">
        <v>72100</v>
      </c>
      <c r="J237" s="110" t="s">
        <v>23</v>
      </c>
      <c r="K237" s="115">
        <v>11896450</v>
      </c>
      <c r="L237" s="123"/>
      <c r="M237" s="148">
        <f t="shared" si="9"/>
        <v>0.86111111111111127</v>
      </c>
      <c r="N237" s="101">
        <f t="shared" si="10"/>
        <v>13</v>
      </c>
    </row>
    <row r="238" spans="1:14" x14ac:dyDescent="0.25">
      <c r="A238" s="109"/>
      <c r="B238" s="116"/>
      <c r="C238" s="151">
        <v>0.56458333333333333</v>
      </c>
      <c r="D238" s="152">
        <v>0.65555555555555556</v>
      </c>
      <c r="E238" s="117">
        <v>84780335</v>
      </c>
      <c r="F238" s="106"/>
      <c r="G238" s="117" t="s">
        <v>240</v>
      </c>
      <c r="H238" s="110">
        <v>33220</v>
      </c>
      <c r="I238" s="115">
        <v>78600</v>
      </c>
      <c r="J238" s="110" t="s">
        <v>241</v>
      </c>
      <c r="K238" s="115">
        <v>11896455</v>
      </c>
      <c r="L238" s="123"/>
      <c r="M238" s="148">
        <f t="shared" si="9"/>
        <v>9.0972222222222232E-2</v>
      </c>
      <c r="N238" s="101">
        <f t="shared" si="10"/>
        <v>13</v>
      </c>
    </row>
    <row r="239" spans="1:14" x14ac:dyDescent="0.25">
      <c r="A239" s="109"/>
      <c r="B239" s="116"/>
      <c r="C239" s="151">
        <v>0.57500000000000007</v>
      </c>
      <c r="D239" s="156">
        <v>1.4777777777777779</v>
      </c>
      <c r="E239" s="117">
        <v>84786054</v>
      </c>
      <c r="F239" s="106"/>
      <c r="G239" s="117" t="s">
        <v>22</v>
      </c>
      <c r="H239" s="110">
        <v>29700</v>
      </c>
      <c r="I239" s="115">
        <v>73800</v>
      </c>
      <c r="J239" s="110" t="s">
        <v>23</v>
      </c>
      <c r="K239" s="115">
        <v>11896461</v>
      </c>
      <c r="L239" s="123"/>
      <c r="M239" s="148">
        <f t="shared" si="9"/>
        <v>0.90277777777777779</v>
      </c>
      <c r="N239" s="101">
        <f t="shared" si="10"/>
        <v>13</v>
      </c>
    </row>
    <row r="240" spans="1:14" x14ac:dyDescent="0.25">
      <c r="A240" s="109"/>
      <c r="B240" s="116"/>
      <c r="C240" s="151">
        <v>0.57708333333333328</v>
      </c>
      <c r="D240" s="152">
        <v>0.62152777777777779</v>
      </c>
      <c r="E240" s="117">
        <v>84785717</v>
      </c>
      <c r="F240" s="106"/>
      <c r="G240" s="117">
        <v>891465</v>
      </c>
      <c r="H240" s="110">
        <v>33360</v>
      </c>
      <c r="I240" s="115">
        <v>78540</v>
      </c>
      <c r="J240" s="110" t="s">
        <v>242</v>
      </c>
      <c r="K240" s="115">
        <v>11896462</v>
      </c>
      <c r="L240" s="123"/>
      <c r="M240" s="148">
        <f t="shared" si="9"/>
        <v>4.4444444444444509E-2</v>
      </c>
      <c r="N240" s="101">
        <f t="shared" si="10"/>
        <v>13</v>
      </c>
    </row>
    <row r="241" spans="1:14" x14ac:dyDescent="0.25">
      <c r="A241" s="107"/>
      <c r="B241" s="108"/>
      <c r="C241" s="1">
        <v>0.5805555555555556</v>
      </c>
      <c r="D241" s="147">
        <v>1.3618055555555555</v>
      </c>
      <c r="E241" s="106">
        <v>84786055</v>
      </c>
      <c r="F241" s="106"/>
      <c r="G241" s="106" t="s">
        <v>53</v>
      </c>
      <c r="H241" s="104">
        <v>30900</v>
      </c>
      <c r="I241" s="105">
        <v>77460</v>
      </c>
      <c r="J241" s="104" t="s">
        <v>23</v>
      </c>
      <c r="K241" s="105">
        <v>11896494</v>
      </c>
      <c r="L241" s="121"/>
      <c r="M241" s="148">
        <f t="shared" si="9"/>
        <v>0.78124999999999989</v>
      </c>
      <c r="N241" s="101">
        <f t="shared" si="10"/>
        <v>13</v>
      </c>
    </row>
    <row r="242" spans="1:14" x14ac:dyDescent="0.25">
      <c r="A242" s="108"/>
      <c r="B242" s="108"/>
      <c r="C242" s="1">
        <v>0.58263888888888882</v>
      </c>
      <c r="D242" s="145">
        <v>0.60972222222222217</v>
      </c>
      <c r="E242" s="106">
        <v>84785898</v>
      </c>
      <c r="F242" s="106"/>
      <c r="G242" s="106" t="s">
        <v>243</v>
      </c>
      <c r="H242" s="104">
        <v>34700</v>
      </c>
      <c r="I242" s="105">
        <v>77960</v>
      </c>
      <c r="J242" s="104" t="s">
        <v>244</v>
      </c>
      <c r="K242" s="105">
        <v>11896496</v>
      </c>
      <c r="L242" s="121"/>
      <c r="M242" s="148">
        <f t="shared" si="9"/>
        <v>2.7083333333333348E-2</v>
      </c>
      <c r="N242" s="101">
        <f t="shared" si="10"/>
        <v>13</v>
      </c>
    </row>
    <row r="243" spans="1:14" x14ac:dyDescent="0.25">
      <c r="A243" s="108"/>
      <c r="B243" s="108"/>
      <c r="C243" s="1">
        <v>0.59444444444444444</v>
      </c>
      <c r="D243" s="147">
        <v>1.2291666666666667</v>
      </c>
      <c r="E243" s="106">
        <v>84788438</v>
      </c>
      <c r="F243" s="106"/>
      <c r="G243" s="106" t="s">
        <v>74</v>
      </c>
      <c r="H243" s="104">
        <v>27560</v>
      </c>
      <c r="I243" s="105">
        <v>74700</v>
      </c>
      <c r="J243" s="104" t="s">
        <v>23</v>
      </c>
      <c r="K243" s="105">
        <v>11896501</v>
      </c>
      <c r="L243" s="121"/>
      <c r="M243" s="148">
        <f t="shared" si="9"/>
        <v>0.6347222222222223</v>
      </c>
      <c r="N243" s="101">
        <f t="shared" si="10"/>
        <v>14</v>
      </c>
    </row>
    <row r="244" spans="1:14" x14ac:dyDescent="0.25">
      <c r="A244" s="108"/>
      <c r="B244" s="108"/>
      <c r="C244" s="1">
        <v>0.60277777777777775</v>
      </c>
      <c r="D244" s="157">
        <v>1.3875</v>
      </c>
      <c r="E244" s="106">
        <v>84788210</v>
      </c>
      <c r="F244" s="106"/>
      <c r="G244" s="106" t="s">
        <v>245</v>
      </c>
      <c r="H244" s="104">
        <v>30880</v>
      </c>
      <c r="I244" s="105">
        <v>78480</v>
      </c>
      <c r="J244" s="104" t="s">
        <v>23</v>
      </c>
      <c r="K244" s="105">
        <v>11896502</v>
      </c>
      <c r="L244" s="121"/>
      <c r="M244" s="148">
        <f t="shared" si="9"/>
        <v>0.78472222222222221</v>
      </c>
      <c r="N244" s="101">
        <f t="shared" si="10"/>
        <v>14</v>
      </c>
    </row>
    <row r="245" spans="1:14" x14ac:dyDescent="0.25">
      <c r="A245" s="108"/>
      <c r="B245" s="108"/>
      <c r="C245" s="1">
        <v>0.61527777777777781</v>
      </c>
      <c r="D245" s="145">
        <v>0.68958333333333333</v>
      </c>
      <c r="E245" s="106">
        <v>84783139</v>
      </c>
      <c r="F245" s="106"/>
      <c r="G245" s="106">
        <v>689366</v>
      </c>
      <c r="H245" s="104">
        <v>33340</v>
      </c>
      <c r="I245" s="105">
        <v>78440</v>
      </c>
      <c r="J245" s="104" t="s">
        <v>246</v>
      </c>
      <c r="K245" s="105">
        <v>11896509</v>
      </c>
      <c r="L245" s="121"/>
      <c r="M245" s="148">
        <f t="shared" si="9"/>
        <v>7.4305555555555514E-2</v>
      </c>
      <c r="N245" s="101">
        <f t="shared" si="10"/>
        <v>14</v>
      </c>
    </row>
    <row r="246" spans="1:14" x14ac:dyDescent="0.25">
      <c r="A246" s="108"/>
      <c r="B246" s="108"/>
      <c r="C246" s="1">
        <v>0.61736111111111114</v>
      </c>
      <c r="D246" s="145">
        <v>0.64374999999999993</v>
      </c>
      <c r="E246" s="106">
        <v>84770128</v>
      </c>
      <c r="F246" s="106"/>
      <c r="G246" s="106" t="s">
        <v>247</v>
      </c>
      <c r="H246" s="104">
        <v>38040</v>
      </c>
      <c r="I246" s="105">
        <v>38780</v>
      </c>
      <c r="J246" s="104" t="s">
        <v>247</v>
      </c>
      <c r="K246" s="105">
        <v>11896511</v>
      </c>
      <c r="L246" s="121"/>
      <c r="M246" s="148">
        <f t="shared" si="9"/>
        <v>2.6388888888888795E-2</v>
      </c>
      <c r="N246" s="101">
        <f t="shared" si="10"/>
        <v>14</v>
      </c>
    </row>
    <row r="247" spans="1:14" x14ac:dyDescent="0.25">
      <c r="A247" s="108"/>
      <c r="B247" s="108"/>
      <c r="C247" s="1">
        <v>0.66388888888888886</v>
      </c>
      <c r="D247" s="145">
        <v>0.72083333333333333</v>
      </c>
      <c r="E247" s="106">
        <v>84783683</v>
      </c>
      <c r="F247" s="106"/>
      <c r="G247" s="106">
        <v>701231</v>
      </c>
      <c r="H247" s="104">
        <v>33540</v>
      </c>
      <c r="I247" s="105">
        <v>77760</v>
      </c>
      <c r="J247" s="104" t="s">
        <v>248</v>
      </c>
      <c r="K247" s="105">
        <v>11896537</v>
      </c>
      <c r="L247" s="121"/>
      <c r="M247" s="148">
        <f t="shared" si="9"/>
        <v>5.6944444444444464E-2</v>
      </c>
      <c r="N247" s="101">
        <f t="shared" si="10"/>
        <v>15</v>
      </c>
    </row>
    <row r="248" spans="1:14" x14ac:dyDescent="0.25">
      <c r="A248" s="108"/>
      <c r="B248" s="108"/>
      <c r="C248" s="1">
        <v>0.67499999999999993</v>
      </c>
      <c r="D248" s="145">
        <v>0.75416666666666676</v>
      </c>
      <c r="E248" s="106">
        <v>84783779</v>
      </c>
      <c r="F248" s="106"/>
      <c r="G248" s="106" t="s">
        <v>249</v>
      </c>
      <c r="H248" s="104">
        <v>34860</v>
      </c>
      <c r="I248" s="105">
        <v>79480</v>
      </c>
      <c r="J248" s="104" t="s">
        <v>65</v>
      </c>
      <c r="K248" s="105">
        <v>11896540</v>
      </c>
      <c r="L248" s="121"/>
      <c r="M248" s="148">
        <f t="shared" si="9"/>
        <v>7.9166666666666829E-2</v>
      </c>
      <c r="N248" s="101">
        <f t="shared" si="10"/>
        <v>16</v>
      </c>
    </row>
    <row r="249" spans="1:14" x14ac:dyDescent="0.25">
      <c r="A249" s="108"/>
      <c r="B249" s="108"/>
      <c r="C249" s="1">
        <v>0.67847222222222225</v>
      </c>
      <c r="D249" s="147">
        <v>1.2520833333333334</v>
      </c>
      <c r="E249" s="106">
        <v>84788431</v>
      </c>
      <c r="F249" s="106"/>
      <c r="G249" s="106">
        <v>2315636</v>
      </c>
      <c r="H249" s="104">
        <v>34280</v>
      </c>
      <c r="I249" s="105">
        <v>76700</v>
      </c>
      <c r="J249" s="104" t="s">
        <v>94</v>
      </c>
      <c r="K249" s="105">
        <v>11896575</v>
      </c>
      <c r="L249" s="121"/>
      <c r="M249" s="148">
        <f t="shared" si="9"/>
        <v>0.57361111111111118</v>
      </c>
      <c r="N249" s="101">
        <f t="shared" si="10"/>
        <v>16</v>
      </c>
    </row>
    <row r="250" spans="1:14" x14ac:dyDescent="0.25">
      <c r="A250" s="108"/>
      <c r="B250" s="108"/>
      <c r="C250" s="1">
        <v>0.68472222222222223</v>
      </c>
      <c r="D250" s="147">
        <v>1.3229166666666667</v>
      </c>
      <c r="E250" s="106">
        <v>84788432</v>
      </c>
      <c r="F250" s="106"/>
      <c r="G250" s="106">
        <v>5161157</v>
      </c>
      <c r="H250" s="104">
        <v>34560</v>
      </c>
      <c r="I250" s="105">
        <v>74260</v>
      </c>
      <c r="J250" s="104" t="s">
        <v>94</v>
      </c>
      <c r="K250" s="105">
        <v>11896577</v>
      </c>
      <c r="L250" s="121"/>
      <c r="M250" s="148">
        <f t="shared" si="9"/>
        <v>0.63819444444444451</v>
      </c>
      <c r="N250" s="101">
        <f t="shared" si="10"/>
        <v>16</v>
      </c>
    </row>
    <row r="251" spans="1:14" x14ac:dyDescent="0.25">
      <c r="A251" s="108"/>
      <c r="B251" s="108"/>
      <c r="C251" s="1">
        <v>0.74097222222222225</v>
      </c>
      <c r="D251" s="145">
        <v>0.8041666666666667</v>
      </c>
      <c r="E251" s="106">
        <v>84785899</v>
      </c>
      <c r="F251" s="106"/>
      <c r="G251" s="106">
        <v>897586</v>
      </c>
      <c r="H251" s="104">
        <v>33820</v>
      </c>
      <c r="I251" s="105">
        <v>77200</v>
      </c>
      <c r="J251" s="104" t="s">
        <v>250</v>
      </c>
      <c r="K251" s="105">
        <v>11896591</v>
      </c>
      <c r="L251" s="121"/>
      <c r="M251" s="148">
        <f t="shared" si="9"/>
        <v>6.3194444444444442E-2</v>
      </c>
      <c r="N251" s="101">
        <f t="shared" si="10"/>
        <v>17</v>
      </c>
    </row>
    <row r="252" spans="1:14" x14ac:dyDescent="0.25">
      <c r="A252" s="108"/>
      <c r="B252" s="108"/>
      <c r="C252" s="1">
        <v>0.78333333333333333</v>
      </c>
      <c r="D252" s="147">
        <v>1.4270833333333333</v>
      </c>
      <c r="E252" s="106">
        <v>84788433</v>
      </c>
      <c r="F252" s="106"/>
      <c r="G252" s="106">
        <v>3315630</v>
      </c>
      <c r="H252" s="104">
        <v>34280</v>
      </c>
      <c r="I252" s="105">
        <v>75840</v>
      </c>
      <c r="J252" s="104" t="s">
        <v>94</v>
      </c>
      <c r="K252" s="105">
        <v>11896607</v>
      </c>
      <c r="L252" s="121"/>
      <c r="M252" s="148">
        <f t="shared" si="9"/>
        <v>0.64374999999999993</v>
      </c>
      <c r="N252" s="101">
        <f t="shared" si="10"/>
        <v>18</v>
      </c>
    </row>
    <row r="253" spans="1:14" x14ac:dyDescent="0.25">
      <c r="A253" s="108"/>
      <c r="B253" s="108"/>
      <c r="C253" s="1">
        <v>0.78680555555555554</v>
      </c>
      <c r="D253" s="145">
        <v>0.84166666666666667</v>
      </c>
      <c r="E253" s="106">
        <v>84783688</v>
      </c>
      <c r="F253" s="106"/>
      <c r="G253" s="106" t="s">
        <v>251</v>
      </c>
      <c r="H253" s="104">
        <v>33100</v>
      </c>
      <c r="I253" s="105">
        <v>78880</v>
      </c>
      <c r="J253" s="104" t="s">
        <v>88</v>
      </c>
      <c r="K253" s="105">
        <v>11896608</v>
      </c>
      <c r="L253" s="121"/>
      <c r="M253" s="148">
        <f t="shared" si="9"/>
        <v>5.4861111111111138E-2</v>
      </c>
      <c r="N253" s="101">
        <f t="shared" si="10"/>
        <v>18</v>
      </c>
    </row>
    <row r="254" spans="1:14" x14ac:dyDescent="0.25">
      <c r="A254" s="108"/>
      <c r="B254" s="108"/>
      <c r="C254" s="1">
        <v>0.7909722222222223</v>
      </c>
      <c r="D254" s="145">
        <v>0.87152777777777779</v>
      </c>
      <c r="E254" s="106">
        <v>84783585</v>
      </c>
      <c r="F254" s="106"/>
      <c r="G254" s="106" t="s">
        <v>252</v>
      </c>
      <c r="H254" s="104">
        <v>33000</v>
      </c>
      <c r="I254" s="105">
        <v>76780</v>
      </c>
      <c r="J254" s="104" t="s">
        <v>88</v>
      </c>
      <c r="K254" s="105">
        <v>11896609</v>
      </c>
      <c r="L254" s="121"/>
      <c r="M254" s="148">
        <f t="shared" si="9"/>
        <v>8.0555555555555491E-2</v>
      </c>
      <c r="N254" s="101">
        <f t="shared" si="10"/>
        <v>18</v>
      </c>
    </row>
    <row r="255" spans="1:14" x14ac:dyDescent="0.25">
      <c r="A255" s="108"/>
      <c r="B255" s="108"/>
      <c r="C255" s="1">
        <v>0.79722222222222217</v>
      </c>
      <c r="D255" s="147">
        <v>1.5048611111111112</v>
      </c>
      <c r="E255" s="106">
        <v>84788440</v>
      </c>
      <c r="F255" s="106"/>
      <c r="G255" s="106">
        <v>2768300</v>
      </c>
      <c r="H255" s="104">
        <v>34180</v>
      </c>
      <c r="I255" s="105">
        <v>76680</v>
      </c>
      <c r="J255" s="104" t="s">
        <v>94</v>
      </c>
      <c r="K255" s="105">
        <v>11896612</v>
      </c>
      <c r="L255" s="121"/>
      <c r="M255" s="148">
        <f t="shared" si="9"/>
        <v>0.70763888888888904</v>
      </c>
      <c r="N255" s="101">
        <f t="shared" si="10"/>
        <v>19</v>
      </c>
    </row>
    <row r="256" spans="1:14" x14ac:dyDescent="0.25">
      <c r="A256" s="108"/>
      <c r="B256" s="108"/>
      <c r="C256" s="1">
        <v>0.85486111111111107</v>
      </c>
      <c r="D256" s="147">
        <v>1.3152777777777778</v>
      </c>
      <c r="E256" s="106">
        <v>84785571</v>
      </c>
      <c r="F256" s="106"/>
      <c r="G256" s="106" t="s">
        <v>253</v>
      </c>
      <c r="H256" s="104">
        <v>34480</v>
      </c>
      <c r="I256" s="105">
        <v>77440</v>
      </c>
      <c r="J256" s="104" t="s">
        <v>29</v>
      </c>
      <c r="K256" s="105">
        <v>11896637</v>
      </c>
      <c r="L256" s="121"/>
      <c r="M256" s="148">
        <f t="shared" si="9"/>
        <v>0.4604166666666667</v>
      </c>
      <c r="N256" s="101">
        <f t="shared" si="10"/>
        <v>20</v>
      </c>
    </row>
    <row r="257" spans="1:14" x14ac:dyDescent="0.25">
      <c r="A257" s="108"/>
      <c r="B257" s="108"/>
      <c r="C257" s="1">
        <v>0.87291666666666667</v>
      </c>
      <c r="D257" s="147">
        <v>1.33125</v>
      </c>
      <c r="E257" s="106">
        <v>84785430</v>
      </c>
      <c r="F257" s="106"/>
      <c r="G257" s="106" t="s">
        <v>254</v>
      </c>
      <c r="H257" s="104">
        <v>34520</v>
      </c>
      <c r="I257" s="105">
        <v>77400</v>
      </c>
      <c r="J257" s="104" t="s">
        <v>29</v>
      </c>
      <c r="K257" s="105">
        <v>11896638</v>
      </c>
      <c r="L257" s="121"/>
      <c r="M257" s="148">
        <f t="shared" si="9"/>
        <v>0.45833333333333337</v>
      </c>
      <c r="N257" s="101">
        <f t="shared" si="10"/>
        <v>20</v>
      </c>
    </row>
    <row r="258" spans="1:14" x14ac:dyDescent="0.25">
      <c r="A258" s="108"/>
      <c r="B258" s="108"/>
      <c r="C258" s="1">
        <v>0.93333333333333324</v>
      </c>
      <c r="D258" s="147">
        <v>1.4013888888888888</v>
      </c>
      <c r="E258" s="106">
        <v>84788202</v>
      </c>
      <c r="F258" s="106"/>
      <c r="G258" s="106" t="s">
        <v>255</v>
      </c>
      <c r="H258" s="104">
        <v>34200</v>
      </c>
      <c r="I258" s="105">
        <v>76500</v>
      </c>
      <c r="J258" s="104" t="s">
        <v>142</v>
      </c>
      <c r="K258" s="105">
        <v>11896656</v>
      </c>
      <c r="L258" s="121"/>
      <c r="M258" s="148">
        <f t="shared" si="9"/>
        <v>0.46805555555555556</v>
      </c>
      <c r="N258" s="101">
        <f t="shared" si="10"/>
        <v>22</v>
      </c>
    </row>
    <row r="259" spans="1:14" x14ac:dyDescent="0.25">
      <c r="M259" s="148"/>
    </row>
    <row r="260" spans="1:14" x14ac:dyDescent="0.25">
      <c r="M260" s="148"/>
    </row>
    <row r="261" spans="1:14" x14ac:dyDescent="0.25">
      <c r="M261" s="148"/>
    </row>
    <row r="262" spans="1:14" x14ac:dyDescent="0.25">
      <c r="M262" s="148"/>
    </row>
    <row r="263" spans="1:14" x14ac:dyDescent="0.25">
      <c r="M263" s="148"/>
    </row>
    <row r="264" spans="1:14" x14ac:dyDescent="0.25">
      <c r="M264" s="148"/>
    </row>
    <row r="265" spans="1:14" x14ac:dyDescent="0.25">
      <c r="M265" s="148"/>
    </row>
    <row r="266" spans="1:14" x14ac:dyDescent="0.25">
      <c r="M266" s="148"/>
    </row>
    <row r="267" spans="1:14" x14ac:dyDescent="0.25">
      <c r="M267" s="148"/>
    </row>
    <row r="268" spans="1:14" x14ac:dyDescent="0.25">
      <c r="M268" s="148"/>
    </row>
    <row r="269" spans="1:14" x14ac:dyDescent="0.25">
      <c r="M269" s="148"/>
    </row>
    <row r="270" spans="1:14" x14ac:dyDescent="0.25">
      <c r="M270" s="148"/>
    </row>
    <row r="271" spans="1:14" x14ac:dyDescent="0.25">
      <c r="M271" s="148"/>
    </row>
    <row r="272" spans="1:14" x14ac:dyDescent="0.25">
      <c r="M272" s="148"/>
    </row>
    <row r="273" spans="13:13" x14ac:dyDescent="0.25">
      <c r="M273" s="148"/>
    </row>
    <row r="274" spans="13:13" x14ac:dyDescent="0.25">
      <c r="M274" s="148"/>
    </row>
    <row r="275" spans="13:13" x14ac:dyDescent="0.25">
      <c r="M275" s="148"/>
    </row>
    <row r="276" spans="13:13" x14ac:dyDescent="0.25">
      <c r="M276" s="148"/>
    </row>
    <row r="277" spans="13:13" x14ac:dyDescent="0.25">
      <c r="M277" s="148"/>
    </row>
    <row r="278" spans="13:13" x14ac:dyDescent="0.25">
      <c r="M278" s="148"/>
    </row>
    <row r="279" spans="13:13" x14ac:dyDescent="0.25">
      <c r="M279" s="148"/>
    </row>
    <row r="280" spans="13:13" x14ac:dyDescent="0.25">
      <c r="M280" s="148"/>
    </row>
    <row r="281" spans="13:13" x14ac:dyDescent="0.25">
      <c r="M281" s="148"/>
    </row>
    <row r="282" spans="13:13" x14ac:dyDescent="0.25">
      <c r="M282" s="148"/>
    </row>
    <row r="283" spans="13:13" x14ac:dyDescent="0.25">
      <c r="M283" s="148"/>
    </row>
    <row r="284" spans="13:13" x14ac:dyDescent="0.25">
      <c r="M284" s="148"/>
    </row>
    <row r="285" spans="13:13" x14ac:dyDescent="0.25">
      <c r="M285" s="148"/>
    </row>
    <row r="286" spans="13:13" x14ac:dyDescent="0.25">
      <c r="M286" s="148"/>
    </row>
    <row r="287" spans="13:13" x14ac:dyDescent="0.25">
      <c r="M287" s="148"/>
    </row>
    <row r="288" spans="13:13" x14ac:dyDescent="0.25">
      <c r="M288" s="148"/>
    </row>
    <row r="289" spans="13:13" x14ac:dyDescent="0.25">
      <c r="M289" s="148"/>
    </row>
    <row r="290" spans="13:13" x14ac:dyDescent="0.25">
      <c r="M290" s="148"/>
    </row>
    <row r="291" spans="13:13" x14ac:dyDescent="0.25">
      <c r="M291" s="148"/>
    </row>
    <row r="292" spans="13:13" x14ac:dyDescent="0.25">
      <c r="M292" s="148"/>
    </row>
    <row r="293" spans="13:13" x14ac:dyDescent="0.25">
      <c r="M293" s="148"/>
    </row>
    <row r="294" spans="13:13" x14ac:dyDescent="0.25">
      <c r="M294" s="148"/>
    </row>
    <row r="295" spans="13:13" x14ac:dyDescent="0.25">
      <c r="M295" s="148"/>
    </row>
    <row r="296" spans="13:13" x14ac:dyDescent="0.25">
      <c r="M296" s="148"/>
    </row>
    <row r="297" spans="13:13" x14ac:dyDescent="0.25">
      <c r="M297" s="148"/>
    </row>
    <row r="298" spans="13:13" x14ac:dyDescent="0.25">
      <c r="M298" s="148"/>
    </row>
    <row r="299" spans="13:13" x14ac:dyDescent="0.25">
      <c r="M299" s="148"/>
    </row>
    <row r="300" spans="13:13" x14ac:dyDescent="0.25">
      <c r="M300" s="148"/>
    </row>
    <row r="301" spans="13:13" x14ac:dyDescent="0.25">
      <c r="M301" s="148"/>
    </row>
    <row r="302" spans="13:13" x14ac:dyDescent="0.25">
      <c r="M302" s="148"/>
    </row>
    <row r="303" spans="13:13" x14ac:dyDescent="0.25">
      <c r="M303" s="148"/>
    </row>
    <row r="304" spans="13:13" x14ac:dyDescent="0.25">
      <c r="M304" s="148"/>
    </row>
    <row r="305" spans="13:13" x14ac:dyDescent="0.25">
      <c r="M305" s="148"/>
    </row>
    <row r="306" spans="13:13" x14ac:dyDescent="0.25">
      <c r="M306" s="148"/>
    </row>
    <row r="307" spans="13:13" x14ac:dyDescent="0.25">
      <c r="M307" s="148"/>
    </row>
    <row r="308" spans="13:13" x14ac:dyDescent="0.25">
      <c r="M308" s="148"/>
    </row>
    <row r="309" spans="13:13" x14ac:dyDescent="0.25">
      <c r="M309" s="148"/>
    </row>
    <row r="310" spans="13:13" x14ac:dyDescent="0.25">
      <c r="M310" s="148"/>
    </row>
    <row r="311" spans="13:13" x14ac:dyDescent="0.25">
      <c r="M311" s="148"/>
    </row>
    <row r="312" spans="13:13" x14ac:dyDescent="0.25">
      <c r="M312" s="148"/>
    </row>
    <row r="313" spans="13:13" x14ac:dyDescent="0.25">
      <c r="M313" s="148"/>
    </row>
    <row r="314" spans="13:13" x14ac:dyDescent="0.25">
      <c r="M314" s="148"/>
    </row>
    <row r="315" spans="13:13" x14ac:dyDescent="0.25">
      <c r="M315" s="148"/>
    </row>
    <row r="316" spans="13:13" x14ac:dyDescent="0.25">
      <c r="M316" s="148"/>
    </row>
    <row r="317" spans="13:13" x14ac:dyDescent="0.25">
      <c r="M317" s="148"/>
    </row>
    <row r="318" spans="13:13" x14ac:dyDescent="0.25">
      <c r="M318" s="148"/>
    </row>
    <row r="319" spans="13:13" x14ac:dyDescent="0.25">
      <c r="M319" s="148"/>
    </row>
    <row r="320" spans="13:13" x14ac:dyDescent="0.25">
      <c r="M320" s="148"/>
    </row>
    <row r="321" spans="13:13" x14ac:dyDescent="0.25">
      <c r="M321" s="148"/>
    </row>
    <row r="322" spans="13:13" x14ac:dyDescent="0.25">
      <c r="M322" s="148"/>
    </row>
    <row r="323" spans="13:13" x14ac:dyDescent="0.25">
      <c r="M323" s="148"/>
    </row>
    <row r="324" spans="13:13" x14ac:dyDescent="0.25">
      <c r="M324" s="148"/>
    </row>
    <row r="325" spans="13:13" x14ac:dyDescent="0.25">
      <c r="M325" s="148"/>
    </row>
    <row r="326" spans="13:13" x14ac:dyDescent="0.25">
      <c r="M326" s="148"/>
    </row>
    <row r="327" spans="13:13" x14ac:dyDescent="0.25">
      <c r="M327" s="148"/>
    </row>
    <row r="328" spans="13:13" x14ac:dyDescent="0.25">
      <c r="M328" s="148"/>
    </row>
    <row r="329" spans="13:13" x14ac:dyDescent="0.25">
      <c r="M329" s="148"/>
    </row>
    <row r="330" spans="13:13" x14ac:dyDescent="0.25">
      <c r="M330" s="148"/>
    </row>
    <row r="331" spans="13:13" x14ac:dyDescent="0.25">
      <c r="M331" s="148"/>
    </row>
    <row r="332" spans="13:13" x14ac:dyDescent="0.25">
      <c r="M332" s="148"/>
    </row>
    <row r="333" spans="13:13" x14ac:dyDescent="0.25">
      <c r="M333" s="148"/>
    </row>
    <row r="334" spans="13:13" x14ac:dyDescent="0.25">
      <c r="M334" s="148"/>
    </row>
    <row r="335" spans="13:13" x14ac:dyDescent="0.25">
      <c r="M335" s="148"/>
    </row>
    <row r="336" spans="13:13" x14ac:dyDescent="0.25">
      <c r="M336" s="148"/>
    </row>
    <row r="337" spans="13:13" x14ac:dyDescent="0.25">
      <c r="M337" s="148"/>
    </row>
    <row r="338" spans="13:13" x14ac:dyDescent="0.25">
      <c r="M338" s="148"/>
    </row>
    <row r="339" spans="13:13" x14ac:dyDescent="0.25">
      <c r="M339" s="148"/>
    </row>
    <row r="340" spans="13:13" x14ac:dyDescent="0.25">
      <c r="M340" s="148"/>
    </row>
    <row r="341" spans="13:13" x14ac:dyDescent="0.25">
      <c r="M341" s="148"/>
    </row>
    <row r="342" spans="13:13" x14ac:dyDescent="0.25">
      <c r="M342" s="148"/>
    </row>
    <row r="343" spans="13:13" x14ac:dyDescent="0.25">
      <c r="M343" s="148"/>
    </row>
    <row r="344" spans="13:13" x14ac:dyDescent="0.25">
      <c r="M344" s="148"/>
    </row>
    <row r="345" spans="13:13" x14ac:dyDescent="0.25">
      <c r="M345" s="148"/>
    </row>
    <row r="346" spans="13:13" x14ac:dyDescent="0.25">
      <c r="M346" s="148"/>
    </row>
    <row r="347" spans="13:13" x14ac:dyDescent="0.25">
      <c r="M347" s="148"/>
    </row>
    <row r="348" spans="13:13" x14ac:dyDescent="0.25">
      <c r="M348" s="148"/>
    </row>
    <row r="349" spans="13:13" x14ac:dyDescent="0.25">
      <c r="M349" s="148"/>
    </row>
    <row r="350" spans="13:13" x14ac:dyDescent="0.25">
      <c r="M350" s="148"/>
    </row>
    <row r="351" spans="13:13" x14ac:dyDescent="0.25">
      <c r="M351" s="148"/>
    </row>
    <row r="352" spans="13:13" x14ac:dyDescent="0.25">
      <c r="M352" s="148"/>
    </row>
    <row r="353" spans="13:13" x14ac:dyDescent="0.25">
      <c r="M353" s="148"/>
    </row>
    <row r="354" spans="13:13" x14ac:dyDescent="0.25">
      <c r="M354" s="148"/>
    </row>
    <row r="355" spans="13:13" x14ac:dyDescent="0.25">
      <c r="M355" s="148"/>
    </row>
    <row r="356" spans="13:13" x14ac:dyDescent="0.25">
      <c r="M356" s="148"/>
    </row>
    <row r="357" spans="13:13" x14ac:dyDescent="0.25">
      <c r="M357" s="148"/>
    </row>
    <row r="358" spans="13:13" x14ac:dyDescent="0.25">
      <c r="M358" s="148"/>
    </row>
    <row r="359" spans="13:13" x14ac:dyDescent="0.25">
      <c r="M359" s="148"/>
    </row>
    <row r="360" spans="13:13" x14ac:dyDescent="0.25">
      <c r="M360" s="148"/>
    </row>
    <row r="361" spans="13:13" x14ac:dyDescent="0.25">
      <c r="M361" s="148"/>
    </row>
    <row r="362" spans="13:13" x14ac:dyDescent="0.25">
      <c r="M362" s="148"/>
    </row>
    <row r="363" spans="13:13" x14ac:dyDescent="0.25">
      <c r="M363" s="148"/>
    </row>
    <row r="364" spans="13:13" x14ac:dyDescent="0.25">
      <c r="M364" s="148"/>
    </row>
    <row r="365" spans="13:13" x14ac:dyDescent="0.25">
      <c r="M365" s="148"/>
    </row>
    <row r="366" spans="13:13" x14ac:dyDescent="0.25">
      <c r="M366" s="148"/>
    </row>
    <row r="367" spans="13:13" x14ac:dyDescent="0.25">
      <c r="M367" s="148"/>
    </row>
    <row r="368" spans="13:13" x14ac:dyDescent="0.25">
      <c r="M368" s="148"/>
    </row>
    <row r="369" spans="13:13" x14ac:dyDescent="0.25">
      <c r="M369" s="148"/>
    </row>
    <row r="370" spans="13:13" x14ac:dyDescent="0.25">
      <c r="M370" s="148"/>
    </row>
    <row r="371" spans="13:13" x14ac:dyDescent="0.25">
      <c r="M371" s="148"/>
    </row>
    <row r="372" spans="13:13" x14ac:dyDescent="0.25">
      <c r="M372" s="148"/>
    </row>
    <row r="373" spans="13:13" x14ac:dyDescent="0.25">
      <c r="M373" s="148"/>
    </row>
    <row r="374" spans="13:13" x14ac:dyDescent="0.25">
      <c r="M374" s="148"/>
    </row>
    <row r="375" spans="13:13" x14ac:dyDescent="0.25">
      <c r="M375" s="148"/>
    </row>
    <row r="376" spans="13:13" x14ac:dyDescent="0.25">
      <c r="M376" s="148"/>
    </row>
    <row r="377" spans="13:13" x14ac:dyDescent="0.25">
      <c r="M377" s="148"/>
    </row>
    <row r="378" spans="13:13" x14ac:dyDescent="0.25">
      <c r="M378" s="148"/>
    </row>
    <row r="379" spans="13:13" x14ac:dyDescent="0.25">
      <c r="M379" s="148"/>
    </row>
    <row r="380" spans="13:13" x14ac:dyDescent="0.25">
      <c r="M380" s="148"/>
    </row>
    <row r="381" spans="13:13" x14ac:dyDescent="0.25">
      <c r="M381" s="148"/>
    </row>
    <row r="382" spans="13:13" x14ac:dyDescent="0.25">
      <c r="M382" s="148"/>
    </row>
    <row r="383" spans="13:13" x14ac:dyDescent="0.25">
      <c r="M383" s="148"/>
    </row>
    <row r="384" spans="13:13" x14ac:dyDescent="0.25">
      <c r="M384" s="148"/>
    </row>
    <row r="385" spans="13:13" x14ac:dyDescent="0.25">
      <c r="M385" s="148"/>
    </row>
    <row r="386" spans="13:13" x14ac:dyDescent="0.25">
      <c r="M386" s="148"/>
    </row>
    <row r="387" spans="13:13" x14ac:dyDescent="0.25">
      <c r="M387" s="148"/>
    </row>
    <row r="388" spans="13:13" x14ac:dyDescent="0.25">
      <c r="M388" s="148"/>
    </row>
    <row r="389" spans="13:13" x14ac:dyDescent="0.25">
      <c r="M389" s="148"/>
    </row>
    <row r="390" spans="13:13" x14ac:dyDescent="0.25">
      <c r="M390" s="148"/>
    </row>
    <row r="391" spans="13:13" x14ac:dyDescent="0.25">
      <c r="M391" s="148"/>
    </row>
    <row r="392" spans="13:13" x14ac:dyDescent="0.25">
      <c r="M392" s="148"/>
    </row>
    <row r="393" spans="13:13" x14ac:dyDescent="0.25">
      <c r="M393" s="148"/>
    </row>
    <row r="394" spans="13:13" x14ac:dyDescent="0.25">
      <c r="M394" s="148"/>
    </row>
    <row r="395" spans="13:13" x14ac:dyDescent="0.25">
      <c r="M395" s="148"/>
    </row>
    <row r="396" spans="13:13" x14ac:dyDescent="0.25">
      <c r="M396" s="148"/>
    </row>
    <row r="397" spans="13:13" x14ac:dyDescent="0.25">
      <c r="M397" s="148"/>
    </row>
    <row r="398" spans="13:13" x14ac:dyDescent="0.25">
      <c r="M398" s="148"/>
    </row>
    <row r="399" spans="13:13" x14ac:dyDescent="0.25">
      <c r="M399" s="148"/>
    </row>
    <row r="400" spans="13:13" x14ac:dyDescent="0.25">
      <c r="M400" s="148"/>
    </row>
    <row r="401" spans="13:13" x14ac:dyDescent="0.25">
      <c r="M401" s="148"/>
    </row>
    <row r="402" spans="13:13" x14ac:dyDescent="0.25">
      <c r="M402" s="148"/>
    </row>
    <row r="403" spans="13:13" x14ac:dyDescent="0.25">
      <c r="M403" s="148"/>
    </row>
    <row r="404" spans="13:13" x14ac:dyDescent="0.25">
      <c r="M404" s="148"/>
    </row>
    <row r="405" spans="13:13" x14ac:dyDescent="0.25">
      <c r="M405" s="148"/>
    </row>
    <row r="406" spans="13:13" x14ac:dyDescent="0.25">
      <c r="M406" s="148"/>
    </row>
    <row r="407" spans="13:13" x14ac:dyDescent="0.25">
      <c r="M407" s="148"/>
    </row>
    <row r="408" spans="13:13" x14ac:dyDescent="0.25">
      <c r="M408" s="148"/>
    </row>
    <row r="409" spans="13:13" x14ac:dyDescent="0.25">
      <c r="M409" s="148"/>
    </row>
    <row r="410" spans="13:13" x14ac:dyDescent="0.25">
      <c r="M410" s="148"/>
    </row>
    <row r="411" spans="13:13" x14ac:dyDescent="0.25">
      <c r="M411" s="148"/>
    </row>
    <row r="412" spans="13:13" x14ac:dyDescent="0.25">
      <c r="M412" s="148"/>
    </row>
    <row r="413" spans="13:13" x14ac:dyDescent="0.25">
      <c r="M413" s="148"/>
    </row>
    <row r="414" spans="13:13" x14ac:dyDescent="0.25">
      <c r="M414" s="148"/>
    </row>
    <row r="415" spans="13:13" x14ac:dyDescent="0.25">
      <c r="M415" s="148"/>
    </row>
    <row r="416" spans="13:13" x14ac:dyDescent="0.25">
      <c r="M416" s="148"/>
    </row>
    <row r="417" spans="13:13" x14ac:dyDescent="0.25">
      <c r="M417" s="148"/>
    </row>
    <row r="418" spans="13:13" x14ac:dyDescent="0.25">
      <c r="M418" s="148"/>
    </row>
    <row r="419" spans="13:13" x14ac:dyDescent="0.25">
      <c r="M419" s="148"/>
    </row>
    <row r="420" spans="13:13" x14ac:dyDescent="0.25">
      <c r="M420" s="148"/>
    </row>
    <row r="421" spans="13:13" x14ac:dyDescent="0.25">
      <c r="M421" s="148"/>
    </row>
    <row r="422" spans="13:13" x14ac:dyDescent="0.25">
      <c r="M422" s="148"/>
    </row>
    <row r="423" spans="13:13" x14ac:dyDescent="0.25">
      <c r="M423" s="148"/>
    </row>
    <row r="424" spans="13:13" x14ac:dyDescent="0.25">
      <c r="M424" s="148"/>
    </row>
    <row r="425" spans="13:13" x14ac:dyDescent="0.25">
      <c r="M425" s="148"/>
    </row>
    <row r="426" spans="13:13" x14ac:dyDescent="0.25">
      <c r="M426" s="148"/>
    </row>
    <row r="427" spans="13:13" x14ac:dyDescent="0.25">
      <c r="M427" s="148"/>
    </row>
    <row r="428" spans="13:13" x14ac:dyDescent="0.25">
      <c r="M428" s="148"/>
    </row>
    <row r="429" spans="13:13" x14ac:dyDescent="0.25">
      <c r="M429" s="148"/>
    </row>
    <row r="430" spans="13:13" x14ac:dyDescent="0.25">
      <c r="M430" s="148"/>
    </row>
    <row r="431" spans="13:13" x14ac:dyDescent="0.25">
      <c r="M431" s="148"/>
    </row>
    <row r="432" spans="13:13" x14ac:dyDescent="0.25">
      <c r="M432" s="148"/>
    </row>
    <row r="433" spans="13:13" x14ac:dyDescent="0.25">
      <c r="M433" s="148"/>
    </row>
    <row r="434" spans="13:13" x14ac:dyDescent="0.25">
      <c r="M434" s="148"/>
    </row>
    <row r="435" spans="13:13" x14ac:dyDescent="0.25">
      <c r="M435" s="148"/>
    </row>
    <row r="436" spans="13:13" x14ac:dyDescent="0.25">
      <c r="M436" s="148"/>
    </row>
    <row r="437" spans="13:13" x14ac:dyDescent="0.25">
      <c r="M437" s="148"/>
    </row>
    <row r="438" spans="13:13" x14ac:dyDescent="0.25">
      <c r="M438" s="148"/>
    </row>
    <row r="439" spans="13:13" x14ac:dyDescent="0.25">
      <c r="M439" s="148"/>
    </row>
    <row r="440" spans="13:13" x14ac:dyDescent="0.25">
      <c r="M440" s="148"/>
    </row>
    <row r="441" spans="13:13" x14ac:dyDescent="0.25">
      <c r="M441" s="148"/>
    </row>
    <row r="442" spans="13:13" x14ac:dyDescent="0.25">
      <c r="M442" s="148"/>
    </row>
    <row r="443" spans="13:13" x14ac:dyDescent="0.25">
      <c r="M443" s="148"/>
    </row>
    <row r="444" spans="13:13" x14ac:dyDescent="0.25">
      <c r="M444" s="148"/>
    </row>
    <row r="445" spans="13:13" x14ac:dyDescent="0.25">
      <c r="M445" s="148"/>
    </row>
    <row r="446" spans="13:13" x14ac:dyDescent="0.25">
      <c r="M446" s="148"/>
    </row>
    <row r="447" spans="13:13" x14ac:dyDescent="0.25">
      <c r="M447" s="148"/>
    </row>
    <row r="448" spans="13:13" x14ac:dyDescent="0.25">
      <c r="M448" s="148"/>
    </row>
    <row r="449" spans="13:13" x14ac:dyDescent="0.25">
      <c r="M449" s="148"/>
    </row>
    <row r="450" spans="13:13" x14ac:dyDescent="0.25">
      <c r="M450" s="148"/>
    </row>
    <row r="451" spans="13:13" x14ac:dyDescent="0.25">
      <c r="M451" s="148"/>
    </row>
    <row r="452" spans="13:13" x14ac:dyDescent="0.25">
      <c r="M452" s="148"/>
    </row>
    <row r="453" spans="13:13" x14ac:dyDescent="0.25">
      <c r="M453" s="148"/>
    </row>
    <row r="454" spans="13:13" x14ac:dyDescent="0.25">
      <c r="M454" s="148"/>
    </row>
    <row r="455" spans="13:13" x14ac:dyDescent="0.25">
      <c r="M455" s="148"/>
    </row>
    <row r="456" spans="13:13" x14ac:dyDescent="0.25">
      <c r="M456" s="148"/>
    </row>
    <row r="457" spans="13:13" x14ac:dyDescent="0.25">
      <c r="M457" s="148"/>
    </row>
    <row r="458" spans="13:13" x14ac:dyDescent="0.25">
      <c r="M458" s="148"/>
    </row>
    <row r="459" spans="13:13" x14ac:dyDescent="0.25">
      <c r="M459" s="148"/>
    </row>
    <row r="460" spans="13:13" x14ac:dyDescent="0.25">
      <c r="M460" s="148"/>
    </row>
    <row r="461" spans="13:13" x14ac:dyDescent="0.25">
      <c r="M461" s="148"/>
    </row>
    <row r="462" spans="13:13" x14ac:dyDescent="0.25">
      <c r="M462" s="148"/>
    </row>
    <row r="463" spans="13:13" x14ac:dyDescent="0.25">
      <c r="M463" s="148"/>
    </row>
    <row r="464" spans="13:13" x14ac:dyDescent="0.25">
      <c r="M464" s="148"/>
    </row>
    <row r="465" spans="13:13" x14ac:dyDescent="0.25">
      <c r="M465" s="148"/>
    </row>
    <row r="466" spans="13:13" x14ac:dyDescent="0.25">
      <c r="M466" s="148"/>
    </row>
    <row r="467" spans="13:13" x14ac:dyDescent="0.25">
      <c r="M467" s="148"/>
    </row>
    <row r="468" spans="13:13" x14ac:dyDescent="0.25">
      <c r="M468" s="148"/>
    </row>
    <row r="469" spans="13:13" x14ac:dyDescent="0.25">
      <c r="M469" s="148"/>
    </row>
    <row r="470" spans="13:13" x14ac:dyDescent="0.25">
      <c r="M470" s="148"/>
    </row>
    <row r="471" spans="13:13" x14ac:dyDescent="0.25">
      <c r="M471" s="148"/>
    </row>
    <row r="472" spans="13:13" x14ac:dyDescent="0.25">
      <c r="M472" s="148"/>
    </row>
    <row r="473" spans="13:13" x14ac:dyDescent="0.25">
      <c r="M473" s="148"/>
    </row>
    <row r="474" spans="13:13" x14ac:dyDescent="0.25">
      <c r="M474" s="148"/>
    </row>
    <row r="475" spans="13:13" x14ac:dyDescent="0.25">
      <c r="M475" s="148"/>
    </row>
    <row r="476" spans="13:13" x14ac:dyDescent="0.25">
      <c r="M476" s="148"/>
    </row>
    <row r="477" spans="13:13" x14ac:dyDescent="0.25">
      <c r="M477" s="148"/>
    </row>
    <row r="478" spans="13:13" x14ac:dyDescent="0.25">
      <c r="M478" s="148"/>
    </row>
    <row r="479" spans="13:13" x14ac:dyDescent="0.25">
      <c r="M479" s="148"/>
    </row>
    <row r="480" spans="13:13" x14ac:dyDescent="0.25">
      <c r="M480" s="148"/>
    </row>
    <row r="481" spans="13:13" x14ac:dyDescent="0.25">
      <c r="M481" s="148"/>
    </row>
    <row r="482" spans="13:13" x14ac:dyDescent="0.25">
      <c r="M482" s="148"/>
    </row>
    <row r="483" spans="13:13" x14ac:dyDescent="0.25">
      <c r="M483" s="148"/>
    </row>
    <row r="484" spans="13:13" x14ac:dyDescent="0.25">
      <c r="M484" s="148"/>
    </row>
    <row r="485" spans="13:13" x14ac:dyDescent="0.25">
      <c r="M485" s="148"/>
    </row>
    <row r="486" spans="13:13" x14ac:dyDescent="0.25">
      <c r="M486" s="148"/>
    </row>
    <row r="487" spans="13:13" x14ac:dyDescent="0.25">
      <c r="M487" s="148"/>
    </row>
    <row r="488" spans="13:13" x14ac:dyDescent="0.25">
      <c r="M488" s="148"/>
    </row>
    <row r="489" spans="13:13" x14ac:dyDescent="0.25">
      <c r="M489" s="148"/>
    </row>
    <row r="490" spans="13:13" x14ac:dyDescent="0.25">
      <c r="M490" s="148"/>
    </row>
    <row r="491" spans="13:13" x14ac:dyDescent="0.25">
      <c r="M491" s="148"/>
    </row>
    <row r="492" spans="13:13" x14ac:dyDescent="0.25">
      <c r="M492" s="148"/>
    </row>
    <row r="493" spans="13:13" x14ac:dyDescent="0.25">
      <c r="M493" s="148"/>
    </row>
    <row r="494" spans="13:13" x14ac:dyDescent="0.25">
      <c r="M494" s="148"/>
    </row>
    <row r="495" spans="13:13" x14ac:dyDescent="0.25">
      <c r="M495" s="148"/>
    </row>
    <row r="496" spans="13:13" x14ac:dyDescent="0.25">
      <c r="M496" s="148"/>
    </row>
    <row r="497" spans="13:13" x14ac:dyDescent="0.25">
      <c r="M497" s="148"/>
    </row>
    <row r="498" spans="13:13" x14ac:dyDescent="0.25">
      <c r="M498" s="148"/>
    </row>
    <row r="499" spans="13:13" x14ac:dyDescent="0.25">
      <c r="M499" s="148"/>
    </row>
    <row r="500" spans="13:13" x14ac:dyDescent="0.25">
      <c r="M500" s="148"/>
    </row>
    <row r="501" spans="13:13" x14ac:dyDescent="0.25">
      <c r="M501" s="148"/>
    </row>
    <row r="502" spans="13:13" x14ac:dyDescent="0.25">
      <c r="M502" s="148"/>
    </row>
    <row r="503" spans="13:13" x14ac:dyDescent="0.25">
      <c r="M503" s="148"/>
    </row>
    <row r="504" spans="13:13" x14ac:dyDescent="0.25">
      <c r="M504" s="148"/>
    </row>
    <row r="505" spans="13:13" x14ac:dyDescent="0.25">
      <c r="M505" s="148"/>
    </row>
    <row r="506" spans="13:13" x14ac:dyDescent="0.25">
      <c r="M506" s="148"/>
    </row>
    <row r="507" spans="13:13" x14ac:dyDescent="0.25">
      <c r="M507" s="148"/>
    </row>
    <row r="508" spans="13:13" x14ac:dyDescent="0.25">
      <c r="M508" s="148"/>
    </row>
    <row r="509" spans="13:13" x14ac:dyDescent="0.25">
      <c r="M509" s="148"/>
    </row>
    <row r="510" spans="13:13" x14ac:dyDescent="0.25">
      <c r="M510" s="148"/>
    </row>
    <row r="511" spans="13:13" x14ac:dyDescent="0.25">
      <c r="M511" s="148"/>
    </row>
    <row r="512" spans="13:13" x14ac:dyDescent="0.25">
      <c r="M512" s="148"/>
    </row>
    <row r="513" spans="13:13" x14ac:dyDescent="0.25">
      <c r="M513" s="148"/>
    </row>
    <row r="514" spans="13:13" x14ac:dyDescent="0.25">
      <c r="M514" s="148"/>
    </row>
    <row r="515" spans="13:13" x14ac:dyDescent="0.25">
      <c r="M515" s="148"/>
    </row>
    <row r="516" spans="13:13" x14ac:dyDescent="0.25">
      <c r="M516" s="148"/>
    </row>
    <row r="517" spans="13:13" x14ac:dyDescent="0.25">
      <c r="M517" s="148"/>
    </row>
    <row r="518" spans="13:13" x14ac:dyDescent="0.25">
      <c r="M518" s="148"/>
    </row>
    <row r="519" spans="13:13" x14ac:dyDescent="0.25">
      <c r="M519" s="148"/>
    </row>
    <row r="520" spans="13:13" x14ac:dyDescent="0.25">
      <c r="M520" s="148"/>
    </row>
    <row r="521" spans="13:13" x14ac:dyDescent="0.25">
      <c r="M521" s="148"/>
    </row>
    <row r="522" spans="13:13" x14ac:dyDescent="0.25">
      <c r="M522" s="148"/>
    </row>
    <row r="523" spans="13:13" x14ac:dyDescent="0.25">
      <c r="M523" s="148"/>
    </row>
    <row r="524" spans="13:13" x14ac:dyDescent="0.25">
      <c r="M524" s="148"/>
    </row>
    <row r="525" spans="13:13" x14ac:dyDescent="0.25">
      <c r="M525" s="148"/>
    </row>
    <row r="526" spans="13:13" x14ac:dyDescent="0.25">
      <c r="M526" s="148"/>
    </row>
    <row r="527" spans="13:13" x14ac:dyDescent="0.25">
      <c r="M527" s="148"/>
    </row>
    <row r="528" spans="13:13" x14ac:dyDescent="0.25">
      <c r="M528" s="148"/>
    </row>
    <row r="529" spans="13:13" x14ac:dyDescent="0.25">
      <c r="M529" s="148"/>
    </row>
    <row r="530" spans="13:13" x14ac:dyDescent="0.25">
      <c r="M530" s="148"/>
    </row>
    <row r="531" spans="13:13" x14ac:dyDescent="0.25">
      <c r="M531" s="148"/>
    </row>
    <row r="532" spans="13:13" x14ac:dyDescent="0.25">
      <c r="M532" s="148"/>
    </row>
    <row r="533" spans="13:13" x14ac:dyDescent="0.25">
      <c r="M533" s="148"/>
    </row>
    <row r="534" spans="13:13" x14ac:dyDescent="0.25">
      <c r="M534" s="148"/>
    </row>
    <row r="535" spans="13:13" x14ac:dyDescent="0.25">
      <c r="M535" s="148"/>
    </row>
    <row r="536" spans="13:13" x14ac:dyDescent="0.25">
      <c r="M536" s="148"/>
    </row>
    <row r="537" spans="13:13" x14ac:dyDescent="0.25">
      <c r="M537" s="148"/>
    </row>
    <row r="538" spans="13:13" x14ac:dyDescent="0.25">
      <c r="M538" s="148"/>
    </row>
    <row r="539" spans="13:13" x14ac:dyDescent="0.25">
      <c r="M539" s="148"/>
    </row>
    <row r="540" spans="13:13" x14ac:dyDescent="0.25">
      <c r="M540" s="148"/>
    </row>
    <row r="541" spans="13:13" x14ac:dyDescent="0.25">
      <c r="M541" s="148"/>
    </row>
    <row r="542" spans="13:13" x14ac:dyDescent="0.25">
      <c r="M542" s="148"/>
    </row>
    <row r="543" spans="13:13" x14ac:dyDescent="0.25">
      <c r="M543" s="148"/>
    </row>
    <row r="544" spans="13:13" x14ac:dyDescent="0.25">
      <c r="M544" s="148"/>
    </row>
    <row r="545" spans="13:13" x14ac:dyDescent="0.25">
      <c r="M545" s="148"/>
    </row>
    <row r="546" spans="13:13" x14ac:dyDescent="0.25">
      <c r="M546" s="148"/>
    </row>
    <row r="547" spans="13:13" x14ac:dyDescent="0.25">
      <c r="M547" s="148"/>
    </row>
    <row r="548" spans="13:13" x14ac:dyDescent="0.25">
      <c r="M548" s="148"/>
    </row>
    <row r="549" spans="13:13" x14ac:dyDescent="0.25">
      <c r="M549" s="148"/>
    </row>
    <row r="550" spans="13:13" x14ac:dyDescent="0.25">
      <c r="M550" s="148"/>
    </row>
    <row r="551" spans="13:13" x14ac:dyDescent="0.25">
      <c r="M551" s="148"/>
    </row>
    <row r="552" spans="13:13" x14ac:dyDescent="0.25">
      <c r="M552" s="148"/>
    </row>
    <row r="553" spans="13:13" x14ac:dyDescent="0.25">
      <c r="M553" s="148"/>
    </row>
    <row r="554" spans="13:13" x14ac:dyDescent="0.25">
      <c r="M554" s="148"/>
    </row>
    <row r="555" spans="13:13" x14ac:dyDescent="0.25">
      <c r="M555" s="148"/>
    </row>
    <row r="556" spans="13:13" x14ac:dyDescent="0.25">
      <c r="M556" s="148"/>
    </row>
    <row r="557" spans="13:13" x14ac:dyDescent="0.25">
      <c r="M557" s="148"/>
    </row>
    <row r="558" spans="13:13" x14ac:dyDescent="0.25">
      <c r="M558" s="148"/>
    </row>
    <row r="559" spans="13:13" x14ac:dyDescent="0.25">
      <c r="M559" s="148"/>
    </row>
    <row r="560" spans="13:13" x14ac:dyDescent="0.25">
      <c r="M560" s="148"/>
    </row>
    <row r="561" spans="13:13" x14ac:dyDescent="0.25">
      <c r="M561" s="148"/>
    </row>
    <row r="562" spans="13:13" x14ac:dyDescent="0.25">
      <c r="M562" s="148"/>
    </row>
    <row r="563" spans="13:13" x14ac:dyDescent="0.25">
      <c r="M563" s="148"/>
    </row>
    <row r="564" spans="13:13" x14ac:dyDescent="0.25">
      <c r="M564" s="148"/>
    </row>
    <row r="565" spans="13:13" x14ac:dyDescent="0.25">
      <c r="M565" s="148"/>
    </row>
    <row r="566" spans="13:13" x14ac:dyDescent="0.25">
      <c r="M566" s="148"/>
    </row>
    <row r="567" spans="13:13" x14ac:dyDescent="0.25">
      <c r="M567" s="148"/>
    </row>
    <row r="568" spans="13:13" x14ac:dyDescent="0.25">
      <c r="M568" s="148"/>
    </row>
    <row r="569" spans="13:13" x14ac:dyDescent="0.25">
      <c r="M569" s="148"/>
    </row>
    <row r="570" spans="13:13" x14ac:dyDescent="0.25">
      <c r="M570" s="148"/>
    </row>
    <row r="571" spans="13:13" x14ac:dyDescent="0.25">
      <c r="M571" s="148"/>
    </row>
    <row r="572" spans="13:13" x14ac:dyDescent="0.25">
      <c r="M572" s="148"/>
    </row>
    <row r="573" spans="13:13" x14ac:dyDescent="0.25">
      <c r="M573" s="148"/>
    </row>
    <row r="574" spans="13:13" x14ac:dyDescent="0.25">
      <c r="M574" s="148"/>
    </row>
    <row r="575" spans="13:13" x14ac:dyDescent="0.25">
      <c r="M575" s="148"/>
    </row>
    <row r="576" spans="13:13" x14ac:dyDescent="0.25">
      <c r="M576" s="148"/>
    </row>
    <row r="577" spans="13:13" x14ac:dyDescent="0.25">
      <c r="M577" s="148"/>
    </row>
    <row r="578" spans="13:13" x14ac:dyDescent="0.25">
      <c r="M578" s="148"/>
    </row>
    <row r="579" spans="13:13" x14ac:dyDescent="0.25">
      <c r="M579" s="148"/>
    </row>
    <row r="580" spans="13:13" x14ac:dyDescent="0.25">
      <c r="M580" s="148"/>
    </row>
    <row r="581" spans="13:13" x14ac:dyDescent="0.25">
      <c r="M581" s="148"/>
    </row>
    <row r="582" spans="13:13" x14ac:dyDescent="0.25">
      <c r="M582" s="148"/>
    </row>
    <row r="583" spans="13:13" x14ac:dyDescent="0.25">
      <c r="M583" s="148"/>
    </row>
    <row r="584" spans="13:13" x14ac:dyDescent="0.25">
      <c r="M584" s="148"/>
    </row>
    <row r="585" spans="13:13" x14ac:dyDescent="0.25">
      <c r="M585" s="148"/>
    </row>
    <row r="586" spans="13:13" x14ac:dyDescent="0.25">
      <c r="M586" s="148"/>
    </row>
    <row r="587" spans="13:13" x14ac:dyDescent="0.25">
      <c r="M587" s="148"/>
    </row>
    <row r="588" spans="13:13" x14ac:dyDescent="0.25">
      <c r="M588" s="148"/>
    </row>
    <row r="589" spans="13:13" x14ac:dyDescent="0.25">
      <c r="M589" s="148"/>
    </row>
    <row r="590" spans="13:13" x14ac:dyDescent="0.25">
      <c r="M590" s="148"/>
    </row>
    <row r="591" spans="13:13" x14ac:dyDescent="0.25">
      <c r="M591" s="148"/>
    </row>
    <row r="592" spans="13:13" x14ac:dyDescent="0.25">
      <c r="M592" s="148"/>
    </row>
    <row r="593" spans="13:13" x14ac:dyDescent="0.25">
      <c r="M593" s="148"/>
    </row>
    <row r="594" spans="13:13" x14ac:dyDescent="0.25">
      <c r="M594" s="148"/>
    </row>
    <row r="595" spans="13:13" x14ac:dyDescent="0.25">
      <c r="M595" s="148"/>
    </row>
    <row r="596" spans="13:13" x14ac:dyDescent="0.25">
      <c r="M596" s="148"/>
    </row>
    <row r="597" spans="13:13" x14ac:dyDescent="0.25">
      <c r="M597" s="148"/>
    </row>
    <row r="598" spans="13:13" x14ac:dyDescent="0.25">
      <c r="M598" s="148"/>
    </row>
    <row r="599" spans="13:13" x14ac:dyDescent="0.25">
      <c r="M599" s="148"/>
    </row>
    <row r="600" spans="13:13" x14ac:dyDescent="0.25">
      <c r="M600" s="148"/>
    </row>
    <row r="601" spans="13:13" x14ac:dyDescent="0.25">
      <c r="M601" s="148"/>
    </row>
    <row r="602" spans="13:13" x14ac:dyDescent="0.25">
      <c r="M602" s="148"/>
    </row>
    <row r="603" spans="13:13" x14ac:dyDescent="0.25">
      <c r="M603" s="148"/>
    </row>
    <row r="604" spans="13:13" x14ac:dyDescent="0.25">
      <c r="M604" s="148"/>
    </row>
    <row r="605" spans="13:13" x14ac:dyDescent="0.25">
      <c r="M605" s="148"/>
    </row>
    <row r="606" spans="13:13" x14ac:dyDescent="0.25">
      <c r="M606" s="148"/>
    </row>
    <row r="607" spans="13:13" x14ac:dyDescent="0.25">
      <c r="M607" s="148"/>
    </row>
    <row r="608" spans="13:13" x14ac:dyDescent="0.25">
      <c r="M608" s="148"/>
    </row>
    <row r="609" spans="13:13" x14ac:dyDescent="0.25">
      <c r="M609" s="148"/>
    </row>
    <row r="610" spans="13:13" x14ac:dyDescent="0.25">
      <c r="M610" s="148"/>
    </row>
    <row r="611" spans="13:13" x14ac:dyDescent="0.25">
      <c r="M611" s="148"/>
    </row>
    <row r="612" spans="13:13" x14ac:dyDescent="0.25">
      <c r="M612" s="148"/>
    </row>
    <row r="613" spans="13:13" x14ac:dyDescent="0.25">
      <c r="M613" s="148"/>
    </row>
    <row r="614" spans="13:13" x14ac:dyDescent="0.25">
      <c r="M614" s="148"/>
    </row>
    <row r="615" spans="13:13" x14ac:dyDescent="0.25">
      <c r="M615" s="148"/>
    </row>
    <row r="616" spans="13:13" x14ac:dyDescent="0.25">
      <c r="M616" s="148"/>
    </row>
    <row r="617" spans="13:13" x14ac:dyDescent="0.25">
      <c r="M617" s="148"/>
    </row>
    <row r="618" spans="13:13" x14ac:dyDescent="0.25">
      <c r="M618" s="148"/>
    </row>
    <row r="619" spans="13:13" x14ac:dyDescent="0.25">
      <c r="M619" s="148"/>
    </row>
    <row r="620" spans="13:13" x14ac:dyDescent="0.25">
      <c r="M620" s="148"/>
    </row>
    <row r="621" spans="13:13" x14ac:dyDescent="0.25">
      <c r="M621" s="148"/>
    </row>
    <row r="622" spans="13:13" x14ac:dyDescent="0.25">
      <c r="M622" s="148"/>
    </row>
    <row r="623" spans="13:13" x14ac:dyDescent="0.25">
      <c r="M623" s="148"/>
    </row>
    <row r="624" spans="13:13" x14ac:dyDescent="0.25">
      <c r="M624" s="148"/>
    </row>
    <row r="625" spans="13:13" x14ac:dyDescent="0.25">
      <c r="M625" s="148"/>
    </row>
    <row r="626" spans="13:13" x14ac:dyDescent="0.25">
      <c r="M626" s="148"/>
    </row>
    <row r="627" spans="13:13" x14ac:dyDescent="0.25">
      <c r="M627" s="148"/>
    </row>
    <row r="628" spans="13:13" x14ac:dyDescent="0.25">
      <c r="M628" s="148"/>
    </row>
    <row r="629" spans="13:13" x14ac:dyDescent="0.25">
      <c r="M629" s="148"/>
    </row>
    <row r="630" spans="13:13" x14ac:dyDescent="0.25">
      <c r="M630" s="148"/>
    </row>
    <row r="631" spans="13:13" x14ac:dyDescent="0.25">
      <c r="M631" s="148"/>
    </row>
    <row r="632" spans="13:13" x14ac:dyDescent="0.25">
      <c r="M632" s="148"/>
    </row>
    <row r="633" spans="13:13" x14ac:dyDescent="0.25">
      <c r="M633" s="148"/>
    </row>
    <row r="634" spans="13:13" x14ac:dyDescent="0.25">
      <c r="M634" s="148"/>
    </row>
    <row r="635" spans="13:13" x14ac:dyDescent="0.25">
      <c r="M635" s="148"/>
    </row>
    <row r="636" spans="13:13" x14ac:dyDescent="0.25">
      <c r="M636" s="148"/>
    </row>
    <row r="637" spans="13:13" x14ac:dyDescent="0.25">
      <c r="M637" s="148"/>
    </row>
    <row r="638" spans="13:13" x14ac:dyDescent="0.25">
      <c r="M638" s="148"/>
    </row>
    <row r="639" spans="13:13" x14ac:dyDescent="0.25">
      <c r="M639" s="148"/>
    </row>
    <row r="640" spans="13:13" x14ac:dyDescent="0.25">
      <c r="M640" s="148"/>
    </row>
    <row r="641" spans="13:13" x14ac:dyDescent="0.25">
      <c r="M641" s="148"/>
    </row>
    <row r="642" spans="13:13" x14ac:dyDescent="0.25">
      <c r="M642" s="148"/>
    </row>
    <row r="643" spans="13:13" x14ac:dyDescent="0.25">
      <c r="M643" s="148"/>
    </row>
    <row r="644" spans="13:13" x14ac:dyDescent="0.25">
      <c r="M644" s="148"/>
    </row>
    <row r="645" spans="13:13" x14ac:dyDescent="0.25">
      <c r="M645" s="148"/>
    </row>
    <row r="646" spans="13:13" x14ac:dyDescent="0.25">
      <c r="M646" s="148"/>
    </row>
    <row r="647" spans="13:13" x14ac:dyDescent="0.25">
      <c r="M647" s="148"/>
    </row>
    <row r="648" spans="13:13" x14ac:dyDescent="0.25">
      <c r="M648" s="148"/>
    </row>
    <row r="649" spans="13:13" x14ac:dyDescent="0.25">
      <c r="M649" s="148"/>
    </row>
    <row r="650" spans="13:13" x14ac:dyDescent="0.25">
      <c r="M650" s="148"/>
    </row>
    <row r="651" spans="13:13" x14ac:dyDescent="0.25">
      <c r="M651" s="148"/>
    </row>
    <row r="652" spans="13:13" x14ac:dyDescent="0.25">
      <c r="M652" s="148"/>
    </row>
    <row r="653" spans="13:13" x14ac:dyDescent="0.25">
      <c r="M653" s="148"/>
    </row>
    <row r="654" spans="13:13" x14ac:dyDescent="0.25">
      <c r="M654" s="148"/>
    </row>
    <row r="655" spans="13:13" x14ac:dyDescent="0.25">
      <c r="M655" s="148"/>
    </row>
    <row r="656" spans="13:13" x14ac:dyDescent="0.25">
      <c r="M656" s="148"/>
    </row>
    <row r="657" spans="13:13" x14ac:dyDescent="0.25">
      <c r="M657" s="148"/>
    </row>
    <row r="658" spans="13:13" x14ac:dyDescent="0.25">
      <c r="M658" s="148"/>
    </row>
    <row r="659" spans="13:13" x14ac:dyDescent="0.25">
      <c r="M659" s="148"/>
    </row>
    <row r="660" spans="13:13" x14ac:dyDescent="0.25">
      <c r="M660" s="148"/>
    </row>
    <row r="661" spans="13:13" x14ac:dyDescent="0.25">
      <c r="M661" s="148"/>
    </row>
    <row r="662" spans="13:13" x14ac:dyDescent="0.25">
      <c r="M662" s="148"/>
    </row>
    <row r="663" spans="13:13" x14ac:dyDescent="0.25">
      <c r="M663" s="148"/>
    </row>
    <row r="664" spans="13:13" x14ac:dyDescent="0.25">
      <c r="M664" s="148"/>
    </row>
    <row r="665" spans="13:13" x14ac:dyDescent="0.25">
      <c r="M665" s="148"/>
    </row>
    <row r="666" spans="13:13" x14ac:dyDescent="0.25">
      <c r="M666" s="148"/>
    </row>
    <row r="667" spans="13:13" x14ac:dyDescent="0.25">
      <c r="M667" s="148"/>
    </row>
    <row r="668" spans="13:13" x14ac:dyDescent="0.25">
      <c r="M668" s="148"/>
    </row>
    <row r="669" spans="13:13" x14ac:dyDescent="0.25">
      <c r="M669" s="148"/>
    </row>
    <row r="670" spans="13:13" x14ac:dyDescent="0.25">
      <c r="M670" s="148"/>
    </row>
    <row r="671" spans="13:13" x14ac:dyDescent="0.25">
      <c r="M671" s="148"/>
    </row>
    <row r="672" spans="13:13" x14ac:dyDescent="0.25">
      <c r="M672" s="148"/>
    </row>
    <row r="673" spans="13:13" x14ac:dyDescent="0.25">
      <c r="M673" s="148"/>
    </row>
    <row r="674" spans="13:13" x14ac:dyDescent="0.25">
      <c r="M674" s="148"/>
    </row>
    <row r="675" spans="13:13" x14ac:dyDescent="0.25">
      <c r="M675" s="148"/>
    </row>
    <row r="676" spans="13:13" x14ac:dyDescent="0.25">
      <c r="M676" s="148"/>
    </row>
    <row r="677" spans="13:13" x14ac:dyDescent="0.25">
      <c r="M677" s="148"/>
    </row>
    <row r="678" spans="13:13" x14ac:dyDescent="0.25">
      <c r="M678" s="148"/>
    </row>
    <row r="679" spans="13:13" x14ac:dyDescent="0.25">
      <c r="M679" s="148"/>
    </row>
    <row r="680" spans="13:13" x14ac:dyDescent="0.25">
      <c r="M680" s="148"/>
    </row>
    <row r="681" spans="13:13" x14ac:dyDescent="0.25">
      <c r="M681" s="148"/>
    </row>
    <row r="682" spans="13:13" x14ac:dyDescent="0.25">
      <c r="M682" s="148"/>
    </row>
    <row r="683" spans="13:13" x14ac:dyDescent="0.25">
      <c r="M683" s="148"/>
    </row>
    <row r="684" spans="13:13" x14ac:dyDescent="0.25">
      <c r="M684" s="148"/>
    </row>
    <row r="685" spans="13:13" x14ac:dyDescent="0.25">
      <c r="M685" s="148"/>
    </row>
    <row r="686" spans="13:13" x14ac:dyDescent="0.25">
      <c r="M686" s="148"/>
    </row>
    <row r="687" spans="13:13" x14ac:dyDescent="0.25">
      <c r="M687" s="148"/>
    </row>
    <row r="688" spans="13:13" x14ac:dyDescent="0.25">
      <c r="M688" s="148"/>
    </row>
    <row r="689" spans="13:13" x14ac:dyDescent="0.25">
      <c r="M689" s="148"/>
    </row>
    <row r="690" spans="13:13" x14ac:dyDescent="0.25">
      <c r="M690" s="148"/>
    </row>
    <row r="691" spans="13:13" x14ac:dyDescent="0.25">
      <c r="M691" s="148"/>
    </row>
    <row r="692" spans="13:13" x14ac:dyDescent="0.25">
      <c r="M692" s="148"/>
    </row>
    <row r="693" spans="13:13" x14ac:dyDescent="0.25">
      <c r="M693" s="148"/>
    </row>
    <row r="694" spans="13:13" x14ac:dyDescent="0.25">
      <c r="M694" s="148"/>
    </row>
    <row r="695" spans="13:13" x14ac:dyDescent="0.25">
      <c r="M695" s="148"/>
    </row>
    <row r="696" spans="13:13" x14ac:dyDescent="0.25">
      <c r="M696" s="148"/>
    </row>
    <row r="697" spans="13:13" x14ac:dyDescent="0.25">
      <c r="M697" s="148"/>
    </row>
    <row r="698" spans="13:13" x14ac:dyDescent="0.25">
      <c r="M698" s="148"/>
    </row>
    <row r="699" spans="13:13" x14ac:dyDescent="0.25">
      <c r="M699" s="148"/>
    </row>
    <row r="700" spans="13:13" x14ac:dyDescent="0.25">
      <c r="M700" s="148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I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5" t="s">
        <v>0</v>
      </c>
      <c r="B1" s="16" t="s">
        <v>1</v>
      </c>
      <c r="C1" s="17" t="s">
        <v>2</v>
      </c>
      <c r="D1" s="18" t="s">
        <v>256</v>
      </c>
      <c r="E1" s="19" t="s">
        <v>3</v>
      </c>
      <c r="F1" s="19" t="s">
        <v>4</v>
      </c>
      <c r="G1" s="19" t="s">
        <v>5</v>
      </c>
      <c r="H1" s="20" t="s">
        <v>6</v>
      </c>
      <c r="I1" s="18" t="s">
        <v>7</v>
      </c>
      <c r="J1" s="20" t="s">
        <v>8</v>
      </c>
      <c r="K1" s="21" t="s">
        <v>9</v>
      </c>
      <c r="L1" s="22" t="s">
        <v>10</v>
      </c>
      <c r="M1" t="s">
        <v>256</v>
      </c>
      <c r="N1" t="s">
        <v>257</v>
      </c>
      <c r="P1" t="s">
        <v>258</v>
      </c>
      <c r="Q1" t="s">
        <v>259</v>
      </c>
      <c r="R1" t="s">
        <v>260</v>
      </c>
      <c r="S1" s="161" t="s">
        <v>261</v>
      </c>
      <c r="T1" t="s">
        <v>262</v>
      </c>
    </row>
    <row r="2" spans="1:20" x14ac:dyDescent="0.25">
      <c r="A2" s="6" t="s">
        <v>11</v>
      </c>
      <c r="B2" s="7" t="s">
        <v>12</v>
      </c>
      <c r="C2" s="1">
        <v>0.23055555555555554</v>
      </c>
      <c r="D2" s="145">
        <v>0.27708333333333335</v>
      </c>
      <c r="E2" s="5">
        <v>84768482</v>
      </c>
      <c r="F2" s="5"/>
      <c r="G2" s="5" t="s">
        <v>13</v>
      </c>
      <c r="H2" s="3">
        <v>30720</v>
      </c>
      <c r="I2" s="4">
        <v>78720</v>
      </c>
      <c r="J2" s="3" t="s">
        <v>14</v>
      </c>
      <c r="K2" s="4">
        <v>11880641</v>
      </c>
      <c r="L2" s="8"/>
      <c r="M2" s="148">
        <f>D2-C2</f>
        <v>4.6527777777777807E-2</v>
      </c>
      <c r="N2">
        <f>HOUR(C2)</f>
        <v>5</v>
      </c>
      <c r="P2" s="158">
        <v>0</v>
      </c>
      <c r="Q2" s="158">
        <f>COUNTIF(N:N, "0")</f>
        <v>0</v>
      </c>
      <c r="R2" s="158">
        <f>AVERAGE($Q$2:$Q$25)</f>
        <v>2.625</v>
      </c>
      <c r="S2" s="159">
        <v>0</v>
      </c>
      <c r="T2" s="160">
        <f>AVERAGEIF($S$2:$S$25, "&lt;&gt; 0")</f>
        <v>0.22988056333644571</v>
      </c>
    </row>
    <row r="3" spans="1:20" x14ac:dyDescent="0.25">
      <c r="A3" s="6"/>
      <c r="B3" s="7"/>
      <c r="C3" s="1">
        <v>0.23680555555555557</v>
      </c>
      <c r="D3" s="145">
        <v>0.27986111111111112</v>
      </c>
      <c r="E3" s="5">
        <v>84769525</v>
      </c>
      <c r="F3" s="5"/>
      <c r="G3" s="5">
        <v>5111199</v>
      </c>
      <c r="H3" s="3">
        <v>32160</v>
      </c>
      <c r="I3" s="4">
        <v>76900</v>
      </c>
      <c r="J3" s="3" t="s">
        <v>15</v>
      </c>
      <c r="K3" s="4">
        <v>11880671</v>
      </c>
      <c r="L3" s="8"/>
      <c r="M3" s="148">
        <f t="shared" ref="M3:M65" si="0">D3-C3</f>
        <v>4.3055555555555541E-2</v>
      </c>
      <c r="N3" s="101">
        <f t="shared" ref="N3:N65" si="1">HOUR(C3)</f>
        <v>5</v>
      </c>
      <c r="P3" s="158">
        <v>1</v>
      </c>
      <c r="Q3" s="158">
        <f>COUNTIF(N:N, "1")</f>
        <v>0</v>
      </c>
      <c r="R3" s="158">
        <f t="shared" ref="R3:R25" si="2">AVERAGE($Q$2:$Q$25)</f>
        <v>2.625</v>
      </c>
      <c r="S3" s="159">
        <v>0</v>
      </c>
      <c r="T3" s="160">
        <f t="shared" ref="T3:T25" si="3">AVERAGEIF($S$2:$S$25, "&lt;&gt; 0")</f>
        <v>0.22988056333644571</v>
      </c>
    </row>
    <row r="4" spans="1:20" x14ac:dyDescent="0.25">
      <c r="A4" s="6"/>
      <c r="B4" s="7"/>
      <c r="C4" s="1">
        <v>0.24861111111111112</v>
      </c>
      <c r="D4" s="145">
        <v>0.34375</v>
      </c>
      <c r="E4" s="5">
        <v>84774249</v>
      </c>
      <c r="F4" s="5"/>
      <c r="G4" s="5" t="s">
        <v>16</v>
      </c>
      <c r="H4" s="3">
        <v>32600</v>
      </c>
      <c r="I4" s="4">
        <v>77340</v>
      </c>
      <c r="J4" s="3" t="s">
        <v>17</v>
      </c>
      <c r="K4" s="4">
        <v>11880755</v>
      </c>
      <c r="L4" s="8"/>
      <c r="M4" s="148">
        <f t="shared" si="0"/>
        <v>9.5138888888888884E-2</v>
      </c>
      <c r="N4" s="101">
        <f t="shared" si="1"/>
        <v>5</v>
      </c>
      <c r="P4" s="158">
        <v>2</v>
      </c>
      <c r="Q4" s="158">
        <f>COUNTIF(N:N, "2")</f>
        <v>0</v>
      </c>
      <c r="R4" s="158">
        <f t="shared" si="2"/>
        <v>2.625</v>
      </c>
      <c r="S4" s="159">
        <v>0</v>
      </c>
      <c r="T4" s="160">
        <f t="shared" si="3"/>
        <v>0.22988056333644571</v>
      </c>
    </row>
    <row r="5" spans="1:20" x14ac:dyDescent="0.25">
      <c r="A5" s="13"/>
      <c r="B5" s="12"/>
      <c r="C5" s="10"/>
      <c r="D5" s="9"/>
      <c r="E5" s="10"/>
      <c r="F5" s="10"/>
      <c r="G5" s="10" t="s">
        <v>18</v>
      </c>
      <c r="H5" s="9">
        <v>30440</v>
      </c>
      <c r="I5" s="11"/>
      <c r="J5" s="9" t="s">
        <v>19</v>
      </c>
      <c r="K5" s="11"/>
      <c r="L5" s="14"/>
      <c r="M5" s="148"/>
      <c r="N5" s="101"/>
      <c r="P5" s="158">
        <v>3</v>
      </c>
      <c r="Q5" s="158">
        <f>COUNTIF(N:N, "3")</f>
        <v>0</v>
      </c>
      <c r="R5" s="158">
        <f t="shared" si="2"/>
        <v>2.625</v>
      </c>
      <c r="S5" s="159">
        <v>0</v>
      </c>
      <c r="T5" s="160">
        <f t="shared" si="3"/>
        <v>0.22988056333644571</v>
      </c>
    </row>
    <row r="6" spans="1:20" x14ac:dyDescent="0.25">
      <c r="A6" s="6"/>
      <c r="B6" s="7"/>
      <c r="C6" s="1">
        <v>0.26041666666666669</v>
      </c>
      <c r="D6" s="145">
        <v>0.29166666666666669</v>
      </c>
      <c r="E6" s="5">
        <v>84770119</v>
      </c>
      <c r="F6" s="5"/>
      <c r="G6" s="5" t="s">
        <v>20</v>
      </c>
      <c r="H6" s="3">
        <v>34300</v>
      </c>
      <c r="I6" s="4">
        <v>77880</v>
      </c>
      <c r="J6" s="3" t="s">
        <v>21</v>
      </c>
      <c r="K6" s="4">
        <v>11880830</v>
      </c>
      <c r="L6" s="8"/>
      <c r="M6" s="148">
        <f t="shared" si="0"/>
        <v>3.125E-2</v>
      </c>
      <c r="N6" s="101">
        <f t="shared" si="1"/>
        <v>6</v>
      </c>
      <c r="P6" s="158">
        <v>4</v>
      </c>
      <c r="Q6" s="158">
        <f>COUNTIF(N:N, "4")</f>
        <v>0</v>
      </c>
      <c r="R6" s="158">
        <f t="shared" si="2"/>
        <v>2.625</v>
      </c>
      <c r="S6" s="159">
        <v>0</v>
      </c>
      <c r="T6" s="160">
        <f t="shared" si="3"/>
        <v>0.22988056333644571</v>
      </c>
    </row>
    <row r="7" spans="1:20" x14ac:dyDescent="0.25">
      <c r="A7" s="7"/>
      <c r="B7" s="7"/>
      <c r="C7" s="1">
        <v>0.30208333333333331</v>
      </c>
      <c r="D7" s="145">
        <v>0.50069444444444444</v>
      </c>
      <c r="E7" s="5">
        <v>84770124</v>
      </c>
      <c r="F7" s="5"/>
      <c r="G7" s="5" t="s">
        <v>22</v>
      </c>
      <c r="H7" s="3">
        <v>27860</v>
      </c>
      <c r="I7" s="4">
        <v>72920</v>
      </c>
      <c r="J7" s="3" t="s">
        <v>23</v>
      </c>
      <c r="K7" s="4">
        <v>11881090</v>
      </c>
      <c r="L7" s="8"/>
      <c r="M7" s="148">
        <f t="shared" si="0"/>
        <v>0.19861111111111113</v>
      </c>
      <c r="N7" s="101">
        <f t="shared" si="1"/>
        <v>7</v>
      </c>
      <c r="P7" s="101">
        <v>5</v>
      </c>
      <c r="Q7" s="101">
        <f>COUNTIF(N:N, "5")</f>
        <v>3</v>
      </c>
      <c r="R7" s="101">
        <f t="shared" si="2"/>
        <v>2.625</v>
      </c>
      <c r="S7" s="150">
        <f t="shared" ref="S7:S23" si="4">AVERAGEIF(N:N,P7,M:M)</f>
        <v>6.157407407407408E-2</v>
      </c>
      <c r="T7" s="149">
        <f t="shared" si="3"/>
        <v>0.22988056333644571</v>
      </c>
    </row>
    <row r="8" spans="1:20" x14ac:dyDescent="0.25">
      <c r="A8" s="7"/>
      <c r="B8" s="7"/>
      <c r="C8" s="1">
        <v>0.30486111111111108</v>
      </c>
      <c r="D8" s="145">
        <v>0.33611111111111108</v>
      </c>
      <c r="E8" s="5">
        <v>84770153</v>
      </c>
      <c r="F8" s="5"/>
      <c r="G8" s="5" t="s">
        <v>24</v>
      </c>
      <c r="H8" s="3">
        <v>32180</v>
      </c>
      <c r="I8" s="4">
        <v>77440</v>
      </c>
      <c r="J8" s="3" t="s">
        <v>25</v>
      </c>
      <c r="K8" s="4">
        <v>11881095</v>
      </c>
      <c r="L8" s="8"/>
      <c r="M8" s="148">
        <f t="shared" si="0"/>
        <v>3.125E-2</v>
      </c>
      <c r="N8" s="101">
        <f t="shared" si="1"/>
        <v>7</v>
      </c>
      <c r="P8" s="101">
        <v>6</v>
      </c>
      <c r="Q8" s="101">
        <f>COUNTIF(N:N, "6")</f>
        <v>1</v>
      </c>
      <c r="R8" s="101">
        <f t="shared" si="2"/>
        <v>2.625</v>
      </c>
      <c r="S8" s="150">
        <f t="shared" si="4"/>
        <v>3.125E-2</v>
      </c>
      <c r="T8" s="149">
        <f t="shared" si="3"/>
        <v>0.22988056333644571</v>
      </c>
    </row>
    <row r="9" spans="1:20" x14ac:dyDescent="0.25">
      <c r="A9" s="7"/>
      <c r="B9" s="7"/>
      <c r="C9" s="1">
        <v>0.31944444444444448</v>
      </c>
      <c r="D9" s="145">
        <v>0.37847222222222227</v>
      </c>
      <c r="E9" s="5">
        <v>84761349</v>
      </c>
      <c r="F9" s="5"/>
      <c r="G9" s="5" t="s">
        <v>26</v>
      </c>
      <c r="H9" s="3">
        <v>30780</v>
      </c>
      <c r="I9" s="4">
        <v>77540</v>
      </c>
      <c r="J9" s="3" t="s">
        <v>27</v>
      </c>
      <c r="K9" s="4">
        <v>11881210</v>
      </c>
      <c r="L9" s="8"/>
      <c r="M9" s="148">
        <f t="shared" si="0"/>
        <v>5.902777777777779E-2</v>
      </c>
      <c r="N9" s="101">
        <f t="shared" si="1"/>
        <v>7</v>
      </c>
      <c r="P9" s="101">
        <v>7</v>
      </c>
      <c r="Q9" s="101">
        <f>COUNTIF(N:N, "7")</f>
        <v>3</v>
      </c>
      <c r="R9" s="101">
        <f t="shared" si="2"/>
        <v>2.625</v>
      </c>
      <c r="S9" s="150">
        <f t="shared" si="4"/>
        <v>9.629629629629631E-2</v>
      </c>
      <c r="T9" s="149">
        <f t="shared" si="3"/>
        <v>0.22988056333644571</v>
      </c>
    </row>
    <row r="10" spans="1:20" x14ac:dyDescent="0.25">
      <c r="A10" s="7"/>
      <c r="B10" s="7"/>
      <c r="C10" s="1">
        <v>0.3444444444444445</v>
      </c>
      <c r="D10" s="145">
        <v>0.36805555555555558</v>
      </c>
      <c r="E10" s="5">
        <v>84770151</v>
      </c>
      <c r="F10" s="5"/>
      <c r="G10" s="5" t="s">
        <v>28</v>
      </c>
      <c r="H10" s="3">
        <v>32060</v>
      </c>
      <c r="I10" s="4">
        <v>78560</v>
      </c>
      <c r="J10" s="3" t="s">
        <v>29</v>
      </c>
      <c r="K10" s="4">
        <v>11881379</v>
      </c>
      <c r="L10" s="8"/>
      <c r="M10" s="148">
        <f t="shared" si="0"/>
        <v>2.3611111111111083E-2</v>
      </c>
      <c r="N10" s="101">
        <f t="shared" si="1"/>
        <v>8</v>
      </c>
      <c r="P10" s="101">
        <v>8</v>
      </c>
      <c r="Q10" s="101">
        <f>COUNTIF(N:N, "8")</f>
        <v>5</v>
      </c>
      <c r="R10" s="101">
        <f t="shared" si="2"/>
        <v>2.625</v>
      </c>
      <c r="S10" s="150">
        <f t="shared" si="4"/>
        <v>3.7499999999999999E-2</v>
      </c>
      <c r="T10" s="149">
        <f t="shared" si="3"/>
        <v>0.22988056333644571</v>
      </c>
    </row>
    <row r="11" spans="1:20" x14ac:dyDescent="0.25">
      <c r="A11" s="7"/>
      <c r="B11" s="7"/>
      <c r="C11" s="1">
        <v>0.35486111111111113</v>
      </c>
      <c r="D11" s="145">
        <v>0.38750000000000001</v>
      </c>
      <c r="E11" s="5" t="s">
        <v>30</v>
      </c>
      <c r="F11" s="5"/>
      <c r="G11" s="2" t="s">
        <v>31</v>
      </c>
      <c r="H11" s="3">
        <v>71120</v>
      </c>
      <c r="I11" s="4">
        <v>33440</v>
      </c>
      <c r="J11" s="3" t="s">
        <v>32</v>
      </c>
      <c r="K11" s="4">
        <v>11881417</v>
      </c>
      <c r="L11" s="8"/>
      <c r="M11" s="148">
        <f t="shared" si="0"/>
        <v>3.2638888888888884E-2</v>
      </c>
      <c r="N11" s="101">
        <f t="shared" si="1"/>
        <v>8</v>
      </c>
      <c r="P11" s="101">
        <v>9</v>
      </c>
      <c r="Q11" s="101">
        <f>COUNTIF(N:N, "9")</f>
        <v>5</v>
      </c>
      <c r="R11" s="101">
        <f t="shared" si="2"/>
        <v>2.625</v>
      </c>
      <c r="S11" s="150">
        <f t="shared" si="4"/>
        <v>8.0555555555555561E-2</v>
      </c>
      <c r="T11" s="149">
        <f t="shared" si="3"/>
        <v>0.22988056333644571</v>
      </c>
    </row>
    <row r="12" spans="1:20" x14ac:dyDescent="0.25">
      <c r="A12" s="7"/>
      <c r="B12" s="7"/>
      <c r="C12" s="1">
        <v>0.35416666666666669</v>
      </c>
      <c r="D12" s="145">
        <v>0.39374999999999999</v>
      </c>
      <c r="E12" s="5">
        <v>84770122</v>
      </c>
      <c r="F12" s="5"/>
      <c r="G12" s="5" t="s">
        <v>33</v>
      </c>
      <c r="H12" s="3">
        <v>30660</v>
      </c>
      <c r="I12" s="4">
        <v>74560</v>
      </c>
      <c r="J12" s="3" t="s">
        <v>23</v>
      </c>
      <c r="K12" s="4">
        <v>11881416</v>
      </c>
      <c r="L12" s="8"/>
      <c r="M12" s="148">
        <f t="shared" si="0"/>
        <v>3.9583333333333304E-2</v>
      </c>
      <c r="N12" s="101">
        <f t="shared" si="1"/>
        <v>8</v>
      </c>
      <c r="P12" s="101">
        <v>10</v>
      </c>
      <c r="Q12" s="101">
        <f>COUNTIF(N:N, "10")</f>
        <v>7</v>
      </c>
      <c r="R12" s="101">
        <f t="shared" si="2"/>
        <v>2.625</v>
      </c>
      <c r="S12" s="150">
        <f t="shared" si="4"/>
        <v>5.9821428571428532E-2</v>
      </c>
      <c r="T12" s="149">
        <f t="shared" si="3"/>
        <v>0.22988056333644571</v>
      </c>
    </row>
    <row r="13" spans="1:20" x14ac:dyDescent="0.25">
      <c r="A13" s="7"/>
      <c r="B13" s="7"/>
      <c r="C13" s="1">
        <v>0.35902777777777778</v>
      </c>
      <c r="D13" s="145">
        <v>0.40972222222222227</v>
      </c>
      <c r="E13" s="5">
        <v>84774654</v>
      </c>
      <c r="F13" s="5"/>
      <c r="G13" s="5" t="s">
        <v>34</v>
      </c>
      <c r="H13" s="3">
        <v>30440</v>
      </c>
      <c r="I13" s="4">
        <v>74880</v>
      </c>
      <c r="J13" s="3" t="s">
        <v>35</v>
      </c>
      <c r="K13" s="4">
        <v>11881427</v>
      </c>
      <c r="L13" s="8"/>
      <c r="M13" s="148">
        <f t="shared" si="0"/>
        <v>5.0694444444444486E-2</v>
      </c>
      <c r="N13" s="101">
        <f t="shared" si="1"/>
        <v>8</v>
      </c>
      <c r="P13" s="101">
        <v>11</v>
      </c>
      <c r="Q13" s="101">
        <f>COUNTIF(N:N, "11")</f>
        <v>5</v>
      </c>
      <c r="R13" s="101">
        <f t="shared" si="2"/>
        <v>2.625</v>
      </c>
      <c r="S13" s="150">
        <f t="shared" si="4"/>
        <v>7.0972222222222242E-2</v>
      </c>
      <c r="T13" s="149">
        <f t="shared" si="3"/>
        <v>0.22988056333644571</v>
      </c>
    </row>
    <row r="14" spans="1:20" x14ac:dyDescent="0.25">
      <c r="A14" s="7"/>
      <c r="B14" s="7"/>
      <c r="C14" s="1">
        <v>0.36388888888888887</v>
      </c>
      <c r="D14" s="145">
        <v>0.40486111111111112</v>
      </c>
      <c r="E14" s="5">
        <v>84769351</v>
      </c>
      <c r="F14" s="5"/>
      <c r="G14" s="5" t="s">
        <v>36</v>
      </c>
      <c r="H14" s="3">
        <v>33200</v>
      </c>
      <c r="I14" s="4">
        <v>78100</v>
      </c>
      <c r="J14" s="3" t="s">
        <v>37</v>
      </c>
      <c r="K14" s="4">
        <v>11881496</v>
      </c>
      <c r="L14" s="8"/>
      <c r="M14" s="148">
        <f t="shared" si="0"/>
        <v>4.0972222222222243E-2</v>
      </c>
      <c r="N14" s="101">
        <f t="shared" si="1"/>
        <v>8</v>
      </c>
      <c r="P14" s="101">
        <v>12</v>
      </c>
      <c r="Q14" s="101">
        <f>COUNTIF(N:N, "12")</f>
        <v>6</v>
      </c>
      <c r="R14" s="101">
        <f t="shared" si="2"/>
        <v>2.625</v>
      </c>
      <c r="S14" s="150">
        <f t="shared" si="4"/>
        <v>0.13287037037037033</v>
      </c>
      <c r="T14" s="149">
        <f t="shared" si="3"/>
        <v>0.22988056333644571</v>
      </c>
    </row>
    <row r="15" spans="1:20" x14ac:dyDescent="0.25">
      <c r="A15" s="7"/>
      <c r="B15" s="7"/>
      <c r="C15" s="1">
        <v>0.3833333333333333</v>
      </c>
      <c r="D15" s="145">
        <v>0.44097222222222227</v>
      </c>
      <c r="E15" s="5">
        <v>84768479</v>
      </c>
      <c r="F15" s="5"/>
      <c r="G15" s="5" t="s">
        <v>38</v>
      </c>
      <c r="H15" s="3">
        <v>35380</v>
      </c>
      <c r="I15" s="4">
        <v>76920</v>
      </c>
      <c r="J15" s="3" t="s">
        <v>29</v>
      </c>
      <c r="K15" s="4">
        <v>11881622</v>
      </c>
      <c r="L15" s="8"/>
      <c r="M15" s="148">
        <f t="shared" si="0"/>
        <v>5.7638888888888962E-2</v>
      </c>
      <c r="N15" s="101">
        <f t="shared" si="1"/>
        <v>9</v>
      </c>
      <c r="P15" s="101">
        <v>13</v>
      </c>
      <c r="Q15" s="101">
        <f>COUNTIF(N:N, "13")</f>
        <v>6</v>
      </c>
      <c r="R15" s="101">
        <f t="shared" si="2"/>
        <v>2.625</v>
      </c>
      <c r="S15" s="150">
        <f t="shared" si="4"/>
        <v>0.37118055555555557</v>
      </c>
      <c r="T15" s="149">
        <f t="shared" si="3"/>
        <v>0.22988056333644571</v>
      </c>
    </row>
    <row r="16" spans="1:20" x14ac:dyDescent="0.25">
      <c r="A16" s="7"/>
      <c r="B16" s="7"/>
      <c r="C16" s="1">
        <v>0.37986111111111115</v>
      </c>
      <c r="D16" s="145">
        <v>0.44722222222222219</v>
      </c>
      <c r="E16" s="5">
        <v>84768472</v>
      </c>
      <c r="F16" s="5"/>
      <c r="G16" s="5" t="s">
        <v>39</v>
      </c>
      <c r="H16" s="3">
        <v>33320</v>
      </c>
      <c r="I16" s="4">
        <v>77580</v>
      </c>
      <c r="J16" s="3" t="s">
        <v>40</v>
      </c>
      <c r="K16" s="4">
        <v>11881596</v>
      </c>
      <c r="L16" s="8"/>
      <c r="M16" s="148">
        <f t="shared" si="0"/>
        <v>6.7361111111111038E-2</v>
      </c>
      <c r="N16" s="101">
        <f t="shared" si="1"/>
        <v>9</v>
      </c>
      <c r="P16" s="101">
        <v>14</v>
      </c>
      <c r="Q16" s="101">
        <f>COUNTIF(N:N, "14")</f>
        <v>5</v>
      </c>
      <c r="R16" s="101">
        <f t="shared" si="2"/>
        <v>2.625</v>
      </c>
      <c r="S16" s="150">
        <f t="shared" si="4"/>
        <v>0.30402777777777779</v>
      </c>
      <c r="T16" s="149">
        <f t="shared" si="3"/>
        <v>0.22988056333644571</v>
      </c>
    </row>
    <row r="17" spans="1:20" x14ac:dyDescent="0.25">
      <c r="A17" s="7"/>
      <c r="B17" s="7"/>
      <c r="C17" s="1">
        <v>0.42291666666666666</v>
      </c>
      <c r="D17" s="145">
        <v>0.48125000000000001</v>
      </c>
      <c r="E17" s="5">
        <v>84770120</v>
      </c>
      <c r="F17" s="5"/>
      <c r="G17" s="5">
        <v>833162</v>
      </c>
      <c r="H17" s="3">
        <v>31340</v>
      </c>
      <c r="I17" s="4">
        <v>79100</v>
      </c>
      <c r="J17" s="3" t="s">
        <v>41</v>
      </c>
      <c r="K17" s="4">
        <v>11881865</v>
      </c>
      <c r="L17" s="8"/>
      <c r="M17" s="148">
        <f t="shared" si="0"/>
        <v>5.8333333333333348E-2</v>
      </c>
      <c r="N17" s="101">
        <f t="shared" si="1"/>
        <v>10</v>
      </c>
      <c r="P17" s="101">
        <v>15</v>
      </c>
      <c r="Q17" s="101">
        <f>COUNTIF(N:N, "15")</f>
        <v>3</v>
      </c>
      <c r="R17" s="101">
        <f t="shared" si="2"/>
        <v>2.625</v>
      </c>
      <c r="S17" s="150">
        <f t="shared" si="4"/>
        <v>0.34305555555555561</v>
      </c>
      <c r="T17" s="149">
        <f t="shared" si="3"/>
        <v>0.22988056333644571</v>
      </c>
    </row>
    <row r="18" spans="1:20" x14ac:dyDescent="0.25">
      <c r="A18" s="7"/>
      <c r="B18" s="7"/>
      <c r="C18" s="1">
        <v>0.40416666666666662</v>
      </c>
      <c r="D18" s="145">
        <v>0.4777777777777778</v>
      </c>
      <c r="E18" s="5">
        <v>84773844</v>
      </c>
      <c r="F18" s="5"/>
      <c r="G18" s="5">
        <v>3114361</v>
      </c>
      <c r="H18" s="3">
        <v>32620</v>
      </c>
      <c r="I18" s="4">
        <v>77880</v>
      </c>
      <c r="J18" s="3" t="s">
        <v>42</v>
      </c>
      <c r="K18" s="4">
        <v>11881747</v>
      </c>
      <c r="L18" s="8"/>
      <c r="M18" s="148">
        <f t="shared" si="0"/>
        <v>7.3611111111111183E-2</v>
      </c>
      <c r="N18" s="101">
        <f t="shared" si="1"/>
        <v>9</v>
      </c>
      <c r="P18" s="101">
        <v>16</v>
      </c>
      <c r="Q18" s="101">
        <f>COUNTIF(N:N, "16")</f>
        <v>4</v>
      </c>
      <c r="R18" s="101">
        <f t="shared" si="2"/>
        <v>2.625</v>
      </c>
      <c r="S18" s="150">
        <f t="shared" si="4"/>
        <v>5.1736111111111094E-2</v>
      </c>
      <c r="T18" s="149">
        <f t="shared" si="3"/>
        <v>0.22988056333644571</v>
      </c>
    </row>
    <row r="19" spans="1:20" x14ac:dyDescent="0.25">
      <c r="A19" s="7"/>
      <c r="B19" s="7"/>
      <c r="C19" s="1">
        <v>0.4069444444444445</v>
      </c>
      <c r="D19" s="145">
        <v>0.47152777777777777</v>
      </c>
      <c r="E19" s="5">
        <v>84761348</v>
      </c>
      <c r="F19" s="5"/>
      <c r="G19" s="5" t="s">
        <v>43</v>
      </c>
      <c r="H19" s="3">
        <v>30580</v>
      </c>
      <c r="I19" s="4">
        <v>77620</v>
      </c>
      <c r="J19" s="3" t="s">
        <v>14</v>
      </c>
      <c r="K19" s="4">
        <v>11881755</v>
      </c>
      <c r="L19" s="8"/>
      <c r="M19" s="148">
        <f t="shared" si="0"/>
        <v>6.458333333333327E-2</v>
      </c>
      <c r="N19" s="101">
        <f t="shared" si="1"/>
        <v>9</v>
      </c>
      <c r="P19" s="101">
        <v>17</v>
      </c>
      <c r="Q19" s="101">
        <f>COUNTIF(N:N, "17")</f>
        <v>2</v>
      </c>
      <c r="R19" s="101">
        <f t="shared" si="2"/>
        <v>2.625</v>
      </c>
      <c r="S19" s="150">
        <f t="shared" si="4"/>
        <v>7.0486111111111138E-2</v>
      </c>
      <c r="T19" s="149">
        <f t="shared" si="3"/>
        <v>0.22988056333644571</v>
      </c>
    </row>
    <row r="20" spans="1:20" x14ac:dyDescent="0.25">
      <c r="A20" s="7"/>
      <c r="B20" s="7"/>
      <c r="C20" s="1">
        <v>0.41944444444444445</v>
      </c>
      <c r="D20" s="145">
        <v>0.46666666666666662</v>
      </c>
      <c r="E20" s="5" t="s">
        <v>30</v>
      </c>
      <c r="F20" s="5"/>
      <c r="G20" s="2" t="s">
        <v>44</v>
      </c>
      <c r="H20" s="3">
        <v>76140</v>
      </c>
      <c r="I20" s="4">
        <v>33500</v>
      </c>
      <c r="J20" s="3" t="s">
        <v>32</v>
      </c>
      <c r="K20" s="4">
        <v>11881883</v>
      </c>
      <c r="L20" s="8"/>
      <c r="M20" s="148">
        <f t="shared" si="0"/>
        <v>4.7222222222222165E-2</v>
      </c>
      <c r="N20" s="101">
        <f t="shared" si="1"/>
        <v>10</v>
      </c>
      <c r="P20" s="101">
        <v>18</v>
      </c>
      <c r="Q20" s="101">
        <f>COUNTIF(N:N, "18")</f>
        <v>2</v>
      </c>
      <c r="R20" s="101">
        <f t="shared" si="2"/>
        <v>2.625</v>
      </c>
      <c r="S20" s="150">
        <f t="shared" si="4"/>
        <v>0.48958333333333348</v>
      </c>
      <c r="T20" s="149">
        <f t="shared" si="3"/>
        <v>0.22988056333644571</v>
      </c>
    </row>
    <row r="21" spans="1:20" x14ac:dyDescent="0.25">
      <c r="A21" s="7"/>
      <c r="B21" s="7"/>
      <c r="C21" s="1">
        <v>0.41250000000000003</v>
      </c>
      <c r="D21" s="145">
        <v>0.55208333333333337</v>
      </c>
      <c r="E21" s="5">
        <v>84773845</v>
      </c>
      <c r="F21" s="5"/>
      <c r="G21" s="5">
        <v>751779</v>
      </c>
      <c r="H21" s="3">
        <v>32480</v>
      </c>
      <c r="I21" s="4">
        <v>75840</v>
      </c>
      <c r="J21" s="3" t="s">
        <v>45</v>
      </c>
      <c r="K21" s="4">
        <v>11881808</v>
      </c>
      <c r="L21" s="8"/>
      <c r="M21" s="148">
        <f t="shared" si="0"/>
        <v>0.13958333333333334</v>
      </c>
      <c r="N21" s="101">
        <f t="shared" si="1"/>
        <v>9</v>
      </c>
      <c r="P21" s="101">
        <v>19</v>
      </c>
      <c r="Q21" s="101">
        <f>COUNTIF(N:N, "19")</f>
        <v>1</v>
      </c>
      <c r="R21" s="101">
        <f t="shared" si="2"/>
        <v>2.625</v>
      </c>
      <c r="S21" s="150">
        <f t="shared" si="4"/>
        <v>0.54513888888888884</v>
      </c>
      <c r="T21" s="149">
        <f t="shared" si="3"/>
        <v>0.22988056333644571</v>
      </c>
    </row>
    <row r="22" spans="1:20" x14ac:dyDescent="0.25">
      <c r="A22" s="7"/>
      <c r="B22" s="7"/>
      <c r="C22" s="1">
        <v>0.43194444444444446</v>
      </c>
      <c r="D22" s="145">
        <v>0.4909722222222222</v>
      </c>
      <c r="E22" s="5">
        <v>84768476</v>
      </c>
      <c r="F22" s="5"/>
      <c r="G22" s="5">
        <v>5116438</v>
      </c>
      <c r="H22" s="3">
        <v>31800</v>
      </c>
      <c r="I22" s="4">
        <v>79560</v>
      </c>
      <c r="J22" s="3" t="s">
        <v>46</v>
      </c>
      <c r="K22" s="4">
        <v>11881909</v>
      </c>
      <c r="L22" s="8"/>
      <c r="M22" s="148">
        <f t="shared" si="0"/>
        <v>5.9027777777777735E-2</v>
      </c>
      <c r="N22" s="101">
        <f t="shared" si="1"/>
        <v>10</v>
      </c>
      <c r="P22" s="101">
        <v>20</v>
      </c>
      <c r="Q22" s="101">
        <f>COUNTIF(N:N, "20")</f>
        <v>3</v>
      </c>
      <c r="R22" s="101">
        <f t="shared" si="2"/>
        <v>2.625</v>
      </c>
      <c r="S22" s="150">
        <f t="shared" si="4"/>
        <v>0.59907407407407398</v>
      </c>
      <c r="T22" s="149">
        <f t="shared" si="3"/>
        <v>0.22988056333644571</v>
      </c>
    </row>
    <row r="23" spans="1:20" x14ac:dyDescent="0.25">
      <c r="A23" s="7"/>
      <c r="B23" s="7"/>
      <c r="C23" s="1">
        <v>0.44861111111111113</v>
      </c>
      <c r="D23" s="145">
        <v>0.53194444444444444</v>
      </c>
      <c r="E23" s="5">
        <v>84768477</v>
      </c>
      <c r="F23" s="5"/>
      <c r="G23" s="5" t="s">
        <v>20</v>
      </c>
      <c r="H23" s="3">
        <v>33100</v>
      </c>
      <c r="I23" s="4">
        <v>77600</v>
      </c>
      <c r="J23" s="3" t="s">
        <v>21</v>
      </c>
      <c r="K23" s="4">
        <v>11881961</v>
      </c>
      <c r="L23" s="8"/>
      <c r="M23" s="148">
        <f t="shared" si="0"/>
        <v>8.3333333333333315E-2</v>
      </c>
      <c r="N23" s="101">
        <f t="shared" si="1"/>
        <v>10</v>
      </c>
      <c r="P23" s="101">
        <v>21</v>
      </c>
      <c r="Q23" s="101">
        <f>COUNTIF(N:N, "21")</f>
        <v>2</v>
      </c>
      <c r="R23" s="101">
        <f t="shared" si="2"/>
        <v>2.625</v>
      </c>
      <c r="S23" s="150">
        <f t="shared" si="4"/>
        <v>0.56284722222222239</v>
      </c>
      <c r="T23" s="149">
        <f t="shared" si="3"/>
        <v>0.22988056333644571</v>
      </c>
    </row>
    <row r="24" spans="1:20" x14ac:dyDescent="0.25">
      <c r="A24" s="7"/>
      <c r="B24" s="7"/>
      <c r="C24" s="1">
        <v>0.45</v>
      </c>
      <c r="D24" s="145">
        <v>0.49652777777777773</v>
      </c>
      <c r="E24" s="5">
        <v>84774592</v>
      </c>
      <c r="F24" s="5"/>
      <c r="G24" s="5" t="s">
        <v>47</v>
      </c>
      <c r="H24" s="3">
        <v>32300</v>
      </c>
      <c r="I24" s="4">
        <v>74220</v>
      </c>
      <c r="J24" s="3" t="s">
        <v>48</v>
      </c>
      <c r="K24" s="4">
        <v>11881966</v>
      </c>
      <c r="L24" s="8"/>
      <c r="M24" s="148">
        <f t="shared" si="0"/>
        <v>4.6527777777777724E-2</v>
      </c>
      <c r="N24" s="101">
        <f t="shared" si="1"/>
        <v>10</v>
      </c>
      <c r="P24" s="158">
        <v>22</v>
      </c>
      <c r="Q24" s="158">
        <f>COUNTIF(N:N, "22")</f>
        <v>0</v>
      </c>
      <c r="R24" s="158">
        <f t="shared" si="2"/>
        <v>2.625</v>
      </c>
      <c r="S24" s="159">
        <v>0</v>
      </c>
      <c r="T24" s="160">
        <f t="shared" si="3"/>
        <v>0.22988056333644571</v>
      </c>
    </row>
    <row r="25" spans="1:20" x14ac:dyDescent="0.25">
      <c r="A25" s="7"/>
      <c r="B25" s="7"/>
      <c r="C25" s="1">
        <v>0.45277777777777778</v>
      </c>
      <c r="D25" s="145">
        <v>0.51458333333333328</v>
      </c>
      <c r="E25" s="5">
        <v>84773685</v>
      </c>
      <c r="F25" s="5"/>
      <c r="G25" s="5" t="s">
        <v>49</v>
      </c>
      <c r="H25" s="3">
        <v>33100</v>
      </c>
      <c r="I25" s="4">
        <v>77160</v>
      </c>
      <c r="J25" s="3" t="s">
        <v>50</v>
      </c>
      <c r="K25" s="4">
        <v>11881991</v>
      </c>
      <c r="L25" s="8"/>
      <c r="M25" s="148">
        <f t="shared" si="0"/>
        <v>6.1805555555555503E-2</v>
      </c>
      <c r="N25" s="101">
        <f t="shared" si="1"/>
        <v>10</v>
      </c>
      <c r="P25" s="158">
        <v>23</v>
      </c>
      <c r="Q25" s="158">
        <f>COUNTIF(N:N, "23")</f>
        <v>0</v>
      </c>
      <c r="R25" s="158">
        <f t="shared" si="2"/>
        <v>2.625</v>
      </c>
      <c r="S25" s="159">
        <v>0</v>
      </c>
      <c r="T25" s="160">
        <f t="shared" si="3"/>
        <v>0.22988056333644571</v>
      </c>
    </row>
    <row r="26" spans="1:20" x14ac:dyDescent="0.25">
      <c r="A26" s="7"/>
      <c r="B26" s="7"/>
      <c r="C26" s="1">
        <v>0.44375000000000003</v>
      </c>
      <c r="D26" s="145">
        <v>0.50624999999999998</v>
      </c>
      <c r="E26" s="5">
        <v>84770121</v>
      </c>
      <c r="F26" s="5"/>
      <c r="G26" s="5" t="s">
        <v>51</v>
      </c>
      <c r="H26" s="3">
        <v>32860</v>
      </c>
      <c r="I26" s="4">
        <v>76880</v>
      </c>
      <c r="J26" s="3" t="s">
        <v>52</v>
      </c>
      <c r="K26" s="4">
        <v>11881949</v>
      </c>
      <c r="L26" s="8"/>
      <c r="M26" s="148">
        <f t="shared" si="0"/>
        <v>6.2499999999999944E-2</v>
      </c>
      <c r="N26" s="101">
        <f t="shared" si="1"/>
        <v>10</v>
      </c>
    </row>
    <row r="27" spans="1:20" x14ac:dyDescent="0.25">
      <c r="A27" s="7"/>
      <c r="B27" s="7"/>
      <c r="C27" s="1">
        <v>0.4597222222222222</v>
      </c>
      <c r="D27" s="145">
        <v>0.5541666666666667</v>
      </c>
      <c r="E27" s="5">
        <v>84770123</v>
      </c>
      <c r="F27" s="5"/>
      <c r="G27" s="5" t="s">
        <v>53</v>
      </c>
      <c r="H27" s="3">
        <v>30460</v>
      </c>
      <c r="I27" s="4">
        <v>72660</v>
      </c>
      <c r="J27" s="3" t="s">
        <v>23</v>
      </c>
      <c r="K27" s="4">
        <v>11882040</v>
      </c>
      <c r="L27" s="8"/>
      <c r="M27" s="148">
        <f t="shared" si="0"/>
        <v>9.4444444444444497E-2</v>
      </c>
      <c r="N27" s="101">
        <f t="shared" si="1"/>
        <v>11</v>
      </c>
    </row>
    <row r="28" spans="1:20" x14ac:dyDescent="0.25">
      <c r="A28" s="7"/>
      <c r="B28" s="7"/>
      <c r="C28" s="1">
        <v>0.46736111111111112</v>
      </c>
      <c r="D28" s="145">
        <v>0.5541666666666667</v>
      </c>
      <c r="E28" s="5">
        <v>84773850</v>
      </c>
      <c r="F28" s="5"/>
      <c r="G28" s="5">
        <v>3216630</v>
      </c>
      <c r="H28" s="3">
        <v>32740</v>
      </c>
      <c r="I28" s="4">
        <v>75920</v>
      </c>
      <c r="J28" s="3" t="s">
        <v>54</v>
      </c>
      <c r="K28" s="4">
        <v>11882050</v>
      </c>
      <c r="L28" s="8"/>
      <c r="M28" s="148">
        <f t="shared" si="0"/>
        <v>8.680555555555558E-2</v>
      </c>
      <c r="N28" s="101">
        <f t="shared" si="1"/>
        <v>11</v>
      </c>
    </row>
    <row r="29" spans="1:20" x14ac:dyDescent="0.25">
      <c r="A29" s="7"/>
      <c r="B29" s="7"/>
      <c r="C29" s="1">
        <v>0.47361111111111115</v>
      </c>
      <c r="D29" s="145">
        <v>0.52777777777777779</v>
      </c>
      <c r="E29" s="5" t="s">
        <v>30</v>
      </c>
      <c r="F29" s="5"/>
      <c r="G29" s="2" t="s">
        <v>55</v>
      </c>
      <c r="H29" s="3">
        <v>72640</v>
      </c>
      <c r="I29" s="4">
        <v>33340</v>
      </c>
      <c r="J29" s="3" t="s">
        <v>32</v>
      </c>
      <c r="K29" s="4">
        <v>11882071</v>
      </c>
      <c r="L29" s="8"/>
      <c r="M29" s="148">
        <f t="shared" si="0"/>
        <v>5.4166666666666641E-2</v>
      </c>
      <c r="N29" s="101">
        <f t="shared" si="1"/>
        <v>11</v>
      </c>
    </row>
    <row r="30" spans="1:20" x14ac:dyDescent="0.25">
      <c r="A30" s="7"/>
      <c r="B30" s="7"/>
      <c r="C30" s="1">
        <v>0.47847222222222219</v>
      </c>
      <c r="D30" s="145">
        <v>0.52361111111111114</v>
      </c>
      <c r="E30" s="5">
        <v>84762131</v>
      </c>
      <c r="F30" s="5"/>
      <c r="G30" s="5">
        <v>3153931</v>
      </c>
      <c r="H30" s="3">
        <v>30020</v>
      </c>
      <c r="I30" s="4">
        <v>75040</v>
      </c>
      <c r="J30" s="3" t="s">
        <v>56</v>
      </c>
      <c r="K30" s="4">
        <v>11882094</v>
      </c>
      <c r="L30" s="8"/>
      <c r="M30" s="148">
        <f t="shared" si="0"/>
        <v>4.5138888888888951E-2</v>
      </c>
      <c r="N30" s="101">
        <f t="shared" si="1"/>
        <v>11</v>
      </c>
    </row>
    <row r="31" spans="1:20" x14ac:dyDescent="0.25">
      <c r="A31" s="7"/>
      <c r="B31" s="7"/>
      <c r="C31" s="1">
        <v>0.48402777777777778</v>
      </c>
      <c r="D31" s="145">
        <v>0.55833333333333335</v>
      </c>
      <c r="E31" s="5">
        <v>84768485</v>
      </c>
      <c r="F31" s="5"/>
      <c r="G31" s="5" t="s">
        <v>57</v>
      </c>
      <c r="H31" s="3">
        <v>30380</v>
      </c>
      <c r="I31" s="4">
        <v>73980</v>
      </c>
      <c r="J31" s="3" t="s">
        <v>58</v>
      </c>
      <c r="K31" s="4">
        <v>11882103</v>
      </c>
      <c r="L31" s="8"/>
      <c r="M31" s="148">
        <f t="shared" si="0"/>
        <v>7.4305555555555569E-2</v>
      </c>
      <c r="N31" s="101">
        <f t="shared" si="1"/>
        <v>11</v>
      </c>
    </row>
    <row r="32" spans="1:20" x14ac:dyDescent="0.25">
      <c r="A32" s="7"/>
      <c r="B32" s="7"/>
      <c r="C32" s="1">
        <v>0.51666666666666672</v>
      </c>
      <c r="D32" s="145">
        <v>0.56597222222222221</v>
      </c>
      <c r="E32" s="5">
        <v>84768473</v>
      </c>
      <c r="F32" s="5"/>
      <c r="G32" s="5" t="s">
        <v>59</v>
      </c>
      <c r="H32" s="3">
        <v>31940</v>
      </c>
      <c r="I32" s="4">
        <v>77260</v>
      </c>
      <c r="J32" s="3" t="s">
        <v>60</v>
      </c>
      <c r="K32" s="4">
        <v>11882225</v>
      </c>
      <c r="L32" s="8"/>
      <c r="M32" s="148">
        <f t="shared" si="0"/>
        <v>4.9305555555555491E-2</v>
      </c>
      <c r="N32" s="101">
        <f t="shared" si="1"/>
        <v>12</v>
      </c>
    </row>
    <row r="33" spans="1:14" x14ac:dyDescent="0.25">
      <c r="A33" s="7"/>
      <c r="B33" s="7"/>
      <c r="C33" s="1">
        <v>0.52083333333333337</v>
      </c>
      <c r="D33" s="145">
        <v>0.59097222222222223</v>
      </c>
      <c r="E33" s="5">
        <v>84761952</v>
      </c>
      <c r="F33" s="5"/>
      <c r="G33" s="5" t="s">
        <v>61</v>
      </c>
      <c r="H33" s="3">
        <v>33200</v>
      </c>
      <c r="I33" s="4">
        <v>74780</v>
      </c>
      <c r="J33" s="3" t="s">
        <v>62</v>
      </c>
      <c r="K33" s="4">
        <v>11882233</v>
      </c>
      <c r="L33" s="8"/>
      <c r="M33" s="148">
        <f t="shared" si="0"/>
        <v>7.0138888888888862E-2</v>
      </c>
      <c r="N33" s="101">
        <f t="shared" si="1"/>
        <v>12</v>
      </c>
    </row>
    <row r="34" spans="1:14" x14ac:dyDescent="0.25">
      <c r="A34" s="7"/>
      <c r="B34" s="7"/>
      <c r="C34" s="1">
        <v>0.52500000000000002</v>
      </c>
      <c r="D34" s="145">
        <v>0.62152777777777779</v>
      </c>
      <c r="E34" s="5">
        <v>84768484</v>
      </c>
      <c r="F34" s="5"/>
      <c r="G34" s="5">
        <v>581548</v>
      </c>
      <c r="H34" s="3">
        <v>33980</v>
      </c>
      <c r="I34" s="4">
        <v>77040</v>
      </c>
      <c r="J34" s="3" t="s">
        <v>63</v>
      </c>
      <c r="K34" s="4">
        <v>11882240</v>
      </c>
      <c r="L34" s="8"/>
      <c r="M34" s="148">
        <f t="shared" si="0"/>
        <v>9.6527777777777768E-2</v>
      </c>
      <c r="N34" s="101">
        <f t="shared" si="1"/>
        <v>12</v>
      </c>
    </row>
    <row r="35" spans="1:14" x14ac:dyDescent="0.25">
      <c r="A35" s="7"/>
      <c r="B35" s="7"/>
      <c r="C35" s="1">
        <v>0.52847222222222223</v>
      </c>
      <c r="D35" s="145">
        <v>0.6</v>
      </c>
      <c r="E35" s="5">
        <v>84759477</v>
      </c>
      <c r="F35" s="5"/>
      <c r="G35" s="5" t="s">
        <v>64</v>
      </c>
      <c r="H35" s="3">
        <v>33900</v>
      </c>
      <c r="I35" s="4">
        <v>77740</v>
      </c>
      <c r="J35" s="3" t="s">
        <v>65</v>
      </c>
      <c r="K35" s="4">
        <v>11882242</v>
      </c>
      <c r="L35" s="8"/>
      <c r="M35" s="148">
        <f t="shared" si="0"/>
        <v>7.1527777777777746E-2</v>
      </c>
      <c r="N35" s="101">
        <f t="shared" si="1"/>
        <v>12</v>
      </c>
    </row>
    <row r="36" spans="1:14" x14ac:dyDescent="0.25">
      <c r="A36" s="7"/>
      <c r="B36" s="7"/>
      <c r="C36" s="1">
        <v>0.52916666666666667</v>
      </c>
      <c r="D36" s="145">
        <v>0.57291666666666663</v>
      </c>
      <c r="E36" s="5" t="s">
        <v>30</v>
      </c>
      <c r="F36" s="5"/>
      <c r="G36" s="2" t="s">
        <v>66</v>
      </c>
      <c r="H36" s="3">
        <v>75340</v>
      </c>
      <c r="I36" s="4">
        <v>33980</v>
      </c>
      <c r="J36" s="3" t="s">
        <v>32</v>
      </c>
      <c r="K36" s="4">
        <v>11882244</v>
      </c>
      <c r="L36" s="8"/>
      <c r="M36" s="148">
        <f t="shared" si="0"/>
        <v>4.3749999999999956E-2</v>
      </c>
      <c r="N36" s="101">
        <f t="shared" si="1"/>
        <v>12</v>
      </c>
    </row>
    <row r="37" spans="1:14" x14ac:dyDescent="0.25">
      <c r="A37" s="12"/>
      <c r="B37" s="12"/>
      <c r="C37" s="144">
        <v>0.53402777777777777</v>
      </c>
      <c r="D37" s="146">
        <v>1</v>
      </c>
      <c r="E37" s="10">
        <v>84770128</v>
      </c>
      <c r="F37" s="10"/>
      <c r="G37" s="10" t="s">
        <v>67</v>
      </c>
      <c r="H37" s="9">
        <v>35240</v>
      </c>
      <c r="I37" s="11"/>
      <c r="J37" s="9" t="s">
        <v>67</v>
      </c>
      <c r="K37" s="11">
        <v>11882270</v>
      </c>
      <c r="L37" s="14" t="s">
        <v>68</v>
      </c>
      <c r="M37" s="148">
        <f t="shared" si="0"/>
        <v>0.46597222222222223</v>
      </c>
      <c r="N37" s="101">
        <f t="shared" si="1"/>
        <v>12</v>
      </c>
    </row>
    <row r="38" spans="1:14" x14ac:dyDescent="0.25">
      <c r="A38" s="7"/>
      <c r="B38" s="7"/>
      <c r="C38" s="1">
        <v>0.55486111111111114</v>
      </c>
      <c r="D38" s="145">
        <v>0.60555555555555551</v>
      </c>
      <c r="E38" s="5">
        <v>84768474</v>
      </c>
      <c r="F38" s="5"/>
      <c r="G38" s="5" t="s">
        <v>69</v>
      </c>
      <c r="H38" s="3">
        <v>32940</v>
      </c>
      <c r="I38" s="4">
        <v>78120</v>
      </c>
      <c r="J38" s="3" t="s">
        <v>70</v>
      </c>
      <c r="K38" s="4">
        <v>11882318</v>
      </c>
      <c r="L38" s="8"/>
      <c r="M38" s="148">
        <f t="shared" si="0"/>
        <v>5.0694444444444375E-2</v>
      </c>
      <c r="N38" s="101">
        <f t="shared" si="1"/>
        <v>13</v>
      </c>
    </row>
    <row r="39" spans="1:14" x14ac:dyDescent="0.25">
      <c r="A39" s="7"/>
      <c r="B39" s="7"/>
      <c r="C39" s="1">
        <v>0.55694444444444446</v>
      </c>
      <c r="D39" s="145">
        <v>0.61458333333333337</v>
      </c>
      <c r="E39" s="5">
        <v>84773684</v>
      </c>
      <c r="F39" s="5"/>
      <c r="G39" s="5">
        <v>5096517</v>
      </c>
      <c r="H39" s="3">
        <v>35380</v>
      </c>
      <c r="I39" s="4">
        <v>78600</v>
      </c>
      <c r="J39" s="3" t="s">
        <v>71</v>
      </c>
      <c r="K39" s="4">
        <v>11882321</v>
      </c>
      <c r="L39" s="8"/>
      <c r="M39" s="148">
        <f t="shared" si="0"/>
        <v>5.7638888888888906E-2</v>
      </c>
      <c r="N39" s="101">
        <f t="shared" si="1"/>
        <v>13</v>
      </c>
    </row>
    <row r="40" spans="1:14" x14ac:dyDescent="0.25">
      <c r="A40" s="7"/>
      <c r="B40" s="7"/>
      <c r="C40" s="1">
        <v>0.56388888888888888</v>
      </c>
      <c r="D40" s="145">
        <v>0.63194444444444442</v>
      </c>
      <c r="E40" s="5">
        <v>84761347</v>
      </c>
      <c r="F40" s="5"/>
      <c r="G40" s="5" t="s">
        <v>72</v>
      </c>
      <c r="H40" s="3">
        <v>34120</v>
      </c>
      <c r="I40" s="4">
        <v>78340</v>
      </c>
      <c r="J40" s="3" t="s">
        <v>73</v>
      </c>
      <c r="K40" s="4">
        <v>11882326</v>
      </c>
      <c r="L40" s="8"/>
      <c r="M40" s="148">
        <f t="shared" si="0"/>
        <v>6.8055555555555536E-2</v>
      </c>
      <c r="N40" s="101">
        <f t="shared" si="1"/>
        <v>13</v>
      </c>
    </row>
    <row r="41" spans="1:14" x14ac:dyDescent="0.25">
      <c r="A41" s="7"/>
      <c r="B41" s="7"/>
      <c r="C41" s="1">
        <v>0.5708333333333333</v>
      </c>
      <c r="D41" s="147">
        <v>1.3798611111111112</v>
      </c>
      <c r="E41" s="5">
        <v>84776670</v>
      </c>
      <c r="F41" s="5"/>
      <c r="G41" s="5" t="s">
        <v>22</v>
      </c>
      <c r="H41" s="3">
        <v>27980</v>
      </c>
      <c r="I41" s="4">
        <v>77400</v>
      </c>
      <c r="J41" s="3" t="s">
        <v>23</v>
      </c>
      <c r="K41" s="4">
        <v>11882330</v>
      </c>
      <c r="L41" s="8"/>
      <c r="M41" s="148">
        <f t="shared" si="0"/>
        <v>0.8090277777777779</v>
      </c>
      <c r="N41" s="101">
        <f t="shared" si="1"/>
        <v>13</v>
      </c>
    </row>
    <row r="42" spans="1:14" x14ac:dyDescent="0.25">
      <c r="A42" s="7"/>
      <c r="B42" s="7"/>
      <c r="C42" s="1">
        <v>0.57708333333333328</v>
      </c>
      <c r="D42" s="147">
        <v>1.2229166666666667</v>
      </c>
      <c r="E42" s="5">
        <v>84774653</v>
      </c>
      <c r="F42" s="5"/>
      <c r="G42" s="5" t="s">
        <v>74</v>
      </c>
      <c r="H42" s="3">
        <v>27440</v>
      </c>
      <c r="I42" s="4">
        <v>76100</v>
      </c>
      <c r="J42" s="3" t="s">
        <v>23</v>
      </c>
      <c r="K42" s="4">
        <v>11882336</v>
      </c>
      <c r="L42" s="8"/>
      <c r="M42" s="148">
        <f t="shared" si="0"/>
        <v>0.64583333333333337</v>
      </c>
      <c r="N42" s="101">
        <f t="shared" si="1"/>
        <v>13</v>
      </c>
    </row>
    <row r="43" spans="1:14" x14ac:dyDescent="0.25">
      <c r="A43" s="7"/>
      <c r="B43" s="7"/>
      <c r="C43" s="1">
        <v>0.57986111111111105</v>
      </c>
      <c r="D43" s="147">
        <v>1.1756944444444444</v>
      </c>
      <c r="E43" s="5">
        <v>84776668</v>
      </c>
      <c r="F43" s="5"/>
      <c r="G43" s="5" t="s">
        <v>75</v>
      </c>
      <c r="H43" s="3">
        <v>29960</v>
      </c>
      <c r="I43" s="4">
        <v>75020</v>
      </c>
      <c r="J43" s="3" t="s">
        <v>23</v>
      </c>
      <c r="K43" s="4">
        <v>11882348</v>
      </c>
      <c r="L43" s="8"/>
      <c r="M43" s="148">
        <f t="shared" si="0"/>
        <v>0.59583333333333333</v>
      </c>
      <c r="N43" s="101">
        <f t="shared" si="1"/>
        <v>13</v>
      </c>
    </row>
    <row r="44" spans="1:14" x14ac:dyDescent="0.25">
      <c r="A44" s="7"/>
      <c r="B44" s="7"/>
      <c r="C44" s="1">
        <v>0.59166666666666667</v>
      </c>
      <c r="D44" s="147">
        <v>1.3423611111111111</v>
      </c>
      <c r="E44" s="5">
        <v>84778339</v>
      </c>
      <c r="F44" s="5"/>
      <c r="G44" s="5" t="s">
        <v>76</v>
      </c>
      <c r="H44" s="3">
        <v>30340</v>
      </c>
      <c r="I44" s="4">
        <v>75920</v>
      </c>
      <c r="J44" s="3" t="s">
        <v>23</v>
      </c>
      <c r="K44" s="4">
        <v>11882357</v>
      </c>
      <c r="L44" s="8"/>
      <c r="M44" s="148">
        <f t="shared" si="0"/>
        <v>0.75069444444444444</v>
      </c>
      <c r="N44" s="101">
        <f t="shared" si="1"/>
        <v>14</v>
      </c>
    </row>
    <row r="45" spans="1:14" x14ac:dyDescent="0.25">
      <c r="A45" s="7"/>
      <c r="B45" s="7"/>
      <c r="C45" s="1">
        <v>0.59861111111111109</v>
      </c>
      <c r="D45" s="145">
        <v>0.64236111111111105</v>
      </c>
      <c r="E45" s="5">
        <v>84761664</v>
      </c>
      <c r="F45" s="5"/>
      <c r="G45" s="5" t="s">
        <v>77</v>
      </c>
      <c r="H45" s="3">
        <v>33420</v>
      </c>
      <c r="I45" s="4">
        <v>73640</v>
      </c>
      <c r="J45" s="3" t="s">
        <v>29</v>
      </c>
      <c r="K45" s="4">
        <v>11882361</v>
      </c>
      <c r="L45" s="8"/>
      <c r="M45" s="148">
        <f t="shared" si="0"/>
        <v>4.3749999999999956E-2</v>
      </c>
      <c r="N45" s="101">
        <f t="shared" si="1"/>
        <v>14</v>
      </c>
    </row>
    <row r="46" spans="1:14" x14ac:dyDescent="0.25">
      <c r="A46" s="7"/>
      <c r="B46" s="7"/>
      <c r="C46" s="1">
        <v>0.60902777777777783</v>
      </c>
      <c r="D46" s="145">
        <v>0.64722222222222225</v>
      </c>
      <c r="E46" s="5">
        <v>84774247</v>
      </c>
      <c r="F46" s="5"/>
      <c r="G46" s="5" t="s">
        <v>78</v>
      </c>
      <c r="H46" s="3">
        <v>33160</v>
      </c>
      <c r="I46" s="4">
        <v>76620</v>
      </c>
      <c r="J46" s="3" t="s">
        <v>79</v>
      </c>
      <c r="K46" s="4">
        <v>11882367</v>
      </c>
      <c r="L46" s="8"/>
      <c r="M46" s="148">
        <f t="shared" si="0"/>
        <v>3.819444444444442E-2</v>
      </c>
      <c r="N46" s="101">
        <f t="shared" si="1"/>
        <v>14</v>
      </c>
    </row>
    <row r="47" spans="1:14" x14ac:dyDescent="0.25">
      <c r="A47" s="7"/>
      <c r="B47" s="7"/>
      <c r="C47" s="1">
        <v>0.61111111111111105</v>
      </c>
      <c r="D47" s="147">
        <v>1.25</v>
      </c>
      <c r="E47" s="5">
        <v>84770129</v>
      </c>
      <c r="F47" s="5"/>
      <c r="G47" s="5" t="s">
        <v>80</v>
      </c>
      <c r="H47" s="3">
        <v>30460</v>
      </c>
      <c r="I47" s="4">
        <v>77920</v>
      </c>
      <c r="J47" s="3" t="s">
        <v>23</v>
      </c>
      <c r="K47" s="4">
        <v>11882378</v>
      </c>
      <c r="L47" s="8"/>
      <c r="M47" s="148">
        <f t="shared" si="0"/>
        <v>0.63888888888888895</v>
      </c>
      <c r="N47" s="101">
        <f t="shared" si="1"/>
        <v>14</v>
      </c>
    </row>
    <row r="48" spans="1:14" x14ac:dyDescent="0.25">
      <c r="A48" s="7"/>
      <c r="B48" s="7"/>
      <c r="C48" s="1">
        <v>0.62222222222222223</v>
      </c>
      <c r="D48" s="145">
        <v>0.67083333333333339</v>
      </c>
      <c r="E48" s="5">
        <v>84774248</v>
      </c>
      <c r="F48" s="5"/>
      <c r="G48" s="5">
        <v>2638572</v>
      </c>
      <c r="H48" s="3">
        <v>34480</v>
      </c>
      <c r="I48" s="4">
        <v>79520</v>
      </c>
      <c r="J48" s="3" t="s">
        <v>81</v>
      </c>
      <c r="K48" s="4">
        <v>11882385</v>
      </c>
      <c r="L48" s="8"/>
      <c r="M48" s="148">
        <f t="shared" si="0"/>
        <v>4.861111111111116E-2</v>
      </c>
      <c r="N48" s="101">
        <f t="shared" si="1"/>
        <v>14</v>
      </c>
    </row>
    <row r="49" spans="1:14" x14ac:dyDescent="0.25">
      <c r="A49" s="7"/>
      <c r="B49" s="7"/>
      <c r="C49" s="1">
        <v>0.62916666666666665</v>
      </c>
      <c r="D49" s="145">
        <v>0.68263888888888891</v>
      </c>
      <c r="E49" s="5">
        <v>84774593</v>
      </c>
      <c r="F49" s="5"/>
      <c r="G49" s="5" t="s">
        <v>82</v>
      </c>
      <c r="H49" s="3">
        <v>35400</v>
      </c>
      <c r="I49" s="4">
        <v>77440</v>
      </c>
      <c r="J49" s="3" t="s">
        <v>83</v>
      </c>
      <c r="K49" s="4">
        <v>11882389</v>
      </c>
      <c r="L49" s="8"/>
      <c r="M49" s="148">
        <f t="shared" si="0"/>
        <v>5.3472222222222254E-2</v>
      </c>
      <c r="N49" s="101">
        <f t="shared" si="1"/>
        <v>15</v>
      </c>
    </row>
    <row r="50" spans="1:14" x14ac:dyDescent="0.25">
      <c r="A50" s="7"/>
      <c r="B50" s="7"/>
      <c r="C50" s="1">
        <v>0.63124999999999998</v>
      </c>
      <c r="D50" s="147">
        <v>1.5472222222222223</v>
      </c>
      <c r="E50" s="5">
        <v>84777272</v>
      </c>
      <c r="F50" s="5"/>
      <c r="G50" s="5" t="s">
        <v>84</v>
      </c>
      <c r="H50" s="3">
        <v>29860</v>
      </c>
      <c r="I50" s="4">
        <v>75380</v>
      </c>
      <c r="J50" s="3" t="s">
        <v>23</v>
      </c>
      <c r="K50" s="4">
        <v>11882393</v>
      </c>
      <c r="L50" s="8"/>
      <c r="M50" s="148">
        <f t="shared" si="0"/>
        <v>0.9159722222222223</v>
      </c>
      <c r="N50" s="101">
        <f t="shared" si="1"/>
        <v>15</v>
      </c>
    </row>
    <row r="51" spans="1:14" x14ac:dyDescent="0.25">
      <c r="A51" s="7"/>
      <c r="B51" s="7"/>
      <c r="C51" s="1">
        <v>0.65208333333333335</v>
      </c>
      <c r="D51" s="145">
        <v>0.71180555555555547</v>
      </c>
      <c r="E51" s="5">
        <v>84768475</v>
      </c>
      <c r="F51" s="5"/>
      <c r="G51" s="5" t="s">
        <v>85</v>
      </c>
      <c r="H51" s="3">
        <v>33580</v>
      </c>
      <c r="I51" s="4">
        <v>77240</v>
      </c>
      <c r="J51" s="3" t="s">
        <v>60</v>
      </c>
      <c r="K51" s="4">
        <v>11882431</v>
      </c>
      <c r="L51" s="8"/>
      <c r="M51" s="148">
        <f t="shared" si="0"/>
        <v>5.9722222222222121E-2</v>
      </c>
      <c r="N51" s="101">
        <f t="shared" si="1"/>
        <v>15</v>
      </c>
    </row>
    <row r="52" spans="1:14" x14ac:dyDescent="0.25">
      <c r="A52" s="7"/>
      <c r="B52" s="7"/>
      <c r="C52" s="1">
        <v>0.66666666666666663</v>
      </c>
      <c r="D52" s="145">
        <v>0.6958333333333333</v>
      </c>
      <c r="E52" s="5">
        <v>84762140</v>
      </c>
      <c r="F52" s="5"/>
      <c r="G52" s="5" t="s">
        <v>86</v>
      </c>
      <c r="H52" s="3">
        <v>31960</v>
      </c>
      <c r="I52" s="4">
        <v>30620</v>
      </c>
      <c r="J52" s="3" t="s">
        <v>86</v>
      </c>
      <c r="K52" s="4">
        <v>11882438</v>
      </c>
      <c r="L52" s="8"/>
      <c r="M52" s="148">
        <f t="shared" si="0"/>
        <v>2.9166666666666674E-2</v>
      </c>
      <c r="N52" s="101">
        <f t="shared" si="1"/>
        <v>16</v>
      </c>
    </row>
    <row r="53" spans="1:14" x14ac:dyDescent="0.25">
      <c r="A53" s="7"/>
      <c r="B53" s="7"/>
      <c r="C53" s="1">
        <v>0.67013888888888884</v>
      </c>
      <c r="D53" s="145">
        <v>0.7270833333333333</v>
      </c>
      <c r="E53" s="5">
        <v>84761344</v>
      </c>
      <c r="F53" s="5"/>
      <c r="G53" s="5" t="s">
        <v>87</v>
      </c>
      <c r="H53" s="3">
        <v>33680</v>
      </c>
      <c r="I53" s="4">
        <v>77760</v>
      </c>
      <c r="J53" s="3" t="s">
        <v>88</v>
      </c>
      <c r="K53" s="4">
        <v>11883442</v>
      </c>
      <c r="L53" s="8"/>
      <c r="M53" s="148">
        <f t="shared" si="0"/>
        <v>5.6944444444444464E-2</v>
      </c>
      <c r="N53" s="101">
        <f t="shared" si="1"/>
        <v>16</v>
      </c>
    </row>
    <row r="54" spans="1:14" x14ac:dyDescent="0.25">
      <c r="A54" s="7"/>
      <c r="B54" s="7"/>
      <c r="C54" s="1">
        <v>0.68472222222222223</v>
      </c>
      <c r="D54" s="145">
        <v>0.7284722222222223</v>
      </c>
      <c r="E54" s="5">
        <v>84768480</v>
      </c>
      <c r="F54" s="5"/>
      <c r="G54" s="5">
        <v>3045043</v>
      </c>
      <c r="H54" s="3">
        <v>31860</v>
      </c>
      <c r="I54" s="4">
        <v>78460</v>
      </c>
      <c r="J54" s="3" t="s">
        <v>89</v>
      </c>
      <c r="K54" s="4">
        <v>11882445</v>
      </c>
      <c r="L54" s="8"/>
      <c r="M54" s="148">
        <f t="shared" si="0"/>
        <v>4.3750000000000067E-2</v>
      </c>
      <c r="N54" s="101">
        <f t="shared" si="1"/>
        <v>16</v>
      </c>
    </row>
    <row r="55" spans="1:14" x14ac:dyDescent="0.25">
      <c r="A55" s="7"/>
      <c r="B55" s="7"/>
      <c r="C55" s="1">
        <v>0.70000000000000007</v>
      </c>
      <c r="D55" s="145">
        <v>0.77708333333333324</v>
      </c>
      <c r="E55" s="5">
        <v>84770154</v>
      </c>
      <c r="F55" s="5"/>
      <c r="G55" s="5" t="s">
        <v>90</v>
      </c>
      <c r="H55" s="3">
        <v>34180</v>
      </c>
      <c r="I55" s="4">
        <v>77380</v>
      </c>
      <c r="J55" s="3" t="s">
        <v>91</v>
      </c>
      <c r="K55" s="4">
        <v>11882471</v>
      </c>
      <c r="L55" s="8"/>
      <c r="M55" s="148">
        <f t="shared" si="0"/>
        <v>7.7083333333333171E-2</v>
      </c>
      <c r="N55" s="101">
        <f t="shared" si="1"/>
        <v>16</v>
      </c>
    </row>
    <row r="56" spans="1:14" x14ac:dyDescent="0.25">
      <c r="A56" s="7"/>
      <c r="B56" s="7"/>
      <c r="C56" s="1">
        <v>0.71597222222222223</v>
      </c>
      <c r="D56" s="145">
        <v>0.75416666666666676</v>
      </c>
      <c r="E56" s="5">
        <v>84770130</v>
      </c>
      <c r="F56" s="5"/>
      <c r="G56" s="5" t="s">
        <v>13</v>
      </c>
      <c r="H56" s="3">
        <v>30300</v>
      </c>
      <c r="I56" s="4">
        <v>75740</v>
      </c>
      <c r="J56" s="3" t="s">
        <v>14</v>
      </c>
      <c r="K56" s="4">
        <v>11882480</v>
      </c>
      <c r="L56" s="8"/>
      <c r="M56" s="148">
        <f t="shared" si="0"/>
        <v>3.8194444444444531E-2</v>
      </c>
      <c r="N56" s="101">
        <f t="shared" si="1"/>
        <v>17</v>
      </c>
    </row>
    <row r="57" spans="1:14" x14ac:dyDescent="0.25">
      <c r="A57" s="7"/>
      <c r="B57" s="7"/>
      <c r="C57" s="1">
        <v>0.73055555555555562</v>
      </c>
      <c r="D57" s="145">
        <v>0.83333333333333337</v>
      </c>
      <c r="E57" s="5">
        <v>84777503</v>
      </c>
      <c r="F57" s="5"/>
      <c r="G57" s="5">
        <v>864890</v>
      </c>
      <c r="H57" s="3">
        <v>30700</v>
      </c>
      <c r="I57" s="4">
        <v>77700</v>
      </c>
      <c r="J57" s="3" t="s">
        <v>92</v>
      </c>
      <c r="K57" s="4">
        <v>11882501</v>
      </c>
      <c r="L57" s="8"/>
      <c r="M57" s="148">
        <f t="shared" si="0"/>
        <v>0.10277777777777775</v>
      </c>
      <c r="N57" s="101">
        <f t="shared" si="1"/>
        <v>17</v>
      </c>
    </row>
    <row r="58" spans="1:14" x14ac:dyDescent="0.25">
      <c r="A58" s="7"/>
      <c r="B58" s="7"/>
      <c r="C58" s="1">
        <v>0.76944444444444438</v>
      </c>
      <c r="D58" s="147">
        <v>1.2916666666666667</v>
      </c>
      <c r="E58" s="5">
        <v>84774246</v>
      </c>
      <c r="F58" s="5"/>
      <c r="G58" s="5" t="s">
        <v>93</v>
      </c>
      <c r="H58" s="3">
        <v>29920</v>
      </c>
      <c r="I58" s="4">
        <v>75200</v>
      </c>
      <c r="J58" s="3" t="s">
        <v>23</v>
      </c>
      <c r="K58" s="4">
        <v>11882523</v>
      </c>
      <c r="L58" s="8"/>
      <c r="M58" s="148">
        <f t="shared" si="0"/>
        <v>0.52222222222222237</v>
      </c>
      <c r="N58" s="101">
        <f t="shared" si="1"/>
        <v>18</v>
      </c>
    </row>
    <row r="59" spans="1:14" x14ac:dyDescent="0.25">
      <c r="A59" s="7"/>
      <c r="B59" s="7"/>
      <c r="C59" s="1">
        <v>0.78680555555555554</v>
      </c>
      <c r="D59" s="147">
        <v>1.2437500000000001</v>
      </c>
      <c r="E59" s="5">
        <v>84777273</v>
      </c>
      <c r="F59" s="5"/>
      <c r="G59" s="5">
        <v>2315630</v>
      </c>
      <c r="H59" s="3">
        <v>34360</v>
      </c>
      <c r="I59" s="4">
        <v>76880</v>
      </c>
      <c r="J59" s="3" t="s">
        <v>94</v>
      </c>
      <c r="K59" s="4">
        <v>11882538</v>
      </c>
      <c r="L59" s="8"/>
      <c r="M59" s="148">
        <f t="shared" si="0"/>
        <v>0.4569444444444446</v>
      </c>
      <c r="N59" s="101">
        <f t="shared" si="1"/>
        <v>18</v>
      </c>
    </row>
    <row r="60" spans="1:14" x14ac:dyDescent="0.25">
      <c r="A60" s="7"/>
      <c r="B60" s="7"/>
      <c r="C60" s="1">
        <v>0.79305555555555562</v>
      </c>
      <c r="D60" s="147">
        <v>1.3381944444444445</v>
      </c>
      <c r="E60" s="5">
        <v>84777274</v>
      </c>
      <c r="F60" s="5"/>
      <c r="G60" s="5">
        <v>2648721</v>
      </c>
      <c r="H60" s="3">
        <v>34240</v>
      </c>
      <c r="I60" s="4">
        <v>77920</v>
      </c>
      <c r="J60" s="3" t="s">
        <v>94</v>
      </c>
      <c r="K60" s="4">
        <v>11882540</v>
      </c>
      <c r="L60" s="8"/>
      <c r="M60" s="148">
        <f t="shared" si="0"/>
        <v>0.54513888888888884</v>
      </c>
      <c r="N60" s="101">
        <f t="shared" si="1"/>
        <v>19</v>
      </c>
    </row>
    <row r="61" spans="1:14" x14ac:dyDescent="0.25">
      <c r="A61" s="7"/>
      <c r="B61" s="7"/>
      <c r="C61" s="1">
        <v>0.84444444444444444</v>
      </c>
      <c r="D61" s="147">
        <v>1.4097222222222223</v>
      </c>
      <c r="E61" s="5">
        <v>84777275</v>
      </c>
      <c r="F61" s="5"/>
      <c r="G61" s="5">
        <v>5161157</v>
      </c>
      <c r="H61" s="3">
        <v>34320</v>
      </c>
      <c r="I61" s="4">
        <v>76880</v>
      </c>
      <c r="J61" s="3" t="s">
        <v>23</v>
      </c>
      <c r="K61" s="4">
        <v>11882550</v>
      </c>
      <c r="L61" s="8"/>
      <c r="M61" s="148">
        <f t="shared" si="0"/>
        <v>0.56527777777777788</v>
      </c>
      <c r="N61" s="101">
        <f t="shared" si="1"/>
        <v>20</v>
      </c>
    </row>
    <row r="62" spans="1:14" x14ac:dyDescent="0.25">
      <c r="A62" s="7"/>
      <c r="B62" s="7"/>
      <c r="C62" s="1">
        <v>0.85069444444444453</v>
      </c>
      <c r="D62" s="147">
        <v>1.4791666666666667</v>
      </c>
      <c r="E62" s="5">
        <v>84777271</v>
      </c>
      <c r="F62" s="5"/>
      <c r="G62" s="5">
        <v>2315636</v>
      </c>
      <c r="H62" s="3">
        <v>34440</v>
      </c>
      <c r="I62" s="4">
        <v>76680</v>
      </c>
      <c r="J62" s="3" t="s">
        <v>94</v>
      </c>
      <c r="K62" s="4">
        <v>11882551</v>
      </c>
      <c r="L62" s="8"/>
      <c r="M62" s="148">
        <f t="shared" si="0"/>
        <v>0.62847222222222221</v>
      </c>
      <c r="N62" s="101">
        <f t="shared" si="1"/>
        <v>20</v>
      </c>
    </row>
    <row r="63" spans="1:14" x14ac:dyDescent="0.25">
      <c r="A63" s="7"/>
      <c r="B63" s="7"/>
      <c r="C63" s="1">
        <v>0.88263888888888886</v>
      </c>
      <c r="D63" s="147">
        <v>1.4937500000000001</v>
      </c>
      <c r="E63" s="5">
        <v>84774244</v>
      </c>
      <c r="F63" s="5"/>
      <c r="G63" s="5" t="s">
        <v>95</v>
      </c>
      <c r="H63" s="3">
        <v>35480</v>
      </c>
      <c r="I63" s="4">
        <v>77580</v>
      </c>
      <c r="J63" s="3" t="s">
        <v>29</v>
      </c>
      <c r="K63" s="4">
        <v>11882579</v>
      </c>
      <c r="L63" s="8"/>
      <c r="M63" s="148">
        <f t="shared" si="0"/>
        <v>0.61111111111111127</v>
      </c>
      <c r="N63" s="101">
        <f t="shared" si="1"/>
        <v>21</v>
      </c>
    </row>
    <row r="64" spans="1:14" x14ac:dyDescent="0.25">
      <c r="A64" s="7"/>
      <c r="B64" s="7"/>
      <c r="C64" s="1">
        <v>0.90555555555555556</v>
      </c>
      <c r="D64" s="147">
        <v>1.4201388888888891</v>
      </c>
      <c r="E64" s="5">
        <v>84774243</v>
      </c>
      <c r="F64" s="5"/>
      <c r="G64" s="5" t="s">
        <v>96</v>
      </c>
      <c r="H64" s="3">
        <v>35360</v>
      </c>
      <c r="I64" s="4">
        <v>76720</v>
      </c>
      <c r="J64" s="3" t="s">
        <v>29</v>
      </c>
      <c r="K64" s="4">
        <v>11882585</v>
      </c>
      <c r="L64" s="8"/>
      <c r="M64" s="148">
        <f t="shared" si="0"/>
        <v>0.5145833333333335</v>
      </c>
      <c r="N64" s="101">
        <f t="shared" si="1"/>
        <v>21</v>
      </c>
    </row>
    <row r="65" spans="1:14" x14ac:dyDescent="0.25">
      <c r="A65" s="7"/>
      <c r="B65" s="7"/>
      <c r="C65" s="1">
        <v>0.86249999999999993</v>
      </c>
      <c r="D65" s="147">
        <v>1.465972222222222</v>
      </c>
      <c r="E65" s="5">
        <v>84774245</v>
      </c>
      <c r="F65" s="5"/>
      <c r="G65" s="5" t="s">
        <v>53</v>
      </c>
      <c r="H65" s="3">
        <v>27620</v>
      </c>
      <c r="I65" s="4">
        <v>78640</v>
      </c>
      <c r="J65" s="3" t="s">
        <v>23</v>
      </c>
      <c r="K65" s="4">
        <v>11880556</v>
      </c>
      <c r="L65" s="8"/>
      <c r="M65" s="148">
        <f t="shared" si="0"/>
        <v>0.60347222222222208</v>
      </c>
      <c r="N65" s="101">
        <f t="shared" si="1"/>
        <v>20</v>
      </c>
    </row>
    <row r="66" spans="1:14" x14ac:dyDescent="0.25">
      <c r="M66" s="148"/>
      <c r="N66" s="101"/>
    </row>
    <row r="67" spans="1:14" x14ac:dyDescent="0.25">
      <c r="M67" s="148"/>
      <c r="N67" s="101"/>
    </row>
    <row r="68" spans="1:14" x14ac:dyDescent="0.25">
      <c r="M68" s="148"/>
      <c r="N68" s="101"/>
    </row>
    <row r="69" spans="1:14" x14ac:dyDescent="0.25">
      <c r="M69" s="148"/>
      <c r="N69" s="101"/>
    </row>
    <row r="70" spans="1:14" x14ac:dyDescent="0.25">
      <c r="M70" s="148"/>
      <c r="N70" s="101"/>
    </row>
    <row r="71" spans="1:14" x14ac:dyDescent="0.25">
      <c r="M71" s="148"/>
      <c r="N71" s="101"/>
    </row>
    <row r="72" spans="1:14" x14ac:dyDescent="0.25">
      <c r="M72" s="148"/>
      <c r="N72" s="101"/>
    </row>
    <row r="73" spans="1:14" x14ac:dyDescent="0.25">
      <c r="M73" s="148"/>
      <c r="N73" s="101"/>
    </row>
    <row r="74" spans="1:14" x14ac:dyDescent="0.25">
      <c r="M74" s="148"/>
      <c r="N74" s="101"/>
    </row>
    <row r="75" spans="1:14" x14ac:dyDescent="0.25">
      <c r="M75" s="148"/>
      <c r="N75" s="101"/>
    </row>
    <row r="76" spans="1:14" x14ac:dyDescent="0.25">
      <c r="M76" s="148"/>
      <c r="N76" s="101"/>
    </row>
    <row r="77" spans="1:14" x14ac:dyDescent="0.25">
      <c r="M77" s="148"/>
      <c r="N77" s="101"/>
    </row>
    <row r="78" spans="1:14" x14ac:dyDescent="0.25">
      <c r="M78" s="148"/>
      <c r="N78" s="101"/>
    </row>
    <row r="79" spans="1:14" x14ac:dyDescent="0.25">
      <c r="M79" s="148"/>
      <c r="N79" s="101"/>
    </row>
    <row r="80" spans="1:14" x14ac:dyDescent="0.25">
      <c r="M80" s="148"/>
      <c r="N80" s="101"/>
    </row>
    <row r="81" spans="13:14" x14ac:dyDescent="0.25">
      <c r="M81" s="148"/>
      <c r="N81" s="101"/>
    </row>
    <row r="82" spans="13:14" x14ac:dyDescent="0.25">
      <c r="M82" s="148"/>
      <c r="N82" s="101"/>
    </row>
    <row r="83" spans="13:14" x14ac:dyDescent="0.25">
      <c r="M83" s="148"/>
      <c r="N83" s="101"/>
    </row>
    <row r="84" spans="13:14" x14ac:dyDescent="0.25">
      <c r="M84" s="148"/>
      <c r="N84" s="101"/>
    </row>
    <row r="85" spans="13:14" x14ac:dyDescent="0.25">
      <c r="M85" s="148"/>
      <c r="N85" s="101"/>
    </row>
    <row r="86" spans="13:14" x14ac:dyDescent="0.25">
      <c r="M86" s="148"/>
      <c r="N86" s="101"/>
    </row>
    <row r="87" spans="13:14" x14ac:dyDescent="0.25">
      <c r="M87" s="148"/>
      <c r="N87" s="101"/>
    </row>
    <row r="88" spans="13:14" x14ac:dyDescent="0.25">
      <c r="M88" s="148"/>
      <c r="N88" s="101"/>
    </row>
    <row r="89" spans="13:14" x14ac:dyDescent="0.25">
      <c r="M89" s="148"/>
      <c r="N89" s="101"/>
    </row>
    <row r="90" spans="13:14" x14ac:dyDescent="0.25">
      <c r="M90" s="148"/>
      <c r="N90" s="101"/>
    </row>
    <row r="91" spans="13:14" x14ac:dyDescent="0.25">
      <c r="M91" s="148"/>
      <c r="N91" s="101"/>
    </row>
    <row r="92" spans="13:14" x14ac:dyDescent="0.25">
      <c r="M92" s="148"/>
      <c r="N92" s="101"/>
    </row>
    <row r="93" spans="13:14" x14ac:dyDescent="0.25">
      <c r="M93" s="148"/>
      <c r="N93" s="101"/>
    </row>
    <row r="94" spans="13:14" x14ac:dyDescent="0.25">
      <c r="M94" s="148"/>
      <c r="N94" s="101"/>
    </row>
    <row r="95" spans="13:14" x14ac:dyDescent="0.25">
      <c r="M95" s="148"/>
      <c r="N95" s="101"/>
    </row>
    <row r="96" spans="13:14" x14ac:dyDescent="0.25">
      <c r="M96" s="148"/>
      <c r="N96" s="101"/>
    </row>
    <row r="97" spans="13:14" x14ac:dyDescent="0.25">
      <c r="M97" s="148"/>
      <c r="N97" s="101"/>
    </row>
    <row r="98" spans="13:14" x14ac:dyDescent="0.25">
      <c r="M98" s="148"/>
      <c r="N98" s="101"/>
    </row>
    <row r="99" spans="13:14" x14ac:dyDescent="0.25">
      <c r="M99" s="148"/>
      <c r="N99" s="101"/>
    </row>
    <row r="100" spans="13:14" x14ac:dyDescent="0.25">
      <c r="M100" s="148"/>
      <c r="N100" s="101"/>
    </row>
    <row r="101" spans="13:14" x14ac:dyDescent="0.25">
      <c r="M101" s="148"/>
      <c r="N101" s="101"/>
    </row>
    <row r="102" spans="13:14" x14ac:dyDescent="0.25">
      <c r="M102" s="148"/>
      <c r="N102" s="101"/>
    </row>
    <row r="103" spans="13:14" x14ac:dyDescent="0.25">
      <c r="M103" s="148"/>
      <c r="N103" s="101"/>
    </row>
    <row r="104" spans="13:14" x14ac:dyDescent="0.25">
      <c r="M104" s="148"/>
      <c r="N104" s="101"/>
    </row>
    <row r="105" spans="13:14" x14ac:dyDescent="0.25">
      <c r="M105" s="148"/>
      <c r="N105" s="101"/>
    </row>
    <row r="106" spans="13:14" x14ac:dyDescent="0.25">
      <c r="M106" s="148"/>
      <c r="N106" s="101"/>
    </row>
    <row r="107" spans="13:14" x14ac:dyDescent="0.25">
      <c r="M107" s="148"/>
      <c r="N107" s="101"/>
    </row>
    <row r="108" spans="13:14" x14ac:dyDescent="0.25">
      <c r="M108" s="148"/>
      <c r="N108" s="101"/>
    </row>
    <row r="109" spans="13:14" x14ac:dyDescent="0.25">
      <c r="M109" s="148"/>
      <c r="N109" s="101"/>
    </row>
    <row r="110" spans="13:14" x14ac:dyDescent="0.25">
      <c r="M110" s="148"/>
      <c r="N110" s="101"/>
    </row>
    <row r="111" spans="13:14" x14ac:dyDescent="0.25">
      <c r="M111" s="148"/>
      <c r="N111" s="101"/>
    </row>
    <row r="112" spans="13:14" x14ac:dyDescent="0.25">
      <c r="M112" s="148"/>
      <c r="N112" s="101"/>
    </row>
    <row r="113" spans="13:14" x14ac:dyDescent="0.25">
      <c r="M113" s="148"/>
      <c r="N113" s="101"/>
    </row>
    <row r="114" spans="13:14" x14ac:dyDescent="0.25">
      <c r="M114" s="148"/>
      <c r="N114" s="101"/>
    </row>
    <row r="115" spans="13:14" x14ac:dyDescent="0.25">
      <c r="M115" s="148"/>
      <c r="N115" s="101"/>
    </row>
    <row r="116" spans="13:14" x14ac:dyDescent="0.25">
      <c r="M116" s="148"/>
      <c r="N116" s="101"/>
    </row>
    <row r="117" spans="13:14" x14ac:dyDescent="0.25">
      <c r="M117" s="148"/>
      <c r="N117" s="101"/>
    </row>
    <row r="118" spans="13:14" x14ac:dyDescent="0.25">
      <c r="M118" s="148"/>
      <c r="N118" s="101"/>
    </row>
    <row r="119" spans="13:14" x14ac:dyDescent="0.25">
      <c r="M119" s="148"/>
      <c r="N119" s="101"/>
    </row>
    <row r="120" spans="13:14" x14ac:dyDescent="0.25">
      <c r="M120" s="148"/>
      <c r="N120" s="101"/>
    </row>
    <row r="121" spans="13:14" x14ac:dyDescent="0.25">
      <c r="M121" s="148"/>
      <c r="N121" s="101"/>
    </row>
    <row r="122" spans="13:14" x14ac:dyDescent="0.25">
      <c r="M122" s="148"/>
      <c r="N122" s="101"/>
    </row>
    <row r="123" spans="13:14" x14ac:dyDescent="0.25">
      <c r="M123" s="148"/>
      <c r="N123" s="101"/>
    </row>
    <row r="124" spans="13:14" x14ac:dyDescent="0.25">
      <c r="M124" s="148"/>
      <c r="N124" s="101"/>
    </row>
    <row r="125" spans="13:14" x14ac:dyDescent="0.25">
      <c r="M125" s="148"/>
      <c r="N125" s="101"/>
    </row>
    <row r="126" spans="13:14" x14ac:dyDescent="0.25">
      <c r="M126" s="148"/>
      <c r="N126" s="101"/>
    </row>
    <row r="127" spans="13:14" x14ac:dyDescent="0.25">
      <c r="M127" s="148"/>
      <c r="N127" s="101"/>
    </row>
    <row r="128" spans="13:14" x14ac:dyDescent="0.25">
      <c r="M128" s="148"/>
      <c r="N128" s="101"/>
    </row>
    <row r="129" spans="13:14" x14ac:dyDescent="0.25">
      <c r="M129" s="148"/>
      <c r="N129" s="101"/>
    </row>
    <row r="130" spans="13:14" x14ac:dyDescent="0.25">
      <c r="M130" s="148"/>
      <c r="N130" s="101"/>
    </row>
    <row r="131" spans="13:14" x14ac:dyDescent="0.25">
      <c r="M131" s="148"/>
      <c r="N131" s="101"/>
    </row>
    <row r="132" spans="13:14" x14ac:dyDescent="0.25">
      <c r="M132" s="148"/>
      <c r="N132" s="101"/>
    </row>
    <row r="133" spans="13:14" x14ac:dyDescent="0.25">
      <c r="M133" s="148"/>
      <c r="N133" s="101"/>
    </row>
    <row r="134" spans="13:14" x14ac:dyDescent="0.25">
      <c r="M134" s="148"/>
      <c r="N134" s="101"/>
    </row>
    <row r="135" spans="13:14" x14ac:dyDescent="0.25">
      <c r="M135" s="148"/>
      <c r="N135" s="101"/>
    </row>
    <row r="136" spans="13:14" x14ac:dyDescent="0.25">
      <c r="M136" s="148"/>
      <c r="N136" s="101"/>
    </row>
    <row r="137" spans="13:14" x14ac:dyDescent="0.25">
      <c r="M137" s="148"/>
      <c r="N137" s="101"/>
    </row>
    <row r="138" spans="13:14" x14ac:dyDescent="0.25">
      <c r="M138" s="148"/>
      <c r="N138" s="101"/>
    </row>
    <row r="139" spans="13:14" x14ac:dyDescent="0.25">
      <c r="M139" s="148"/>
      <c r="N139" s="101"/>
    </row>
    <row r="140" spans="13:14" x14ac:dyDescent="0.25">
      <c r="M140" s="148"/>
      <c r="N140" s="101"/>
    </row>
    <row r="141" spans="13:14" x14ac:dyDescent="0.25">
      <c r="M141" s="148"/>
      <c r="N141" s="101"/>
    </row>
    <row r="142" spans="13:14" x14ac:dyDescent="0.25">
      <c r="M142" s="148"/>
      <c r="N142" s="101"/>
    </row>
    <row r="143" spans="13:14" x14ac:dyDescent="0.25">
      <c r="M143" s="148"/>
      <c r="N143" s="101"/>
    </row>
    <row r="144" spans="13:14" x14ac:dyDescent="0.25">
      <c r="M144" s="148"/>
      <c r="N144" s="101"/>
    </row>
    <row r="145" spans="13:14" x14ac:dyDescent="0.25">
      <c r="M145" s="148"/>
      <c r="N145" s="101"/>
    </row>
    <row r="146" spans="13:14" x14ac:dyDescent="0.25">
      <c r="M146" s="148"/>
      <c r="N146" s="101"/>
    </row>
    <row r="147" spans="13:14" x14ac:dyDescent="0.25">
      <c r="M147" s="148"/>
      <c r="N147" s="101"/>
    </row>
    <row r="148" spans="13:14" x14ac:dyDescent="0.25">
      <c r="M148" s="148"/>
      <c r="N148" s="101"/>
    </row>
    <row r="149" spans="13:14" x14ac:dyDescent="0.25">
      <c r="M149" s="148"/>
      <c r="N149" s="101"/>
    </row>
    <row r="150" spans="13:14" x14ac:dyDescent="0.25">
      <c r="M150" s="148"/>
      <c r="N150" s="101"/>
    </row>
    <row r="151" spans="13:14" x14ac:dyDescent="0.25">
      <c r="M151" s="148"/>
      <c r="N151" s="101"/>
    </row>
    <row r="152" spans="13:14" x14ac:dyDescent="0.25">
      <c r="M152" s="148"/>
      <c r="N152" s="101"/>
    </row>
    <row r="153" spans="13:14" x14ac:dyDescent="0.25">
      <c r="M153" s="148"/>
      <c r="N153" s="101"/>
    </row>
    <row r="154" spans="13:14" x14ac:dyDescent="0.25">
      <c r="M154" s="148"/>
      <c r="N154" s="101"/>
    </row>
    <row r="155" spans="13:14" x14ac:dyDescent="0.25">
      <c r="M155" s="148"/>
      <c r="N155" s="101"/>
    </row>
    <row r="156" spans="13:14" x14ac:dyDescent="0.25">
      <c r="M156" s="148"/>
      <c r="N156" s="101"/>
    </row>
    <row r="157" spans="13:14" x14ac:dyDescent="0.25">
      <c r="M157" s="148"/>
      <c r="N157" s="101"/>
    </row>
    <row r="158" spans="13:14" x14ac:dyDescent="0.25">
      <c r="M158" s="148"/>
      <c r="N158" s="101"/>
    </row>
    <row r="159" spans="13:14" x14ac:dyDescent="0.25">
      <c r="M159" s="148"/>
      <c r="N159" s="101"/>
    </row>
    <row r="160" spans="13:14" x14ac:dyDescent="0.25">
      <c r="M160" s="148"/>
      <c r="N160" s="101"/>
    </row>
    <row r="161" spans="13:14" x14ac:dyDescent="0.25">
      <c r="M161" s="148"/>
      <c r="N161" s="101"/>
    </row>
    <row r="162" spans="13:14" x14ac:dyDescent="0.25">
      <c r="M162" s="148"/>
      <c r="N162" s="101"/>
    </row>
    <row r="163" spans="13:14" x14ac:dyDescent="0.25">
      <c r="M163" s="148"/>
      <c r="N163" s="101"/>
    </row>
    <row r="164" spans="13:14" x14ac:dyDescent="0.25">
      <c r="M164" s="148"/>
      <c r="N164" s="101"/>
    </row>
    <row r="165" spans="13:14" x14ac:dyDescent="0.25">
      <c r="M165" s="148"/>
      <c r="N165" s="101"/>
    </row>
    <row r="166" spans="13:14" x14ac:dyDescent="0.25">
      <c r="M166" s="148"/>
      <c r="N166" s="101"/>
    </row>
    <row r="167" spans="13:14" x14ac:dyDescent="0.25">
      <c r="M167" s="148"/>
      <c r="N167" s="101"/>
    </row>
    <row r="168" spans="13:14" x14ac:dyDescent="0.25">
      <c r="M168" s="148"/>
      <c r="N168" s="101"/>
    </row>
    <row r="169" spans="13:14" x14ac:dyDescent="0.25">
      <c r="M169" s="148"/>
      <c r="N169" s="101"/>
    </row>
    <row r="170" spans="13:14" x14ac:dyDescent="0.25">
      <c r="M170" s="148"/>
      <c r="N170" s="101"/>
    </row>
    <row r="171" spans="13:14" x14ac:dyDescent="0.25">
      <c r="M171" s="148"/>
      <c r="N171" s="101"/>
    </row>
    <row r="172" spans="13:14" x14ac:dyDescent="0.25">
      <c r="M172" s="148"/>
      <c r="N172" s="101"/>
    </row>
    <row r="173" spans="13:14" x14ac:dyDescent="0.25">
      <c r="M173" s="148"/>
      <c r="N173" s="101"/>
    </row>
    <row r="174" spans="13:14" x14ac:dyDescent="0.25">
      <c r="M174" s="148"/>
      <c r="N174" s="101"/>
    </row>
    <row r="175" spans="13:14" x14ac:dyDescent="0.25">
      <c r="M175" s="148"/>
      <c r="N175" s="101"/>
    </row>
    <row r="176" spans="13:14" x14ac:dyDescent="0.25">
      <c r="M176" s="148"/>
      <c r="N176" s="101"/>
    </row>
    <row r="177" spans="13:14" x14ac:dyDescent="0.25">
      <c r="M177" s="148"/>
      <c r="N177" s="101"/>
    </row>
    <row r="178" spans="13:14" x14ac:dyDescent="0.25">
      <c r="M178" s="148"/>
      <c r="N178" s="101"/>
    </row>
    <row r="179" spans="13:14" x14ac:dyDescent="0.25">
      <c r="M179" s="148"/>
      <c r="N179" s="101"/>
    </row>
    <row r="180" spans="13:14" x14ac:dyDescent="0.25">
      <c r="M180" s="148"/>
      <c r="N180" s="101"/>
    </row>
    <row r="181" spans="13:14" x14ac:dyDescent="0.25">
      <c r="M181" s="148"/>
      <c r="N181" s="101"/>
    </row>
    <row r="182" spans="13:14" x14ac:dyDescent="0.25">
      <c r="M182" s="148"/>
      <c r="N182" s="101"/>
    </row>
    <row r="183" spans="13:14" x14ac:dyDescent="0.25">
      <c r="M183" s="148"/>
      <c r="N183" s="101"/>
    </row>
    <row r="184" spans="13:14" x14ac:dyDescent="0.25">
      <c r="M184" s="148"/>
      <c r="N184" s="101"/>
    </row>
    <row r="185" spans="13:14" x14ac:dyDescent="0.25">
      <c r="M185" s="148"/>
      <c r="N185" s="101"/>
    </row>
    <row r="186" spans="13:14" x14ac:dyDescent="0.25">
      <c r="M186" s="148"/>
      <c r="N186" s="101"/>
    </row>
    <row r="187" spans="13:14" x14ac:dyDescent="0.25">
      <c r="M187" s="148"/>
      <c r="N187" s="101"/>
    </row>
    <row r="188" spans="13:14" x14ac:dyDescent="0.25">
      <c r="M188" s="148"/>
      <c r="N188" s="101"/>
    </row>
    <row r="189" spans="13:14" x14ac:dyDescent="0.25">
      <c r="M189" s="148"/>
      <c r="N189" s="101"/>
    </row>
    <row r="190" spans="13:14" x14ac:dyDescent="0.25">
      <c r="M190" s="148"/>
      <c r="N190" s="101"/>
    </row>
    <row r="191" spans="13:14" x14ac:dyDescent="0.25">
      <c r="M191" s="148"/>
      <c r="N191" s="101"/>
    </row>
    <row r="192" spans="13:14" x14ac:dyDescent="0.25">
      <c r="M192" s="148"/>
      <c r="N192" s="101"/>
    </row>
    <row r="193" spans="13:14" x14ac:dyDescent="0.25">
      <c r="M193" s="148"/>
      <c r="N193" s="101"/>
    </row>
    <row r="194" spans="13:14" x14ac:dyDescent="0.25">
      <c r="M194" s="148"/>
      <c r="N194" s="101"/>
    </row>
    <row r="195" spans="13:14" x14ac:dyDescent="0.25">
      <c r="M195" s="148"/>
      <c r="N195" s="101"/>
    </row>
    <row r="196" spans="13:14" x14ac:dyDescent="0.25">
      <c r="M196" s="148"/>
      <c r="N196" s="101"/>
    </row>
    <row r="197" spans="13:14" x14ac:dyDescent="0.25">
      <c r="M197" s="148"/>
      <c r="N197" s="101"/>
    </row>
    <row r="198" spans="13:14" x14ac:dyDescent="0.25">
      <c r="M198" s="148"/>
      <c r="N198" s="101"/>
    </row>
    <row r="199" spans="13:14" x14ac:dyDescent="0.25">
      <c r="M199" s="148"/>
      <c r="N199" s="101"/>
    </row>
    <row r="200" spans="13:14" x14ac:dyDescent="0.25">
      <c r="M200" s="148"/>
      <c r="N200" s="101"/>
    </row>
    <row r="201" spans="13:14" x14ac:dyDescent="0.25">
      <c r="M201" s="148">
        <f t="shared" ref="M201:M258" si="5">D201-C201</f>
        <v>0</v>
      </c>
    </row>
    <row r="202" spans="13:14" x14ac:dyDescent="0.25">
      <c r="M202" s="148">
        <f t="shared" si="5"/>
        <v>0</v>
      </c>
    </row>
    <row r="203" spans="13:14" x14ac:dyDescent="0.25">
      <c r="M203" s="148">
        <f t="shared" si="5"/>
        <v>0</v>
      </c>
    </row>
    <row r="204" spans="13:14" x14ac:dyDescent="0.25">
      <c r="M204" s="148">
        <f t="shared" si="5"/>
        <v>0</v>
      </c>
    </row>
    <row r="205" spans="13:14" x14ac:dyDescent="0.25">
      <c r="M205" s="148">
        <f t="shared" si="5"/>
        <v>0</v>
      </c>
    </row>
    <row r="206" spans="13:14" x14ac:dyDescent="0.25">
      <c r="M206" s="148">
        <f t="shared" si="5"/>
        <v>0</v>
      </c>
    </row>
    <row r="207" spans="13:14" x14ac:dyDescent="0.25">
      <c r="M207" s="148">
        <f t="shared" si="5"/>
        <v>0</v>
      </c>
    </row>
    <row r="208" spans="13:14" x14ac:dyDescent="0.25">
      <c r="M208" s="148">
        <f t="shared" si="5"/>
        <v>0</v>
      </c>
    </row>
    <row r="209" spans="13:13" x14ac:dyDescent="0.25">
      <c r="M209" s="148">
        <f t="shared" si="5"/>
        <v>0</v>
      </c>
    </row>
    <row r="210" spans="13:13" x14ac:dyDescent="0.25">
      <c r="M210" s="148">
        <f t="shared" si="5"/>
        <v>0</v>
      </c>
    </row>
    <row r="211" spans="13:13" x14ac:dyDescent="0.25">
      <c r="M211" s="148">
        <f t="shared" si="5"/>
        <v>0</v>
      </c>
    </row>
    <row r="212" spans="13:13" x14ac:dyDescent="0.25">
      <c r="M212" s="148">
        <f t="shared" si="5"/>
        <v>0</v>
      </c>
    </row>
    <row r="213" spans="13:13" x14ac:dyDescent="0.25">
      <c r="M213" s="148">
        <f t="shared" si="5"/>
        <v>0</v>
      </c>
    </row>
    <row r="214" spans="13:13" x14ac:dyDescent="0.25">
      <c r="M214" s="148">
        <f t="shared" si="5"/>
        <v>0</v>
      </c>
    </row>
    <row r="215" spans="13:13" x14ac:dyDescent="0.25">
      <c r="M215" s="148">
        <f t="shared" si="5"/>
        <v>0</v>
      </c>
    </row>
    <row r="216" spans="13:13" x14ac:dyDescent="0.25">
      <c r="M216" s="148">
        <f t="shared" si="5"/>
        <v>0</v>
      </c>
    </row>
    <row r="217" spans="13:13" x14ac:dyDescent="0.25">
      <c r="M217" s="148">
        <f t="shared" si="5"/>
        <v>0</v>
      </c>
    </row>
    <row r="218" spans="13:13" x14ac:dyDescent="0.25">
      <c r="M218" s="148">
        <f t="shared" si="5"/>
        <v>0</v>
      </c>
    </row>
    <row r="219" spans="13:13" x14ac:dyDescent="0.25">
      <c r="M219" s="148">
        <f t="shared" si="5"/>
        <v>0</v>
      </c>
    </row>
    <row r="220" spans="13:13" x14ac:dyDescent="0.25">
      <c r="M220" s="148">
        <f t="shared" si="5"/>
        <v>0</v>
      </c>
    </row>
    <row r="221" spans="13:13" x14ac:dyDescent="0.25">
      <c r="M221" s="148">
        <f t="shared" si="5"/>
        <v>0</v>
      </c>
    </row>
    <row r="222" spans="13:13" x14ac:dyDescent="0.25">
      <c r="M222" s="148">
        <f t="shared" si="5"/>
        <v>0</v>
      </c>
    </row>
    <row r="223" spans="13:13" x14ac:dyDescent="0.25">
      <c r="M223" s="148">
        <f t="shared" si="5"/>
        <v>0</v>
      </c>
    </row>
    <row r="224" spans="13:13" x14ac:dyDescent="0.25">
      <c r="M224" s="148">
        <f t="shared" si="5"/>
        <v>0</v>
      </c>
    </row>
    <row r="225" spans="13:13" x14ac:dyDescent="0.25">
      <c r="M225" s="148">
        <f t="shared" si="5"/>
        <v>0</v>
      </c>
    </row>
    <row r="226" spans="13:13" x14ac:dyDescent="0.25">
      <c r="M226" s="148">
        <f t="shared" si="5"/>
        <v>0</v>
      </c>
    </row>
    <row r="227" spans="13:13" x14ac:dyDescent="0.25">
      <c r="M227" s="148">
        <f t="shared" si="5"/>
        <v>0</v>
      </c>
    </row>
    <row r="228" spans="13:13" x14ac:dyDescent="0.25">
      <c r="M228" s="148">
        <f t="shared" si="5"/>
        <v>0</v>
      </c>
    </row>
    <row r="229" spans="13:13" x14ac:dyDescent="0.25">
      <c r="M229" s="148">
        <f t="shared" si="5"/>
        <v>0</v>
      </c>
    </row>
    <row r="230" spans="13:13" x14ac:dyDescent="0.25">
      <c r="M230" s="148">
        <f t="shared" si="5"/>
        <v>0</v>
      </c>
    </row>
    <row r="231" spans="13:13" x14ac:dyDescent="0.25">
      <c r="M231" s="148">
        <f t="shared" si="5"/>
        <v>0</v>
      </c>
    </row>
    <row r="232" spans="13:13" x14ac:dyDescent="0.25">
      <c r="M232" s="148">
        <f t="shared" si="5"/>
        <v>0</v>
      </c>
    </row>
    <row r="233" spans="13:13" x14ac:dyDescent="0.25">
      <c r="M233" s="148">
        <f t="shared" si="5"/>
        <v>0</v>
      </c>
    </row>
    <row r="234" spans="13:13" x14ac:dyDescent="0.25">
      <c r="M234" s="148">
        <f t="shared" si="5"/>
        <v>0</v>
      </c>
    </row>
    <row r="235" spans="13:13" x14ac:dyDescent="0.25">
      <c r="M235" s="148">
        <f t="shared" si="5"/>
        <v>0</v>
      </c>
    </row>
    <row r="236" spans="13:13" x14ac:dyDescent="0.25">
      <c r="M236" s="148">
        <f t="shared" si="5"/>
        <v>0</v>
      </c>
    </row>
    <row r="237" spans="13:13" x14ac:dyDescent="0.25">
      <c r="M237" s="148">
        <f t="shared" si="5"/>
        <v>0</v>
      </c>
    </row>
    <row r="238" spans="13:13" x14ac:dyDescent="0.25">
      <c r="M238" s="148">
        <f t="shared" si="5"/>
        <v>0</v>
      </c>
    </row>
    <row r="239" spans="13:13" x14ac:dyDescent="0.25">
      <c r="M239" s="148">
        <f t="shared" si="5"/>
        <v>0</v>
      </c>
    </row>
    <row r="240" spans="13:13" x14ac:dyDescent="0.25">
      <c r="M240" s="148">
        <f t="shared" si="5"/>
        <v>0</v>
      </c>
    </row>
    <row r="241" spans="13:13" x14ac:dyDescent="0.25">
      <c r="M241" s="148">
        <f t="shared" si="5"/>
        <v>0</v>
      </c>
    </row>
    <row r="242" spans="13:13" x14ac:dyDescent="0.25">
      <c r="M242" s="148">
        <f t="shared" si="5"/>
        <v>0</v>
      </c>
    </row>
    <row r="243" spans="13:13" x14ac:dyDescent="0.25">
      <c r="M243" s="148">
        <f t="shared" si="5"/>
        <v>0</v>
      </c>
    </row>
    <row r="244" spans="13:13" x14ac:dyDescent="0.25">
      <c r="M244" s="148">
        <f t="shared" si="5"/>
        <v>0</v>
      </c>
    </row>
    <row r="245" spans="13:13" x14ac:dyDescent="0.25">
      <c r="M245" s="148">
        <f t="shared" si="5"/>
        <v>0</v>
      </c>
    </row>
    <row r="246" spans="13:13" x14ac:dyDescent="0.25">
      <c r="M246" s="148">
        <f t="shared" si="5"/>
        <v>0</v>
      </c>
    </row>
    <row r="247" spans="13:13" x14ac:dyDescent="0.25">
      <c r="M247" s="148">
        <f t="shared" si="5"/>
        <v>0</v>
      </c>
    </row>
    <row r="248" spans="13:13" x14ac:dyDescent="0.25">
      <c r="M248" s="148">
        <f t="shared" si="5"/>
        <v>0</v>
      </c>
    </row>
    <row r="249" spans="13:13" x14ac:dyDescent="0.25">
      <c r="M249" s="148">
        <f t="shared" si="5"/>
        <v>0</v>
      </c>
    </row>
    <row r="250" spans="13:13" x14ac:dyDescent="0.25">
      <c r="M250" s="148">
        <f t="shared" si="5"/>
        <v>0</v>
      </c>
    </row>
    <row r="251" spans="13:13" x14ac:dyDescent="0.25">
      <c r="M251" s="148">
        <f t="shared" si="5"/>
        <v>0</v>
      </c>
    </row>
    <row r="252" spans="13:13" x14ac:dyDescent="0.25">
      <c r="M252" s="148">
        <f t="shared" si="5"/>
        <v>0</v>
      </c>
    </row>
    <row r="253" spans="13:13" x14ac:dyDescent="0.25">
      <c r="M253" s="148">
        <f t="shared" si="5"/>
        <v>0</v>
      </c>
    </row>
    <row r="254" spans="13:13" x14ac:dyDescent="0.25">
      <c r="M254" s="148">
        <f t="shared" si="5"/>
        <v>0</v>
      </c>
    </row>
    <row r="255" spans="13:13" x14ac:dyDescent="0.25">
      <c r="M255" s="148">
        <f t="shared" si="5"/>
        <v>0</v>
      </c>
    </row>
    <row r="256" spans="13:13" x14ac:dyDescent="0.25">
      <c r="M256" s="148">
        <f t="shared" si="5"/>
        <v>0</v>
      </c>
    </row>
    <row r="257" spans="13:13" x14ac:dyDescent="0.25">
      <c r="M257" s="148">
        <f t="shared" si="5"/>
        <v>0</v>
      </c>
    </row>
    <row r="258" spans="13:13" x14ac:dyDescent="0.25">
      <c r="M258" s="148">
        <f t="shared" si="5"/>
        <v>0</v>
      </c>
    </row>
    <row r="259" spans="13:13" x14ac:dyDescent="0.25">
      <c r="M259" s="148">
        <f t="shared" ref="M259:M322" si="6">D259-C259</f>
        <v>0</v>
      </c>
    </row>
    <row r="260" spans="13:13" x14ac:dyDescent="0.25">
      <c r="M260" s="148">
        <f t="shared" si="6"/>
        <v>0</v>
      </c>
    </row>
    <row r="261" spans="13:13" x14ac:dyDescent="0.25">
      <c r="M261" s="148">
        <f t="shared" si="6"/>
        <v>0</v>
      </c>
    </row>
    <row r="262" spans="13:13" x14ac:dyDescent="0.25">
      <c r="M262" s="148">
        <f t="shared" si="6"/>
        <v>0</v>
      </c>
    </row>
    <row r="263" spans="13:13" x14ac:dyDescent="0.25">
      <c r="M263" s="148">
        <f t="shared" si="6"/>
        <v>0</v>
      </c>
    </row>
    <row r="264" spans="13:13" x14ac:dyDescent="0.25">
      <c r="M264" s="148">
        <f t="shared" si="6"/>
        <v>0</v>
      </c>
    </row>
    <row r="265" spans="13:13" x14ac:dyDescent="0.25">
      <c r="M265" s="148">
        <f t="shared" si="6"/>
        <v>0</v>
      </c>
    </row>
    <row r="266" spans="13:13" x14ac:dyDescent="0.25">
      <c r="M266" s="148">
        <f t="shared" si="6"/>
        <v>0</v>
      </c>
    </row>
    <row r="267" spans="13:13" x14ac:dyDescent="0.25">
      <c r="M267" s="148">
        <f t="shared" si="6"/>
        <v>0</v>
      </c>
    </row>
    <row r="268" spans="13:13" x14ac:dyDescent="0.25">
      <c r="M268" s="148">
        <f t="shared" si="6"/>
        <v>0</v>
      </c>
    </row>
    <row r="269" spans="13:13" x14ac:dyDescent="0.25">
      <c r="M269" s="148">
        <f t="shared" si="6"/>
        <v>0</v>
      </c>
    </row>
    <row r="270" spans="13:13" x14ac:dyDescent="0.25">
      <c r="M270" s="148">
        <f t="shared" si="6"/>
        <v>0</v>
      </c>
    </row>
    <row r="271" spans="13:13" x14ac:dyDescent="0.25">
      <c r="M271" s="148">
        <f t="shared" si="6"/>
        <v>0</v>
      </c>
    </row>
    <row r="272" spans="13:13" x14ac:dyDescent="0.25">
      <c r="M272" s="148">
        <f t="shared" si="6"/>
        <v>0</v>
      </c>
    </row>
    <row r="273" spans="13:13" x14ac:dyDescent="0.25">
      <c r="M273" s="148">
        <f t="shared" si="6"/>
        <v>0</v>
      </c>
    </row>
    <row r="274" spans="13:13" x14ac:dyDescent="0.25">
      <c r="M274" s="148">
        <f t="shared" si="6"/>
        <v>0</v>
      </c>
    </row>
    <row r="275" spans="13:13" x14ac:dyDescent="0.25">
      <c r="M275" s="148">
        <f t="shared" si="6"/>
        <v>0</v>
      </c>
    </row>
    <row r="276" spans="13:13" x14ac:dyDescent="0.25">
      <c r="M276" s="148">
        <f t="shared" si="6"/>
        <v>0</v>
      </c>
    </row>
    <row r="277" spans="13:13" x14ac:dyDescent="0.25">
      <c r="M277" s="148">
        <f t="shared" si="6"/>
        <v>0</v>
      </c>
    </row>
    <row r="278" spans="13:13" x14ac:dyDescent="0.25">
      <c r="M278" s="148">
        <f t="shared" si="6"/>
        <v>0</v>
      </c>
    </row>
    <row r="279" spans="13:13" x14ac:dyDescent="0.25">
      <c r="M279" s="148">
        <f t="shared" si="6"/>
        <v>0</v>
      </c>
    </row>
    <row r="280" spans="13:13" x14ac:dyDescent="0.25">
      <c r="M280" s="148">
        <f t="shared" si="6"/>
        <v>0</v>
      </c>
    </row>
    <row r="281" spans="13:13" x14ac:dyDescent="0.25">
      <c r="M281" s="148">
        <f t="shared" si="6"/>
        <v>0</v>
      </c>
    </row>
    <row r="282" spans="13:13" x14ac:dyDescent="0.25">
      <c r="M282" s="148">
        <f t="shared" si="6"/>
        <v>0</v>
      </c>
    </row>
    <row r="283" spans="13:13" x14ac:dyDescent="0.25">
      <c r="M283" s="148">
        <f t="shared" si="6"/>
        <v>0</v>
      </c>
    </row>
    <row r="284" spans="13:13" x14ac:dyDescent="0.25">
      <c r="M284" s="148">
        <f t="shared" si="6"/>
        <v>0</v>
      </c>
    </row>
    <row r="285" spans="13:13" x14ac:dyDescent="0.25">
      <c r="M285" s="148">
        <f t="shared" si="6"/>
        <v>0</v>
      </c>
    </row>
    <row r="286" spans="13:13" x14ac:dyDescent="0.25">
      <c r="M286" s="148">
        <f t="shared" si="6"/>
        <v>0</v>
      </c>
    </row>
    <row r="287" spans="13:13" x14ac:dyDescent="0.25">
      <c r="M287" s="148">
        <f t="shared" si="6"/>
        <v>0</v>
      </c>
    </row>
    <row r="288" spans="13:13" x14ac:dyDescent="0.25">
      <c r="M288" s="148">
        <f t="shared" si="6"/>
        <v>0</v>
      </c>
    </row>
    <row r="289" spans="13:13" x14ac:dyDescent="0.25">
      <c r="M289" s="148">
        <f t="shared" si="6"/>
        <v>0</v>
      </c>
    </row>
    <row r="290" spans="13:13" x14ac:dyDescent="0.25">
      <c r="M290" s="148">
        <f t="shared" si="6"/>
        <v>0</v>
      </c>
    </row>
    <row r="291" spans="13:13" x14ac:dyDescent="0.25">
      <c r="M291" s="148">
        <f t="shared" si="6"/>
        <v>0</v>
      </c>
    </row>
    <row r="292" spans="13:13" x14ac:dyDescent="0.25">
      <c r="M292" s="148">
        <f t="shared" si="6"/>
        <v>0</v>
      </c>
    </row>
    <row r="293" spans="13:13" x14ac:dyDescent="0.25">
      <c r="M293" s="148">
        <f t="shared" si="6"/>
        <v>0</v>
      </c>
    </row>
    <row r="294" spans="13:13" x14ac:dyDescent="0.25">
      <c r="M294" s="148">
        <f t="shared" si="6"/>
        <v>0</v>
      </c>
    </row>
    <row r="295" spans="13:13" x14ac:dyDescent="0.25">
      <c r="M295" s="148">
        <f t="shared" si="6"/>
        <v>0</v>
      </c>
    </row>
    <row r="296" spans="13:13" x14ac:dyDescent="0.25">
      <c r="M296" s="148">
        <f t="shared" si="6"/>
        <v>0</v>
      </c>
    </row>
    <row r="297" spans="13:13" x14ac:dyDescent="0.25">
      <c r="M297" s="148">
        <f t="shared" si="6"/>
        <v>0</v>
      </c>
    </row>
    <row r="298" spans="13:13" x14ac:dyDescent="0.25">
      <c r="M298" s="148">
        <f t="shared" si="6"/>
        <v>0</v>
      </c>
    </row>
    <row r="299" spans="13:13" x14ac:dyDescent="0.25">
      <c r="M299" s="148">
        <f t="shared" si="6"/>
        <v>0</v>
      </c>
    </row>
    <row r="300" spans="13:13" x14ac:dyDescent="0.25">
      <c r="M300" s="148">
        <f t="shared" si="6"/>
        <v>0</v>
      </c>
    </row>
    <row r="301" spans="13:13" x14ac:dyDescent="0.25">
      <c r="M301" s="148">
        <f t="shared" si="6"/>
        <v>0</v>
      </c>
    </row>
    <row r="302" spans="13:13" x14ac:dyDescent="0.25">
      <c r="M302" s="148">
        <f t="shared" si="6"/>
        <v>0</v>
      </c>
    </row>
    <row r="303" spans="13:13" x14ac:dyDescent="0.25">
      <c r="M303" s="148">
        <f t="shared" si="6"/>
        <v>0</v>
      </c>
    </row>
    <row r="304" spans="13:13" x14ac:dyDescent="0.25">
      <c r="M304" s="148">
        <f t="shared" si="6"/>
        <v>0</v>
      </c>
    </row>
    <row r="305" spans="13:13" x14ac:dyDescent="0.25">
      <c r="M305" s="148">
        <f t="shared" si="6"/>
        <v>0</v>
      </c>
    </row>
    <row r="306" spans="13:13" x14ac:dyDescent="0.25">
      <c r="M306" s="148">
        <f t="shared" si="6"/>
        <v>0</v>
      </c>
    </row>
    <row r="307" spans="13:13" x14ac:dyDescent="0.25">
      <c r="M307" s="148">
        <f t="shared" si="6"/>
        <v>0</v>
      </c>
    </row>
    <row r="308" spans="13:13" x14ac:dyDescent="0.25">
      <c r="M308" s="148">
        <f t="shared" si="6"/>
        <v>0</v>
      </c>
    </row>
    <row r="309" spans="13:13" x14ac:dyDescent="0.25">
      <c r="M309" s="148">
        <f t="shared" si="6"/>
        <v>0</v>
      </c>
    </row>
    <row r="310" spans="13:13" x14ac:dyDescent="0.25">
      <c r="M310" s="148">
        <f t="shared" si="6"/>
        <v>0</v>
      </c>
    </row>
    <row r="311" spans="13:13" x14ac:dyDescent="0.25">
      <c r="M311" s="148">
        <f t="shared" si="6"/>
        <v>0</v>
      </c>
    </row>
    <row r="312" spans="13:13" x14ac:dyDescent="0.25">
      <c r="M312" s="148">
        <f t="shared" si="6"/>
        <v>0</v>
      </c>
    </row>
    <row r="313" spans="13:13" x14ac:dyDescent="0.25">
      <c r="M313" s="148">
        <f t="shared" si="6"/>
        <v>0</v>
      </c>
    </row>
    <row r="314" spans="13:13" x14ac:dyDescent="0.25">
      <c r="M314" s="148">
        <f t="shared" si="6"/>
        <v>0</v>
      </c>
    </row>
    <row r="315" spans="13:13" x14ac:dyDescent="0.25">
      <c r="M315" s="148">
        <f t="shared" si="6"/>
        <v>0</v>
      </c>
    </row>
    <row r="316" spans="13:13" x14ac:dyDescent="0.25">
      <c r="M316" s="148">
        <f t="shared" si="6"/>
        <v>0</v>
      </c>
    </row>
    <row r="317" spans="13:13" x14ac:dyDescent="0.25">
      <c r="M317" s="148">
        <f t="shared" si="6"/>
        <v>0</v>
      </c>
    </row>
    <row r="318" spans="13:13" x14ac:dyDescent="0.25">
      <c r="M318" s="148">
        <f t="shared" si="6"/>
        <v>0</v>
      </c>
    </row>
    <row r="319" spans="13:13" x14ac:dyDescent="0.25">
      <c r="M319" s="148">
        <f t="shared" si="6"/>
        <v>0</v>
      </c>
    </row>
    <row r="320" spans="13:13" x14ac:dyDescent="0.25">
      <c r="M320" s="148">
        <f t="shared" si="6"/>
        <v>0</v>
      </c>
    </row>
    <row r="321" spans="13:13" x14ac:dyDescent="0.25">
      <c r="M321" s="148">
        <f t="shared" si="6"/>
        <v>0</v>
      </c>
    </row>
    <row r="322" spans="13:13" x14ac:dyDescent="0.25">
      <c r="M322" s="148">
        <f t="shared" si="6"/>
        <v>0</v>
      </c>
    </row>
    <row r="323" spans="13:13" x14ac:dyDescent="0.25">
      <c r="M323" s="148">
        <f t="shared" ref="M323:M386" si="7">D323-C323</f>
        <v>0</v>
      </c>
    </row>
    <row r="324" spans="13:13" x14ac:dyDescent="0.25">
      <c r="M324" s="148">
        <f t="shared" si="7"/>
        <v>0</v>
      </c>
    </row>
    <row r="325" spans="13:13" x14ac:dyDescent="0.25">
      <c r="M325" s="148">
        <f t="shared" si="7"/>
        <v>0</v>
      </c>
    </row>
    <row r="326" spans="13:13" x14ac:dyDescent="0.25">
      <c r="M326" s="148">
        <f t="shared" si="7"/>
        <v>0</v>
      </c>
    </row>
    <row r="327" spans="13:13" x14ac:dyDescent="0.25">
      <c r="M327" s="148">
        <f t="shared" si="7"/>
        <v>0</v>
      </c>
    </row>
    <row r="328" spans="13:13" x14ac:dyDescent="0.25">
      <c r="M328" s="148">
        <f t="shared" si="7"/>
        <v>0</v>
      </c>
    </row>
    <row r="329" spans="13:13" x14ac:dyDescent="0.25">
      <c r="M329" s="148">
        <f t="shared" si="7"/>
        <v>0</v>
      </c>
    </row>
    <row r="330" spans="13:13" x14ac:dyDescent="0.25">
      <c r="M330" s="148">
        <f t="shared" si="7"/>
        <v>0</v>
      </c>
    </row>
    <row r="331" spans="13:13" x14ac:dyDescent="0.25">
      <c r="M331" s="148">
        <f t="shared" si="7"/>
        <v>0</v>
      </c>
    </row>
    <row r="332" spans="13:13" x14ac:dyDescent="0.25">
      <c r="M332" s="148">
        <f t="shared" si="7"/>
        <v>0</v>
      </c>
    </row>
    <row r="333" spans="13:13" x14ac:dyDescent="0.25">
      <c r="M333" s="148">
        <f t="shared" si="7"/>
        <v>0</v>
      </c>
    </row>
    <row r="334" spans="13:13" x14ac:dyDescent="0.25">
      <c r="M334" s="148">
        <f t="shared" si="7"/>
        <v>0</v>
      </c>
    </row>
    <row r="335" spans="13:13" x14ac:dyDescent="0.25">
      <c r="M335" s="148">
        <f t="shared" si="7"/>
        <v>0</v>
      </c>
    </row>
    <row r="336" spans="13:13" x14ac:dyDescent="0.25">
      <c r="M336" s="148">
        <f t="shared" si="7"/>
        <v>0</v>
      </c>
    </row>
    <row r="337" spans="13:13" x14ac:dyDescent="0.25">
      <c r="M337" s="148">
        <f t="shared" si="7"/>
        <v>0</v>
      </c>
    </row>
    <row r="338" spans="13:13" x14ac:dyDescent="0.25">
      <c r="M338" s="148">
        <f t="shared" si="7"/>
        <v>0</v>
      </c>
    </row>
    <row r="339" spans="13:13" x14ac:dyDescent="0.25">
      <c r="M339" s="148">
        <f t="shared" si="7"/>
        <v>0</v>
      </c>
    </row>
    <row r="340" spans="13:13" x14ac:dyDescent="0.25">
      <c r="M340" s="148">
        <f t="shared" si="7"/>
        <v>0</v>
      </c>
    </row>
    <row r="341" spans="13:13" x14ac:dyDescent="0.25">
      <c r="M341" s="148">
        <f t="shared" si="7"/>
        <v>0</v>
      </c>
    </row>
    <row r="342" spans="13:13" x14ac:dyDescent="0.25">
      <c r="M342" s="148">
        <f t="shared" si="7"/>
        <v>0</v>
      </c>
    </row>
    <row r="343" spans="13:13" x14ac:dyDescent="0.25">
      <c r="M343" s="148">
        <f t="shared" si="7"/>
        <v>0</v>
      </c>
    </row>
    <row r="344" spans="13:13" x14ac:dyDescent="0.25">
      <c r="M344" s="148">
        <f t="shared" si="7"/>
        <v>0</v>
      </c>
    </row>
    <row r="345" spans="13:13" x14ac:dyDescent="0.25">
      <c r="M345" s="148">
        <f t="shared" si="7"/>
        <v>0</v>
      </c>
    </row>
    <row r="346" spans="13:13" x14ac:dyDescent="0.25">
      <c r="M346" s="148">
        <f t="shared" si="7"/>
        <v>0</v>
      </c>
    </row>
    <row r="347" spans="13:13" x14ac:dyDescent="0.25">
      <c r="M347" s="148">
        <f t="shared" si="7"/>
        <v>0</v>
      </c>
    </row>
    <row r="348" spans="13:13" x14ac:dyDescent="0.25">
      <c r="M348" s="148">
        <f t="shared" si="7"/>
        <v>0</v>
      </c>
    </row>
    <row r="349" spans="13:13" x14ac:dyDescent="0.25">
      <c r="M349" s="148">
        <f t="shared" si="7"/>
        <v>0</v>
      </c>
    </row>
    <row r="350" spans="13:13" x14ac:dyDescent="0.25">
      <c r="M350" s="148">
        <f t="shared" si="7"/>
        <v>0</v>
      </c>
    </row>
    <row r="351" spans="13:13" x14ac:dyDescent="0.25">
      <c r="M351" s="148">
        <f t="shared" si="7"/>
        <v>0</v>
      </c>
    </row>
    <row r="352" spans="13:13" x14ac:dyDescent="0.25">
      <c r="M352" s="148">
        <f t="shared" si="7"/>
        <v>0</v>
      </c>
    </row>
    <row r="353" spans="13:13" x14ac:dyDescent="0.25">
      <c r="M353" s="148">
        <f t="shared" si="7"/>
        <v>0</v>
      </c>
    </row>
    <row r="354" spans="13:13" x14ac:dyDescent="0.25">
      <c r="M354" s="148">
        <f t="shared" si="7"/>
        <v>0</v>
      </c>
    </row>
    <row r="355" spans="13:13" x14ac:dyDescent="0.25">
      <c r="M355" s="148">
        <f t="shared" si="7"/>
        <v>0</v>
      </c>
    </row>
    <row r="356" spans="13:13" x14ac:dyDescent="0.25">
      <c r="M356" s="148">
        <f t="shared" si="7"/>
        <v>0</v>
      </c>
    </row>
    <row r="357" spans="13:13" x14ac:dyDescent="0.25">
      <c r="M357" s="148">
        <f t="shared" si="7"/>
        <v>0</v>
      </c>
    </row>
    <row r="358" spans="13:13" x14ac:dyDescent="0.25">
      <c r="M358" s="148">
        <f t="shared" si="7"/>
        <v>0</v>
      </c>
    </row>
    <row r="359" spans="13:13" x14ac:dyDescent="0.25">
      <c r="M359" s="148">
        <f t="shared" si="7"/>
        <v>0</v>
      </c>
    </row>
    <row r="360" spans="13:13" x14ac:dyDescent="0.25">
      <c r="M360" s="148">
        <f t="shared" si="7"/>
        <v>0</v>
      </c>
    </row>
    <row r="361" spans="13:13" x14ac:dyDescent="0.25">
      <c r="M361" s="148">
        <f t="shared" si="7"/>
        <v>0</v>
      </c>
    </row>
    <row r="362" spans="13:13" x14ac:dyDescent="0.25">
      <c r="M362" s="148">
        <f t="shared" si="7"/>
        <v>0</v>
      </c>
    </row>
    <row r="363" spans="13:13" x14ac:dyDescent="0.25">
      <c r="M363" s="148">
        <f t="shared" si="7"/>
        <v>0</v>
      </c>
    </row>
    <row r="364" spans="13:13" x14ac:dyDescent="0.25">
      <c r="M364" s="148">
        <f t="shared" si="7"/>
        <v>0</v>
      </c>
    </row>
    <row r="365" spans="13:13" x14ac:dyDescent="0.25">
      <c r="M365" s="148">
        <f t="shared" si="7"/>
        <v>0</v>
      </c>
    </row>
    <row r="366" spans="13:13" x14ac:dyDescent="0.25">
      <c r="M366" s="148">
        <f t="shared" si="7"/>
        <v>0</v>
      </c>
    </row>
    <row r="367" spans="13:13" x14ac:dyDescent="0.25">
      <c r="M367" s="148">
        <f t="shared" si="7"/>
        <v>0</v>
      </c>
    </row>
    <row r="368" spans="13:13" x14ac:dyDescent="0.25">
      <c r="M368" s="148">
        <f t="shared" si="7"/>
        <v>0</v>
      </c>
    </row>
    <row r="369" spans="13:13" x14ac:dyDescent="0.25">
      <c r="M369" s="148">
        <f t="shared" si="7"/>
        <v>0</v>
      </c>
    </row>
    <row r="370" spans="13:13" x14ac:dyDescent="0.25">
      <c r="M370" s="148">
        <f t="shared" si="7"/>
        <v>0</v>
      </c>
    </row>
    <row r="371" spans="13:13" x14ac:dyDescent="0.25">
      <c r="M371" s="148">
        <f t="shared" si="7"/>
        <v>0</v>
      </c>
    </row>
    <row r="372" spans="13:13" x14ac:dyDescent="0.25">
      <c r="M372" s="148">
        <f t="shared" si="7"/>
        <v>0</v>
      </c>
    </row>
    <row r="373" spans="13:13" x14ac:dyDescent="0.25">
      <c r="M373" s="148">
        <f t="shared" si="7"/>
        <v>0</v>
      </c>
    </row>
    <row r="374" spans="13:13" x14ac:dyDescent="0.25">
      <c r="M374" s="148">
        <f t="shared" si="7"/>
        <v>0</v>
      </c>
    </row>
    <row r="375" spans="13:13" x14ac:dyDescent="0.25">
      <c r="M375" s="148">
        <f t="shared" si="7"/>
        <v>0</v>
      </c>
    </row>
    <row r="376" spans="13:13" x14ac:dyDescent="0.25">
      <c r="M376" s="148">
        <f t="shared" si="7"/>
        <v>0</v>
      </c>
    </row>
    <row r="377" spans="13:13" x14ac:dyDescent="0.25">
      <c r="M377" s="148">
        <f t="shared" si="7"/>
        <v>0</v>
      </c>
    </row>
    <row r="378" spans="13:13" x14ac:dyDescent="0.25">
      <c r="M378" s="148">
        <f t="shared" si="7"/>
        <v>0</v>
      </c>
    </row>
    <row r="379" spans="13:13" x14ac:dyDescent="0.25">
      <c r="M379" s="148">
        <f t="shared" si="7"/>
        <v>0</v>
      </c>
    </row>
    <row r="380" spans="13:13" x14ac:dyDescent="0.25">
      <c r="M380" s="148">
        <f t="shared" si="7"/>
        <v>0</v>
      </c>
    </row>
    <row r="381" spans="13:13" x14ac:dyDescent="0.25">
      <c r="M381" s="148">
        <f t="shared" si="7"/>
        <v>0</v>
      </c>
    </row>
    <row r="382" spans="13:13" x14ac:dyDescent="0.25">
      <c r="M382" s="148">
        <f t="shared" si="7"/>
        <v>0</v>
      </c>
    </row>
    <row r="383" spans="13:13" x14ac:dyDescent="0.25">
      <c r="M383" s="148">
        <f t="shared" si="7"/>
        <v>0</v>
      </c>
    </row>
    <row r="384" spans="13:13" x14ac:dyDescent="0.25">
      <c r="M384" s="148">
        <f t="shared" si="7"/>
        <v>0</v>
      </c>
    </row>
    <row r="385" spans="13:13" x14ac:dyDescent="0.25">
      <c r="M385" s="148">
        <f t="shared" si="7"/>
        <v>0</v>
      </c>
    </row>
    <row r="386" spans="13:13" x14ac:dyDescent="0.25">
      <c r="M386" s="148">
        <f t="shared" si="7"/>
        <v>0</v>
      </c>
    </row>
    <row r="387" spans="13:13" x14ac:dyDescent="0.25">
      <c r="M387" s="148">
        <f t="shared" ref="M387:M450" si="8">D387-C387</f>
        <v>0</v>
      </c>
    </row>
    <row r="388" spans="13:13" x14ac:dyDescent="0.25">
      <c r="M388" s="148">
        <f t="shared" si="8"/>
        <v>0</v>
      </c>
    </row>
    <row r="389" spans="13:13" x14ac:dyDescent="0.25">
      <c r="M389" s="148">
        <f t="shared" si="8"/>
        <v>0</v>
      </c>
    </row>
    <row r="390" spans="13:13" x14ac:dyDescent="0.25">
      <c r="M390" s="148">
        <f t="shared" si="8"/>
        <v>0</v>
      </c>
    </row>
    <row r="391" spans="13:13" x14ac:dyDescent="0.25">
      <c r="M391" s="148">
        <f t="shared" si="8"/>
        <v>0</v>
      </c>
    </row>
    <row r="392" spans="13:13" x14ac:dyDescent="0.25">
      <c r="M392" s="148">
        <f t="shared" si="8"/>
        <v>0</v>
      </c>
    </row>
    <row r="393" spans="13:13" x14ac:dyDescent="0.25">
      <c r="M393" s="148">
        <f t="shared" si="8"/>
        <v>0</v>
      </c>
    </row>
    <row r="394" spans="13:13" x14ac:dyDescent="0.25">
      <c r="M394" s="148">
        <f t="shared" si="8"/>
        <v>0</v>
      </c>
    </row>
    <row r="395" spans="13:13" x14ac:dyDescent="0.25">
      <c r="M395" s="148">
        <f t="shared" si="8"/>
        <v>0</v>
      </c>
    </row>
    <row r="396" spans="13:13" x14ac:dyDescent="0.25">
      <c r="M396" s="148">
        <f t="shared" si="8"/>
        <v>0</v>
      </c>
    </row>
    <row r="397" spans="13:13" x14ac:dyDescent="0.25">
      <c r="M397" s="148">
        <f t="shared" si="8"/>
        <v>0</v>
      </c>
    </row>
    <row r="398" spans="13:13" x14ac:dyDescent="0.25">
      <c r="M398" s="148">
        <f t="shared" si="8"/>
        <v>0</v>
      </c>
    </row>
    <row r="399" spans="13:13" x14ac:dyDescent="0.25">
      <c r="M399" s="148">
        <f t="shared" si="8"/>
        <v>0</v>
      </c>
    </row>
    <row r="400" spans="13:13" x14ac:dyDescent="0.25">
      <c r="M400" s="148">
        <f t="shared" si="8"/>
        <v>0</v>
      </c>
    </row>
    <row r="401" spans="13:13" x14ac:dyDescent="0.25">
      <c r="M401" s="148">
        <f t="shared" si="8"/>
        <v>0</v>
      </c>
    </row>
    <row r="402" spans="13:13" x14ac:dyDescent="0.25">
      <c r="M402" s="148">
        <f t="shared" si="8"/>
        <v>0</v>
      </c>
    </row>
    <row r="403" spans="13:13" x14ac:dyDescent="0.25">
      <c r="M403" s="148">
        <f t="shared" si="8"/>
        <v>0</v>
      </c>
    </row>
    <row r="404" spans="13:13" x14ac:dyDescent="0.25">
      <c r="M404" s="148">
        <f t="shared" si="8"/>
        <v>0</v>
      </c>
    </row>
    <row r="405" spans="13:13" x14ac:dyDescent="0.25">
      <c r="M405" s="148">
        <f t="shared" si="8"/>
        <v>0</v>
      </c>
    </row>
    <row r="406" spans="13:13" x14ac:dyDescent="0.25">
      <c r="M406" s="148">
        <f t="shared" si="8"/>
        <v>0</v>
      </c>
    </row>
    <row r="407" spans="13:13" x14ac:dyDescent="0.25">
      <c r="M407" s="148">
        <f t="shared" si="8"/>
        <v>0</v>
      </c>
    </row>
    <row r="408" spans="13:13" x14ac:dyDescent="0.25">
      <c r="M408" s="148">
        <f t="shared" si="8"/>
        <v>0</v>
      </c>
    </row>
    <row r="409" spans="13:13" x14ac:dyDescent="0.25">
      <c r="M409" s="148">
        <f t="shared" si="8"/>
        <v>0</v>
      </c>
    </row>
    <row r="410" spans="13:13" x14ac:dyDescent="0.25">
      <c r="M410" s="148">
        <f t="shared" si="8"/>
        <v>0</v>
      </c>
    </row>
    <row r="411" spans="13:13" x14ac:dyDescent="0.25">
      <c r="M411" s="148">
        <f t="shared" si="8"/>
        <v>0</v>
      </c>
    </row>
    <row r="412" spans="13:13" x14ac:dyDescent="0.25">
      <c r="M412" s="148">
        <f t="shared" si="8"/>
        <v>0</v>
      </c>
    </row>
    <row r="413" spans="13:13" x14ac:dyDescent="0.25">
      <c r="M413" s="148">
        <f t="shared" si="8"/>
        <v>0</v>
      </c>
    </row>
    <row r="414" spans="13:13" x14ac:dyDescent="0.25">
      <c r="M414" s="148">
        <f t="shared" si="8"/>
        <v>0</v>
      </c>
    </row>
    <row r="415" spans="13:13" x14ac:dyDescent="0.25">
      <c r="M415" s="148">
        <f t="shared" si="8"/>
        <v>0</v>
      </c>
    </row>
    <row r="416" spans="13:13" x14ac:dyDescent="0.25">
      <c r="M416" s="148">
        <f t="shared" si="8"/>
        <v>0</v>
      </c>
    </row>
    <row r="417" spans="13:13" x14ac:dyDescent="0.25">
      <c r="M417" s="148">
        <f t="shared" si="8"/>
        <v>0</v>
      </c>
    </row>
    <row r="418" spans="13:13" x14ac:dyDescent="0.25">
      <c r="M418" s="148">
        <f t="shared" si="8"/>
        <v>0</v>
      </c>
    </row>
    <row r="419" spans="13:13" x14ac:dyDescent="0.25">
      <c r="M419" s="148">
        <f t="shared" si="8"/>
        <v>0</v>
      </c>
    </row>
    <row r="420" spans="13:13" x14ac:dyDescent="0.25">
      <c r="M420" s="148">
        <f t="shared" si="8"/>
        <v>0</v>
      </c>
    </row>
    <row r="421" spans="13:13" x14ac:dyDescent="0.25">
      <c r="M421" s="148">
        <f t="shared" si="8"/>
        <v>0</v>
      </c>
    </row>
    <row r="422" spans="13:13" x14ac:dyDescent="0.25">
      <c r="M422" s="148">
        <f t="shared" si="8"/>
        <v>0</v>
      </c>
    </row>
    <row r="423" spans="13:13" x14ac:dyDescent="0.25">
      <c r="M423" s="148">
        <f t="shared" si="8"/>
        <v>0</v>
      </c>
    </row>
    <row r="424" spans="13:13" x14ac:dyDescent="0.25">
      <c r="M424" s="148">
        <f t="shared" si="8"/>
        <v>0</v>
      </c>
    </row>
    <row r="425" spans="13:13" x14ac:dyDescent="0.25">
      <c r="M425" s="148">
        <f t="shared" si="8"/>
        <v>0</v>
      </c>
    </row>
    <row r="426" spans="13:13" x14ac:dyDescent="0.25">
      <c r="M426" s="148">
        <f t="shared" si="8"/>
        <v>0</v>
      </c>
    </row>
    <row r="427" spans="13:13" x14ac:dyDescent="0.25">
      <c r="M427" s="148">
        <f t="shared" si="8"/>
        <v>0</v>
      </c>
    </row>
    <row r="428" spans="13:13" x14ac:dyDescent="0.25">
      <c r="M428" s="148">
        <f t="shared" si="8"/>
        <v>0</v>
      </c>
    </row>
    <row r="429" spans="13:13" x14ac:dyDescent="0.25">
      <c r="M429" s="148">
        <f t="shared" si="8"/>
        <v>0</v>
      </c>
    </row>
    <row r="430" spans="13:13" x14ac:dyDescent="0.25">
      <c r="M430" s="148">
        <f t="shared" si="8"/>
        <v>0</v>
      </c>
    </row>
    <row r="431" spans="13:13" x14ac:dyDescent="0.25">
      <c r="M431" s="148">
        <f t="shared" si="8"/>
        <v>0</v>
      </c>
    </row>
    <row r="432" spans="13:13" x14ac:dyDescent="0.25">
      <c r="M432" s="148">
        <f t="shared" si="8"/>
        <v>0</v>
      </c>
    </row>
    <row r="433" spans="13:13" x14ac:dyDescent="0.25">
      <c r="M433" s="148">
        <f t="shared" si="8"/>
        <v>0</v>
      </c>
    </row>
    <row r="434" spans="13:13" x14ac:dyDescent="0.25">
      <c r="M434" s="148">
        <f t="shared" si="8"/>
        <v>0</v>
      </c>
    </row>
    <row r="435" spans="13:13" x14ac:dyDescent="0.25">
      <c r="M435" s="148">
        <f t="shared" si="8"/>
        <v>0</v>
      </c>
    </row>
    <row r="436" spans="13:13" x14ac:dyDescent="0.25">
      <c r="M436" s="148">
        <f t="shared" si="8"/>
        <v>0</v>
      </c>
    </row>
    <row r="437" spans="13:13" x14ac:dyDescent="0.25">
      <c r="M437" s="148">
        <f t="shared" si="8"/>
        <v>0</v>
      </c>
    </row>
    <row r="438" spans="13:13" x14ac:dyDescent="0.25">
      <c r="M438" s="148">
        <f t="shared" si="8"/>
        <v>0</v>
      </c>
    </row>
    <row r="439" spans="13:13" x14ac:dyDescent="0.25">
      <c r="M439" s="148">
        <f t="shared" si="8"/>
        <v>0</v>
      </c>
    </row>
    <row r="440" spans="13:13" x14ac:dyDescent="0.25">
      <c r="M440" s="148">
        <f t="shared" si="8"/>
        <v>0</v>
      </c>
    </row>
    <row r="441" spans="13:13" x14ac:dyDescent="0.25">
      <c r="M441" s="148">
        <f t="shared" si="8"/>
        <v>0</v>
      </c>
    </row>
    <row r="442" spans="13:13" x14ac:dyDescent="0.25">
      <c r="M442" s="148">
        <f t="shared" si="8"/>
        <v>0</v>
      </c>
    </row>
    <row r="443" spans="13:13" x14ac:dyDescent="0.25">
      <c r="M443" s="148">
        <f t="shared" si="8"/>
        <v>0</v>
      </c>
    </row>
    <row r="444" spans="13:13" x14ac:dyDescent="0.25">
      <c r="M444" s="148">
        <f t="shared" si="8"/>
        <v>0</v>
      </c>
    </row>
    <row r="445" spans="13:13" x14ac:dyDescent="0.25">
      <c r="M445" s="148">
        <f t="shared" si="8"/>
        <v>0</v>
      </c>
    </row>
    <row r="446" spans="13:13" x14ac:dyDescent="0.25">
      <c r="M446" s="148">
        <f t="shared" si="8"/>
        <v>0</v>
      </c>
    </row>
    <row r="447" spans="13:13" x14ac:dyDescent="0.25">
      <c r="M447" s="148">
        <f t="shared" si="8"/>
        <v>0</v>
      </c>
    </row>
    <row r="448" spans="13:13" x14ac:dyDescent="0.25">
      <c r="M448" s="148">
        <f t="shared" si="8"/>
        <v>0</v>
      </c>
    </row>
    <row r="449" spans="13:13" x14ac:dyDescent="0.25">
      <c r="M449" s="148">
        <f t="shared" si="8"/>
        <v>0</v>
      </c>
    </row>
    <row r="450" spans="13:13" x14ac:dyDescent="0.25">
      <c r="M450" s="148">
        <f t="shared" si="8"/>
        <v>0</v>
      </c>
    </row>
    <row r="451" spans="13:13" x14ac:dyDescent="0.25">
      <c r="M451" s="148">
        <f t="shared" ref="M451:M500" si="9">D451-C451</f>
        <v>0</v>
      </c>
    </row>
    <row r="452" spans="13:13" x14ac:dyDescent="0.25">
      <c r="M452" s="148">
        <f t="shared" si="9"/>
        <v>0</v>
      </c>
    </row>
    <row r="453" spans="13:13" x14ac:dyDescent="0.25">
      <c r="M453" s="148">
        <f t="shared" si="9"/>
        <v>0</v>
      </c>
    </row>
    <row r="454" spans="13:13" x14ac:dyDescent="0.25">
      <c r="M454" s="148">
        <f t="shared" si="9"/>
        <v>0</v>
      </c>
    </row>
    <row r="455" spans="13:13" x14ac:dyDescent="0.25">
      <c r="M455" s="148">
        <f t="shared" si="9"/>
        <v>0</v>
      </c>
    </row>
    <row r="456" spans="13:13" x14ac:dyDescent="0.25">
      <c r="M456" s="148">
        <f t="shared" si="9"/>
        <v>0</v>
      </c>
    </row>
    <row r="457" spans="13:13" x14ac:dyDescent="0.25">
      <c r="M457" s="148">
        <f t="shared" si="9"/>
        <v>0</v>
      </c>
    </row>
    <row r="458" spans="13:13" x14ac:dyDescent="0.25">
      <c r="M458" s="148">
        <f t="shared" si="9"/>
        <v>0</v>
      </c>
    </row>
    <row r="459" spans="13:13" x14ac:dyDescent="0.25">
      <c r="M459" s="148">
        <f t="shared" si="9"/>
        <v>0</v>
      </c>
    </row>
    <row r="460" spans="13:13" x14ac:dyDescent="0.25">
      <c r="M460" s="148">
        <f t="shared" si="9"/>
        <v>0</v>
      </c>
    </row>
    <row r="461" spans="13:13" x14ac:dyDescent="0.25">
      <c r="M461" s="148">
        <f t="shared" si="9"/>
        <v>0</v>
      </c>
    </row>
    <row r="462" spans="13:13" x14ac:dyDescent="0.25">
      <c r="M462" s="148">
        <f t="shared" si="9"/>
        <v>0</v>
      </c>
    </row>
    <row r="463" spans="13:13" x14ac:dyDescent="0.25">
      <c r="M463" s="148">
        <f t="shared" si="9"/>
        <v>0</v>
      </c>
    </row>
    <row r="464" spans="13:13" x14ac:dyDescent="0.25">
      <c r="M464" s="148">
        <f t="shared" si="9"/>
        <v>0</v>
      </c>
    </row>
    <row r="465" spans="13:13" x14ac:dyDescent="0.25">
      <c r="M465" s="148">
        <f t="shared" si="9"/>
        <v>0</v>
      </c>
    </row>
    <row r="466" spans="13:13" x14ac:dyDescent="0.25">
      <c r="M466" s="148">
        <f t="shared" si="9"/>
        <v>0</v>
      </c>
    </row>
    <row r="467" spans="13:13" x14ac:dyDescent="0.25">
      <c r="M467" s="148">
        <f t="shared" si="9"/>
        <v>0</v>
      </c>
    </row>
    <row r="468" spans="13:13" x14ac:dyDescent="0.25">
      <c r="M468" s="148">
        <f t="shared" si="9"/>
        <v>0</v>
      </c>
    </row>
    <row r="469" spans="13:13" x14ac:dyDescent="0.25">
      <c r="M469" s="148">
        <f t="shared" si="9"/>
        <v>0</v>
      </c>
    </row>
    <row r="470" spans="13:13" x14ac:dyDescent="0.25">
      <c r="M470" s="148">
        <f t="shared" si="9"/>
        <v>0</v>
      </c>
    </row>
    <row r="471" spans="13:13" x14ac:dyDescent="0.25">
      <c r="M471" s="148">
        <f t="shared" si="9"/>
        <v>0</v>
      </c>
    </row>
    <row r="472" spans="13:13" x14ac:dyDescent="0.25">
      <c r="M472" s="148">
        <f t="shared" si="9"/>
        <v>0</v>
      </c>
    </row>
    <row r="473" spans="13:13" x14ac:dyDescent="0.25">
      <c r="M473" s="148">
        <f t="shared" si="9"/>
        <v>0</v>
      </c>
    </row>
    <row r="474" spans="13:13" x14ac:dyDescent="0.25">
      <c r="M474" s="148">
        <f t="shared" si="9"/>
        <v>0</v>
      </c>
    </row>
    <row r="475" spans="13:13" x14ac:dyDescent="0.25">
      <c r="M475" s="148">
        <f t="shared" si="9"/>
        <v>0</v>
      </c>
    </row>
    <row r="476" spans="13:13" x14ac:dyDescent="0.25">
      <c r="M476" s="148">
        <f t="shared" si="9"/>
        <v>0</v>
      </c>
    </row>
    <row r="477" spans="13:13" x14ac:dyDescent="0.25">
      <c r="M477" s="148">
        <f t="shared" si="9"/>
        <v>0</v>
      </c>
    </row>
    <row r="478" spans="13:13" x14ac:dyDescent="0.25">
      <c r="M478" s="148">
        <f t="shared" si="9"/>
        <v>0</v>
      </c>
    </row>
    <row r="479" spans="13:13" x14ac:dyDescent="0.25">
      <c r="M479" s="148">
        <f t="shared" si="9"/>
        <v>0</v>
      </c>
    </row>
    <row r="480" spans="13:13" x14ac:dyDescent="0.25">
      <c r="M480" s="148">
        <f t="shared" si="9"/>
        <v>0</v>
      </c>
    </row>
    <row r="481" spans="13:13" x14ac:dyDescent="0.25">
      <c r="M481" s="148">
        <f t="shared" si="9"/>
        <v>0</v>
      </c>
    </row>
    <row r="482" spans="13:13" x14ac:dyDescent="0.25">
      <c r="M482" s="148">
        <f t="shared" si="9"/>
        <v>0</v>
      </c>
    </row>
    <row r="483" spans="13:13" x14ac:dyDescent="0.25">
      <c r="M483" s="148">
        <f t="shared" si="9"/>
        <v>0</v>
      </c>
    </row>
    <row r="484" spans="13:13" x14ac:dyDescent="0.25">
      <c r="M484" s="148">
        <f t="shared" si="9"/>
        <v>0</v>
      </c>
    </row>
    <row r="485" spans="13:13" x14ac:dyDescent="0.25">
      <c r="M485" s="148">
        <f t="shared" si="9"/>
        <v>0</v>
      </c>
    </row>
    <row r="486" spans="13:13" x14ac:dyDescent="0.25">
      <c r="M486" s="148">
        <f t="shared" si="9"/>
        <v>0</v>
      </c>
    </row>
    <row r="487" spans="13:13" x14ac:dyDescent="0.25">
      <c r="M487" s="148">
        <f t="shared" si="9"/>
        <v>0</v>
      </c>
    </row>
    <row r="488" spans="13:13" x14ac:dyDescent="0.25">
      <c r="M488" s="148">
        <f t="shared" si="9"/>
        <v>0</v>
      </c>
    </row>
    <row r="489" spans="13:13" x14ac:dyDescent="0.25">
      <c r="M489" s="148">
        <f t="shared" si="9"/>
        <v>0</v>
      </c>
    </row>
    <row r="490" spans="13:13" x14ac:dyDescent="0.25">
      <c r="M490" s="148">
        <f t="shared" si="9"/>
        <v>0</v>
      </c>
    </row>
    <row r="491" spans="13:13" x14ac:dyDescent="0.25">
      <c r="M491" s="148">
        <f t="shared" si="9"/>
        <v>0</v>
      </c>
    </row>
    <row r="492" spans="13:13" x14ac:dyDescent="0.25">
      <c r="M492" s="148">
        <f t="shared" si="9"/>
        <v>0</v>
      </c>
    </row>
    <row r="493" spans="13:13" x14ac:dyDescent="0.25">
      <c r="M493" s="148">
        <f t="shared" si="9"/>
        <v>0</v>
      </c>
    </row>
    <row r="494" spans="13:13" x14ac:dyDescent="0.25">
      <c r="M494" s="148">
        <f t="shared" si="9"/>
        <v>0</v>
      </c>
    </row>
    <row r="495" spans="13:13" x14ac:dyDescent="0.25">
      <c r="M495" s="148">
        <f t="shared" si="9"/>
        <v>0</v>
      </c>
    </row>
    <row r="496" spans="13:13" x14ac:dyDescent="0.25">
      <c r="M496" s="148">
        <f t="shared" si="9"/>
        <v>0</v>
      </c>
    </row>
    <row r="497" spans="13:13" x14ac:dyDescent="0.25">
      <c r="M497" s="148">
        <f t="shared" si="9"/>
        <v>0</v>
      </c>
    </row>
    <row r="498" spans="13:13" x14ac:dyDescent="0.25">
      <c r="M498" s="148">
        <f t="shared" si="9"/>
        <v>0</v>
      </c>
    </row>
    <row r="499" spans="13:13" x14ac:dyDescent="0.25">
      <c r="M499" s="148">
        <f t="shared" si="9"/>
        <v>0</v>
      </c>
    </row>
    <row r="500" spans="13:13" x14ac:dyDescent="0.25">
      <c r="M500" s="148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43" t="s">
        <v>0</v>
      </c>
      <c r="B1" s="44" t="s">
        <v>1</v>
      </c>
      <c r="C1" s="45" t="s">
        <v>2</v>
      </c>
      <c r="D1" s="46" t="s">
        <v>256</v>
      </c>
      <c r="E1" s="47" t="s">
        <v>3</v>
      </c>
      <c r="F1" s="47" t="s">
        <v>4</v>
      </c>
      <c r="G1" s="47" t="s">
        <v>5</v>
      </c>
      <c r="H1" s="48" t="s">
        <v>6</v>
      </c>
      <c r="I1" s="46" t="s">
        <v>7</v>
      </c>
      <c r="J1" s="48" t="s">
        <v>8</v>
      </c>
      <c r="K1" s="49" t="s">
        <v>9</v>
      </c>
      <c r="L1" s="50" t="s">
        <v>10</v>
      </c>
      <c r="M1" t="s">
        <v>256</v>
      </c>
      <c r="N1" t="s">
        <v>257</v>
      </c>
      <c r="P1" t="s">
        <v>258</v>
      </c>
      <c r="Q1" t="s">
        <v>259</v>
      </c>
      <c r="R1" t="s">
        <v>260</v>
      </c>
      <c r="S1" s="161" t="s">
        <v>261</v>
      </c>
      <c r="T1" t="s">
        <v>262</v>
      </c>
    </row>
    <row r="2" spans="1:20" x14ac:dyDescent="0.25">
      <c r="A2" s="29" t="s">
        <v>97</v>
      </c>
      <c r="B2" s="33" t="s">
        <v>12</v>
      </c>
      <c r="C2" s="151">
        <v>0.23611111111111113</v>
      </c>
      <c r="D2" s="152">
        <v>0.2722222222222222</v>
      </c>
      <c r="E2" s="34">
        <v>84774242</v>
      </c>
      <c r="F2" s="34"/>
      <c r="G2" s="34" t="s">
        <v>98</v>
      </c>
      <c r="H2" s="30">
        <v>33760</v>
      </c>
      <c r="I2" s="32">
        <v>78640</v>
      </c>
      <c r="J2" s="30" t="s">
        <v>15</v>
      </c>
      <c r="K2" s="32">
        <v>11885117</v>
      </c>
      <c r="L2" s="39"/>
      <c r="M2" s="148">
        <f>D2-C2</f>
        <v>3.6111111111111066E-2</v>
      </c>
      <c r="N2">
        <f>HOUR(C2)</f>
        <v>5</v>
      </c>
      <c r="P2" s="158">
        <v>0</v>
      </c>
      <c r="Q2" s="158">
        <f>COUNTIF(N:N, "0")</f>
        <v>0</v>
      </c>
      <c r="R2" s="158">
        <f>AVERAGE($Q$2:$Q$25)</f>
        <v>1.9583333333333333</v>
      </c>
      <c r="S2" s="159">
        <v>0</v>
      </c>
      <c r="T2" s="160">
        <f>AVERAGEIF($S$2:$S$25, "&lt;&gt; 0")</f>
        <v>0.29868011463844801</v>
      </c>
    </row>
    <row r="3" spans="1:20" x14ac:dyDescent="0.25">
      <c r="A3" s="28"/>
      <c r="B3" s="28"/>
      <c r="C3" s="1">
        <v>0.30555555555555552</v>
      </c>
      <c r="D3" s="145">
        <v>0.34375</v>
      </c>
      <c r="E3" s="26" t="s">
        <v>30</v>
      </c>
      <c r="F3" s="34"/>
      <c r="G3" s="23" t="s">
        <v>99</v>
      </c>
      <c r="H3" s="24">
        <v>72180</v>
      </c>
      <c r="I3" s="25">
        <v>32580</v>
      </c>
      <c r="J3" s="24" t="s">
        <v>32</v>
      </c>
      <c r="K3" s="25">
        <v>11885564</v>
      </c>
      <c r="L3" s="38"/>
      <c r="M3" s="148">
        <f t="shared" ref="M3:M49" si="0">D3-C3</f>
        <v>3.8194444444444475E-2</v>
      </c>
      <c r="N3" s="101">
        <f t="shared" ref="N3:N49" si="1">HOUR(C3)</f>
        <v>7</v>
      </c>
      <c r="P3" s="158">
        <v>1</v>
      </c>
      <c r="Q3" s="158">
        <f>COUNTIF(N:N, "1")</f>
        <v>0</v>
      </c>
      <c r="R3" s="158">
        <f t="shared" ref="R3:R25" si="2">AVERAGE($Q$2:$Q$25)</f>
        <v>1.9583333333333333</v>
      </c>
      <c r="S3" s="159">
        <v>0</v>
      </c>
      <c r="T3" s="160">
        <f t="shared" ref="T3:T25" si="3">AVERAGEIF($S$2:$S$25, "&lt;&gt; 0")</f>
        <v>0.29868011463844801</v>
      </c>
    </row>
    <row r="4" spans="1:20" x14ac:dyDescent="0.25">
      <c r="A4" s="28"/>
      <c r="B4" s="28"/>
      <c r="C4" s="1">
        <v>0.31041666666666667</v>
      </c>
      <c r="D4" s="145">
        <v>0.4826388888888889</v>
      </c>
      <c r="E4" s="26">
        <v>84776669</v>
      </c>
      <c r="F4" s="34"/>
      <c r="G4" s="26" t="s">
        <v>75</v>
      </c>
      <c r="H4" s="24">
        <v>29840</v>
      </c>
      <c r="I4" s="25">
        <v>74780</v>
      </c>
      <c r="J4" s="24" t="s">
        <v>23</v>
      </c>
      <c r="K4" s="25">
        <v>11885592</v>
      </c>
      <c r="L4" s="38"/>
      <c r="M4" s="148">
        <f t="shared" si="0"/>
        <v>0.17222222222222222</v>
      </c>
      <c r="N4" s="101">
        <f t="shared" si="1"/>
        <v>7</v>
      </c>
      <c r="P4" s="158">
        <v>2</v>
      </c>
      <c r="Q4" s="158">
        <f>COUNTIF(N:N, "2")</f>
        <v>0</v>
      </c>
      <c r="R4" s="158">
        <f t="shared" si="2"/>
        <v>1.9583333333333333</v>
      </c>
      <c r="S4" s="159">
        <v>0</v>
      </c>
      <c r="T4" s="160">
        <f t="shared" si="3"/>
        <v>0.29868011463844801</v>
      </c>
    </row>
    <row r="5" spans="1:20" x14ac:dyDescent="0.25">
      <c r="A5" s="28"/>
      <c r="B5" s="28"/>
      <c r="C5" s="1">
        <v>0.3298611111111111</v>
      </c>
      <c r="D5" s="145">
        <v>0.3756944444444445</v>
      </c>
      <c r="E5" s="26">
        <v>84778381</v>
      </c>
      <c r="F5" s="34"/>
      <c r="G5" s="26" t="s">
        <v>100</v>
      </c>
      <c r="H5" s="24">
        <v>32440</v>
      </c>
      <c r="I5" s="25">
        <v>79560</v>
      </c>
      <c r="J5" s="24" t="s">
        <v>101</v>
      </c>
      <c r="K5" s="25">
        <v>11885721</v>
      </c>
      <c r="L5" s="38"/>
      <c r="M5" s="148">
        <f t="shared" si="0"/>
        <v>4.5833333333333393E-2</v>
      </c>
      <c r="N5" s="101">
        <f t="shared" si="1"/>
        <v>7</v>
      </c>
      <c r="P5" s="158">
        <v>3</v>
      </c>
      <c r="Q5" s="158">
        <f>COUNTIF(N:N, "3")</f>
        <v>0</v>
      </c>
      <c r="R5" s="158">
        <f t="shared" si="2"/>
        <v>1.9583333333333333</v>
      </c>
      <c r="S5" s="159">
        <v>0</v>
      </c>
      <c r="T5" s="160">
        <f t="shared" si="3"/>
        <v>0.29868011463844801</v>
      </c>
    </row>
    <row r="6" spans="1:20" x14ac:dyDescent="0.25">
      <c r="A6" s="28"/>
      <c r="B6" s="28"/>
      <c r="C6" s="1">
        <v>0.35833333333333334</v>
      </c>
      <c r="D6" s="145">
        <v>0.38472222222222219</v>
      </c>
      <c r="E6" s="26">
        <v>84777507</v>
      </c>
      <c r="F6" s="34"/>
      <c r="G6" s="26" t="s">
        <v>102</v>
      </c>
      <c r="H6" s="24">
        <v>34240</v>
      </c>
      <c r="I6" s="25">
        <v>79340</v>
      </c>
      <c r="J6" s="24" t="s">
        <v>103</v>
      </c>
      <c r="K6" s="25">
        <v>11885879</v>
      </c>
      <c r="L6" s="38"/>
      <c r="M6" s="148">
        <f t="shared" si="0"/>
        <v>2.6388888888888851E-2</v>
      </c>
      <c r="N6" s="101">
        <f t="shared" si="1"/>
        <v>8</v>
      </c>
      <c r="P6" s="158">
        <v>4</v>
      </c>
      <c r="Q6" s="158">
        <f>COUNTIF(N:N, "4")</f>
        <v>0</v>
      </c>
      <c r="R6" s="158">
        <f t="shared" si="2"/>
        <v>1.9583333333333333</v>
      </c>
      <c r="S6" s="159">
        <v>0</v>
      </c>
      <c r="T6" s="160">
        <f t="shared" si="3"/>
        <v>0.29868011463844801</v>
      </c>
    </row>
    <row r="7" spans="1:20" x14ac:dyDescent="0.25">
      <c r="A7" s="28"/>
      <c r="B7" s="28"/>
      <c r="C7" s="1">
        <v>0.36805555555555558</v>
      </c>
      <c r="D7" s="145">
        <v>0.40138888888888885</v>
      </c>
      <c r="E7" s="26">
        <v>84774241</v>
      </c>
      <c r="F7" s="34"/>
      <c r="G7" s="26">
        <v>5111199</v>
      </c>
      <c r="H7" s="24">
        <v>32880</v>
      </c>
      <c r="I7" s="25">
        <v>78340</v>
      </c>
      <c r="J7" s="24" t="s">
        <v>15</v>
      </c>
      <c r="K7" s="25">
        <v>11885927</v>
      </c>
      <c r="L7" s="38"/>
      <c r="M7" s="148">
        <f t="shared" si="0"/>
        <v>3.333333333333327E-2</v>
      </c>
      <c r="N7" s="101">
        <f t="shared" si="1"/>
        <v>8</v>
      </c>
      <c r="P7" s="101">
        <v>5</v>
      </c>
      <c r="Q7" s="101">
        <f>COUNTIF(N:N, "5")</f>
        <v>1</v>
      </c>
      <c r="R7" s="101">
        <f t="shared" si="2"/>
        <v>1.9583333333333333</v>
      </c>
      <c r="S7" s="150">
        <f t="shared" ref="S7:S22" si="4">AVERAGEIF(N:N,P7,M:M)</f>
        <v>3.6111111111111066E-2</v>
      </c>
      <c r="T7" s="149">
        <f t="shared" si="3"/>
        <v>0.29868011463844801</v>
      </c>
    </row>
    <row r="8" spans="1:20" x14ac:dyDescent="0.25">
      <c r="A8" s="28"/>
      <c r="B8" s="28"/>
      <c r="C8" s="1">
        <v>0.36736111111111108</v>
      </c>
      <c r="D8" s="145">
        <v>0.4145833333333333</v>
      </c>
      <c r="E8" s="26" t="s">
        <v>30</v>
      </c>
      <c r="F8" s="34"/>
      <c r="G8" s="23" t="s">
        <v>104</v>
      </c>
      <c r="H8" s="24">
        <v>75040</v>
      </c>
      <c r="I8" s="25">
        <v>34580</v>
      </c>
      <c r="J8" s="24" t="s">
        <v>32</v>
      </c>
      <c r="K8" s="25">
        <v>11885924</v>
      </c>
      <c r="L8" s="38"/>
      <c r="M8" s="148">
        <f t="shared" si="0"/>
        <v>4.7222222222222221E-2</v>
      </c>
      <c r="N8" s="101">
        <f t="shared" si="1"/>
        <v>8</v>
      </c>
      <c r="P8" s="158">
        <v>6</v>
      </c>
      <c r="Q8" s="158">
        <f>COUNTIF(N:N, "6")</f>
        <v>0</v>
      </c>
      <c r="R8" s="158">
        <f t="shared" si="2"/>
        <v>1.9583333333333333</v>
      </c>
      <c r="S8" s="159">
        <v>0</v>
      </c>
      <c r="T8" s="160">
        <f t="shared" si="3"/>
        <v>0.29868011463844801</v>
      </c>
    </row>
    <row r="9" spans="1:20" x14ac:dyDescent="0.25">
      <c r="A9" s="28"/>
      <c r="B9" s="28"/>
      <c r="C9" s="1">
        <v>0.37013888888888885</v>
      </c>
      <c r="D9" s="145">
        <v>0.40486111111111112</v>
      </c>
      <c r="E9" s="26">
        <v>84774594</v>
      </c>
      <c r="F9" s="34"/>
      <c r="G9" s="26" t="s">
        <v>105</v>
      </c>
      <c r="H9" s="24">
        <v>35880</v>
      </c>
      <c r="I9" s="25">
        <v>77780</v>
      </c>
      <c r="J9" s="24" t="s">
        <v>83</v>
      </c>
      <c r="K9" s="25">
        <v>11885954</v>
      </c>
      <c r="L9" s="38"/>
      <c r="M9" s="148">
        <f t="shared" si="0"/>
        <v>3.4722222222222265E-2</v>
      </c>
      <c r="N9" s="101">
        <f t="shared" si="1"/>
        <v>8</v>
      </c>
      <c r="P9" s="101">
        <v>7</v>
      </c>
      <c r="Q9" s="101">
        <f>COUNTIF(N:N, "7")</f>
        <v>3</v>
      </c>
      <c r="R9" s="101">
        <f t="shared" si="2"/>
        <v>1.9583333333333333</v>
      </c>
      <c r="S9" s="150">
        <f t="shared" si="4"/>
        <v>8.5416666666666696E-2</v>
      </c>
      <c r="T9" s="149">
        <f t="shared" si="3"/>
        <v>0.29868011463844801</v>
      </c>
    </row>
    <row r="10" spans="1:20" x14ac:dyDescent="0.25">
      <c r="A10" s="28"/>
      <c r="B10" s="28"/>
      <c r="C10" s="1">
        <v>0.38194444444444442</v>
      </c>
      <c r="D10" s="145">
        <v>0.44166666666666665</v>
      </c>
      <c r="E10" s="26">
        <v>84774652</v>
      </c>
      <c r="F10" s="34"/>
      <c r="G10" s="26" t="s">
        <v>106</v>
      </c>
      <c r="H10" s="24">
        <v>32760</v>
      </c>
      <c r="I10" s="25">
        <v>78100</v>
      </c>
      <c r="J10" s="24" t="s">
        <v>107</v>
      </c>
      <c r="K10" s="25">
        <v>11886023</v>
      </c>
      <c r="L10" s="38"/>
      <c r="M10" s="148">
        <f t="shared" si="0"/>
        <v>5.9722222222222232E-2</v>
      </c>
      <c r="N10" s="101">
        <f t="shared" si="1"/>
        <v>9</v>
      </c>
      <c r="P10" s="101">
        <v>8</v>
      </c>
      <c r="Q10" s="101">
        <f>COUNTIF(N:N, "8")</f>
        <v>4</v>
      </c>
      <c r="R10" s="101">
        <f t="shared" si="2"/>
        <v>1.9583333333333333</v>
      </c>
      <c r="S10" s="150">
        <f t="shared" si="4"/>
        <v>3.5416666666666652E-2</v>
      </c>
      <c r="T10" s="149">
        <f t="shared" si="3"/>
        <v>0.29868011463844801</v>
      </c>
    </row>
    <row r="11" spans="1:20" x14ac:dyDescent="0.25">
      <c r="A11" s="28"/>
      <c r="B11" s="28"/>
      <c r="C11" s="1">
        <v>0.40208333333333335</v>
      </c>
      <c r="D11" s="145">
        <v>0.4465277777777778</v>
      </c>
      <c r="E11" s="26">
        <v>84774600</v>
      </c>
      <c r="F11" s="34"/>
      <c r="G11" s="26">
        <v>2435694</v>
      </c>
      <c r="H11" s="24">
        <v>34840</v>
      </c>
      <c r="I11" s="25">
        <v>78460</v>
      </c>
      <c r="J11" s="24" t="s">
        <v>108</v>
      </c>
      <c r="K11" s="25">
        <v>11886123</v>
      </c>
      <c r="L11" s="38"/>
      <c r="M11" s="148">
        <f t="shared" si="0"/>
        <v>4.4444444444444453E-2</v>
      </c>
      <c r="N11" s="101">
        <f t="shared" si="1"/>
        <v>9</v>
      </c>
      <c r="P11" s="101">
        <v>9</v>
      </c>
      <c r="Q11" s="101">
        <f>COUNTIF(N:N, "9")</f>
        <v>2</v>
      </c>
      <c r="R11" s="101">
        <f t="shared" si="2"/>
        <v>1.9583333333333333</v>
      </c>
      <c r="S11" s="150">
        <f t="shared" si="4"/>
        <v>5.2083333333333343E-2</v>
      </c>
      <c r="T11" s="149">
        <f t="shared" si="3"/>
        <v>0.29868011463844801</v>
      </c>
    </row>
    <row r="12" spans="1:20" x14ac:dyDescent="0.25">
      <c r="A12" s="28"/>
      <c r="B12" s="28"/>
      <c r="C12" s="1">
        <v>0.42638888888888887</v>
      </c>
      <c r="D12" s="145">
        <v>0.4604166666666667</v>
      </c>
      <c r="E12" s="26">
        <v>84761345</v>
      </c>
      <c r="F12" s="34"/>
      <c r="G12" s="26" t="s">
        <v>109</v>
      </c>
      <c r="H12" s="24">
        <v>34220</v>
      </c>
      <c r="I12" s="25">
        <v>77180</v>
      </c>
      <c r="J12" s="24" t="s">
        <v>110</v>
      </c>
      <c r="K12" s="25">
        <v>11886249</v>
      </c>
      <c r="L12" s="38"/>
      <c r="M12" s="148">
        <f t="shared" si="0"/>
        <v>3.4027777777777823E-2</v>
      </c>
      <c r="N12" s="101">
        <f t="shared" si="1"/>
        <v>10</v>
      </c>
      <c r="P12" s="101">
        <v>10</v>
      </c>
      <c r="Q12" s="101">
        <f>COUNTIF(N:N, "10")</f>
        <v>6</v>
      </c>
      <c r="R12" s="101">
        <f t="shared" si="2"/>
        <v>1.9583333333333333</v>
      </c>
      <c r="S12" s="150">
        <f t="shared" si="4"/>
        <v>0.41655092592592591</v>
      </c>
      <c r="T12" s="149">
        <f t="shared" si="3"/>
        <v>0.29868011463844801</v>
      </c>
    </row>
    <row r="13" spans="1:20" x14ac:dyDescent="0.25">
      <c r="A13" s="28"/>
      <c r="B13" s="28"/>
      <c r="C13" s="1">
        <v>0.43333333333333335</v>
      </c>
      <c r="D13" s="145">
        <v>0.52013888888888882</v>
      </c>
      <c r="E13" s="26">
        <v>84774599</v>
      </c>
      <c r="F13" s="34"/>
      <c r="G13" s="26">
        <v>788333</v>
      </c>
      <c r="H13" s="24">
        <v>32660</v>
      </c>
      <c r="I13" s="25">
        <v>77200</v>
      </c>
      <c r="J13" s="24" t="s">
        <v>111</v>
      </c>
      <c r="K13" s="25">
        <v>11886279</v>
      </c>
      <c r="L13" s="38"/>
      <c r="M13" s="148">
        <f t="shared" si="0"/>
        <v>8.6805555555555469E-2</v>
      </c>
      <c r="N13" s="101">
        <f t="shared" si="1"/>
        <v>10</v>
      </c>
      <c r="P13" s="101">
        <v>11</v>
      </c>
      <c r="Q13" s="101">
        <f>COUNTIF(N:N, "11")</f>
        <v>4</v>
      </c>
      <c r="R13" s="101">
        <f t="shared" si="2"/>
        <v>1.9583333333333333</v>
      </c>
      <c r="S13" s="150">
        <f t="shared" si="4"/>
        <v>0.21284722222222219</v>
      </c>
      <c r="T13" s="149">
        <f t="shared" si="3"/>
        <v>0.29868011463844801</v>
      </c>
    </row>
    <row r="14" spans="1:20" x14ac:dyDescent="0.25">
      <c r="A14" s="28"/>
      <c r="B14" s="28"/>
      <c r="C14" s="1">
        <v>0.44930555555555557</v>
      </c>
      <c r="D14" s="147">
        <v>1.3430555555555557</v>
      </c>
      <c r="E14" s="26">
        <v>84777510</v>
      </c>
      <c r="F14" s="34"/>
      <c r="G14" s="26" t="s">
        <v>22</v>
      </c>
      <c r="H14" s="24">
        <v>27900</v>
      </c>
      <c r="I14" s="25">
        <v>75380</v>
      </c>
      <c r="J14" s="24" t="s">
        <v>23</v>
      </c>
      <c r="K14" s="25">
        <v>11886350</v>
      </c>
      <c r="L14" s="38"/>
      <c r="M14" s="148">
        <f t="shared" si="0"/>
        <v>0.89375000000000004</v>
      </c>
      <c r="N14" s="101">
        <f t="shared" si="1"/>
        <v>10</v>
      </c>
      <c r="P14" s="101">
        <v>12</v>
      </c>
      <c r="Q14" s="101">
        <f>COUNTIF(N:N, "12")</f>
        <v>3</v>
      </c>
      <c r="R14" s="101">
        <f t="shared" si="2"/>
        <v>1.9583333333333333</v>
      </c>
      <c r="S14" s="150">
        <f t="shared" si="4"/>
        <v>0.26481481481481478</v>
      </c>
      <c r="T14" s="149">
        <f t="shared" si="3"/>
        <v>0.29868011463844801</v>
      </c>
    </row>
    <row r="15" spans="1:20" x14ac:dyDescent="0.25">
      <c r="A15" s="28"/>
      <c r="B15" s="28"/>
      <c r="C15" s="1">
        <v>0.45208333333333334</v>
      </c>
      <c r="D15" s="147">
        <v>1.1875</v>
      </c>
      <c r="E15" s="26">
        <v>84778434</v>
      </c>
      <c r="F15" s="34"/>
      <c r="G15" s="26" t="s">
        <v>76</v>
      </c>
      <c r="H15" s="24">
        <v>29460</v>
      </c>
      <c r="I15" s="25">
        <v>72660</v>
      </c>
      <c r="J15" s="24" t="s">
        <v>23</v>
      </c>
      <c r="K15" s="25">
        <v>11886357</v>
      </c>
      <c r="L15" s="38"/>
      <c r="M15" s="148">
        <f t="shared" si="0"/>
        <v>0.73541666666666661</v>
      </c>
      <c r="N15" s="101">
        <f t="shared" si="1"/>
        <v>10</v>
      </c>
      <c r="P15" s="101">
        <v>13</v>
      </c>
      <c r="Q15" s="101">
        <f>COUNTIF(N:N, "13")</f>
        <v>7</v>
      </c>
      <c r="R15" s="101">
        <f t="shared" si="2"/>
        <v>1.9583333333333333</v>
      </c>
      <c r="S15" s="150">
        <f t="shared" si="4"/>
        <v>0.25823412698412707</v>
      </c>
      <c r="T15" s="149">
        <f t="shared" si="3"/>
        <v>0.29868011463844801</v>
      </c>
    </row>
    <row r="16" spans="1:20" x14ac:dyDescent="0.25">
      <c r="A16" s="28"/>
      <c r="B16" s="28"/>
      <c r="C16" s="1">
        <v>0.45416666666666666</v>
      </c>
      <c r="D16" s="147">
        <v>1.1715277777777777</v>
      </c>
      <c r="E16" s="26">
        <v>84778433</v>
      </c>
      <c r="F16" s="34"/>
      <c r="G16" s="26" t="s">
        <v>74</v>
      </c>
      <c r="H16" s="24">
        <v>27480</v>
      </c>
      <c r="I16" s="25">
        <v>72140</v>
      </c>
      <c r="J16" s="24" t="s">
        <v>23</v>
      </c>
      <c r="K16" s="25">
        <v>11886361</v>
      </c>
      <c r="L16" s="38"/>
      <c r="M16" s="148">
        <f t="shared" si="0"/>
        <v>0.71736111111111112</v>
      </c>
      <c r="N16" s="101">
        <f t="shared" si="1"/>
        <v>10</v>
      </c>
      <c r="P16" s="101">
        <v>14</v>
      </c>
      <c r="Q16" s="101">
        <f>COUNTIF(N:N, "14")</f>
        <v>2</v>
      </c>
      <c r="R16" s="101">
        <f t="shared" si="2"/>
        <v>1.9583333333333333</v>
      </c>
      <c r="S16" s="150">
        <f t="shared" si="4"/>
        <v>3.8541666666666641E-2</v>
      </c>
      <c r="T16" s="149">
        <f t="shared" si="3"/>
        <v>0.29868011463844801</v>
      </c>
    </row>
    <row r="17" spans="1:20" x14ac:dyDescent="0.25">
      <c r="A17" s="28"/>
      <c r="B17" s="28"/>
      <c r="C17" s="1">
        <v>0.45763888888888887</v>
      </c>
      <c r="D17" s="145">
        <v>0.48958333333333331</v>
      </c>
      <c r="E17" s="26">
        <v>84777276</v>
      </c>
      <c r="F17" s="34"/>
      <c r="G17" s="26" t="s">
        <v>112</v>
      </c>
      <c r="H17" s="24">
        <v>32480</v>
      </c>
      <c r="I17" s="25">
        <v>76340</v>
      </c>
      <c r="J17" s="24" t="s">
        <v>113</v>
      </c>
      <c r="K17" s="25">
        <v>11886379</v>
      </c>
      <c r="L17" s="38"/>
      <c r="M17" s="148">
        <f t="shared" si="0"/>
        <v>3.1944444444444442E-2</v>
      </c>
      <c r="N17" s="101">
        <f t="shared" si="1"/>
        <v>10</v>
      </c>
      <c r="P17" s="101">
        <v>15</v>
      </c>
      <c r="Q17" s="101">
        <f>COUNTIF(N:N, "15")</f>
        <v>5</v>
      </c>
      <c r="R17" s="101">
        <f t="shared" si="2"/>
        <v>1.9583333333333333</v>
      </c>
      <c r="S17" s="150">
        <f t="shared" si="4"/>
        <v>0.55055555555555569</v>
      </c>
      <c r="T17" s="149">
        <f t="shared" si="3"/>
        <v>0.29868011463844801</v>
      </c>
    </row>
    <row r="18" spans="1:20" x14ac:dyDescent="0.25">
      <c r="A18" s="28"/>
      <c r="B18" s="28"/>
      <c r="C18" s="1">
        <v>0.46458333333333335</v>
      </c>
      <c r="D18" s="145">
        <v>0.49652777777777773</v>
      </c>
      <c r="E18" s="26">
        <v>84769524</v>
      </c>
      <c r="F18" s="34"/>
      <c r="G18" s="26" t="s">
        <v>114</v>
      </c>
      <c r="H18" s="24">
        <v>33980</v>
      </c>
      <c r="I18" s="25">
        <v>74480</v>
      </c>
      <c r="J18" s="24" t="s">
        <v>29</v>
      </c>
      <c r="K18" s="25">
        <v>11886423</v>
      </c>
      <c r="L18" s="38"/>
      <c r="M18" s="148">
        <f t="shared" si="0"/>
        <v>3.1944444444444386E-2</v>
      </c>
      <c r="N18" s="101">
        <f t="shared" si="1"/>
        <v>11</v>
      </c>
      <c r="P18" s="101">
        <v>16</v>
      </c>
      <c r="Q18" s="101">
        <f>COUNTIF(N:N, "16")</f>
        <v>3</v>
      </c>
      <c r="R18" s="101">
        <f t="shared" si="2"/>
        <v>1.9583333333333333</v>
      </c>
      <c r="S18" s="150">
        <f t="shared" si="4"/>
        <v>0.44282407407407404</v>
      </c>
      <c r="T18" s="149">
        <f t="shared" si="3"/>
        <v>0.29868011463844801</v>
      </c>
    </row>
    <row r="19" spans="1:20" x14ac:dyDescent="0.25">
      <c r="A19" s="28"/>
      <c r="B19" s="28"/>
      <c r="C19" s="1">
        <v>0.48680555555555555</v>
      </c>
      <c r="D19" s="145">
        <v>0.52430555555555558</v>
      </c>
      <c r="E19" s="26">
        <v>84777330</v>
      </c>
      <c r="F19" s="34"/>
      <c r="G19" s="26">
        <v>5111199</v>
      </c>
      <c r="H19" s="24">
        <v>32600</v>
      </c>
      <c r="I19" s="25">
        <v>80280</v>
      </c>
      <c r="J19" s="24" t="s">
        <v>15</v>
      </c>
      <c r="K19" s="25">
        <v>11886506</v>
      </c>
      <c r="L19" s="38"/>
      <c r="M19" s="148">
        <f t="shared" si="0"/>
        <v>3.7500000000000033E-2</v>
      </c>
      <c r="N19" s="101">
        <f t="shared" si="1"/>
        <v>11</v>
      </c>
      <c r="P19" s="101">
        <v>17</v>
      </c>
      <c r="Q19" s="101">
        <f>COUNTIF(N:N, "17")</f>
        <v>2</v>
      </c>
      <c r="R19" s="101">
        <f t="shared" si="2"/>
        <v>1.9583333333333333</v>
      </c>
      <c r="S19" s="150">
        <f t="shared" si="4"/>
        <v>0.31354166666666672</v>
      </c>
      <c r="T19" s="149">
        <f t="shared" si="3"/>
        <v>0.29868011463844801</v>
      </c>
    </row>
    <row r="20" spans="1:20" x14ac:dyDescent="0.25">
      <c r="A20" s="28"/>
      <c r="B20" s="28"/>
      <c r="C20" s="1">
        <v>0.48888888888888887</v>
      </c>
      <c r="D20" s="147">
        <v>1.2284722222222222</v>
      </c>
      <c r="E20" s="26">
        <v>84777280</v>
      </c>
      <c r="F20" s="34"/>
      <c r="G20" s="26" t="s">
        <v>115</v>
      </c>
      <c r="H20" s="24">
        <v>29900</v>
      </c>
      <c r="I20" s="25">
        <v>76520</v>
      </c>
      <c r="J20" s="24" t="s">
        <v>23</v>
      </c>
      <c r="K20" s="25">
        <v>11886507</v>
      </c>
      <c r="L20" s="38"/>
      <c r="M20" s="148">
        <f t="shared" si="0"/>
        <v>0.73958333333333326</v>
      </c>
      <c r="N20" s="101">
        <f t="shared" si="1"/>
        <v>11</v>
      </c>
      <c r="P20" s="101">
        <v>18</v>
      </c>
      <c r="Q20" s="101">
        <f>COUNTIF(N:N, "18")</f>
        <v>2</v>
      </c>
      <c r="R20" s="101">
        <f t="shared" si="2"/>
        <v>1.9583333333333333</v>
      </c>
      <c r="S20" s="150">
        <f t="shared" si="4"/>
        <v>0.65798611111111116</v>
      </c>
      <c r="T20" s="149">
        <f t="shared" si="3"/>
        <v>0.29868011463844801</v>
      </c>
    </row>
    <row r="21" spans="1:20" x14ac:dyDescent="0.25">
      <c r="A21" s="28"/>
      <c r="B21" s="28"/>
      <c r="C21" s="1">
        <v>0.4909722222222222</v>
      </c>
      <c r="D21" s="145">
        <v>0.53333333333333333</v>
      </c>
      <c r="E21" s="26">
        <v>84774598</v>
      </c>
      <c r="F21" s="34"/>
      <c r="G21" s="31" t="s">
        <v>116</v>
      </c>
      <c r="H21" s="24">
        <v>32400</v>
      </c>
      <c r="I21" s="25">
        <v>77640</v>
      </c>
      <c r="J21" s="24" t="s">
        <v>117</v>
      </c>
      <c r="K21" s="25">
        <v>11886510</v>
      </c>
      <c r="L21" s="38"/>
      <c r="M21" s="148">
        <f t="shared" si="0"/>
        <v>4.2361111111111127E-2</v>
      </c>
      <c r="N21" s="101">
        <f t="shared" si="1"/>
        <v>11</v>
      </c>
      <c r="P21" s="101">
        <v>19</v>
      </c>
      <c r="Q21" s="101">
        <f>COUNTIF(N:N, "19")</f>
        <v>1</v>
      </c>
      <c r="R21" s="101">
        <f t="shared" si="2"/>
        <v>1.9583333333333333</v>
      </c>
      <c r="S21" s="150">
        <f t="shared" si="4"/>
        <v>0.49930555555555556</v>
      </c>
      <c r="T21" s="149">
        <f t="shared" si="3"/>
        <v>0.29868011463844801</v>
      </c>
    </row>
    <row r="22" spans="1:20" x14ac:dyDescent="0.25">
      <c r="A22" s="28"/>
      <c r="B22" s="28"/>
      <c r="C22" s="1">
        <v>0.50694444444444442</v>
      </c>
      <c r="D22" s="145">
        <v>0.56736111111111109</v>
      </c>
      <c r="E22" s="26">
        <v>84773843</v>
      </c>
      <c r="F22" s="34"/>
      <c r="G22" s="26" t="s">
        <v>118</v>
      </c>
      <c r="H22" s="24">
        <v>29760</v>
      </c>
      <c r="I22" s="25">
        <v>74940</v>
      </c>
      <c r="J22" s="24" t="s">
        <v>119</v>
      </c>
      <c r="K22" s="25">
        <v>11886568</v>
      </c>
      <c r="L22" s="38"/>
      <c r="M22" s="148">
        <f t="shared" si="0"/>
        <v>6.0416666666666674E-2</v>
      </c>
      <c r="N22" s="101">
        <f t="shared" si="1"/>
        <v>12</v>
      </c>
      <c r="P22" s="101">
        <v>20</v>
      </c>
      <c r="Q22" s="101">
        <f>COUNTIF(N:N, "20")</f>
        <v>2</v>
      </c>
      <c r="R22" s="101">
        <f t="shared" si="2"/>
        <v>1.9583333333333333</v>
      </c>
      <c r="S22" s="150">
        <f t="shared" si="4"/>
        <v>0.61597222222222237</v>
      </c>
      <c r="T22" s="149">
        <f t="shared" si="3"/>
        <v>0.29868011463844801</v>
      </c>
    </row>
    <row r="23" spans="1:20" x14ac:dyDescent="0.25">
      <c r="A23" s="28"/>
      <c r="B23" s="28"/>
      <c r="C23" s="1">
        <v>0.52569444444444446</v>
      </c>
      <c r="D23" s="145">
        <v>0.59444444444444444</v>
      </c>
      <c r="E23" s="26">
        <v>84769352</v>
      </c>
      <c r="F23" s="34"/>
      <c r="G23" s="26" t="s">
        <v>120</v>
      </c>
      <c r="H23" s="24">
        <v>32700</v>
      </c>
      <c r="I23" s="25">
        <v>77360</v>
      </c>
      <c r="J23" s="24" t="s">
        <v>121</v>
      </c>
      <c r="K23" s="25">
        <v>11886612</v>
      </c>
      <c r="L23" s="38"/>
      <c r="M23" s="148">
        <f t="shared" si="0"/>
        <v>6.8749999999999978E-2</v>
      </c>
      <c r="N23" s="101">
        <f t="shared" si="1"/>
        <v>12</v>
      </c>
      <c r="P23" s="158">
        <v>21</v>
      </c>
      <c r="Q23" s="158">
        <f>COUNTIF(N:N, "21")</f>
        <v>0</v>
      </c>
      <c r="R23" s="158">
        <f t="shared" si="2"/>
        <v>1.9583333333333333</v>
      </c>
      <c r="S23" s="159">
        <v>0</v>
      </c>
      <c r="T23" s="160">
        <f t="shared" si="3"/>
        <v>0.29868011463844801</v>
      </c>
    </row>
    <row r="24" spans="1:20" x14ac:dyDescent="0.25">
      <c r="A24" s="28"/>
      <c r="B24" s="28"/>
      <c r="C24" s="1">
        <v>0.52777777777777779</v>
      </c>
      <c r="D24" s="147">
        <v>1.1930555555555555</v>
      </c>
      <c r="E24" s="26">
        <v>84778435</v>
      </c>
      <c r="F24" s="34"/>
      <c r="G24" s="26" t="s">
        <v>80</v>
      </c>
      <c r="H24" s="24">
        <v>31280</v>
      </c>
      <c r="I24" s="25">
        <v>77340</v>
      </c>
      <c r="J24" s="24" t="s">
        <v>23</v>
      </c>
      <c r="K24" s="25">
        <v>11886623</v>
      </c>
      <c r="L24" s="38"/>
      <c r="M24" s="148">
        <f t="shared" si="0"/>
        <v>0.66527777777777775</v>
      </c>
      <c r="N24" s="101">
        <f t="shared" si="1"/>
        <v>12</v>
      </c>
      <c r="P24" s="158">
        <v>22</v>
      </c>
      <c r="Q24" s="158">
        <f>COUNTIF(N:N, "22")</f>
        <v>0</v>
      </c>
      <c r="R24" s="158">
        <f t="shared" si="2"/>
        <v>1.9583333333333333</v>
      </c>
      <c r="S24" s="159">
        <v>0</v>
      </c>
      <c r="T24" s="160">
        <f t="shared" si="3"/>
        <v>0.29868011463844801</v>
      </c>
    </row>
    <row r="25" spans="1:20" x14ac:dyDescent="0.25">
      <c r="A25" s="28"/>
      <c r="B25" s="28"/>
      <c r="C25" s="1">
        <v>0.55625000000000002</v>
      </c>
      <c r="D25" s="145">
        <v>0.59722222222222221</v>
      </c>
      <c r="E25" s="26">
        <v>84762134</v>
      </c>
      <c r="F25" s="34"/>
      <c r="G25" s="26">
        <v>714331</v>
      </c>
      <c r="H25" s="24">
        <v>33040</v>
      </c>
      <c r="I25" s="25">
        <v>76680</v>
      </c>
      <c r="J25" s="24" t="s">
        <v>122</v>
      </c>
      <c r="K25" s="25">
        <v>11886663</v>
      </c>
      <c r="L25" s="38"/>
      <c r="M25" s="148">
        <f t="shared" si="0"/>
        <v>4.0972222222222188E-2</v>
      </c>
      <c r="N25" s="101">
        <f t="shared" si="1"/>
        <v>13</v>
      </c>
      <c r="P25" s="158">
        <v>23</v>
      </c>
      <c r="Q25" s="158">
        <f>COUNTIF(N:N, "23")</f>
        <v>0</v>
      </c>
      <c r="R25" s="158">
        <f t="shared" si="2"/>
        <v>1.9583333333333333</v>
      </c>
      <c r="S25" s="159">
        <v>0</v>
      </c>
      <c r="T25" s="160">
        <f t="shared" si="3"/>
        <v>0.29868011463844801</v>
      </c>
    </row>
    <row r="26" spans="1:20" x14ac:dyDescent="0.25">
      <c r="A26" s="28"/>
      <c r="B26" s="28"/>
      <c r="C26" s="1">
        <v>0.57986111111111105</v>
      </c>
      <c r="D26" s="145">
        <v>0.64166666666666672</v>
      </c>
      <c r="E26" s="26">
        <v>84778388</v>
      </c>
      <c r="F26" s="34"/>
      <c r="G26" s="26">
        <v>5136737</v>
      </c>
      <c r="H26" s="24">
        <v>32640</v>
      </c>
      <c r="I26" s="25">
        <v>77820</v>
      </c>
      <c r="J26" s="24" t="s">
        <v>123</v>
      </c>
      <c r="K26" s="25">
        <v>11886722</v>
      </c>
      <c r="L26" s="38"/>
      <c r="M26" s="148">
        <f t="shared" si="0"/>
        <v>6.1805555555555669E-2</v>
      </c>
      <c r="N26" s="101">
        <f t="shared" si="1"/>
        <v>13</v>
      </c>
    </row>
    <row r="27" spans="1:20" x14ac:dyDescent="0.25">
      <c r="A27" s="28"/>
      <c r="B27" s="28"/>
      <c r="C27" s="1">
        <v>0.56666666666666665</v>
      </c>
      <c r="D27" s="147">
        <v>1.4319444444444445</v>
      </c>
      <c r="E27" s="26">
        <v>84777279</v>
      </c>
      <c r="F27" s="34"/>
      <c r="G27" s="26" t="s">
        <v>124</v>
      </c>
      <c r="H27" s="24">
        <v>30820</v>
      </c>
      <c r="I27" s="25">
        <v>79180</v>
      </c>
      <c r="J27" s="24" t="s">
        <v>23</v>
      </c>
      <c r="K27" s="25">
        <v>11886671</v>
      </c>
      <c r="L27" s="38"/>
      <c r="M27" s="148">
        <f t="shared" si="0"/>
        <v>0.86527777777777781</v>
      </c>
      <c r="N27" s="101">
        <f t="shared" si="1"/>
        <v>13</v>
      </c>
    </row>
    <row r="28" spans="1:20" x14ac:dyDescent="0.25">
      <c r="A28" s="28"/>
      <c r="B28" s="28"/>
      <c r="C28" s="1">
        <v>0.56944444444444442</v>
      </c>
      <c r="D28" s="145">
        <v>0.60555555555555551</v>
      </c>
      <c r="E28" s="26">
        <v>84777506</v>
      </c>
      <c r="F28" s="34"/>
      <c r="G28" s="31" t="s">
        <v>125</v>
      </c>
      <c r="H28" s="24">
        <v>34740</v>
      </c>
      <c r="I28" s="25">
        <v>79840</v>
      </c>
      <c r="J28" s="24" t="s">
        <v>126</v>
      </c>
      <c r="K28" s="25">
        <v>11886713</v>
      </c>
      <c r="L28" s="38"/>
      <c r="M28" s="148">
        <f t="shared" si="0"/>
        <v>3.6111111111111094E-2</v>
      </c>
      <c r="N28" s="101">
        <f t="shared" si="1"/>
        <v>13</v>
      </c>
    </row>
    <row r="29" spans="1:20" x14ac:dyDescent="0.25">
      <c r="A29" s="27"/>
      <c r="B29" s="28"/>
      <c r="C29" s="1">
        <v>0.5708333333333333</v>
      </c>
      <c r="D29" s="145">
        <v>0.63124999999999998</v>
      </c>
      <c r="E29" s="26">
        <v>84777281</v>
      </c>
      <c r="F29" s="34"/>
      <c r="G29" s="31" t="s">
        <v>127</v>
      </c>
      <c r="H29" s="24">
        <v>32420</v>
      </c>
      <c r="I29" s="25">
        <v>76320</v>
      </c>
      <c r="J29" s="24" t="s">
        <v>128</v>
      </c>
      <c r="K29" s="25">
        <v>11886714</v>
      </c>
      <c r="L29" s="38"/>
      <c r="M29" s="148">
        <f t="shared" si="0"/>
        <v>6.0416666666666674E-2</v>
      </c>
      <c r="N29" s="101">
        <f t="shared" si="1"/>
        <v>13</v>
      </c>
    </row>
    <row r="30" spans="1:20" x14ac:dyDescent="0.25">
      <c r="A30" s="40"/>
      <c r="B30" s="40"/>
      <c r="C30" s="36"/>
      <c r="D30" s="35"/>
      <c r="E30" s="36">
        <v>84777512</v>
      </c>
      <c r="F30" s="41"/>
      <c r="G30" s="36" t="s">
        <v>129</v>
      </c>
      <c r="H30" s="35">
        <v>27800</v>
      </c>
      <c r="I30" s="37"/>
      <c r="J30" s="35" t="s">
        <v>129</v>
      </c>
      <c r="K30" s="37"/>
      <c r="L30" s="42" t="s">
        <v>68</v>
      </c>
      <c r="M30" s="148"/>
      <c r="N30" s="101"/>
    </row>
    <row r="31" spans="1:20" x14ac:dyDescent="0.25">
      <c r="A31" s="28"/>
      <c r="B31" s="28"/>
      <c r="C31" s="1">
        <v>0.5756944444444444</v>
      </c>
      <c r="D31" s="147">
        <v>1.2465277777777779</v>
      </c>
      <c r="E31" s="26">
        <v>84778443</v>
      </c>
      <c r="F31" s="34"/>
      <c r="G31" s="26">
        <v>2315636</v>
      </c>
      <c r="H31" s="24">
        <v>31620</v>
      </c>
      <c r="I31" s="25">
        <v>76120</v>
      </c>
      <c r="J31" s="24" t="s">
        <v>94</v>
      </c>
      <c r="K31" s="25">
        <v>11886717</v>
      </c>
      <c r="L31" s="38"/>
      <c r="M31" s="148">
        <f t="shared" si="0"/>
        <v>0.6708333333333335</v>
      </c>
      <c r="N31" s="101">
        <f t="shared" si="1"/>
        <v>13</v>
      </c>
    </row>
    <row r="32" spans="1:20" x14ac:dyDescent="0.25">
      <c r="A32" s="28"/>
      <c r="B32" s="28"/>
      <c r="C32" s="1">
        <v>0.57847222222222217</v>
      </c>
      <c r="D32" s="145">
        <v>0.65069444444444446</v>
      </c>
      <c r="E32" s="26">
        <v>8477015</v>
      </c>
      <c r="F32" s="34"/>
      <c r="G32" s="26" t="s">
        <v>130</v>
      </c>
      <c r="H32" s="24">
        <v>37300</v>
      </c>
      <c r="I32" s="25">
        <v>79340</v>
      </c>
      <c r="J32" s="24" t="s">
        <v>48</v>
      </c>
      <c r="K32" s="25">
        <v>11886719</v>
      </c>
      <c r="L32" s="38"/>
      <c r="M32" s="148">
        <f t="shared" si="0"/>
        <v>7.2222222222222299E-2</v>
      </c>
      <c r="N32" s="101">
        <f t="shared" si="1"/>
        <v>13</v>
      </c>
    </row>
    <row r="33" spans="1:14" x14ac:dyDescent="0.25">
      <c r="A33" s="28"/>
      <c r="B33" s="28"/>
      <c r="C33" s="1">
        <v>0.59791666666666665</v>
      </c>
      <c r="D33" s="145">
        <v>0.6381944444444444</v>
      </c>
      <c r="E33" s="26">
        <v>84778385</v>
      </c>
      <c r="F33" s="34"/>
      <c r="G33" s="26">
        <v>716275</v>
      </c>
      <c r="H33" s="24"/>
      <c r="I33" s="25">
        <v>72520</v>
      </c>
      <c r="J33" s="24" t="s">
        <v>131</v>
      </c>
      <c r="K33" s="25">
        <v>11886744</v>
      </c>
      <c r="L33" s="38"/>
      <c r="M33" s="148">
        <f t="shared" si="0"/>
        <v>4.0277777777777746E-2</v>
      </c>
      <c r="N33" s="101">
        <f t="shared" si="1"/>
        <v>14</v>
      </c>
    </row>
    <row r="34" spans="1:14" x14ac:dyDescent="0.25">
      <c r="A34" s="28"/>
      <c r="B34" s="28"/>
      <c r="C34" s="1">
        <v>0.62361111111111112</v>
      </c>
      <c r="D34" s="145">
        <v>0.66041666666666665</v>
      </c>
      <c r="E34" s="26">
        <v>84777505</v>
      </c>
      <c r="F34" s="34"/>
      <c r="G34" s="31" t="s">
        <v>132</v>
      </c>
      <c r="H34" s="24">
        <v>33700</v>
      </c>
      <c r="I34" s="25" t="s">
        <v>133</v>
      </c>
      <c r="J34" s="24" t="s">
        <v>134</v>
      </c>
      <c r="K34" s="25">
        <v>11886788</v>
      </c>
      <c r="L34" s="38"/>
      <c r="M34" s="148">
        <f t="shared" si="0"/>
        <v>3.6805555555555536E-2</v>
      </c>
      <c r="N34" s="101">
        <f t="shared" si="1"/>
        <v>14</v>
      </c>
    </row>
    <row r="35" spans="1:14" x14ac:dyDescent="0.25">
      <c r="A35" s="28"/>
      <c r="B35" s="28"/>
      <c r="C35" s="1">
        <v>0.62777777777777777</v>
      </c>
      <c r="D35" s="147">
        <v>1.2125000000000001</v>
      </c>
      <c r="E35" s="26">
        <v>84777329</v>
      </c>
      <c r="F35" s="34"/>
      <c r="G35" s="26" t="s">
        <v>75</v>
      </c>
      <c r="H35" s="24">
        <v>29500</v>
      </c>
      <c r="I35" s="25">
        <v>78600</v>
      </c>
      <c r="J35" s="24" t="s">
        <v>23</v>
      </c>
      <c r="K35" s="25">
        <v>11886790</v>
      </c>
      <c r="L35" s="38"/>
      <c r="M35" s="148">
        <f t="shared" si="0"/>
        <v>0.58472222222222237</v>
      </c>
      <c r="N35" s="101">
        <f t="shared" si="1"/>
        <v>15</v>
      </c>
    </row>
    <row r="36" spans="1:14" x14ac:dyDescent="0.25">
      <c r="A36" s="28"/>
      <c r="B36" s="28"/>
      <c r="C36" s="1">
        <v>0.63194444444444442</v>
      </c>
      <c r="D36" s="147">
        <v>1.377777777777778</v>
      </c>
      <c r="E36" s="26">
        <v>84778449</v>
      </c>
      <c r="F36" s="34"/>
      <c r="G36" s="26" t="s">
        <v>84</v>
      </c>
      <c r="H36" s="24">
        <v>31120</v>
      </c>
      <c r="I36" s="25">
        <v>77480</v>
      </c>
      <c r="J36" s="24" t="s">
        <v>23</v>
      </c>
      <c r="K36" s="25">
        <v>11886792</v>
      </c>
      <c r="L36" s="38"/>
      <c r="M36" s="148">
        <f t="shared" si="0"/>
        <v>0.74583333333333357</v>
      </c>
      <c r="N36" s="101">
        <f t="shared" si="1"/>
        <v>15</v>
      </c>
    </row>
    <row r="37" spans="1:14" x14ac:dyDescent="0.25">
      <c r="A37" s="28"/>
      <c r="B37" s="28"/>
      <c r="C37" s="1">
        <v>0.6430555555555556</v>
      </c>
      <c r="D37" s="147">
        <v>1.4895833333333333</v>
      </c>
      <c r="E37" s="26">
        <v>84780469</v>
      </c>
      <c r="F37" s="34"/>
      <c r="G37" s="26" t="s">
        <v>135</v>
      </c>
      <c r="H37" s="24">
        <v>29820</v>
      </c>
      <c r="I37" s="25">
        <v>74020</v>
      </c>
      <c r="J37" s="24" t="s">
        <v>23</v>
      </c>
      <c r="K37" s="25">
        <v>11886794</v>
      </c>
      <c r="L37" s="38"/>
      <c r="M37" s="148">
        <f t="shared" si="0"/>
        <v>0.84652777777777766</v>
      </c>
      <c r="N37" s="101">
        <f t="shared" si="1"/>
        <v>15</v>
      </c>
    </row>
    <row r="38" spans="1:14" x14ac:dyDescent="0.25">
      <c r="A38" s="28"/>
      <c r="B38" s="28"/>
      <c r="C38" s="1">
        <v>0.64513888888888882</v>
      </c>
      <c r="D38" s="145">
        <v>0.68958333333333333</v>
      </c>
      <c r="E38" s="26">
        <v>84777504</v>
      </c>
      <c r="F38" s="34"/>
      <c r="G38" s="26">
        <v>38167882</v>
      </c>
      <c r="H38" s="24">
        <v>34440</v>
      </c>
      <c r="I38" s="25">
        <v>76400</v>
      </c>
      <c r="J38" s="24" t="s">
        <v>136</v>
      </c>
      <c r="K38" s="25">
        <v>11886796</v>
      </c>
      <c r="L38" s="38"/>
      <c r="M38" s="148">
        <f t="shared" si="0"/>
        <v>4.4444444444444509E-2</v>
      </c>
      <c r="N38" s="101">
        <f t="shared" si="1"/>
        <v>15</v>
      </c>
    </row>
    <row r="39" spans="1:14" x14ac:dyDescent="0.25">
      <c r="A39" s="28"/>
      <c r="B39" s="28"/>
      <c r="C39" s="1">
        <v>0.65</v>
      </c>
      <c r="D39" s="147">
        <v>1.1812500000000001</v>
      </c>
      <c r="E39" s="26">
        <v>84780238</v>
      </c>
      <c r="F39" s="34"/>
      <c r="G39" s="26" t="s">
        <v>137</v>
      </c>
      <c r="H39" s="24">
        <v>29980</v>
      </c>
      <c r="I39" s="25">
        <v>77780</v>
      </c>
      <c r="J39" s="24" t="s">
        <v>23</v>
      </c>
      <c r="K39" s="25">
        <v>11886799</v>
      </c>
      <c r="L39" s="38"/>
      <c r="M39" s="148">
        <f t="shared" si="0"/>
        <v>0.53125000000000011</v>
      </c>
      <c r="N39" s="101">
        <f t="shared" si="1"/>
        <v>15</v>
      </c>
    </row>
    <row r="40" spans="1:14" x14ac:dyDescent="0.25">
      <c r="A40" s="28"/>
      <c r="B40" s="28"/>
      <c r="C40" s="1">
        <v>0.69374999999999998</v>
      </c>
      <c r="D40" s="147">
        <v>1.3756944444444443</v>
      </c>
      <c r="E40" s="26">
        <v>84778438</v>
      </c>
      <c r="F40" s="34"/>
      <c r="G40" s="26" t="s">
        <v>93</v>
      </c>
      <c r="H40" s="24">
        <v>27900</v>
      </c>
      <c r="I40" s="25">
        <v>74440</v>
      </c>
      <c r="J40" s="24" t="s">
        <v>23</v>
      </c>
      <c r="K40" s="25">
        <v>11886851</v>
      </c>
      <c r="L40" s="38"/>
      <c r="M40" s="148">
        <f t="shared" si="0"/>
        <v>0.68194444444444435</v>
      </c>
      <c r="N40" s="101">
        <f t="shared" si="1"/>
        <v>16</v>
      </c>
    </row>
    <row r="41" spans="1:14" x14ac:dyDescent="0.25">
      <c r="A41" s="28"/>
      <c r="B41" s="28"/>
      <c r="C41" s="1">
        <v>0.6958333333333333</v>
      </c>
      <c r="D41" s="147">
        <v>1.3187499999999999</v>
      </c>
      <c r="E41" s="26">
        <v>84777501</v>
      </c>
      <c r="F41" s="34"/>
      <c r="G41" s="26" t="s">
        <v>138</v>
      </c>
      <c r="H41" s="24">
        <v>34900</v>
      </c>
      <c r="I41" s="25">
        <v>77600</v>
      </c>
      <c r="J41" s="24" t="s">
        <v>29</v>
      </c>
      <c r="K41" s="25">
        <v>11886852</v>
      </c>
      <c r="L41" s="38"/>
      <c r="M41" s="148">
        <f t="shared" si="0"/>
        <v>0.62291666666666656</v>
      </c>
      <c r="N41" s="101">
        <f t="shared" si="1"/>
        <v>16</v>
      </c>
    </row>
    <row r="42" spans="1:14" x14ac:dyDescent="0.25">
      <c r="A42" s="28"/>
      <c r="B42" s="28"/>
      <c r="C42" s="1">
        <v>0.70416666666666661</v>
      </c>
      <c r="D42" s="145">
        <v>0.72777777777777775</v>
      </c>
      <c r="E42" s="26">
        <v>84777512</v>
      </c>
      <c r="F42" s="34"/>
      <c r="G42" s="26" t="s">
        <v>129</v>
      </c>
      <c r="H42" s="24">
        <v>30380</v>
      </c>
      <c r="I42" s="25">
        <v>31940</v>
      </c>
      <c r="J42" s="24" t="s">
        <v>129</v>
      </c>
      <c r="K42" s="25">
        <v>11886869</v>
      </c>
      <c r="L42" s="38"/>
      <c r="M42" s="148">
        <f t="shared" si="0"/>
        <v>2.3611111111111138E-2</v>
      </c>
      <c r="N42" s="101">
        <f t="shared" si="1"/>
        <v>16</v>
      </c>
    </row>
    <row r="43" spans="1:14" x14ac:dyDescent="0.25">
      <c r="A43" s="28"/>
      <c r="B43" s="28"/>
      <c r="C43" s="1">
        <v>0.70972222222222225</v>
      </c>
      <c r="D43" s="145">
        <v>0.75486111111111109</v>
      </c>
      <c r="E43" s="26">
        <v>84770127</v>
      </c>
      <c r="F43" s="34"/>
      <c r="G43" s="26" t="s">
        <v>139</v>
      </c>
      <c r="H43" s="24">
        <v>33520</v>
      </c>
      <c r="I43" s="25">
        <v>77760</v>
      </c>
      <c r="J43" s="24" t="s">
        <v>88</v>
      </c>
      <c r="K43" s="25">
        <v>11886874</v>
      </c>
      <c r="L43" s="38"/>
      <c r="M43" s="148">
        <f t="shared" si="0"/>
        <v>4.513888888888884E-2</v>
      </c>
      <c r="N43" s="101">
        <f t="shared" si="1"/>
        <v>17</v>
      </c>
    </row>
    <row r="44" spans="1:14" x14ac:dyDescent="0.25">
      <c r="A44" s="28"/>
      <c r="B44" s="28"/>
      <c r="C44" s="1">
        <v>0.72152777777777777</v>
      </c>
      <c r="D44" s="147">
        <v>1.3034722222222224</v>
      </c>
      <c r="E44" s="26">
        <v>84777502</v>
      </c>
      <c r="F44" s="34"/>
      <c r="G44" s="26" t="s">
        <v>140</v>
      </c>
      <c r="H44" s="24">
        <v>34780</v>
      </c>
      <c r="I44" s="25">
        <v>77000</v>
      </c>
      <c r="J44" s="24" t="s">
        <v>29</v>
      </c>
      <c r="K44" s="25">
        <v>11886880</v>
      </c>
      <c r="L44" s="38"/>
      <c r="M44" s="148">
        <f t="shared" si="0"/>
        <v>0.5819444444444446</v>
      </c>
      <c r="N44" s="101">
        <f t="shared" si="1"/>
        <v>17</v>
      </c>
    </row>
    <row r="45" spans="1:14" x14ac:dyDescent="0.25">
      <c r="A45" s="28"/>
      <c r="B45" s="28"/>
      <c r="C45" s="1">
        <v>0.7597222222222223</v>
      </c>
      <c r="D45" s="147">
        <v>1.5861111111111112</v>
      </c>
      <c r="E45" s="26">
        <v>84780237</v>
      </c>
      <c r="F45" s="34"/>
      <c r="G45" s="26" t="s">
        <v>141</v>
      </c>
      <c r="H45" s="24">
        <v>34180</v>
      </c>
      <c r="I45" s="25">
        <v>79120</v>
      </c>
      <c r="J45" s="24" t="s">
        <v>142</v>
      </c>
      <c r="K45" s="25">
        <v>11886907</v>
      </c>
      <c r="L45" s="38"/>
      <c r="M45" s="148">
        <f t="shared" si="0"/>
        <v>0.82638888888888895</v>
      </c>
      <c r="N45" s="101">
        <f t="shared" si="1"/>
        <v>18</v>
      </c>
    </row>
    <row r="46" spans="1:14" x14ac:dyDescent="0.25">
      <c r="A46" s="28"/>
      <c r="B46" s="28"/>
      <c r="C46" s="1">
        <v>0.79027777777777775</v>
      </c>
      <c r="D46" s="147">
        <v>1.2798611111111111</v>
      </c>
      <c r="E46" s="26">
        <v>84778444</v>
      </c>
      <c r="F46" s="34"/>
      <c r="G46" s="26">
        <v>5161157</v>
      </c>
      <c r="H46" s="24">
        <v>33960</v>
      </c>
      <c r="I46" s="25">
        <v>74400</v>
      </c>
      <c r="J46" s="24" t="s">
        <v>143</v>
      </c>
      <c r="K46" s="25">
        <v>11886937</v>
      </c>
      <c r="L46" s="38"/>
      <c r="M46" s="148">
        <f t="shared" si="0"/>
        <v>0.48958333333333337</v>
      </c>
      <c r="N46" s="101">
        <f t="shared" si="1"/>
        <v>18</v>
      </c>
    </row>
    <row r="47" spans="1:14" x14ac:dyDescent="0.25">
      <c r="A47" s="28"/>
      <c r="B47" s="28"/>
      <c r="C47" s="1">
        <v>0.84375</v>
      </c>
      <c r="D47" s="147">
        <v>1.4256944444444446</v>
      </c>
      <c r="E47" s="26">
        <v>84778445</v>
      </c>
      <c r="F47" s="34"/>
      <c r="G47" s="26">
        <v>2315630</v>
      </c>
      <c r="H47" s="24">
        <v>34100</v>
      </c>
      <c r="I47" s="25">
        <v>76180</v>
      </c>
      <c r="J47" s="24" t="s">
        <v>94</v>
      </c>
      <c r="K47" s="25">
        <v>11886967</v>
      </c>
      <c r="L47" s="38"/>
      <c r="M47" s="148">
        <f t="shared" si="0"/>
        <v>0.5819444444444446</v>
      </c>
      <c r="N47" s="101">
        <f t="shared" si="1"/>
        <v>20</v>
      </c>
    </row>
    <row r="48" spans="1:14" x14ac:dyDescent="0.25">
      <c r="A48" s="28"/>
      <c r="B48" s="28"/>
      <c r="C48" s="1">
        <v>0.85277777777777775</v>
      </c>
      <c r="D48" s="147">
        <v>1.502777777777778</v>
      </c>
      <c r="E48" s="26">
        <v>84778446</v>
      </c>
      <c r="F48" s="34"/>
      <c r="G48" s="26">
        <v>2648721</v>
      </c>
      <c r="H48" s="24">
        <v>34260</v>
      </c>
      <c r="I48" s="25">
        <v>77100</v>
      </c>
      <c r="J48" s="24" t="s">
        <v>94</v>
      </c>
      <c r="K48" s="25">
        <v>11886969</v>
      </c>
      <c r="L48" s="38"/>
      <c r="M48" s="148">
        <f t="shared" si="0"/>
        <v>0.65000000000000024</v>
      </c>
      <c r="N48" s="101">
        <f t="shared" si="1"/>
        <v>20</v>
      </c>
    </row>
    <row r="49" spans="1:14" x14ac:dyDescent="0.25">
      <c r="A49" s="28"/>
      <c r="B49" s="28"/>
      <c r="C49" s="1">
        <v>0.83124999999999993</v>
      </c>
      <c r="D49" s="147">
        <v>1.3305555555555555</v>
      </c>
      <c r="E49" s="26">
        <v>84778436</v>
      </c>
      <c r="F49" s="34"/>
      <c r="G49" s="26" t="s">
        <v>53</v>
      </c>
      <c r="H49" s="24">
        <v>31140</v>
      </c>
      <c r="I49" s="25">
        <v>75540</v>
      </c>
      <c r="J49" s="24" t="s">
        <v>23</v>
      </c>
      <c r="K49" s="25">
        <v>11886965</v>
      </c>
      <c r="L49" s="38"/>
      <c r="M49" s="148">
        <f t="shared" si="0"/>
        <v>0.49930555555555556</v>
      </c>
      <c r="N49" s="101">
        <f t="shared" si="1"/>
        <v>19</v>
      </c>
    </row>
    <row r="50" spans="1:14" x14ac:dyDescent="0.25">
      <c r="M50" s="148"/>
      <c r="N50" s="101"/>
    </row>
    <row r="51" spans="1:14" x14ac:dyDescent="0.25">
      <c r="M51" s="148"/>
      <c r="N51" s="101"/>
    </row>
    <row r="52" spans="1:14" x14ac:dyDescent="0.25">
      <c r="M52" s="148"/>
      <c r="N52" s="101"/>
    </row>
    <row r="53" spans="1:14" x14ac:dyDescent="0.25">
      <c r="M53" s="148"/>
      <c r="N53" s="101"/>
    </row>
    <row r="54" spans="1:14" x14ac:dyDescent="0.25">
      <c r="M54" s="148"/>
      <c r="N54" s="101"/>
    </row>
    <row r="55" spans="1:14" x14ac:dyDescent="0.25">
      <c r="M55" s="148"/>
      <c r="N55" s="101"/>
    </row>
    <row r="56" spans="1:14" x14ac:dyDescent="0.25">
      <c r="M56" s="148"/>
      <c r="N56" s="101"/>
    </row>
    <row r="57" spans="1:14" x14ac:dyDescent="0.25">
      <c r="M57" s="148"/>
      <c r="N57" s="101"/>
    </row>
    <row r="58" spans="1:14" x14ac:dyDescent="0.25">
      <c r="M58" s="148"/>
      <c r="N58" s="101"/>
    </row>
    <row r="59" spans="1:14" x14ac:dyDescent="0.25">
      <c r="M59" s="148"/>
      <c r="N59" s="101"/>
    </row>
    <row r="60" spans="1:14" x14ac:dyDescent="0.25">
      <c r="M60" s="148"/>
      <c r="N60" s="101"/>
    </row>
    <row r="61" spans="1:14" x14ac:dyDescent="0.25">
      <c r="M61" s="148"/>
      <c r="N61" s="101"/>
    </row>
    <row r="62" spans="1:14" x14ac:dyDescent="0.25">
      <c r="M62" s="148"/>
      <c r="N62" s="101"/>
    </row>
    <row r="63" spans="1:14" x14ac:dyDescent="0.25">
      <c r="M63" s="148"/>
      <c r="N63" s="101"/>
    </row>
    <row r="64" spans="1:14" x14ac:dyDescent="0.25">
      <c r="M64" s="148"/>
      <c r="N64" s="101"/>
    </row>
    <row r="65" spans="13:14" x14ac:dyDescent="0.25">
      <c r="M65" s="148"/>
      <c r="N65" s="101"/>
    </row>
    <row r="66" spans="13:14" x14ac:dyDescent="0.25">
      <c r="M66" s="148"/>
      <c r="N66" s="101"/>
    </row>
    <row r="67" spans="13:14" x14ac:dyDescent="0.25">
      <c r="M67" s="148"/>
      <c r="N67" s="101"/>
    </row>
    <row r="68" spans="13:14" x14ac:dyDescent="0.25">
      <c r="M68" s="148"/>
      <c r="N68" s="101"/>
    </row>
    <row r="69" spans="13:14" x14ac:dyDescent="0.25">
      <c r="M69" s="148"/>
      <c r="N69" s="101"/>
    </row>
    <row r="70" spans="13:14" x14ac:dyDescent="0.25">
      <c r="M70" s="148"/>
      <c r="N70" s="101"/>
    </row>
    <row r="71" spans="13:14" x14ac:dyDescent="0.25">
      <c r="M71" s="148"/>
      <c r="N71" s="101"/>
    </row>
    <row r="72" spans="13:14" x14ac:dyDescent="0.25">
      <c r="M72" s="148"/>
      <c r="N72" s="101"/>
    </row>
    <row r="73" spans="13:14" x14ac:dyDescent="0.25">
      <c r="M73" s="148"/>
      <c r="N73" s="101"/>
    </row>
    <row r="74" spans="13:14" x14ac:dyDescent="0.25">
      <c r="M74" s="148"/>
      <c r="N74" s="101"/>
    </row>
    <row r="75" spans="13:14" x14ac:dyDescent="0.25">
      <c r="M75" s="148"/>
      <c r="N75" s="101"/>
    </row>
    <row r="76" spans="13:14" x14ac:dyDescent="0.25">
      <c r="M76" s="148"/>
      <c r="N76" s="101"/>
    </row>
    <row r="77" spans="13:14" x14ac:dyDescent="0.25">
      <c r="M77" s="148"/>
      <c r="N77" s="101"/>
    </row>
    <row r="78" spans="13:14" x14ac:dyDescent="0.25">
      <c r="M78" s="148"/>
      <c r="N78" s="101"/>
    </row>
    <row r="79" spans="13:14" x14ac:dyDescent="0.25">
      <c r="M79" s="148"/>
      <c r="N79" s="101"/>
    </row>
    <row r="80" spans="13:14" x14ac:dyDescent="0.25">
      <c r="M80" s="148"/>
      <c r="N80" s="101"/>
    </row>
    <row r="81" spans="13:14" x14ac:dyDescent="0.25">
      <c r="M81" s="148"/>
      <c r="N81" s="101"/>
    </row>
    <row r="82" spans="13:14" x14ac:dyDescent="0.25">
      <c r="M82" s="148"/>
      <c r="N82" s="101"/>
    </row>
    <row r="83" spans="13:14" x14ac:dyDescent="0.25">
      <c r="M83" s="148"/>
      <c r="N83" s="101"/>
    </row>
    <row r="84" spans="13:14" x14ac:dyDescent="0.25">
      <c r="M84" s="148"/>
      <c r="N84" s="101"/>
    </row>
    <row r="85" spans="13:14" x14ac:dyDescent="0.25">
      <c r="M85" s="148"/>
      <c r="N85" s="101"/>
    </row>
    <row r="86" spans="13:14" x14ac:dyDescent="0.25">
      <c r="M86" s="148"/>
      <c r="N86" s="101"/>
    </row>
    <row r="87" spans="13:14" x14ac:dyDescent="0.25">
      <c r="M87" s="148"/>
      <c r="N87" s="101"/>
    </row>
    <row r="88" spans="13:14" x14ac:dyDescent="0.25">
      <c r="M88" s="148"/>
      <c r="N88" s="101"/>
    </row>
    <row r="89" spans="13:14" x14ac:dyDescent="0.25">
      <c r="M89" s="148"/>
      <c r="N89" s="101"/>
    </row>
    <row r="90" spans="13:14" x14ac:dyDescent="0.25">
      <c r="M90" s="148"/>
      <c r="N90" s="101"/>
    </row>
    <row r="91" spans="13:14" x14ac:dyDescent="0.25">
      <c r="M91" s="148"/>
      <c r="N91" s="101"/>
    </row>
    <row r="92" spans="13:14" x14ac:dyDescent="0.25">
      <c r="M92" s="148"/>
      <c r="N92" s="101"/>
    </row>
    <row r="93" spans="13:14" x14ac:dyDescent="0.25">
      <c r="M93" s="148"/>
      <c r="N93" s="101"/>
    </row>
    <row r="94" spans="13:14" x14ac:dyDescent="0.25">
      <c r="M94" s="148"/>
      <c r="N94" s="101"/>
    </row>
    <row r="95" spans="13:14" x14ac:dyDescent="0.25">
      <c r="M95" s="148"/>
      <c r="N95" s="101"/>
    </row>
    <row r="96" spans="13:14" x14ac:dyDescent="0.25">
      <c r="M96" s="148"/>
      <c r="N96" s="101"/>
    </row>
    <row r="97" spans="13:14" x14ac:dyDescent="0.25">
      <c r="M97" s="148"/>
      <c r="N97" s="101"/>
    </row>
    <row r="98" spans="13:14" x14ac:dyDescent="0.25">
      <c r="M98" s="148"/>
      <c r="N98" s="101"/>
    </row>
    <row r="99" spans="13:14" x14ac:dyDescent="0.25">
      <c r="M99" s="148"/>
      <c r="N99" s="101"/>
    </row>
    <row r="100" spans="13:14" x14ac:dyDescent="0.25">
      <c r="M100" s="148"/>
      <c r="N100" s="101"/>
    </row>
    <row r="101" spans="13:14" x14ac:dyDescent="0.25">
      <c r="M101" s="148"/>
      <c r="N101" s="101"/>
    </row>
    <row r="102" spans="13:14" x14ac:dyDescent="0.25">
      <c r="M102" s="148"/>
      <c r="N102" s="101"/>
    </row>
    <row r="103" spans="13:14" x14ac:dyDescent="0.25">
      <c r="M103" s="148"/>
      <c r="N103" s="101"/>
    </row>
    <row r="104" spans="13:14" x14ac:dyDescent="0.25">
      <c r="M104" s="148"/>
      <c r="N104" s="101"/>
    </row>
    <row r="105" spans="13:14" x14ac:dyDescent="0.25">
      <c r="M105" s="148"/>
      <c r="N105" s="101"/>
    </row>
    <row r="106" spans="13:14" x14ac:dyDescent="0.25">
      <c r="M106" s="148"/>
      <c r="N106" s="101"/>
    </row>
    <row r="107" spans="13:14" x14ac:dyDescent="0.25">
      <c r="M107" s="148"/>
      <c r="N107" s="101"/>
    </row>
    <row r="108" spans="13:14" x14ac:dyDescent="0.25">
      <c r="M108" s="148"/>
      <c r="N108" s="101"/>
    </row>
    <row r="109" spans="13:14" x14ac:dyDescent="0.25">
      <c r="M109" s="148"/>
      <c r="N109" s="101"/>
    </row>
    <row r="110" spans="13:14" x14ac:dyDescent="0.25">
      <c r="M110" s="148"/>
      <c r="N110" s="101"/>
    </row>
    <row r="111" spans="13:14" x14ac:dyDescent="0.25">
      <c r="M111" s="148"/>
      <c r="N111" s="101"/>
    </row>
    <row r="112" spans="13:14" x14ac:dyDescent="0.25">
      <c r="M112" s="148"/>
      <c r="N112" s="101"/>
    </row>
    <row r="113" spans="13:14" x14ac:dyDescent="0.25">
      <c r="M113" s="148"/>
      <c r="N113" s="101"/>
    </row>
    <row r="114" spans="13:14" x14ac:dyDescent="0.25">
      <c r="M114" s="148"/>
      <c r="N114" s="101"/>
    </row>
    <row r="115" spans="13:14" x14ac:dyDescent="0.25">
      <c r="M115" s="148"/>
      <c r="N115" s="101"/>
    </row>
    <row r="116" spans="13:14" x14ac:dyDescent="0.25">
      <c r="M116" s="148"/>
      <c r="N116" s="101"/>
    </row>
    <row r="117" spans="13:14" x14ac:dyDescent="0.25">
      <c r="M117" s="148"/>
      <c r="N117" s="101"/>
    </row>
    <row r="118" spans="13:14" x14ac:dyDescent="0.25">
      <c r="M118" s="148"/>
      <c r="N118" s="101"/>
    </row>
    <row r="119" spans="13:14" x14ac:dyDescent="0.25">
      <c r="M119" s="148"/>
      <c r="N119" s="101"/>
    </row>
    <row r="120" spans="13:14" x14ac:dyDescent="0.25">
      <c r="M120" s="148"/>
      <c r="N120" s="101"/>
    </row>
    <row r="121" spans="13:14" x14ac:dyDescent="0.25">
      <c r="M121" s="148"/>
      <c r="N121" s="101"/>
    </row>
    <row r="122" spans="13:14" x14ac:dyDescent="0.25">
      <c r="M122" s="148"/>
      <c r="N122" s="101"/>
    </row>
    <row r="123" spans="13:14" x14ac:dyDescent="0.25">
      <c r="M123" s="148"/>
      <c r="N123" s="101"/>
    </row>
    <row r="124" spans="13:14" x14ac:dyDescent="0.25">
      <c r="M124" s="148"/>
      <c r="N124" s="101"/>
    </row>
    <row r="125" spans="13:14" x14ac:dyDescent="0.25">
      <c r="M125" s="148"/>
      <c r="N125" s="101"/>
    </row>
    <row r="126" spans="13:14" x14ac:dyDescent="0.25">
      <c r="M126" s="148"/>
      <c r="N126" s="101"/>
    </row>
    <row r="127" spans="13:14" x14ac:dyDescent="0.25">
      <c r="M127" s="148"/>
      <c r="N127" s="101"/>
    </row>
    <row r="128" spans="13:14" x14ac:dyDescent="0.25">
      <c r="M128" s="148"/>
      <c r="N128" s="101"/>
    </row>
    <row r="129" spans="13:14" x14ac:dyDescent="0.25">
      <c r="M129" s="148"/>
      <c r="N129" s="101"/>
    </row>
    <row r="130" spans="13:14" x14ac:dyDescent="0.25">
      <c r="M130" s="148"/>
      <c r="N130" s="101"/>
    </row>
    <row r="131" spans="13:14" x14ac:dyDescent="0.25">
      <c r="M131" s="148"/>
      <c r="N131" s="101"/>
    </row>
    <row r="132" spans="13:14" x14ac:dyDescent="0.25">
      <c r="M132" s="148"/>
      <c r="N132" s="101"/>
    </row>
    <row r="133" spans="13:14" x14ac:dyDescent="0.25">
      <c r="M133" s="148"/>
      <c r="N133" s="101"/>
    </row>
    <row r="134" spans="13:14" x14ac:dyDescent="0.25">
      <c r="M134" s="148"/>
      <c r="N134" s="101"/>
    </row>
    <row r="135" spans="13:14" x14ac:dyDescent="0.25">
      <c r="M135" s="148"/>
      <c r="N135" s="101"/>
    </row>
    <row r="136" spans="13:14" x14ac:dyDescent="0.25">
      <c r="M136" s="148"/>
      <c r="N136" s="101"/>
    </row>
    <row r="137" spans="13:14" x14ac:dyDescent="0.25">
      <c r="M137" s="148"/>
      <c r="N137" s="101"/>
    </row>
    <row r="138" spans="13:14" x14ac:dyDescent="0.25">
      <c r="M138" s="148"/>
      <c r="N138" s="101"/>
    </row>
    <row r="139" spans="13:14" x14ac:dyDescent="0.25">
      <c r="M139" s="148"/>
      <c r="N139" s="101"/>
    </row>
    <row r="140" spans="13:14" x14ac:dyDescent="0.25">
      <c r="M140" s="148"/>
      <c r="N140" s="101"/>
    </row>
    <row r="141" spans="13:14" x14ac:dyDescent="0.25">
      <c r="M141" s="148"/>
      <c r="N141" s="101"/>
    </row>
    <row r="142" spans="13:14" x14ac:dyDescent="0.25">
      <c r="M142" s="148"/>
      <c r="N142" s="101"/>
    </row>
    <row r="143" spans="13:14" x14ac:dyDescent="0.25">
      <c r="M143" s="148"/>
      <c r="N143" s="101"/>
    </row>
    <row r="144" spans="13:14" x14ac:dyDescent="0.25">
      <c r="M144" s="148"/>
      <c r="N144" s="101"/>
    </row>
    <row r="145" spans="13:14" x14ac:dyDescent="0.25">
      <c r="M145" s="148"/>
      <c r="N145" s="101"/>
    </row>
    <row r="146" spans="13:14" x14ac:dyDescent="0.25">
      <c r="M146" s="148"/>
      <c r="N146" s="101"/>
    </row>
    <row r="147" spans="13:14" x14ac:dyDescent="0.25">
      <c r="M147" s="148"/>
      <c r="N147" s="101"/>
    </row>
    <row r="148" spans="13:14" x14ac:dyDescent="0.25">
      <c r="M148" s="148"/>
      <c r="N148" s="101"/>
    </row>
    <row r="149" spans="13:14" x14ac:dyDescent="0.25">
      <c r="M149" s="148"/>
      <c r="N149" s="101"/>
    </row>
    <row r="150" spans="13:14" x14ac:dyDescent="0.25">
      <c r="M150" s="148"/>
      <c r="N150" s="101"/>
    </row>
    <row r="151" spans="13:14" x14ac:dyDescent="0.25">
      <c r="M151" s="148"/>
      <c r="N151" s="101"/>
    </row>
    <row r="152" spans="13:14" x14ac:dyDescent="0.25">
      <c r="M152" s="148"/>
      <c r="N152" s="101"/>
    </row>
    <row r="153" spans="13:14" x14ac:dyDescent="0.25">
      <c r="M153" s="148"/>
      <c r="N153" s="101"/>
    </row>
    <row r="154" spans="13:14" x14ac:dyDescent="0.25">
      <c r="M154" s="148"/>
      <c r="N154" s="101"/>
    </row>
    <row r="155" spans="13:14" x14ac:dyDescent="0.25">
      <c r="M155" s="148"/>
      <c r="N155" s="101"/>
    </row>
    <row r="156" spans="13:14" x14ac:dyDescent="0.25">
      <c r="M156" s="148"/>
      <c r="N156" s="101"/>
    </row>
    <row r="157" spans="13:14" x14ac:dyDescent="0.25">
      <c r="M157" s="148"/>
      <c r="N157" s="101"/>
    </row>
    <row r="158" spans="13:14" x14ac:dyDescent="0.25">
      <c r="M158" s="148"/>
      <c r="N158" s="101"/>
    </row>
    <row r="159" spans="13:14" x14ac:dyDescent="0.25">
      <c r="M159" s="148"/>
      <c r="N159" s="101"/>
    </row>
    <row r="160" spans="13:14" x14ac:dyDescent="0.25">
      <c r="M160" s="148"/>
      <c r="N160" s="101"/>
    </row>
    <row r="161" spans="13:14" x14ac:dyDescent="0.25">
      <c r="M161" s="148"/>
      <c r="N161" s="101"/>
    </row>
    <row r="162" spans="13:14" x14ac:dyDescent="0.25">
      <c r="M162" s="148"/>
      <c r="N162" s="101"/>
    </row>
    <row r="163" spans="13:14" x14ac:dyDescent="0.25">
      <c r="M163" s="148"/>
      <c r="N163" s="101"/>
    </row>
    <row r="164" spans="13:14" x14ac:dyDescent="0.25">
      <c r="M164" s="148"/>
      <c r="N164" s="101"/>
    </row>
    <row r="165" spans="13:14" x14ac:dyDescent="0.25">
      <c r="M165" s="148"/>
      <c r="N165" s="101"/>
    </row>
    <row r="166" spans="13:14" x14ac:dyDescent="0.25">
      <c r="M166" s="148"/>
      <c r="N166" s="101"/>
    </row>
    <row r="167" spans="13:14" x14ac:dyDescent="0.25">
      <c r="M167" s="148"/>
      <c r="N167" s="101"/>
    </row>
    <row r="168" spans="13:14" x14ac:dyDescent="0.25">
      <c r="M168" s="148"/>
      <c r="N168" s="101"/>
    </row>
    <row r="169" spans="13:14" x14ac:dyDescent="0.25">
      <c r="M169" s="148"/>
      <c r="N169" s="101"/>
    </row>
    <row r="170" spans="13:14" x14ac:dyDescent="0.25">
      <c r="M170" s="148"/>
      <c r="N170" s="101"/>
    </row>
    <row r="171" spans="13:14" x14ac:dyDescent="0.25">
      <c r="M171" s="148"/>
      <c r="N171" s="101"/>
    </row>
    <row r="172" spans="13:14" x14ac:dyDescent="0.25">
      <c r="M172" s="148"/>
      <c r="N172" s="101"/>
    </row>
    <row r="173" spans="13:14" x14ac:dyDescent="0.25">
      <c r="M173" s="148"/>
      <c r="N173" s="101"/>
    </row>
    <row r="174" spans="13:14" x14ac:dyDescent="0.25">
      <c r="M174" s="148"/>
      <c r="N174" s="101"/>
    </row>
    <row r="175" spans="13:14" x14ac:dyDescent="0.25">
      <c r="M175" s="148"/>
      <c r="N175" s="101"/>
    </row>
    <row r="176" spans="13:14" x14ac:dyDescent="0.25">
      <c r="M176" s="148"/>
      <c r="N176" s="101"/>
    </row>
    <row r="177" spans="13:14" x14ac:dyDescent="0.25">
      <c r="M177" s="148"/>
      <c r="N177" s="101"/>
    </row>
    <row r="178" spans="13:14" x14ac:dyDescent="0.25">
      <c r="M178" s="148"/>
      <c r="N178" s="101"/>
    </row>
    <row r="179" spans="13:14" x14ac:dyDescent="0.25">
      <c r="M179" s="148"/>
      <c r="N179" s="101"/>
    </row>
    <row r="180" spans="13:14" x14ac:dyDescent="0.25">
      <c r="M180" s="148"/>
      <c r="N180" s="101"/>
    </row>
    <row r="181" spans="13:14" x14ac:dyDescent="0.25">
      <c r="M181" s="148"/>
      <c r="N181" s="101"/>
    </row>
    <row r="182" spans="13:14" x14ac:dyDescent="0.25">
      <c r="M182" s="148"/>
      <c r="N182" s="101"/>
    </row>
    <row r="183" spans="13:14" x14ac:dyDescent="0.25">
      <c r="M183" s="148"/>
      <c r="N183" s="101"/>
    </row>
    <row r="184" spans="13:14" x14ac:dyDescent="0.25">
      <c r="M184" s="148"/>
      <c r="N184" s="101"/>
    </row>
    <row r="185" spans="13:14" x14ac:dyDescent="0.25">
      <c r="M185" s="148"/>
      <c r="N185" s="101"/>
    </row>
    <row r="186" spans="13:14" x14ac:dyDescent="0.25">
      <c r="M186" s="148"/>
      <c r="N186" s="101"/>
    </row>
    <row r="187" spans="13:14" x14ac:dyDescent="0.25">
      <c r="M187" s="148"/>
      <c r="N187" s="101"/>
    </row>
    <row r="188" spans="13:14" x14ac:dyDescent="0.25">
      <c r="M188" s="148"/>
      <c r="N188" s="101"/>
    </row>
    <row r="189" spans="13:14" x14ac:dyDescent="0.25">
      <c r="M189" s="148"/>
      <c r="N189" s="101"/>
    </row>
    <row r="190" spans="13:14" x14ac:dyDescent="0.25">
      <c r="M190" s="148"/>
      <c r="N190" s="101"/>
    </row>
    <row r="191" spans="13:14" x14ac:dyDescent="0.25">
      <c r="M191" s="148"/>
      <c r="N191" s="101"/>
    </row>
    <row r="192" spans="13:14" x14ac:dyDescent="0.25">
      <c r="M192" s="148"/>
      <c r="N192" s="101"/>
    </row>
    <row r="193" spans="13:14" x14ac:dyDescent="0.25">
      <c r="M193" s="148"/>
      <c r="N193" s="101"/>
    </row>
    <row r="194" spans="13:14" x14ac:dyDescent="0.25">
      <c r="M194" s="148"/>
      <c r="N194" s="101"/>
    </row>
    <row r="195" spans="13:14" x14ac:dyDescent="0.25">
      <c r="M195" s="148"/>
      <c r="N195" s="101"/>
    </row>
    <row r="196" spans="13:14" x14ac:dyDescent="0.25">
      <c r="M196" s="148"/>
      <c r="N196" s="101"/>
    </row>
    <row r="197" spans="13:14" x14ac:dyDescent="0.25">
      <c r="M197" s="148"/>
      <c r="N197" s="101"/>
    </row>
    <row r="198" spans="13:14" x14ac:dyDescent="0.25">
      <c r="M198" s="148"/>
      <c r="N198" s="101"/>
    </row>
    <row r="199" spans="13:14" x14ac:dyDescent="0.25">
      <c r="M199" s="148"/>
      <c r="N199" s="101"/>
    </row>
    <row r="200" spans="13:14" x14ac:dyDescent="0.25">
      <c r="M200" s="148"/>
      <c r="N200" s="101"/>
    </row>
    <row r="201" spans="13:14" x14ac:dyDescent="0.25">
      <c r="M201" s="148">
        <f t="shared" ref="M201:M258" si="5">D201-C201</f>
        <v>0</v>
      </c>
    </row>
    <row r="202" spans="13:14" x14ac:dyDescent="0.25">
      <c r="M202" s="148">
        <f t="shared" si="5"/>
        <v>0</v>
      </c>
    </row>
    <row r="203" spans="13:14" x14ac:dyDescent="0.25">
      <c r="M203" s="148">
        <f t="shared" si="5"/>
        <v>0</v>
      </c>
    </row>
    <row r="204" spans="13:14" x14ac:dyDescent="0.25">
      <c r="M204" s="148">
        <f t="shared" si="5"/>
        <v>0</v>
      </c>
    </row>
    <row r="205" spans="13:14" x14ac:dyDescent="0.25">
      <c r="M205" s="148">
        <f t="shared" si="5"/>
        <v>0</v>
      </c>
    </row>
    <row r="206" spans="13:14" x14ac:dyDescent="0.25">
      <c r="M206" s="148">
        <f t="shared" si="5"/>
        <v>0</v>
      </c>
    </row>
    <row r="207" spans="13:14" x14ac:dyDescent="0.25">
      <c r="M207" s="148">
        <f t="shared" si="5"/>
        <v>0</v>
      </c>
    </row>
    <row r="208" spans="13:14" x14ac:dyDescent="0.25">
      <c r="M208" s="148">
        <f t="shared" si="5"/>
        <v>0</v>
      </c>
    </row>
    <row r="209" spans="13:13" x14ac:dyDescent="0.25">
      <c r="M209" s="148">
        <f t="shared" si="5"/>
        <v>0</v>
      </c>
    </row>
    <row r="210" spans="13:13" x14ac:dyDescent="0.25">
      <c r="M210" s="148">
        <f t="shared" si="5"/>
        <v>0</v>
      </c>
    </row>
    <row r="211" spans="13:13" x14ac:dyDescent="0.25">
      <c r="M211" s="148">
        <f t="shared" si="5"/>
        <v>0</v>
      </c>
    </row>
    <row r="212" spans="13:13" x14ac:dyDescent="0.25">
      <c r="M212" s="148">
        <f t="shared" si="5"/>
        <v>0</v>
      </c>
    </row>
    <row r="213" spans="13:13" x14ac:dyDescent="0.25">
      <c r="M213" s="148">
        <f t="shared" si="5"/>
        <v>0</v>
      </c>
    </row>
    <row r="214" spans="13:13" x14ac:dyDescent="0.25">
      <c r="M214" s="148">
        <f t="shared" si="5"/>
        <v>0</v>
      </c>
    </row>
    <row r="215" spans="13:13" x14ac:dyDescent="0.25">
      <c r="M215" s="148">
        <f t="shared" si="5"/>
        <v>0</v>
      </c>
    </row>
    <row r="216" spans="13:13" x14ac:dyDescent="0.25">
      <c r="M216" s="148">
        <f t="shared" si="5"/>
        <v>0</v>
      </c>
    </row>
    <row r="217" spans="13:13" x14ac:dyDescent="0.25">
      <c r="M217" s="148">
        <f t="shared" si="5"/>
        <v>0</v>
      </c>
    </row>
    <row r="218" spans="13:13" x14ac:dyDescent="0.25">
      <c r="M218" s="148">
        <f t="shared" si="5"/>
        <v>0</v>
      </c>
    </row>
    <row r="219" spans="13:13" x14ac:dyDescent="0.25">
      <c r="M219" s="148">
        <f t="shared" si="5"/>
        <v>0</v>
      </c>
    </row>
    <row r="220" spans="13:13" x14ac:dyDescent="0.25">
      <c r="M220" s="148">
        <f t="shared" si="5"/>
        <v>0</v>
      </c>
    </row>
    <row r="221" spans="13:13" x14ac:dyDescent="0.25">
      <c r="M221" s="148">
        <f t="shared" si="5"/>
        <v>0</v>
      </c>
    </row>
    <row r="222" spans="13:13" x14ac:dyDescent="0.25">
      <c r="M222" s="148">
        <f t="shared" si="5"/>
        <v>0</v>
      </c>
    </row>
    <row r="223" spans="13:13" x14ac:dyDescent="0.25">
      <c r="M223" s="148">
        <f t="shared" si="5"/>
        <v>0</v>
      </c>
    </row>
    <row r="224" spans="13:13" x14ac:dyDescent="0.25">
      <c r="M224" s="148">
        <f t="shared" si="5"/>
        <v>0</v>
      </c>
    </row>
    <row r="225" spans="13:13" x14ac:dyDescent="0.25">
      <c r="M225" s="148">
        <f t="shared" si="5"/>
        <v>0</v>
      </c>
    </row>
    <row r="226" spans="13:13" x14ac:dyDescent="0.25">
      <c r="M226" s="148">
        <f t="shared" si="5"/>
        <v>0</v>
      </c>
    </row>
    <row r="227" spans="13:13" x14ac:dyDescent="0.25">
      <c r="M227" s="148">
        <f t="shared" si="5"/>
        <v>0</v>
      </c>
    </row>
    <row r="228" spans="13:13" x14ac:dyDescent="0.25">
      <c r="M228" s="148">
        <f t="shared" si="5"/>
        <v>0</v>
      </c>
    </row>
    <row r="229" spans="13:13" x14ac:dyDescent="0.25">
      <c r="M229" s="148">
        <f t="shared" si="5"/>
        <v>0</v>
      </c>
    </row>
    <row r="230" spans="13:13" x14ac:dyDescent="0.25">
      <c r="M230" s="148">
        <f t="shared" si="5"/>
        <v>0</v>
      </c>
    </row>
    <row r="231" spans="13:13" x14ac:dyDescent="0.25">
      <c r="M231" s="148">
        <f t="shared" si="5"/>
        <v>0</v>
      </c>
    </row>
    <row r="232" spans="13:13" x14ac:dyDescent="0.25">
      <c r="M232" s="148">
        <f t="shared" si="5"/>
        <v>0</v>
      </c>
    </row>
    <row r="233" spans="13:13" x14ac:dyDescent="0.25">
      <c r="M233" s="148">
        <f t="shared" si="5"/>
        <v>0</v>
      </c>
    </row>
    <row r="234" spans="13:13" x14ac:dyDescent="0.25">
      <c r="M234" s="148">
        <f t="shared" si="5"/>
        <v>0</v>
      </c>
    </row>
    <row r="235" spans="13:13" x14ac:dyDescent="0.25">
      <c r="M235" s="148">
        <f t="shared" si="5"/>
        <v>0</v>
      </c>
    </row>
    <row r="236" spans="13:13" x14ac:dyDescent="0.25">
      <c r="M236" s="148">
        <f t="shared" si="5"/>
        <v>0</v>
      </c>
    </row>
    <row r="237" spans="13:13" x14ac:dyDescent="0.25">
      <c r="M237" s="148">
        <f t="shared" si="5"/>
        <v>0</v>
      </c>
    </row>
    <row r="238" spans="13:13" x14ac:dyDescent="0.25">
      <c r="M238" s="148">
        <f t="shared" si="5"/>
        <v>0</v>
      </c>
    </row>
    <row r="239" spans="13:13" x14ac:dyDescent="0.25">
      <c r="M239" s="148">
        <f t="shared" si="5"/>
        <v>0</v>
      </c>
    </row>
    <row r="240" spans="13:13" x14ac:dyDescent="0.25">
      <c r="M240" s="148">
        <f t="shared" si="5"/>
        <v>0</v>
      </c>
    </row>
    <row r="241" spans="13:13" x14ac:dyDescent="0.25">
      <c r="M241" s="148">
        <f t="shared" si="5"/>
        <v>0</v>
      </c>
    </row>
    <row r="242" spans="13:13" x14ac:dyDescent="0.25">
      <c r="M242" s="148">
        <f t="shared" si="5"/>
        <v>0</v>
      </c>
    </row>
    <row r="243" spans="13:13" x14ac:dyDescent="0.25">
      <c r="M243" s="148">
        <f t="shared" si="5"/>
        <v>0</v>
      </c>
    </row>
    <row r="244" spans="13:13" x14ac:dyDescent="0.25">
      <c r="M244" s="148">
        <f t="shared" si="5"/>
        <v>0</v>
      </c>
    </row>
    <row r="245" spans="13:13" x14ac:dyDescent="0.25">
      <c r="M245" s="148">
        <f t="shared" si="5"/>
        <v>0</v>
      </c>
    </row>
    <row r="246" spans="13:13" x14ac:dyDescent="0.25">
      <c r="M246" s="148">
        <f t="shared" si="5"/>
        <v>0</v>
      </c>
    </row>
    <row r="247" spans="13:13" x14ac:dyDescent="0.25">
      <c r="M247" s="148">
        <f t="shared" si="5"/>
        <v>0</v>
      </c>
    </row>
    <row r="248" spans="13:13" x14ac:dyDescent="0.25">
      <c r="M248" s="148">
        <f t="shared" si="5"/>
        <v>0</v>
      </c>
    </row>
    <row r="249" spans="13:13" x14ac:dyDescent="0.25">
      <c r="M249" s="148">
        <f t="shared" si="5"/>
        <v>0</v>
      </c>
    </row>
    <row r="250" spans="13:13" x14ac:dyDescent="0.25">
      <c r="M250" s="148">
        <f t="shared" si="5"/>
        <v>0</v>
      </c>
    </row>
    <row r="251" spans="13:13" x14ac:dyDescent="0.25">
      <c r="M251" s="148">
        <f t="shared" si="5"/>
        <v>0</v>
      </c>
    </row>
    <row r="252" spans="13:13" x14ac:dyDescent="0.25">
      <c r="M252" s="148">
        <f t="shared" si="5"/>
        <v>0</v>
      </c>
    </row>
    <row r="253" spans="13:13" x14ac:dyDescent="0.25">
      <c r="M253" s="148">
        <f t="shared" si="5"/>
        <v>0</v>
      </c>
    </row>
    <row r="254" spans="13:13" x14ac:dyDescent="0.25">
      <c r="M254" s="148">
        <f t="shared" si="5"/>
        <v>0</v>
      </c>
    </row>
    <row r="255" spans="13:13" x14ac:dyDescent="0.25">
      <c r="M255" s="148">
        <f t="shared" si="5"/>
        <v>0</v>
      </c>
    </row>
    <row r="256" spans="13:13" x14ac:dyDescent="0.25">
      <c r="M256" s="148">
        <f t="shared" si="5"/>
        <v>0</v>
      </c>
    </row>
    <row r="257" spans="13:13" x14ac:dyDescent="0.25">
      <c r="M257" s="148">
        <f t="shared" si="5"/>
        <v>0</v>
      </c>
    </row>
    <row r="258" spans="13:13" x14ac:dyDescent="0.25">
      <c r="M258" s="148">
        <f t="shared" si="5"/>
        <v>0</v>
      </c>
    </row>
    <row r="259" spans="13:13" x14ac:dyDescent="0.25">
      <c r="M259" s="148">
        <f t="shared" ref="M259:M322" si="6">D259-C259</f>
        <v>0</v>
      </c>
    </row>
    <row r="260" spans="13:13" x14ac:dyDescent="0.25">
      <c r="M260" s="148">
        <f t="shared" si="6"/>
        <v>0</v>
      </c>
    </row>
    <row r="261" spans="13:13" x14ac:dyDescent="0.25">
      <c r="M261" s="148">
        <f t="shared" si="6"/>
        <v>0</v>
      </c>
    </row>
    <row r="262" spans="13:13" x14ac:dyDescent="0.25">
      <c r="M262" s="148">
        <f t="shared" si="6"/>
        <v>0</v>
      </c>
    </row>
    <row r="263" spans="13:13" x14ac:dyDescent="0.25">
      <c r="M263" s="148">
        <f t="shared" si="6"/>
        <v>0</v>
      </c>
    </row>
    <row r="264" spans="13:13" x14ac:dyDescent="0.25">
      <c r="M264" s="148">
        <f t="shared" si="6"/>
        <v>0</v>
      </c>
    </row>
    <row r="265" spans="13:13" x14ac:dyDescent="0.25">
      <c r="M265" s="148">
        <f t="shared" si="6"/>
        <v>0</v>
      </c>
    </row>
    <row r="266" spans="13:13" x14ac:dyDescent="0.25">
      <c r="M266" s="148">
        <f t="shared" si="6"/>
        <v>0</v>
      </c>
    </row>
    <row r="267" spans="13:13" x14ac:dyDescent="0.25">
      <c r="M267" s="148">
        <f t="shared" si="6"/>
        <v>0</v>
      </c>
    </row>
    <row r="268" spans="13:13" x14ac:dyDescent="0.25">
      <c r="M268" s="148">
        <f t="shared" si="6"/>
        <v>0</v>
      </c>
    </row>
    <row r="269" spans="13:13" x14ac:dyDescent="0.25">
      <c r="M269" s="148">
        <f t="shared" si="6"/>
        <v>0</v>
      </c>
    </row>
    <row r="270" spans="13:13" x14ac:dyDescent="0.25">
      <c r="M270" s="148">
        <f t="shared" si="6"/>
        <v>0</v>
      </c>
    </row>
    <row r="271" spans="13:13" x14ac:dyDescent="0.25">
      <c r="M271" s="148">
        <f t="shared" si="6"/>
        <v>0</v>
      </c>
    </row>
    <row r="272" spans="13:13" x14ac:dyDescent="0.25">
      <c r="M272" s="148">
        <f t="shared" si="6"/>
        <v>0</v>
      </c>
    </row>
    <row r="273" spans="13:13" x14ac:dyDescent="0.25">
      <c r="M273" s="148">
        <f t="shared" si="6"/>
        <v>0</v>
      </c>
    </row>
    <row r="274" spans="13:13" x14ac:dyDescent="0.25">
      <c r="M274" s="148">
        <f t="shared" si="6"/>
        <v>0</v>
      </c>
    </row>
    <row r="275" spans="13:13" x14ac:dyDescent="0.25">
      <c r="M275" s="148">
        <f t="shared" si="6"/>
        <v>0</v>
      </c>
    </row>
    <row r="276" spans="13:13" x14ac:dyDescent="0.25">
      <c r="M276" s="148">
        <f t="shared" si="6"/>
        <v>0</v>
      </c>
    </row>
    <row r="277" spans="13:13" x14ac:dyDescent="0.25">
      <c r="M277" s="148">
        <f t="shared" si="6"/>
        <v>0</v>
      </c>
    </row>
    <row r="278" spans="13:13" x14ac:dyDescent="0.25">
      <c r="M278" s="148">
        <f t="shared" si="6"/>
        <v>0</v>
      </c>
    </row>
    <row r="279" spans="13:13" x14ac:dyDescent="0.25">
      <c r="M279" s="148">
        <f t="shared" si="6"/>
        <v>0</v>
      </c>
    </row>
    <row r="280" spans="13:13" x14ac:dyDescent="0.25">
      <c r="M280" s="148">
        <f t="shared" si="6"/>
        <v>0</v>
      </c>
    </row>
    <row r="281" spans="13:13" x14ac:dyDescent="0.25">
      <c r="M281" s="148">
        <f t="shared" si="6"/>
        <v>0</v>
      </c>
    </row>
    <row r="282" spans="13:13" x14ac:dyDescent="0.25">
      <c r="M282" s="148">
        <f t="shared" si="6"/>
        <v>0</v>
      </c>
    </row>
    <row r="283" spans="13:13" x14ac:dyDescent="0.25">
      <c r="M283" s="148">
        <f t="shared" si="6"/>
        <v>0</v>
      </c>
    </row>
    <row r="284" spans="13:13" x14ac:dyDescent="0.25">
      <c r="M284" s="148">
        <f t="shared" si="6"/>
        <v>0</v>
      </c>
    </row>
    <row r="285" spans="13:13" x14ac:dyDescent="0.25">
      <c r="M285" s="148">
        <f t="shared" si="6"/>
        <v>0</v>
      </c>
    </row>
    <row r="286" spans="13:13" x14ac:dyDescent="0.25">
      <c r="M286" s="148">
        <f t="shared" si="6"/>
        <v>0</v>
      </c>
    </row>
    <row r="287" spans="13:13" x14ac:dyDescent="0.25">
      <c r="M287" s="148">
        <f t="shared" si="6"/>
        <v>0</v>
      </c>
    </row>
    <row r="288" spans="13:13" x14ac:dyDescent="0.25">
      <c r="M288" s="148">
        <f t="shared" si="6"/>
        <v>0</v>
      </c>
    </row>
    <row r="289" spans="13:13" x14ac:dyDescent="0.25">
      <c r="M289" s="148">
        <f t="shared" si="6"/>
        <v>0</v>
      </c>
    </row>
    <row r="290" spans="13:13" x14ac:dyDescent="0.25">
      <c r="M290" s="148">
        <f t="shared" si="6"/>
        <v>0</v>
      </c>
    </row>
    <row r="291" spans="13:13" x14ac:dyDescent="0.25">
      <c r="M291" s="148">
        <f t="shared" si="6"/>
        <v>0</v>
      </c>
    </row>
    <row r="292" spans="13:13" x14ac:dyDescent="0.25">
      <c r="M292" s="148">
        <f t="shared" si="6"/>
        <v>0</v>
      </c>
    </row>
    <row r="293" spans="13:13" x14ac:dyDescent="0.25">
      <c r="M293" s="148">
        <f t="shared" si="6"/>
        <v>0</v>
      </c>
    </row>
    <row r="294" spans="13:13" x14ac:dyDescent="0.25">
      <c r="M294" s="148">
        <f t="shared" si="6"/>
        <v>0</v>
      </c>
    </row>
    <row r="295" spans="13:13" x14ac:dyDescent="0.25">
      <c r="M295" s="148">
        <f t="shared" si="6"/>
        <v>0</v>
      </c>
    </row>
    <row r="296" spans="13:13" x14ac:dyDescent="0.25">
      <c r="M296" s="148">
        <f t="shared" si="6"/>
        <v>0</v>
      </c>
    </row>
    <row r="297" spans="13:13" x14ac:dyDescent="0.25">
      <c r="M297" s="148">
        <f t="shared" si="6"/>
        <v>0</v>
      </c>
    </row>
    <row r="298" spans="13:13" x14ac:dyDescent="0.25">
      <c r="M298" s="148">
        <f t="shared" si="6"/>
        <v>0</v>
      </c>
    </row>
    <row r="299" spans="13:13" x14ac:dyDescent="0.25">
      <c r="M299" s="148">
        <f t="shared" si="6"/>
        <v>0</v>
      </c>
    </row>
    <row r="300" spans="13:13" x14ac:dyDescent="0.25">
      <c r="M300" s="148">
        <f t="shared" si="6"/>
        <v>0</v>
      </c>
    </row>
    <row r="301" spans="13:13" x14ac:dyDescent="0.25">
      <c r="M301" s="148">
        <f t="shared" si="6"/>
        <v>0</v>
      </c>
    </row>
    <row r="302" spans="13:13" x14ac:dyDescent="0.25">
      <c r="M302" s="148">
        <f t="shared" si="6"/>
        <v>0</v>
      </c>
    </row>
    <row r="303" spans="13:13" x14ac:dyDescent="0.25">
      <c r="M303" s="148">
        <f t="shared" si="6"/>
        <v>0</v>
      </c>
    </row>
    <row r="304" spans="13:13" x14ac:dyDescent="0.25">
      <c r="M304" s="148">
        <f t="shared" si="6"/>
        <v>0</v>
      </c>
    </row>
    <row r="305" spans="13:13" x14ac:dyDescent="0.25">
      <c r="M305" s="148">
        <f t="shared" si="6"/>
        <v>0</v>
      </c>
    </row>
    <row r="306" spans="13:13" x14ac:dyDescent="0.25">
      <c r="M306" s="148">
        <f t="shared" si="6"/>
        <v>0</v>
      </c>
    </row>
    <row r="307" spans="13:13" x14ac:dyDescent="0.25">
      <c r="M307" s="148">
        <f t="shared" si="6"/>
        <v>0</v>
      </c>
    </row>
    <row r="308" spans="13:13" x14ac:dyDescent="0.25">
      <c r="M308" s="148">
        <f t="shared" si="6"/>
        <v>0</v>
      </c>
    </row>
    <row r="309" spans="13:13" x14ac:dyDescent="0.25">
      <c r="M309" s="148">
        <f t="shared" si="6"/>
        <v>0</v>
      </c>
    </row>
    <row r="310" spans="13:13" x14ac:dyDescent="0.25">
      <c r="M310" s="148">
        <f t="shared" si="6"/>
        <v>0</v>
      </c>
    </row>
    <row r="311" spans="13:13" x14ac:dyDescent="0.25">
      <c r="M311" s="148">
        <f t="shared" si="6"/>
        <v>0</v>
      </c>
    </row>
    <row r="312" spans="13:13" x14ac:dyDescent="0.25">
      <c r="M312" s="148">
        <f t="shared" si="6"/>
        <v>0</v>
      </c>
    </row>
    <row r="313" spans="13:13" x14ac:dyDescent="0.25">
      <c r="M313" s="148">
        <f t="shared" si="6"/>
        <v>0</v>
      </c>
    </row>
    <row r="314" spans="13:13" x14ac:dyDescent="0.25">
      <c r="M314" s="148">
        <f t="shared" si="6"/>
        <v>0</v>
      </c>
    </row>
    <row r="315" spans="13:13" x14ac:dyDescent="0.25">
      <c r="M315" s="148">
        <f t="shared" si="6"/>
        <v>0</v>
      </c>
    </row>
    <row r="316" spans="13:13" x14ac:dyDescent="0.25">
      <c r="M316" s="148">
        <f t="shared" si="6"/>
        <v>0</v>
      </c>
    </row>
    <row r="317" spans="13:13" x14ac:dyDescent="0.25">
      <c r="M317" s="148">
        <f t="shared" si="6"/>
        <v>0</v>
      </c>
    </row>
    <row r="318" spans="13:13" x14ac:dyDescent="0.25">
      <c r="M318" s="148">
        <f t="shared" si="6"/>
        <v>0</v>
      </c>
    </row>
    <row r="319" spans="13:13" x14ac:dyDescent="0.25">
      <c r="M319" s="148">
        <f t="shared" si="6"/>
        <v>0</v>
      </c>
    </row>
    <row r="320" spans="13:13" x14ac:dyDescent="0.25">
      <c r="M320" s="148">
        <f t="shared" si="6"/>
        <v>0</v>
      </c>
    </row>
    <row r="321" spans="13:13" x14ac:dyDescent="0.25">
      <c r="M321" s="148">
        <f t="shared" si="6"/>
        <v>0</v>
      </c>
    </row>
    <row r="322" spans="13:13" x14ac:dyDescent="0.25">
      <c r="M322" s="148">
        <f t="shared" si="6"/>
        <v>0</v>
      </c>
    </row>
    <row r="323" spans="13:13" x14ac:dyDescent="0.25">
      <c r="M323" s="148">
        <f t="shared" ref="M323:M386" si="7">D323-C323</f>
        <v>0</v>
      </c>
    </row>
    <row r="324" spans="13:13" x14ac:dyDescent="0.25">
      <c r="M324" s="148">
        <f t="shared" si="7"/>
        <v>0</v>
      </c>
    </row>
    <row r="325" spans="13:13" x14ac:dyDescent="0.25">
      <c r="M325" s="148">
        <f t="shared" si="7"/>
        <v>0</v>
      </c>
    </row>
    <row r="326" spans="13:13" x14ac:dyDescent="0.25">
      <c r="M326" s="148">
        <f t="shared" si="7"/>
        <v>0</v>
      </c>
    </row>
    <row r="327" spans="13:13" x14ac:dyDescent="0.25">
      <c r="M327" s="148">
        <f t="shared" si="7"/>
        <v>0</v>
      </c>
    </row>
    <row r="328" spans="13:13" x14ac:dyDescent="0.25">
      <c r="M328" s="148">
        <f t="shared" si="7"/>
        <v>0</v>
      </c>
    </row>
    <row r="329" spans="13:13" x14ac:dyDescent="0.25">
      <c r="M329" s="148">
        <f t="shared" si="7"/>
        <v>0</v>
      </c>
    </row>
    <row r="330" spans="13:13" x14ac:dyDescent="0.25">
      <c r="M330" s="148">
        <f t="shared" si="7"/>
        <v>0</v>
      </c>
    </row>
    <row r="331" spans="13:13" x14ac:dyDescent="0.25">
      <c r="M331" s="148">
        <f t="shared" si="7"/>
        <v>0</v>
      </c>
    </row>
    <row r="332" spans="13:13" x14ac:dyDescent="0.25">
      <c r="M332" s="148">
        <f t="shared" si="7"/>
        <v>0</v>
      </c>
    </row>
    <row r="333" spans="13:13" x14ac:dyDescent="0.25">
      <c r="M333" s="148">
        <f t="shared" si="7"/>
        <v>0</v>
      </c>
    </row>
    <row r="334" spans="13:13" x14ac:dyDescent="0.25">
      <c r="M334" s="148">
        <f t="shared" si="7"/>
        <v>0</v>
      </c>
    </row>
    <row r="335" spans="13:13" x14ac:dyDescent="0.25">
      <c r="M335" s="148">
        <f t="shared" si="7"/>
        <v>0</v>
      </c>
    </row>
    <row r="336" spans="13:13" x14ac:dyDescent="0.25">
      <c r="M336" s="148">
        <f t="shared" si="7"/>
        <v>0</v>
      </c>
    </row>
    <row r="337" spans="13:13" x14ac:dyDescent="0.25">
      <c r="M337" s="148">
        <f t="shared" si="7"/>
        <v>0</v>
      </c>
    </row>
    <row r="338" spans="13:13" x14ac:dyDescent="0.25">
      <c r="M338" s="148">
        <f t="shared" si="7"/>
        <v>0</v>
      </c>
    </row>
    <row r="339" spans="13:13" x14ac:dyDescent="0.25">
      <c r="M339" s="148">
        <f t="shared" si="7"/>
        <v>0</v>
      </c>
    </row>
    <row r="340" spans="13:13" x14ac:dyDescent="0.25">
      <c r="M340" s="148">
        <f t="shared" si="7"/>
        <v>0</v>
      </c>
    </row>
    <row r="341" spans="13:13" x14ac:dyDescent="0.25">
      <c r="M341" s="148">
        <f t="shared" si="7"/>
        <v>0</v>
      </c>
    </row>
    <row r="342" spans="13:13" x14ac:dyDescent="0.25">
      <c r="M342" s="148">
        <f t="shared" si="7"/>
        <v>0</v>
      </c>
    </row>
    <row r="343" spans="13:13" x14ac:dyDescent="0.25">
      <c r="M343" s="148">
        <f t="shared" si="7"/>
        <v>0</v>
      </c>
    </row>
    <row r="344" spans="13:13" x14ac:dyDescent="0.25">
      <c r="M344" s="148">
        <f t="shared" si="7"/>
        <v>0</v>
      </c>
    </row>
    <row r="345" spans="13:13" x14ac:dyDescent="0.25">
      <c r="M345" s="148">
        <f t="shared" si="7"/>
        <v>0</v>
      </c>
    </row>
    <row r="346" spans="13:13" x14ac:dyDescent="0.25">
      <c r="M346" s="148">
        <f t="shared" si="7"/>
        <v>0</v>
      </c>
    </row>
    <row r="347" spans="13:13" x14ac:dyDescent="0.25">
      <c r="M347" s="148">
        <f t="shared" si="7"/>
        <v>0</v>
      </c>
    </row>
    <row r="348" spans="13:13" x14ac:dyDescent="0.25">
      <c r="M348" s="148">
        <f t="shared" si="7"/>
        <v>0</v>
      </c>
    </row>
    <row r="349" spans="13:13" x14ac:dyDescent="0.25">
      <c r="M349" s="148">
        <f t="shared" si="7"/>
        <v>0</v>
      </c>
    </row>
    <row r="350" spans="13:13" x14ac:dyDescent="0.25">
      <c r="M350" s="148">
        <f t="shared" si="7"/>
        <v>0</v>
      </c>
    </row>
    <row r="351" spans="13:13" x14ac:dyDescent="0.25">
      <c r="M351" s="148">
        <f t="shared" si="7"/>
        <v>0</v>
      </c>
    </row>
    <row r="352" spans="13:13" x14ac:dyDescent="0.25">
      <c r="M352" s="148">
        <f t="shared" si="7"/>
        <v>0</v>
      </c>
    </row>
    <row r="353" spans="13:13" x14ac:dyDescent="0.25">
      <c r="M353" s="148">
        <f t="shared" si="7"/>
        <v>0</v>
      </c>
    </row>
    <row r="354" spans="13:13" x14ac:dyDescent="0.25">
      <c r="M354" s="148">
        <f t="shared" si="7"/>
        <v>0</v>
      </c>
    </row>
    <row r="355" spans="13:13" x14ac:dyDescent="0.25">
      <c r="M355" s="148">
        <f t="shared" si="7"/>
        <v>0</v>
      </c>
    </row>
    <row r="356" spans="13:13" x14ac:dyDescent="0.25">
      <c r="M356" s="148">
        <f t="shared" si="7"/>
        <v>0</v>
      </c>
    </row>
    <row r="357" spans="13:13" x14ac:dyDescent="0.25">
      <c r="M357" s="148">
        <f t="shared" si="7"/>
        <v>0</v>
      </c>
    </row>
    <row r="358" spans="13:13" x14ac:dyDescent="0.25">
      <c r="M358" s="148">
        <f t="shared" si="7"/>
        <v>0</v>
      </c>
    </row>
    <row r="359" spans="13:13" x14ac:dyDescent="0.25">
      <c r="M359" s="148">
        <f t="shared" si="7"/>
        <v>0</v>
      </c>
    </row>
    <row r="360" spans="13:13" x14ac:dyDescent="0.25">
      <c r="M360" s="148">
        <f t="shared" si="7"/>
        <v>0</v>
      </c>
    </row>
    <row r="361" spans="13:13" x14ac:dyDescent="0.25">
      <c r="M361" s="148">
        <f t="shared" si="7"/>
        <v>0</v>
      </c>
    </row>
    <row r="362" spans="13:13" x14ac:dyDescent="0.25">
      <c r="M362" s="148">
        <f t="shared" si="7"/>
        <v>0</v>
      </c>
    </row>
    <row r="363" spans="13:13" x14ac:dyDescent="0.25">
      <c r="M363" s="148">
        <f t="shared" si="7"/>
        <v>0</v>
      </c>
    </row>
    <row r="364" spans="13:13" x14ac:dyDescent="0.25">
      <c r="M364" s="148">
        <f t="shared" si="7"/>
        <v>0</v>
      </c>
    </row>
    <row r="365" spans="13:13" x14ac:dyDescent="0.25">
      <c r="M365" s="148">
        <f t="shared" si="7"/>
        <v>0</v>
      </c>
    </row>
    <row r="366" spans="13:13" x14ac:dyDescent="0.25">
      <c r="M366" s="148">
        <f t="shared" si="7"/>
        <v>0</v>
      </c>
    </row>
    <row r="367" spans="13:13" x14ac:dyDescent="0.25">
      <c r="M367" s="148">
        <f t="shared" si="7"/>
        <v>0</v>
      </c>
    </row>
    <row r="368" spans="13:13" x14ac:dyDescent="0.25">
      <c r="M368" s="148">
        <f t="shared" si="7"/>
        <v>0</v>
      </c>
    </row>
    <row r="369" spans="13:13" x14ac:dyDescent="0.25">
      <c r="M369" s="148">
        <f t="shared" si="7"/>
        <v>0</v>
      </c>
    </row>
    <row r="370" spans="13:13" x14ac:dyDescent="0.25">
      <c r="M370" s="148">
        <f t="shared" si="7"/>
        <v>0</v>
      </c>
    </row>
    <row r="371" spans="13:13" x14ac:dyDescent="0.25">
      <c r="M371" s="148">
        <f t="shared" si="7"/>
        <v>0</v>
      </c>
    </row>
    <row r="372" spans="13:13" x14ac:dyDescent="0.25">
      <c r="M372" s="148">
        <f t="shared" si="7"/>
        <v>0</v>
      </c>
    </row>
    <row r="373" spans="13:13" x14ac:dyDescent="0.25">
      <c r="M373" s="148">
        <f t="shared" si="7"/>
        <v>0</v>
      </c>
    </row>
    <row r="374" spans="13:13" x14ac:dyDescent="0.25">
      <c r="M374" s="148">
        <f t="shared" si="7"/>
        <v>0</v>
      </c>
    </row>
    <row r="375" spans="13:13" x14ac:dyDescent="0.25">
      <c r="M375" s="148">
        <f t="shared" si="7"/>
        <v>0</v>
      </c>
    </row>
    <row r="376" spans="13:13" x14ac:dyDescent="0.25">
      <c r="M376" s="148">
        <f t="shared" si="7"/>
        <v>0</v>
      </c>
    </row>
    <row r="377" spans="13:13" x14ac:dyDescent="0.25">
      <c r="M377" s="148">
        <f t="shared" si="7"/>
        <v>0</v>
      </c>
    </row>
    <row r="378" spans="13:13" x14ac:dyDescent="0.25">
      <c r="M378" s="148">
        <f t="shared" si="7"/>
        <v>0</v>
      </c>
    </row>
    <row r="379" spans="13:13" x14ac:dyDescent="0.25">
      <c r="M379" s="148">
        <f t="shared" si="7"/>
        <v>0</v>
      </c>
    </row>
    <row r="380" spans="13:13" x14ac:dyDescent="0.25">
      <c r="M380" s="148">
        <f t="shared" si="7"/>
        <v>0</v>
      </c>
    </row>
    <row r="381" spans="13:13" x14ac:dyDescent="0.25">
      <c r="M381" s="148">
        <f t="shared" si="7"/>
        <v>0</v>
      </c>
    </row>
    <row r="382" spans="13:13" x14ac:dyDescent="0.25">
      <c r="M382" s="148">
        <f t="shared" si="7"/>
        <v>0</v>
      </c>
    </row>
    <row r="383" spans="13:13" x14ac:dyDescent="0.25">
      <c r="M383" s="148">
        <f t="shared" si="7"/>
        <v>0</v>
      </c>
    </row>
    <row r="384" spans="13:13" x14ac:dyDescent="0.25">
      <c r="M384" s="148">
        <f t="shared" si="7"/>
        <v>0</v>
      </c>
    </row>
    <row r="385" spans="13:13" x14ac:dyDescent="0.25">
      <c r="M385" s="148">
        <f t="shared" si="7"/>
        <v>0</v>
      </c>
    </row>
    <row r="386" spans="13:13" x14ac:dyDescent="0.25">
      <c r="M386" s="148">
        <f t="shared" si="7"/>
        <v>0</v>
      </c>
    </row>
    <row r="387" spans="13:13" x14ac:dyDescent="0.25">
      <c r="M387" s="148">
        <f t="shared" ref="M387:M450" si="8">D387-C387</f>
        <v>0</v>
      </c>
    </row>
    <row r="388" spans="13:13" x14ac:dyDescent="0.25">
      <c r="M388" s="148">
        <f t="shared" si="8"/>
        <v>0</v>
      </c>
    </row>
    <row r="389" spans="13:13" x14ac:dyDescent="0.25">
      <c r="M389" s="148">
        <f t="shared" si="8"/>
        <v>0</v>
      </c>
    </row>
    <row r="390" spans="13:13" x14ac:dyDescent="0.25">
      <c r="M390" s="148">
        <f t="shared" si="8"/>
        <v>0</v>
      </c>
    </row>
    <row r="391" spans="13:13" x14ac:dyDescent="0.25">
      <c r="M391" s="148">
        <f t="shared" si="8"/>
        <v>0</v>
      </c>
    </row>
    <row r="392" spans="13:13" x14ac:dyDescent="0.25">
      <c r="M392" s="148">
        <f t="shared" si="8"/>
        <v>0</v>
      </c>
    </row>
    <row r="393" spans="13:13" x14ac:dyDescent="0.25">
      <c r="M393" s="148">
        <f t="shared" si="8"/>
        <v>0</v>
      </c>
    </row>
    <row r="394" spans="13:13" x14ac:dyDescent="0.25">
      <c r="M394" s="148">
        <f t="shared" si="8"/>
        <v>0</v>
      </c>
    </row>
    <row r="395" spans="13:13" x14ac:dyDescent="0.25">
      <c r="M395" s="148">
        <f t="shared" si="8"/>
        <v>0</v>
      </c>
    </row>
    <row r="396" spans="13:13" x14ac:dyDescent="0.25">
      <c r="M396" s="148">
        <f t="shared" si="8"/>
        <v>0</v>
      </c>
    </row>
    <row r="397" spans="13:13" x14ac:dyDescent="0.25">
      <c r="M397" s="148">
        <f t="shared" si="8"/>
        <v>0</v>
      </c>
    </row>
    <row r="398" spans="13:13" x14ac:dyDescent="0.25">
      <c r="M398" s="148">
        <f t="shared" si="8"/>
        <v>0</v>
      </c>
    </row>
    <row r="399" spans="13:13" x14ac:dyDescent="0.25">
      <c r="M399" s="148">
        <f t="shared" si="8"/>
        <v>0</v>
      </c>
    </row>
    <row r="400" spans="13:13" x14ac:dyDescent="0.25">
      <c r="M400" s="148">
        <f t="shared" si="8"/>
        <v>0</v>
      </c>
    </row>
    <row r="401" spans="13:13" x14ac:dyDescent="0.25">
      <c r="M401" s="148">
        <f t="shared" si="8"/>
        <v>0</v>
      </c>
    </row>
    <row r="402" spans="13:13" x14ac:dyDescent="0.25">
      <c r="M402" s="148">
        <f t="shared" si="8"/>
        <v>0</v>
      </c>
    </row>
    <row r="403" spans="13:13" x14ac:dyDescent="0.25">
      <c r="M403" s="148">
        <f t="shared" si="8"/>
        <v>0</v>
      </c>
    </row>
    <row r="404" spans="13:13" x14ac:dyDescent="0.25">
      <c r="M404" s="148">
        <f t="shared" si="8"/>
        <v>0</v>
      </c>
    </row>
    <row r="405" spans="13:13" x14ac:dyDescent="0.25">
      <c r="M405" s="148">
        <f t="shared" si="8"/>
        <v>0</v>
      </c>
    </row>
    <row r="406" spans="13:13" x14ac:dyDescent="0.25">
      <c r="M406" s="148">
        <f t="shared" si="8"/>
        <v>0</v>
      </c>
    </row>
    <row r="407" spans="13:13" x14ac:dyDescent="0.25">
      <c r="M407" s="148">
        <f t="shared" si="8"/>
        <v>0</v>
      </c>
    </row>
    <row r="408" spans="13:13" x14ac:dyDescent="0.25">
      <c r="M408" s="148">
        <f t="shared" si="8"/>
        <v>0</v>
      </c>
    </row>
    <row r="409" spans="13:13" x14ac:dyDescent="0.25">
      <c r="M409" s="148">
        <f t="shared" si="8"/>
        <v>0</v>
      </c>
    </row>
    <row r="410" spans="13:13" x14ac:dyDescent="0.25">
      <c r="M410" s="148">
        <f t="shared" si="8"/>
        <v>0</v>
      </c>
    </row>
    <row r="411" spans="13:13" x14ac:dyDescent="0.25">
      <c r="M411" s="148">
        <f t="shared" si="8"/>
        <v>0</v>
      </c>
    </row>
    <row r="412" spans="13:13" x14ac:dyDescent="0.25">
      <c r="M412" s="148">
        <f t="shared" si="8"/>
        <v>0</v>
      </c>
    </row>
    <row r="413" spans="13:13" x14ac:dyDescent="0.25">
      <c r="M413" s="148">
        <f t="shared" si="8"/>
        <v>0</v>
      </c>
    </row>
    <row r="414" spans="13:13" x14ac:dyDescent="0.25">
      <c r="M414" s="148">
        <f t="shared" si="8"/>
        <v>0</v>
      </c>
    </row>
    <row r="415" spans="13:13" x14ac:dyDescent="0.25">
      <c r="M415" s="148">
        <f t="shared" si="8"/>
        <v>0</v>
      </c>
    </row>
    <row r="416" spans="13:13" x14ac:dyDescent="0.25">
      <c r="M416" s="148">
        <f t="shared" si="8"/>
        <v>0</v>
      </c>
    </row>
    <row r="417" spans="13:13" x14ac:dyDescent="0.25">
      <c r="M417" s="148">
        <f t="shared" si="8"/>
        <v>0</v>
      </c>
    </row>
    <row r="418" spans="13:13" x14ac:dyDescent="0.25">
      <c r="M418" s="148">
        <f t="shared" si="8"/>
        <v>0</v>
      </c>
    </row>
    <row r="419" spans="13:13" x14ac:dyDescent="0.25">
      <c r="M419" s="148">
        <f t="shared" si="8"/>
        <v>0</v>
      </c>
    </row>
    <row r="420" spans="13:13" x14ac:dyDescent="0.25">
      <c r="M420" s="148">
        <f t="shared" si="8"/>
        <v>0</v>
      </c>
    </row>
    <row r="421" spans="13:13" x14ac:dyDescent="0.25">
      <c r="M421" s="148">
        <f t="shared" si="8"/>
        <v>0</v>
      </c>
    </row>
    <row r="422" spans="13:13" x14ac:dyDescent="0.25">
      <c r="M422" s="148">
        <f t="shared" si="8"/>
        <v>0</v>
      </c>
    </row>
    <row r="423" spans="13:13" x14ac:dyDescent="0.25">
      <c r="M423" s="148">
        <f t="shared" si="8"/>
        <v>0</v>
      </c>
    </row>
    <row r="424" spans="13:13" x14ac:dyDescent="0.25">
      <c r="M424" s="148">
        <f t="shared" si="8"/>
        <v>0</v>
      </c>
    </row>
    <row r="425" spans="13:13" x14ac:dyDescent="0.25">
      <c r="M425" s="148">
        <f t="shared" si="8"/>
        <v>0</v>
      </c>
    </row>
    <row r="426" spans="13:13" x14ac:dyDescent="0.25">
      <c r="M426" s="148">
        <f t="shared" si="8"/>
        <v>0</v>
      </c>
    </row>
    <row r="427" spans="13:13" x14ac:dyDescent="0.25">
      <c r="M427" s="148">
        <f t="shared" si="8"/>
        <v>0</v>
      </c>
    </row>
    <row r="428" spans="13:13" x14ac:dyDescent="0.25">
      <c r="M428" s="148">
        <f t="shared" si="8"/>
        <v>0</v>
      </c>
    </row>
    <row r="429" spans="13:13" x14ac:dyDescent="0.25">
      <c r="M429" s="148">
        <f t="shared" si="8"/>
        <v>0</v>
      </c>
    </row>
    <row r="430" spans="13:13" x14ac:dyDescent="0.25">
      <c r="M430" s="148">
        <f t="shared" si="8"/>
        <v>0</v>
      </c>
    </row>
    <row r="431" spans="13:13" x14ac:dyDescent="0.25">
      <c r="M431" s="148">
        <f t="shared" si="8"/>
        <v>0</v>
      </c>
    </row>
    <row r="432" spans="13:13" x14ac:dyDescent="0.25">
      <c r="M432" s="148">
        <f t="shared" si="8"/>
        <v>0</v>
      </c>
    </row>
    <row r="433" spans="13:13" x14ac:dyDescent="0.25">
      <c r="M433" s="148">
        <f t="shared" si="8"/>
        <v>0</v>
      </c>
    </row>
    <row r="434" spans="13:13" x14ac:dyDescent="0.25">
      <c r="M434" s="148">
        <f t="shared" si="8"/>
        <v>0</v>
      </c>
    </row>
    <row r="435" spans="13:13" x14ac:dyDescent="0.25">
      <c r="M435" s="148">
        <f t="shared" si="8"/>
        <v>0</v>
      </c>
    </row>
    <row r="436" spans="13:13" x14ac:dyDescent="0.25">
      <c r="M436" s="148">
        <f t="shared" si="8"/>
        <v>0</v>
      </c>
    </row>
    <row r="437" spans="13:13" x14ac:dyDescent="0.25">
      <c r="M437" s="148">
        <f t="shared" si="8"/>
        <v>0</v>
      </c>
    </row>
    <row r="438" spans="13:13" x14ac:dyDescent="0.25">
      <c r="M438" s="148">
        <f t="shared" si="8"/>
        <v>0</v>
      </c>
    </row>
    <row r="439" spans="13:13" x14ac:dyDescent="0.25">
      <c r="M439" s="148">
        <f t="shared" si="8"/>
        <v>0</v>
      </c>
    </row>
    <row r="440" spans="13:13" x14ac:dyDescent="0.25">
      <c r="M440" s="148">
        <f t="shared" si="8"/>
        <v>0</v>
      </c>
    </row>
    <row r="441" spans="13:13" x14ac:dyDescent="0.25">
      <c r="M441" s="148">
        <f t="shared" si="8"/>
        <v>0</v>
      </c>
    </row>
    <row r="442" spans="13:13" x14ac:dyDescent="0.25">
      <c r="M442" s="148">
        <f t="shared" si="8"/>
        <v>0</v>
      </c>
    </row>
    <row r="443" spans="13:13" x14ac:dyDescent="0.25">
      <c r="M443" s="148">
        <f t="shared" si="8"/>
        <v>0</v>
      </c>
    </row>
    <row r="444" spans="13:13" x14ac:dyDescent="0.25">
      <c r="M444" s="148">
        <f t="shared" si="8"/>
        <v>0</v>
      </c>
    </row>
    <row r="445" spans="13:13" x14ac:dyDescent="0.25">
      <c r="M445" s="148">
        <f t="shared" si="8"/>
        <v>0</v>
      </c>
    </row>
    <row r="446" spans="13:13" x14ac:dyDescent="0.25">
      <c r="M446" s="148">
        <f t="shared" si="8"/>
        <v>0</v>
      </c>
    </row>
    <row r="447" spans="13:13" x14ac:dyDescent="0.25">
      <c r="M447" s="148">
        <f t="shared" si="8"/>
        <v>0</v>
      </c>
    </row>
    <row r="448" spans="13:13" x14ac:dyDescent="0.25">
      <c r="M448" s="148">
        <f t="shared" si="8"/>
        <v>0</v>
      </c>
    </row>
    <row r="449" spans="13:13" x14ac:dyDescent="0.25">
      <c r="M449" s="148">
        <f t="shared" si="8"/>
        <v>0</v>
      </c>
    </row>
    <row r="450" spans="13:13" x14ac:dyDescent="0.25">
      <c r="M450" s="148">
        <f t="shared" si="8"/>
        <v>0</v>
      </c>
    </row>
    <row r="451" spans="13:13" x14ac:dyDescent="0.25">
      <c r="M451" s="148">
        <f t="shared" ref="M451:M500" si="9">D451-C451</f>
        <v>0</v>
      </c>
    </row>
    <row r="452" spans="13:13" x14ac:dyDescent="0.25">
      <c r="M452" s="148">
        <f t="shared" si="9"/>
        <v>0</v>
      </c>
    </row>
    <row r="453" spans="13:13" x14ac:dyDescent="0.25">
      <c r="M453" s="148">
        <f t="shared" si="9"/>
        <v>0</v>
      </c>
    </row>
    <row r="454" spans="13:13" x14ac:dyDescent="0.25">
      <c r="M454" s="148">
        <f t="shared" si="9"/>
        <v>0</v>
      </c>
    </row>
    <row r="455" spans="13:13" x14ac:dyDescent="0.25">
      <c r="M455" s="148">
        <f t="shared" si="9"/>
        <v>0</v>
      </c>
    </row>
    <row r="456" spans="13:13" x14ac:dyDescent="0.25">
      <c r="M456" s="148">
        <f t="shared" si="9"/>
        <v>0</v>
      </c>
    </row>
    <row r="457" spans="13:13" x14ac:dyDescent="0.25">
      <c r="M457" s="148">
        <f t="shared" si="9"/>
        <v>0</v>
      </c>
    </row>
    <row r="458" spans="13:13" x14ac:dyDescent="0.25">
      <c r="M458" s="148">
        <f t="shared" si="9"/>
        <v>0</v>
      </c>
    </row>
    <row r="459" spans="13:13" x14ac:dyDescent="0.25">
      <c r="M459" s="148">
        <f t="shared" si="9"/>
        <v>0</v>
      </c>
    </row>
    <row r="460" spans="13:13" x14ac:dyDescent="0.25">
      <c r="M460" s="148">
        <f t="shared" si="9"/>
        <v>0</v>
      </c>
    </row>
    <row r="461" spans="13:13" x14ac:dyDescent="0.25">
      <c r="M461" s="148">
        <f t="shared" si="9"/>
        <v>0</v>
      </c>
    </row>
    <row r="462" spans="13:13" x14ac:dyDescent="0.25">
      <c r="M462" s="148">
        <f t="shared" si="9"/>
        <v>0</v>
      </c>
    </row>
    <row r="463" spans="13:13" x14ac:dyDescent="0.25">
      <c r="M463" s="148">
        <f t="shared" si="9"/>
        <v>0</v>
      </c>
    </row>
    <row r="464" spans="13:13" x14ac:dyDescent="0.25">
      <c r="M464" s="148">
        <f t="shared" si="9"/>
        <v>0</v>
      </c>
    </row>
    <row r="465" spans="13:13" x14ac:dyDescent="0.25">
      <c r="M465" s="148">
        <f t="shared" si="9"/>
        <v>0</v>
      </c>
    </row>
    <row r="466" spans="13:13" x14ac:dyDescent="0.25">
      <c r="M466" s="148">
        <f t="shared" si="9"/>
        <v>0</v>
      </c>
    </row>
    <row r="467" spans="13:13" x14ac:dyDescent="0.25">
      <c r="M467" s="148">
        <f t="shared" si="9"/>
        <v>0</v>
      </c>
    </row>
    <row r="468" spans="13:13" x14ac:dyDescent="0.25">
      <c r="M468" s="148">
        <f t="shared" si="9"/>
        <v>0</v>
      </c>
    </row>
    <row r="469" spans="13:13" x14ac:dyDescent="0.25">
      <c r="M469" s="148">
        <f t="shared" si="9"/>
        <v>0</v>
      </c>
    </row>
    <row r="470" spans="13:13" x14ac:dyDescent="0.25">
      <c r="M470" s="148">
        <f t="shared" si="9"/>
        <v>0</v>
      </c>
    </row>
    <row r="471" spans="13:13" x14ac:dyDescent="0.25">
      <c r="M471" s="148">
        <f t="shared" si="9"/>
        <v>0</v>
      </c>
    </row>
    <row r="472" spans="13:13" x14ac:dyDescent="0.25">
      <c r="M472" s="148">
        <f t="shared" si="9"/>
        <v>0</v>
      </c>
    </row>
    <row r="473" spans="13:13" x14ac:dyDescent="0.25">
      <c r="M473" s="148">
        <f t="shared" si="9"/>
        <v>0</v>
      </c>
    </row>
    <row r="474" spans="13:13" x14ac:dyDescent="0.25">
      <c r="M474" s="148">
        <f t="shared" si="9"/>
        <v>0</v>
      </c>
    </row>
    <row r="475" spans="13:13" x14ac:dyDescent="0.25">
      <c r="M475" s="148">
        <f t="shared" si="9"/>
        <v>0</v>
      </c>
    </row>
    <row r="476" spans="13:13" x14ac:dyDescent="0.25">
      <c r="M476" s="148">
        <f t="shared" si="9"/>
        <v>0</v>
      </c>
    </row>
    <row r="477" spans="13:13" x14ac:dyDescent="0.25">
      <c r="M477" s="148">
        <f t="shared" si="9"/>
        <v>0</v>
      </c>
    </row>
    <row r="478" spans="13:13" x14ac:dyDescent="0.25">
      <c r="M478" s="148">
        <f t="shared" si="9"/>
        <v>0</v>
      </c>
    </row>
    <row r="479" spans="13:13" x14ac:dyDescent="0.25">
      <c r="M479" s="148">
        <f t="shared" si="9"/>
        <v>0</v>
      </c>
    </row>
    <row r="480" spans="13:13" x14ac:dyDescent="0.25">
      <c r="M480" s="148">
        <f t="shared" si="9"/>
        <v>0</v>
      </c>
    </row>
    <row r="481" spans="13:13" x14ac:dyDescent="0.25">
      <c r="M481" s="148">
        <f t="shared" si="9"/>
        <v>0</v>
      </c>
    </row>
    <row r="482" spans="13:13" x14ac:dyDescent="0.25">
      <c r="M482" s="148">
        <f t="shared" si="9"/>
        <v>0</v>
      </c>
    </row>
    <row r="483" spans="13:13" x14ac:dyDescent="0.25">
      <c r="M483" s="148">
        <f t="shared" si="9"/>
        <v>0</v>
      </c>
    </row>
    <row r="484" spans="13:13" x14ac:dyDescent="0.25">
      <c r="M484" s="148">
        <f t="shared" si="9"/>
        <v>0</v>
      </c>
    </row>
    <row r="485" spans="13:13" x14ac:dyDescent="0.25">
      <c r="M485" s="148">
        <f t="shared" si="9"/>
        <v>0</v>
      </c>
    </row>
    <row r="486" spans="13:13" x14ac:dyDescent="0.25">
      <c r="M486" s="148">
        <f t="shared" si="9"/>
        <v>0</v>
      </c>
    </row>
    <row r="487" spans="13:13" x14ac:dyDescent="0.25">
      <c r="M487" s="148">
        <f t="shared" si="9"/>
        <v>0</v>
      </c>
    </row>
    <row r="488" spans="13:13" x14ac:dyDescent="0.25">
      <c r="M488" s="148">
        <f t="shared" si="9"/>
        <v>0</v>
      </c>
    </row>
    <row r="489" spans="13:13" x14ac:dyDescent="0.25">
      <c r="M489" s="148">
        <f t="shared" si="9"/>
        <v>0</v>
      </c>
    </row>
    <row r="490" spans="13:13" x14ac:dyDescent="0.25">
      <c r="M490" s="148">
        <f t="shared" si="9"/>
        <v>0</v>
      </c>
    </row>
    <row r="491" spans="13:13" x14ac:dyDescent="0.25">
      <c r="M491" s="148">
        <f t="shared" si="9"/>
        <v>0</v>
      </c>
    </row>
    <row r="492" spans="13:13" x14ac:dyDescent="0.25">
      <c r="M492" s="148">
        <f t="shared" si="9"/>
        <v>0</v>
      </c>
    </row>
    <row r="493" spans="13:13" x14ac:dyDescent="0.25">
      <c r="M493" s="148">
        <f t="shared" si="9"/>
        <v>0</v>
      </c>
    </row>
    <row r="494" spans="13:13" x14ac:dyDescent="0.25">
      <c r="M494" s="148">
        <f t="shared" si="9"/>
        <v>0</v>
      </c>
    </row>
    <row r="495" spans="13:13" x14ac:dyDescent="0.25">
      <c r="M495" s="148">
        <f t="shared" si="9"/>
        <v>0</v>
      </c>
    </row>
    <row r="496" spans="13:13" x14ac:dyDescent="0.25">
      <c r="M496" s="148">
        <f t="shared" si="9"/>
        <v>0</v>
      </c>
    </row>
    <row r="497" spans="13:13" x14ac:dyDescent="0.25">
      <c r="M497" s="148">
        <f t="shared" si="9"/>
        <v>0</v>
      </c>
    </row>
    <row r="498" spans="13:13" x14ac:dyDescent="0.25">
      <c r="M498" s="148">
        <f t="shared" si="9"/>
        <v>0</v>
      </c>
    </row>
    <row r="499" spans="13:13" x14ac:dyDescent="0.25">
      <c r="M499" s="148">
        <f t="shared" si="9"/>
        <v>0</v>
      </c>
    </row>
    <row r="500" spans="13:13" x14ac:dyDescent="0.25">
      <c r="M500" s="148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topLeftCell="K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64" t="s">
        <v>0</v>
      </c>
      <c r="B1" s="65" t="s">
        <v>1</v>
      </c>
      <c r="C1" s="66" t="s">
        <v>2</v>
      </c>
      <c r="D1" s="67" t="s">
        <v>256</v>
      </c>
      <c r="E1" s="68" t="s">
        <v>3</v>
      </c>
      <c r="F1" s="68" t="s">
        <v>4</v>
      </c>
      <c r="G1" s="68" t="s">
        <v>5</v>
      </c>
      <c r="H1" s="69" t="s">
        <v>6</v>
      </c>
      <c r="I1" s="67" t="s">
        <v>7</v>
      </c>
      <c r="J1" s="69" t="s">
        <v>8</v>
      </c>
      <c r="K1" s="70" t="s">
        <v>9</v>
      </c>
      <c r="L1" s="71" t="s">
        <v>10</v>
      </c>
      <c r="M1" t="s">
        <v>256</v>
      </c>
      <c r="N1" t="s">
        <v>257</v>
      </c>
      <c r="P1" t="s">
        <v>258</v>
      </c>
      <c r="Q1" t="s">
        <v>259</v>
      </c>
      <c r="R1" t="s">
        <v>260</v>
      </c>
      <c r="S1" s="161" t="s">
        <v>261</v>
      </c>
      <c r="T1" t="s">
        <v>262</v>
      </c>
    </row>
    <row r="2" spans="1:20" x14ac:dyDescent="0.25">
      <c r="A2" s="54" t="s">
        <v>144</v>
      </c>
      <c r="B2" s="55" t="s">
        <v>12</v>
      </c>
      <c r="C2" s="153">
        <v>0.23194444444444443</v>
      </c>
      <c r="D2" s="145">
        <v>0.26458333333333334</v>
      </c>
      <c r="E2" s="53">
        <v>84778431</v>
      </c>
      <c r="F2" s="56"/>
      <c r="G2" s="53" t="s">
        <v>13</v>
      </c>
      <c r="H2" s="51">
        <v>30560</v>
      </c>
      <c r="I2" s="52">
        <v>78820</v>
      </c>
      <c r="J2" s="51" t="s">
        <v>14</v>
      </c>
      <c r="K2" s="52">
        <v>11888568</v>
      </c>
      <c r="L2" s="60"/>
      <c r="M2" s="148">
        <f>D2-C2</f>
        <v>3.2638888888888912E-2</v>
      </c>
      <c r="N2">
        <f>HOUR(C2)</f>
        <v>5</v>
      </c>
      <c r="P2" s="158">
        <v>0</v>
      </c>
      <c r="Q2" s="158">
        <f>COUNTIF(N:N, "0")</f>
        <v>0</v>
      </c>
      <c r="R2" s="158">
        <f>AVERAGE($Q$2:$Q$25)</f>
        <v>2.0833333333333335</v>
      </c>
      <c r="S2" s="159">
        <v>0</v>
      </c>
      <c r="T2" s="160">
        <f>AVERAGEIF($S$2:$S$25, "&lt;&gt; 0")</f>
        <v>0.29069763321995457</v>
      </c>
    </row>
    <row r="3" spans="1:20" x14ac:dyDescent="0.25">
      <c r="A3" s="55"/>
      <c r="B3" s="55"/>
      <c r="C3" s="1">
        <v>0.2673611111111111</v>
      </c>
      <c r="D3" s="145">
        <v>0.34791666666666665</v>
      </c>
      <c r="E3" s="53">
        <v>84778448</v>
      </c>
      <c r="F3" s="56"/>
      <c r="G3" s="53">
        <v>2353058</v>
      </c>
      <c r="H3" s="51">
        <v>31300</v>
      </c>
      <c r="I3" s="52">
        <v>80460</v>
      </c>
      <c r="J3" s="51" t="s">
        <v>94</v>
      </c>
      <c r="K3" s="52">
        <v>11888853</v>
      </c>
      <c r="L3" s="60"/>
      <c r="M3" s="148">
        <f t="shared" ref="M3:M52" si="0">D3-C3</f>
        <v>8.0555555555555547E-2</v>
      </c>
      <c r="N3" s="101">
        <f t="shared" ref="N3:N52" si="1">HOUR(C3)</f>
        <v>6</v>
      </c>
      <c r="P3" s="158">
        <v>1</v>
      </c>
      <c r="Q3" s="158">
        <f>COUNTIF(N:N, "1")</f>
        <v>0</v>
      </c>
      <c r="R3" s="158">
        <f t="shared" ref="R3:R25" si="2">AVERAGE($Q$2:$Q$25)</f>
        <v>2.0833333333333335</v>
      </c>
      <c r="S3" s="159">
        <v>0</v>
      </c>
      <c r="T3" s="160">
        <f t="shared" ref="T3:T25" si="3">AVERAGEIF($S$2:$S$25, "&lt;&gt; 0")</f>
        <v>0.29069763321995457</v>
      </c>
    </row>
    <row r="4" spans="1:20" x14ac:dyDescent="0.25">
      <c r="A4" s="55"/>
      <c r="B4" s="55"/>
      <c r="C4" s="1">
        <v>0.34097222222222223</v>
      </c>
      <c r="D4" s="145">
        <v>0.52013888888888882</v>
      </c>
      <c r="E4" s="53">
        <v>84778437</v>
      </c>
      <c r="F4" s="56"/>
      <c r="G4" s="53" t="s">
        <v>74</v>
      </c>
      <c r="H4" s="51">
        <v>27820</v>
      </c>
      <c r="I4" s="52">
        <v>74160</v>
      </c>
      <c r="J4" s="51" t="s">
        <v>23</v>
      </c>
      <c r="K4" s="52">
        <v>11889357</v>
      </c>
      <c r="L4" s="60"/>
      <c r="M4" s="148">
        <f t="shared" si="0"/>
        <v>0.17916666666666659</v>
      </c>
      <c r="N4" s="101">
        <f t="shared" si="1"/>
        <v>8</v>
      </c>
      <c r="P4" s="158">
        <v>2</v>
      </c>
      <c r="Q4" s="158">
        <f>COUNTIF(N:N, "2")</f>
        <v>0</v>
      </c>
      <c r="R4" s="158">
        <f t="shared" si="2"/>
        <v>2.0833333333333335</v>
      </c>
      <c r="S4" s="159">
        <v>0</v>
      </c>
      <c r="T4" s="160">
        <f t="shared" si="3"/>
        <v>0.29069763321995457</v>
      </c>
    </row>
    <row r="5" spans="1:20" x14ac:dyDescent="0.25">
      <c r="A5" s="55"/>
      <c r="B5" s="55"/>
      <c r="C5" s="1">
        <v>0.33680555555555558</v>
      </c>
      <c r="D5" s="145">
        <v>0.53611111111111109</v>
      </c>
      <c r="E5" s="53">
        <v>84778450</v>
      </c>
      <c r="F5" s="56"/>
      <c r="G5" s="53" t="s">
        <v>76</v>
      </c>
      <c r="H5" s="51">
        <v>27480</v>
      </c>
      <c r="I5" s="52">
        <v>74720</v>
      </c>
      <c r="J5" s="51" t="s">
        <v>23</v>
      </c>
      <c r="K5" s="52">
        <v>11889343</v>
      </c>
      <c r="L5" s="60"/>
      <c r="M5" s="148">
        <f t="shared" si="0"/>
        <v>0.19930555555555551</v>
      </c>
      <c r="N5" s="101">
        <f t="shared" si="1"/>
        <v>8</v>
      </c>
      <c r="P5" s="158">
        <v>3</v>
      </c>
      <c r="Q5" s="158">
        <f>COUNTIF(N:N, "3")</f>
        <v>0</v>
      </c>
      <c r="R5" s="158">
        <f t="shared" si="2"/>
        <v>2.0833333333333335</v>
      </c>
      <c r="S5" s="159">
        <v>0</v>
      </c>
      <c r="T5" s="160">
        <f t="shared" si="3"/>
        <v>0.29069763321995457</v>
      </c>
    </row>
    <row r="6" spans="1:20" x14ac:dyDescent="0.25">
      <c r="A6" s="55"/>
      <c r="B6" s="55"/>
      <c r="C6" s="1">
        <v>0.35555555555555557</v>
      </c>
      <c r="D6" s="145">
        <v>0.40625</v>
      </c>
      <c r="E6" s="53">
        <v>84778242</v>
      </c>
      <c r="F6" s="56"/>
      <c r="G6" s="53" t="s">
        <v>145</v>
      </c>
      <c r="H6" s="51">
        <v>34040</v>
      </c>
      <c r="I6" s="52">
        <v>79720</v>
      </c>
      <c r="J6" s="51" t="s">
        <v>146</v>
      </c>
      <c r="K6" s="52">
        <v>11889483</v>
      </c>
      <c r="L6" s="60"/>
      <c r="M6" s="148">
        <f t="shared" si="0"/>
        <v>5.0694444444444431E-2</v>
      </c>
      <c r="N6" s="101">
        <f t="shared" si="1"/>
        <v>8</v>
      </c>
      <c r="P6" s="158">
        <v>4</v>
      </c>
      <c r="Q6" s="158">
        <f>COUNTIF(N:N, "4")</f>
        <v>0</v>
      </c>
      <c r="R6" s="158">
        <f t="shared" si="2"/>
        <v>2.0833333333333335</v>
      </c>
      <c r="S6" s="159">
        <v>0</v>
      </c>
      <c r="T6" s="160">
        <f t="shared" si="3"/>
        <v>0.29069763321995457</v>
      </c>
    </row>
    <row r="7" spans="1:20" x14ac:dyDescent="0.25">
      <c r="A7" s="55"/>
      <c r="B7" s="55"/>
      <c r="C7" s="1">
        <v>0.35833333333333334</v>
      </c>
      <c r="D7" s="145">
        <v>0.39027777777777778</v>
      </c>
      <c r="E7" s="53">
        <v>84778432</v>
      </c>
      <c r="F7" s="56"/>
      <c r="G7" s="53" t="s">
        <v>20</v>
      </c>
      <c r="H7" s="51">
        <v>33580</v>
      </c>
      <c r="I7" s="52">
        <v>78280</v>
      </c>
      <c r="J7" s="51" t="s">
        <v>21</v>
      </c>
      <c r="K7" s="52">
        <v>11889504</v>
      </c>
      <c r="L7" s="60"/>
      <c r="M7" s="148">
        <f t="shared" si="0"/>
        <v>3.1944444444444442E-2</v>
      </c>
      <c r="N7" s="101">
        <f t="shared" si="1"/>
        <v>8</v>
      </c>
      <c r="P7" s="101">
        <v>5</v>
      </c>
      <c r="Q7" s="101">
        <f>COUNTIF(N:N, "5")</f>
        <v>1</v>
      </c>
      <c r="R7" s="101">
        <f t="shared" si="2"/>
        <v>2.0833333333333335</v>
      </c>
      <c r="S7" s="150">
        <f t="shared" ref="S7:S23" si="4">AVERAGEIF(N:N,P7,M:M)</f>
        <v>3.2638888888888912E-2</v>
      </c>
      <c r="T7" s="149">
        <f t="shared" si="3"/>
        <v>0.29069763321995457</v>
      </c>
    </row>
    <row r="8" spans="1:20" x14ac:dyDescent="0.25">
      <c r="A8" s="55"/>
      <c r="B8" s="55"/>
      <c r="C8" s="1">
        <v>0.36041666666666666</v>
      </c>
      <c r="D8" s="145">
        <v>0.58888888888888891</v>
      </c>
      <c r="E8" s="53">
        <v>84777511</v>
      </c>
      <c r="F8" s="56"/>
      <c r="G8" s="53" t="s">
        <v>80</v>
      </c>
      <c r="H8" s="51">
        <v>28600</v>
      </c>
      <c r="I8" s="52">
        <v>77300</v>
      </c>
      <c r="J8" s="51" t="s">
        <v>23</v>
      </c>
      <c r="K8" s="52">
        <v>11889514</v>
      </c>
      <c r="L8" s="60"/>
      <c r="M8" s="148">
        <f t="shared" si="0"/>
        <v>0.22847222222222224</v>
      </c>
      <c r="N8" s="101">
        <f t="shared" si="1"/>
        <v>8</v>
      </c>
      <c r="P8" s="101">
        <v>6</v>
      </c>
      <c r="Q8" s="101">
        <f>COUNTIF(N:N, "6")</f>
        <v>1</v>
      </c>
      <c r="R8" s="101">
        <f t="shared" si="2"/>
        <v>2.0833333333333335</v>
      </c>
      <c r="S8" s="150">
        <f t="shared" si="4"/>
        <v>8.0555555555555547E-2</v>
      </c>
      <c r="T8" s="149">
        <f t="shared" si="3"/>
        <v>0.29069763321995457</v>
      </c>
    </row>
    <row r="9" spans="1:20" x14ac:dyDescent="0.25">
      <c r="A9" s="55"/>
      <c r="B9" s="55"/>
      <c r="C9" s="1">
        <v>0.36319444444444443</v>
      </c>
      <c r="D9" s="145">
        <v>0.41319444444444442</v>
      </c>
      <c r="E9" s="53">
        <v>84780513</v>
      </c>
      <c r="F9" s="56"/>
      <c r="G9" s="53" t="s">
        <v>147</v>
      </c>
      <c r="H9" s="51">
        <v>32120</v>
      </c>
      <c r="I9" s="52">
        <v>75660</v>
      </c>
      <c r="J9" s="51" t="s">
        <v>148</v>
      </c>
      <c r="K9" s="52">
        <v>11889535</v>
      </c>
      <c r="L9" s="60"/>
      <c r="M9" s="148">
        <f t="shared" si="0"/>
        <v>4.9999999999999989E-2</v>
      </c>
      <c r="N9" s="101">
        <f t="shared" si="1"/>
        <v>8</v>
      </c>
      <c r="P9" s="158">
        <v>7</v>
      </c>
      <c r="Q9" s="158">
        <f>COUNTIF(N:N, "7")</f>
        <v>0</v>
      </c>
      <c r="R9" s="158">
        <f t="shared" si="2"/>
        <v>2.0833333333333335</v>
      </c>
      <c r="S9" s="159">
        <v>0</v>
      </c>
      <c r="T9" s="160">
        <f t="shared" si="3"/>
        <v>0.29069763321995457</v>
      </c>
    </row>
    <row r="10" spans="1:20" x14ac:dyDescent="0.25">
      <c r="A10" s="55"/>
      <c r="B10" s="55"/>
      <c r="C10" s="1">
        <v>0.37986111111111115</v>
      </c>
      <c r="D10" s="145">
        <v>0.40486111111111112</v>
      </c>
      <c r="E10" s="53">
        <v>84774595</v>
      </c>
      <c r="F10" s="56"/>
      <c r="G10" s="53" t="s">
        <v>149</v>
      </c>
      <c r="H10" s="51">
        <v>32920</v>
      </c>
      <c r="I10" s="52">
        <v>74880</v>
      </c>
      <c r="J10" s="51" t="s">
        <v>83</v>
      </c>
      <c r="K10" s="52">
        <v>11889626</v>
      </c>
      <c r="L10" s="60"/>
      <c r="M10" s="148">
        <f t="shared" si="0"/>
        <v>2.4999999999999967E-2</v>
      </c>
      <c r="N10" s="101">
        <f t="shared" si="1"/>
        <v>9</v>
      </c>
      <c r="P10" s="101">
        <v>8</v>
      </c>
      <c r="Q10" s="101">
        <f>COUNTIF(N:N, "8")</f>
        <v>6</v>
      </c>
      <c r="R10" s="101">
        <f t="shared" si="2"/>
        <v>2.0833333333333335</v>
      </c>
      <c r="S10" s="150">
        <f t="shared" si="4"/>
        <v>0.12326388888888888</v>
      </c>
      <c r="T10" s="149">
        <f t="shared" si="3"/>
        <v>0.29069763321995457</v>
      </c>
    </row>
    <row r="11" spans="1:20" x14ac:dyDescent="0.25">
      <c r="A11" s="55"/>
      <c r="B11" s="55"/>
      <c r="C11" s="1">
        <v>0.39861111111111108</v>
      </c>
      <c r="D11" s="145">
        <v>0.51041666666666663</v>
      </c>
      <c r="E11" s="53">
        <v>84778389</v>
      </c>
      <c r="F11" s="56"/>
      <c r="G11" s="53" t="s">
        <v>150</v>
      </c>
      <c r="H11" s="51">
        <v>29940</v>
      </c>
      <c r="I11" s="52">
        <v>77800</v>
      </c>
      <c r="J11" s="51" t="s">
        <v>23</v>
      </c>
      <c r="K11" s="52">
        <v>11889749</v>
      </c>
      <c r="L11" s="60"/>
      <c r="M11" s="148">
        <f t="shared" si="0"/>
        <v>0.11180555555555555</v>
      </c>
      <c r="N11" s="101">
        <f t="shared" si="1"/>
        <v>9</v>
      </c>
      <c r="P11" s="101">
        <v>9</v>
      </c>
      <c r="Q11" s="101">
        <f>COUNTIF(N:N, "9")</f>
        <v>3</v>
      </c>
      <c r="R11" s="101">
        <f t="shared" si="2"/>
        <v>2.0833333333333335</v>
      </c>
      <c r="S11" s="150">
        <f t="shared" si="4"/>
        <v>5.5092592592592582E-2</v>
      </c>
      <c r="T11" s="149">
        <f t="shared" si="3"/>
        <v>0.29069763321995457</v>
      </c>
    </row>
    <row r="12" spans="1:20" x14ac:dyDescent="0.25">
      <c r="A12" s="55"/>
      <c r="B12" s="55"/>
      <c r="C12" s="1">
        <v>0.40069444444444446</v>
      </c>
      <c r="D12" s="145">
        <v>0.4291666666666667</v>
      </c>
      <c r="E12" s="53">
        <v>84777284</v>
      </c>
      <c r="F12" s="56"/>
      <c r="G12" s="53" t="s">
        <v>151</v>
      </c>
      <c r="H12" s="51">
        <v>33040</v>
      </c>
      <c r="I12" s="52">
        <v>76720</v>
      </c>
      <c r="J12" s="51" t="s">
        <v>152</v>
      </c>
      <c r="K12" s="52">
        <v>11889763</v>
      </c>
      <c r="L12" s="60"/>
      <c r="M12" s="148">
        <f t="shared" si="0"/>
        <v>2.8472222222222232E-2</v>
      </c>
      <c r="N12" s="101">
        <f t="shared" si="1"/>
        <v>9</v>
      </c>
      <c r="P12" s="101">
        <v>10</v>
      </c>
      <c r="Q12" s="101">
        <f>COUNTIF(N:N, "10")</f>
        <v>7</v>
      </c>
      <c r="R12" s="101">
        <f t="shared" si="2"/>
        <v>2.0833333333333335</v>
      </c>
      <c r="S12" s="150">
        <f t="shared" si="4"/>
        <v>5.7440476190476195E-2</v>
      </c>
      <c r="T12" s="149">
        <f t="shared" si="3"/>
        <v>0.29069763321995457</v>
      </c>
    </row>
    <row r="13" spans="1:20" x14ac:dyDescent="0.25">
      <c r="A13" s="55"/>
      <c r="B13" s="55"/>
      <c r="C13" s="1">
        <v>0.4236111111111111</v>
      </c>
      <c r="D13" s="145">
        <v>0.4458333333333333</v>
      </c>
      <c r="E13" s="53">
        <v>84777283</v>
      </c>
      <c r="F13" s="56"/>
      <c r="G13" s="53">
        <v>2565194</v>
      </c>
      <c r="H13" s="51">
        <v>33900</v>
      </c>
      <c r="I13" s="52">
        <v>77880</v>
      </c>
      <c r="J13" s="51" t="s">
        <v>153</v>
      </c>
      <c r="K13" s="52">
        <v>11889909</v>
      </c>
      <c r="L13" s="60"/>
      <c r="M13" s="148">
        <f t="shared" si="0"/>
        <v>2.2222222222222199E-2</v>
      </c>
      <c r="N13" s="101">
        <f t="shared" si="1"/>
        <v>10</v>
      </c>
      <c r="P13" s="101">
        <v>11</v>
      </c>
      <c r="Q13" s="101">
        <f>COUNTIF(N:N, "11")</f>
        <v>6</v>
      </c>
      <c r="R13" s="101">
        <f t="shared" si="2"/>
        <v>2.0833333333333335</v>
      </c>
      <c r="S13" s="150">
        <f t="shared" si="4"/>
        <v>0.27592592592592585</v>
      </c>
      <c r="T13" s="149">
        <f t="shared" si="3"/>
        <v>0.29069763321995457</v>
      </c>
    </row>
    <row r="14" spans="1:20" x14ac:dyDescent="0.25">
      <c r="A14" s="55"/>
      <c r="B14" s="55"/>
      <c r="C14" s="1">
        <v>0.42986111111111108</v>
      </c>
      <c r="D14" s="145">
        <v>0.51736111111111105</v>
      </c>
      <c r="E14" s="53">
        <v>84778382</v>
      </c>
      <c r="F14" s="56"/>
      <c r="G14" s="53" t="s">
        <v>154</v>
      </c>
      <c r="H14" s="51">
        <v>30260</v>
      </c>
      <c r="I14" s="52">
        <v>74740</v>
      </c>
      <c r="J14" s="51" t="s">
        <v>23</v>
      </c>
      <c r="K14" s="52">
        <v>11889935</v>
      </c>
      <c r="L14" s="60"/>
      <c r="M14" s="148">
        <f t="shared" si="0"/>
        <v>8.7499999999999967E-2</v>
      </c>
      <c r="N14" s="101">
        <f t="shared" si="1"/>
        <v>10</v>
      </c>
      <c r="P14" s="101">
        <v>12</v>
      </c>
      <c r="Q14" s="101">
        <f>COUNTIF(N:N, "12")</f>
        <v>6</v>
      </c>
      <c r="R14" s="101">
        <f t="shared" si="2"/>
        <v>2.0833333333333335</v>
      </c>
      <c r="S14" s="150">
        <f t="shared" si="4"/>
        <v>0.28009259259259262</v>
      </c>
      <c r="T14" s="149">
        <f t="shared" si="3"/>
        <v>0.29069763321995457</v>
      </c>
    </row>
    <row r="15" spans="1:20" x14ac:dyDescent="0.25">
      <c r="A15" s="55"/>
      <c r="B15" s="55"/>
      <c r="C15" s="1">
        <v>0.43541666666666662</v>
      </c>
      <c r="D15" s="145">
        <v>0.46458333333333335</v>
      </c>
      <c r="E15" s="53">
        <v>84777282</v>
      </c>
      <c r="F15" s="56"/>
      <c r="G15" s="53" t="s">
        <v>155</v>
      </c>
      <c r="H15" s="51">
        <v>31540</v>
      </c>
      <c r="I15" s="52">
        <v>77160</v>
      </c>
      <c r="J15" s="51" t="s">
        <v>156</v>
      </c>
      <c r="K15" s="52">
        <v>11889956</v>
      </c>
      <c r="L15" s="60"/>
      <c r="M15" s="148">
        <f t="shared" si="0"/>
        <v>2.916666666666673E-2</v>
      </c>
      <c r="N15" s="101">
        <f t="shared" si="1"/>
        <v>10</v>
      </c>
      <c r="P15" s="158">
        <v>13</v>
      </c>
      <c r="Q15" s="158">
        <f>COUNTIF(N:N, "13")</f>
        <v>5</v>
      </c>
      <c r="R15" s="158">
        <f t="shared" si="2"/>
        <v>2.0833333333333335</v>
      </c>
      <c r="S15" s="159">
        <v>0</v>
      </c>
      <c r="T15" s="160">
        <f t="shared" si="3"/>
        <v>0.29069763321995457</v>
      </c>
    </row>
    <row r="16" spans="1:20" x14ac:dyDescent="0.25">
      <c r="A16" s="55"/>
      <c r="B16" s="55"/>
      <c r="C16" s="1">
        <v>0.44027777777777777</v>
      </c>
      <c r="D16" s="145">
        <v>0.53055555555555556</v>
      </c>
      <c r="E16" s="53">
        <v>84778340</v>
      </c>
      <c r="F16" s="56"/>
      <c r="G16" s="53">
        <v>895321</v>
      </c>
      <c r="H16" s="51">
        <v>33280</v>
      </c>
      <c r="I16" s="52">
        <v>77660</v>
      </c>
      <c r="J16" s="51" t="s">
        <v>157</v>
      </c>
      <c r="K16" s="52">
        <v>11889974</v>
      </c>
      <c r="L16" s="60"/>
      <c r="M16" s="148">
        <f t="shared" si="0"/>
        <v>9.027777777777779E-2</v>
      </c>
      <c r="N16" s="101">
        <f t="shared" si="1"/>
        <v>10</v>
      </c>
      <c r="P16" s="101">
        <v>14</v>
      </c>
      <c r="Q16" s="101">
        <f>COUNTIF(N:N, "14")</f>
        <v>3</v>
      </c>
      <c r="R16" s="101">
        <f t="shared" si="2"/>
        <v>2.0833333333333335</v>
      </c>
      <c r="S16" s="150">
        <f t="shared" si="4"/>
        <v>0.24236111111111105</v>
      </c>
      <c r="T16" s="149">
        <f t="shared" si="3"/>
        <v>0.29069763321995457</v>
      </c>
    </row>
    <row r="17" spans="1:26" x14ac:dyDescent="0.25">
      <c r="A17" s="55"/>
      <c r="B17" s="55"/>
      <c r="C17" s="1">
        <v>0.45</v>
      </c>
      <c r="D17" s="145">
        <v>0.47847222222222219</v>
      </c>
      <c r="E17" s="53">
        <v>84777277</v>
      </c>
      <c r="F17" s="56"/>
      <c r="G17" s="53" t="s">
        <v>158</v>
      </c>
      <c r="H17" s="51">
        <v>33020</v>
      </c>
      <c r="I17" s="52">
        <v>76360</v>
      </c>
      <c r="J17" s="51" t="s">
        <v>159</v>
      </c>
      <c r="K17" s="52">
        <v>11890013</v>
      </c>
      <c r="L17" s="60"/>
      <c r="M17" s="148">
        <f t="shared" si="0"/>
        <v>2.8472222222222177E-2</v>
      </c>
      <c r="N17" s="101">
        <f t="shared" si="1"/>
        <v>10</v>
      </c>
      <c r="P17" s="101">
        <v>15</v>
      </c>
      <c r="Q17" s="101">
        <f>COUNTIF(N:N, "15")</f>
        <v>2</v>
      </c>
      <c r="R17" s="101">
        <f t="shared" si="2"/>
        <v>2.0833333333333335</v>
      </c>
      <c r="S17" s="150">
        <f t="shared" si="4"/>
        <v>0.42291666666666666</v>
      </c>
      <c r="T17" s="149">
        <f t="shared" si="3"/>
        <v>0.29069763321995457</v>
      </c>
    </row>
    <row r="18" spans="1:26" x14ac:dyDescent="0.25">
      <c r="A18" s="55"/>
      <c r="B18" s="55"/>
      <c r="C18" s="1">
        <v>0.45347222222222222</v>
      </c>
      <c r="D18" s="145">
        <v>0.52847222222222223</v>
      </c>
      <c r="E18" s="53">
        <v>84778447</v>
      </c>
      <c r="F18" s="56"/>
      <c r="G18" s="53" t="s">
        <v>22</v>
      </c>
      <c r="H18" s="51">
        <v>29080</v>
      </c>
      <c r="I18" s="52">
        <v>78760</v>
      </c>
      <c r="J18" s="51" t="s">
        <v>23</v>
      </c>
      <c r="K18" s="52">
        <v>11890034</v>
      </c>
      <c r="L18" s="60"/>
      <c r="M18" s="148">
        <f t="shared" si="0"/>
        <v>7.5000000000000011E-2</v>
      </c>
      <c r="N18" s="101">
        <f t="shared" si="1"/>
        <v>10</v>
      </c>
      <c r="P18" s="101">
        <v>16</v>
      </c>
      <c r="Q18" s="101">
        <f>COUNTIF(N:N, "16")</f>
        <v>4</v>
      </c>
      <c r="R18" s="101">
        <f t="shared" si="2"/>
        <v>2.0833333333333335</v>
      </c>
      <c r="S18" s="150">
        <f t="shared" si="4"/>
        <v>0.41371527777777772</v>
      </c>
      <c r="T18" s="149">
        <f t="shared" si="3"/>
        <v>0.29069763321995457</v>
      </c>
    </row>
    <row r="19" spans="1:26" x14ac:dyDescent="0.25">
      <c r="A19" s="55"/>
      <c r="B19" s="55"/>
      <c r="C19" s="1">
        <v>0.45624999999999999</v>
      </c>
      <c r="D19" s="145">
        <v>0.52569444444444446</v>
      </c>
      <c r="E19" s="53">
        <v>84780511</v>
      </c>
      <c r="F19" s="56"/>
      <c r="G19" s="53">
        <v>717453</v>
      </c>
      <c r="H19" s="51">
        <v>33760</v>
      </c>
      <c r="I19" s="52">
        <v>79780</v>
      </c>
      <c r="J19" s="51" t="s">
        <v>157</v>
      </c>
      <c r="K19" s="52">
        <v>11890041</v>
      </c>
      <c r="L19" s="60"/>
      <c r="M19" s="148">
        <f t="shared" si="0"/>
        <v>6.9444444444444475E-2</v>
      </c>
      <c r="N19" s="101">
        <f t="shared" si="1"/>
        <v>10</v>
      </c>
      <c r="P19" s="101">
        <v>17</v>
      </c>
      <c r="Q19" s="101">
        <f>COUNTIF(N:N, "17")</f>
        <v>1</v>
      </c>
      <c r="R19" s="101">
        <f t="shared" si="2"/>
        <v>2.0833333333333335</v>
      </c>
      <c r="S19" s="150">
        <f t="shared" si="4"/>
        <v>0.25277777777777777</v>
      </c>
      <c r="T19" s="149">
        <f t="shared" si="3"/>
        <v>0.29069763321995457</v>
      </c>
    </row>
    <row r="20" spans="1:26" x14ac:dyDescent="0.25">
      <c r="A20" s="55"/>
      <c r="B20" s="55"/>
      <c r="C20" s="1">
        <v>0.45833333333333331</v>
      </c>
      <c r="D20" s="145">
        <v>0.51458333333333328</v>
      </c>
      <c r="E20" s="53">
        <v>84777509</v>
      </c>
      <c r="F20" s="56"/>
      <c r="G20" s="53" t="s">
        <v>160</v>
      </c>
      <c r="H20" s="51">
        <v>34140</v>
      </c>
      <c r="I20" s="52">
        <v>78000</v>
      </c>
      <c r="J20" s="51" t="s">
        <v>161</v>
      </c>
      <c r="K20" s="52">
        <v>11890069</v>
      </c>
      <c r="L20" s="60"/>
      <c r="M20" s="148">
        <f t="shared" si="0"/>
        <v>5.6249999999999967E-2</v>
      </c>
      <c r="N20" s="101">
        <f t="shared" si="1"/>
        <v>11</v>
      </c>
      <c r="P20" s="158">
        <v>18</v>
      </c>
      <c r="Q20" s="158">
        <f>COUNTIF(N:N, "18")</f>
        <v>0</v>
      </c>
      <c r="R20" s="158">
        <f t="shared" si="2"/>
        <v>2.0833333333333335</v>
      </c>
      <c r="S20" s="159">
        <v>0</v>
      </c>
      <c r="T20" s="160">
        <f t="shared" si="3"/>
        <v>0.29069763321995457</v>
      </c>
    </row>
    <row r="21" spans="1:26" x14ac:dyDescent="0.25">
      <c r="A21" s="55"/>
      <c r="B21" s="55"/>
      <c r="C21" s="1">
        <v>0.47222222222222227</v>
      </c>
      <c r="D21" s="145">
        <v>0.50416666666666665</v>
      </c>
      <c r="E21" s="53">
        <v>84780236</v>
      </c>
      <c r="F21" s="56"/>
      <c r="G21" s="53" t="s">
        <v>162</v>
      </c>
      <c r="H21" s="51">
        <v>30960</v>
      </c>
      <c r="I21" s="52">
        <v>78380</v>
      </c>
      <c r="J21" s="51" t="s">
        <v>163</v>
      </c>
      <c r="K21" s="52">
        <v>11890119</v>
      </c>
      <c r="L21" s="60"/>
      <c r="M21" s="148">
        <f t="shared" si="0"/>
        <v>3.1944444444444386E-2</v>
      </c>
      <c r="N21" s="101">
        <f t="shared" si="1"/>
        <v>11</v>
      </c>
      <c r="P21" s="101">
        <v>19</v>
      </c>
      <c r="Q21" s="101">
        <f>COUNTIF(N:N, "19")</f>
        <v>2</v>
      </c>
      <c r="R21" s="101">
        <f t="shared" si="2"/>
        <v>2.0833333333333335</v>
      </c>
      <c r="S21" s="150">
        <f t="shared" si="4"/>
        <v>0.68055555555555558</v>
      </c>
      <c r="T21" s="149">
        <f t="shared" si="3"/>
        <v>0.29069763321995457</v>
      </c>
    </row>
    <row r="22" spans="1:26" x14ac:dyDescent="0.25">
      <c r="A22" s="55"/>
      <c r="B22" s="55"/>
      <c r="C22" s="1">
        <v>0.4826388888888889</v>
      </c>
      <c r="D22" s="145">
        <v>0.53333333333333333</v>
      </c>
      <c r="E22" s="53">
        <v>84780340</v>
      </c>
      <c r="F22" s="56"/>
      <c r="G22" s="53">
        <v>860863</v>
      </c>
      <c r="H22" s="51">
        <v>35120</v>
      </c>
      <c r="I22" s="52">
        <v>79000</v>
      </c>
      <c r="J22" s="51" t="s">
        <v>164</v>
      </c>
      <c r="K22" s="52">
        <v>11890172</v>
      </c>
      <c r="L22" s="60"/>
      <c r="M22" s="148">
        <f t="shared" si="0"/>
        <v>5.0694444444444431E-2</v>
      </c>
      <c r="N22" s="101">
        <f t="shared" si="1"/>
        <v>11</v>
      </c>
      <c r="P22" s="101">
        <v>20</v>
      </c>
      <c r="Q22" s="101">
        <f>COUNTIF(N:N, "20")</f>
        <v>2</v>
      </c>
      <c r="R22" s="101">
        <f t="shared" si="2"/>
        <v>2.0833333333333335</v>
      </c>
      <c r="S22" s="150">
        <f t="shared" si="4"/>
        <v>0.47465277777777776</v>
      </c>
      <c r="T22" s="149">
        <f t="shared" si="3"/>
        <v>0.29069763321995457</v>
      </c>
    </row>
    <row r="23" spans="1:26" x14ac:dyDescent="0.25">
      <c r="A23" s="55"/>
      <c r="B23" s="55"/>
      <c r="C23" s="1">
        <v>0.50763888888888886</v>
      </c>
      <c r="D23" s="145">
        <v>0.5541666666666667</v>
      </c>
      <c r="E23" s="53">
        <v>84780655</v>
      </c>
      <c r="F23" s="56"/>
      <c r="G23" s="53" t="s">
        <v>165</v>
      </c>
      <c r="H23" s="51">
        <v>30780</v>
      </c>
      <c r="I23" s="52">
        <v>74560</v>
      </c>
      <c r="J23" s="51" t="s">
        <v>166</v>
      </c>
      <c r="K23" s="52">
        <v>11890228</v>
      </c>
      <c r="L23" s="60"/>
      <c r="M23" s="148">
        <f t="shared" si="0"/>
        <v>4.6527777777777835E-2</v>
      </c>
      <c r="N23" s="101">
        <f t="shared" si="1"/>
        <v>12</v>
      </c>
      <c r="P23" s="101">
        <v>21</v>
      </c>
      <c r="Q23" s="101">
        <f>COUNTIF(N:N, "21")</f>
        <v>1</v>
      </c>
      <c r="R23" s="101">
        <f t="shared" si="2"/>
        <v>2.0833333333333335</v>
      </c>
      <c r="S23" s="150">
        <f t="shared" si="4"/>
        <v>0.6777777777777777</v>
      </c>
      <c r="T23" s="149">
        <f t="shared" si="3"/>
        <v>0.29069763321995457</v>
      </c>
    </row>
    <row r="24" spans="1:26" x14ac:dyDescent="0.25">
      <c r="A24" s="55"/>
      <c r="B24" s="55"/>
      <c r="C24" s="1">
        <v>0.48819444444444443</v>
      </c>
      <c r="D24" s="145">
        <v>0.54861111111111105</v>
      </c>
      <c r="E24" s="53">
        <v>84780512</v>
      </c>
      <c r="F24" s="56"/>
      <c r="G24" s="53" t="s">
        <v>167</v>
      </c>
      <c r="H24" s="51">
        <v>32880</v>
      </c>
      <c r="I24" s="52">
        <v>76300</v>
      </c>
      <c r="J24" s="51" t="s">
        <v>107</v>
      </c>
      <c r="K24" s="52">
        <v>11890195</v>
      </c>
      <c r="L24" s="60"/>
      <c r="M24" s="148">
        <f t="shared" si="0"/>
        <v>6.0416666666666619E-2</v>
      </c>
      <c r="N24" s="101">
        <f t="shared" si="1"/>
        <v>11</v>
      </c>
      <c r="P24" s="158">
        <v>22</v>
      </c>
      <c r="Q24" s="158">
        <f>COUNTIF(N:N, "22")</f>
        <v>0</v>
      </c>
      <c r="R24" s="158">
        <f t="shared" si="2"/>
        <v>2.0833333333333335</v>
      </c>
      <c r="S24" s="159">
        <v>0</v>
      </c>
      <c r="T24" s="160">
        <f t="shared" si="3"/>
        <v>0.29069763321995457</v>
      </c>
    </row>
    <row r="25" spans="1:26" x14ac:dyDescent="0.25">
      <c r="A25" s="55"/>
      <c r="B25" s="55"/>
      <c r="C25" s="1">
        <v>0.49305555555555558</v>
      </c>
      <c r="D25" s="147">
        <v>1.2506944444444443</v>
      </c>
      <c r="E25" s="53">
        <v>84783586</v>
      </c>
      <c r="F25" s="56"/>
      <c r="G25" s="53">
        <v>2315630</v>
      </c>
      <c r="H25" s="51">
        <v>31420</v>
      </c>
      <c r="I25" s="52">
        <v>75820</v>
      </c>
      <c r="J25" s="51" t="s">
        <v>94</v>
      </c>
      <c r="K25" s="52">
        <v>11890206</v>
      </c>
      <c r="L25" s="60"/>
      <c r="M25" s="148">
        <f t="shared" si="0"/>
        <v>0.75763888888888875</v>
      </c>
      <c r="N25" s="101">
        <f t="shared" si="1"/>
        <v>11</v>
      </c>
      <c r="P25" s="158">
        <v>23</v>
      </c>
      <c r="Q25" s="158">
        <f>COUNTIF(N:N, "23")</f>
        <v>0</v>
      </c>
      <c r="R25" s="158">
        <f t="shared" si="2"/>
        <v>2.0833333333333335</v>
      </c>
      <c r="S25" s="159">
        <v>0</v>
      </c>
      <c r="T25" s="160">
        <f t="shared" si="3"/>
        <v>0.29069763321995457</v>
      </c>
    </row>
    <row r="26" spans="1:26" x14ac:dyDescent="0.25">
      <c r="A26" s="55"/>
      <c r="B26" s="55"/>
      <c r="C26" s="1">
        <v>0.49513888888888885</v>
      </c>
      <c r="D26" s="147">
        <v>1.1937499999999999</v>
      </c>
      <c r="E26" s="53">
        <v>84780723</v>
      </c>
      <c r="F26" s="56"/>
      <c r="G26" s="53" t="s">
        <v>53</v>
      </c>
      <c r="H26" s="51">
        <v>29880</v>
      </c>
      <c r="I26" s="52">
        <v>75740</v>
      </c>
      <c r="J26" s="51" t="s">
        <v>23</v>
      </c>
      <c r="K26" s="52">
        <v>11890210</v>
      </c>
      <c r="L26" s="60"/>
      <c r="M26" s="148">
        <f t="shared" si="0"/>
        <v>0.69861111111111107</v>
      </c>
      <c r="N26" s="101">
        <f t="shared" si="1"/>
        <v>11</v>
      </c>
    </row>
    <row r="27" spans="1:26" x14ac:dyDescent="0.25">
      <c r="A27" s="55"/>
      <c r="B27" s="55"/>
      <c r="C27" s="1">
        <v>0.50902777777777775</v>
      </c>
      <c r="D27" s="147">
        <v>1.2493055555555557</v>
      </c>
      <c r="E27" s="53">
        <v>84783643</v>
      </c>
      <c r="F27" s="56"/>
      <c r="G27" s="53" t="s">
        <v>93</v>
      </c>
      <c r="H27" s="51">
        <v>28820</v>
      </c>
      <c r="I27" s="52">
        <v>76920</v>
      </c>
      <c r="J27" s="51" t="s">
        <v>23</v>
      </c>
      <c r="K27" s="52">
        <v>11890232</v>
      </c>
      <c r="L27" s="60"/>
      <c r="M27" s="148">
        <f t="shared" si="0"/>
        <v>0.74027777777777792</v>
      </c>
      <c r="N27" s="101">
        <f t="shared" si="1"/>
        <v>12</v>
      </c>
    </row>
    <row r="28" spans="1:26" ht="15.75" thickBot="1" x14ac:dyDescent="0.3">
      <c r="A28" s="55"/>
      <c r="B28" s="55"/>
      <c r="C28" s="1">
        <v>0.5131944444444444</v>
      </c>
      <c r="D28" s="145">
        <v>0.55972222222222223</v>
      </c>
      <c r="E28" s="53">
        <v>84777278</v>
      </c>
      <c r="F28" s="56"/>
      <c r="G28" s="53" t="s">
        <v>168</v>
      </c>
      <c r="H28" s="51">
        <v>30940</v>
      </c>
      <c r="I28" s="52">
        <v>77920</v>
      </c>
      <c r="J28" s="51" t="s">
        <v>23</v>
      </c>
      <c r="K28" s="52">
        <v>11890251</v>
      </c>
      <c r="L28" s="60"/>
      <c r="M28" s="148">
        <f t="shared" si="0"/>
        <v>4.6527777777777835E-2</v>
      </c>
      <c r="N28" s="101">
        <f t="shared" si="1"/>
        <v>12</v>
      </c>
    </row>
    <row r="29" spans="1:26" ht="15.75" thickBot="1" x14ac:dyDescent="0.3">
      <c r="A29" s="55"/>
      <c r="B29" s="55"/>
      <c r="C29" s="1">
        <v>0.52152777777777781</v>
      </c>
      <c r="D29" s="145">
        <v>0.5756944444444444</v>
      </c>
      <c r="E29" s="53">
        <v>84774651</v>
      </c>
      <c r="F29" s="56"/>
      <c r="G29" s="53" t="s">
        <v>169</v>
      </c>
      <c r="H29" s="51">
        <v>31700</v>
      </c>
      <c r="I29" s="52">
        <v>77100</v>
      </c>
      <c r="J29" s="51" t="s">
        <v>170</v>
      </c>
      <c r="K29" s="52">
        <v>11890270</v>
      </c>
      <c r="L29" s="60"/>
      <c r="M29" s="148">
        <f t="shared" si="0"/>
        <v>5.4166666666666585E-2</v>
      </c>
      <c r="N29" s="101">
        <f t="shared" si="1"/>
        <v>12</v>
      </c>
      <c r="Q29" s="138" t="s">
        <v>2</v>
      </c>
      <c r="R29" s="139" t="s">
        <v>256</v>
      </c>
      <c r="S29" s="140" t="s">
        <v>3</v>
      </c>
      <c r="T29" s="140" t="s">
        <v>4</v>
      </c>
      <c r="U29" s="140" t="s">
        <v>5</v>
      </c>
      <c r="V29" s="141" t="s">
        <v>6</v>
      </c>
      <c r="W29" s="139" t="s">
        <v>7</v>
      </c>
      <c r="X29" s="141" t="s">
        <v>8</v>
      </c>
      <c r="Y29" s="142" t="s">
        <v>9</v>
      </c>
      <c r="Z29" s="143" t="s">
        <v>10</v>
      </c>
    </row>
    <row r="30" spans="1:26" x14ac:dyDescent="0.25">
      <c r="A30" s="55"/>
      <c r="B30" s="55"/>
      <c r="C30" s="1">
        <v>0.52777777777777779</v>
      </c>
      <c r="D30" s="145">
        <v>0.57013888888888886</v>
      </c>
      <c r="E30" s="53">
        <v>84770126</v>
      </c>
      <c r="F30" s="56"/>
      <c r="G30" s="53">
        <v>791182</v>
      </c>
      <c r="H30" s="51">
        <v>33620</v>
      </c>
      <c r="I30" s="52">
        <v>78780</v>
      </c>
      <c r="J30" s="51" t="s">
        <v>171</v>
      </c>
      <c r="K30" s="52">
        <v>11890308</v>
      </c>
      <c r="L30" s="60"/>
      <c r="M30" s="148">
        <f t="shared" si="0"/>
        <v>4.2361111111111072E-2</v>
      </c>
      <c r="N30" s="101">
        <f t="shared" si="1"/>
        <v>12</v>
      </c>
      <c r="Q30" s="1"/>
      <c r="R30" s="104"/>
      <c r="S30" s="106">
        <v>84780725</v>
      </c>
      <c r="T30" s="117"/>
      <c r="U30" s="106" t="s">
        <v>135</v>
      </c>
      <c r="V30" s="104">
        <v>29420</v>
      </c>
      <c r="W30" s="105">
        <v>76440</v>
      </c>
      <c r="X30" s="104" t="s">
        <v>23</v>
      </c>
      <c r="Y30" s="105">
        <v>11890380</v>
      </c>
      <c r="Z30" s="121"/>
    </row>
    <row r="31" spans="1:26" x14ac:dyDescent="0.25">
      <c r="A31" s="55"/>
      <c r="B31" s="55"/>
      <c r="C31" s="1">
        <v>0.53194444444444444</v>
      </c>
      <c r="D31" s="147">
        <v>1.2826388888888889</v>
      </c>
      <c r="E31" s="53">
        <v>84780724</v>
      </c>
      <c r="F31" s="56"/>
      <c r="G31" s="53" t="s">
        <v>75</v>
      </c>
      <c r="H31" s="51">
        <v>30420</v>
      </c>
      <c r="I31" s="52">
        <v>76180</v>
      </c>
      <c r="J31" s="51" t="s">
        <v>23</v>
      </c>
      <c r="K31" s="52">
        <v>11890315</v>
      </c>
      <c r="L31" s="60"/>
      <c r="M31" s="148">
        <f t="shared" si="0"/>
        <v>0.75069444444444444</v>
      </c>
      <c r="N31" s="101">
        <f t="shared" si="1"/>
        <v>12</v>
      </c>
    </row>
    <row r="32" spans="1:26" x14ac:dyDescent="0.25">
      <c r="A32" s="55"/>
      <c r="B32" s="55"/>
      <c r="C32" s="1">
        <v>0.54722222222222217</v>
      </c>
      <c r="D32" s="145">
        <v>0.58333333333333337</v>
      </c>
      <c r="E32" s="53">
        <v>84778390</v>
      </c>
      <c r="F32" s="56"/>
      <c r="G32" s="53" t="s">
        <v>172</v>
      </c>
      <c r="H32" s="51">
        <v>33300</v>
      </c>
      <c r="I32" s="52">
        <v>77280</v>
      </c>
      <c r="J32" s="51" t="s">
        <v>173</v>
      </c>
      <c r="K32" s="52">
        <v>11890334</v>
      </c>
      <c r="L32" s="60"/>
      <c r="M32" s="148">
        <f t="shared" si="0"/>
        <v>3.6111111111111205E-2</v>
      </c>
      <c r="N32" s="101">
        <f t="shared" si="1"/>
        <v>13</v>
      </c>
    </row>
    <row r="33" spans="1:14" x14ac:dyDescent="0.25">
      <c r="A33" s="55"/>
      <c r="B33" s="55"/>
      <c r="C33" s="1">
        <v>0.55763888888888891</v>
      </c>
      <c r="D33" s="147">
        <v>1.3354166666666665</v>
      </c>
      <c r="E33" s="53">
        <v>84780726</v>
      </c>
      <c r="F33" s="56"/>
      <c r="G33" s="53" t="s">
        <v>174</v>
      </c>
      <c r="H33" s="51">
        <v>30560</v>
      </c>
      <c r="I33" s="52">
        <v>76140</v>
      </c>
      <c r="J33" s="51" t="s">
        <v>23</v>
      </c>
      <c r="K33" s="52">
        <v>11890355</v>
      </c>
      <c r="L33" s="60"/>
      <c r="M33" s="148">
        <f t="shared" si="0"/>
        <v>0.77777777777777757</v>
      </c>
      <c r="N33" s="101">
        <f t="shared" si="1"/>
        <v>13</v>
      </c>
    </row>
    <row r="34" spans="1:14" x14ac:dyDescent="0.25">
      <c r="A34" s="55"/>
      <c r="B34" s="55"/>
      <c r="C34" s="1">
        <v>0.56041666666666667</v>
      </c>
      <c r="D34" s="147">
        <v>1.4055555555555557</v>
      </c>
      <c r="E34" s="53">
        <v>84783521</v>
      </c>
      <c r="F34" s="56"/>
      <c r="G34" s="53" t="s">
        <v>84</v>
      </c>
      <c r="H34" s="51">
        <v>29860</v>
      </c>
      <c r="I34" s="52">
        <v>78800</v>
      </c>
      <c r="J34" s="51" t="s">
        <v>23</v>
      </c>
      <c r="K34" s="52">
        <v>11890356</v>
      </c>
      <c r="L34" s="60"/>
      <c r="M34" s="148">
        <f t="shared" si="0"/>
        <v>0.84513888888888899</v>
      </c>
      <c r="N34" s="101">
        <f t="shared" si="1"/>
        <v>13</v>
      </c>
    </row>
    <row r="35" spans="1:14" x14ac:dyDescent="0.25">
      <c r="A35" s="55"/>
      <c r="B35" s="55"/>
      <c r="C35" s="1">
        <v>0.57361111111111118</v>
      </c>
      <c r="D35" s="145">
        <v>0.63124999999999998</v>
      </c>
      <c r="E35" s="53">
        <v>84780470</v>
      </c>
      <c r="F35" s="56"/>
      <c r="G35" s="53" t="s">
        <v>175</v>
      </c>
      <c r="H35" s="51">
        <v>31420</v>
      </c>
      <c r="I35" s="52">
        <v>78300</v>
      </c>
      <c r="J35" s="51" t="s">
        <v>88</v>
      </c>
      <c r="K35" s="52">
        <v>11890375</v>
      </c>
      <c r="L35" s="60"/>
      <c r="M35" s="148">
        <f t="shared" si="0"/>
        <v>5.7638888888888795E-2</v>
      </c>
      <c r="N35" s="101">
        <f t="shared" si="1"/>
        <v>13</v>
      </c>
    </row>
    <row r="36" spans="1:14" x14ac:dyDescent="0.25">
      <c r="A36" s="55"/>
      <c r="B36" s="55"/>
      <c r="C36" s="1">
        <v>0.57847222222222217</v>
      </c>
      <c r="D36" s="147">
        <v>1.3041666666666667</v>
      </c>
      <c r="E36" s="53">
        <v>84783587</v>
      </c>
      <c r="F36" s="56"/>
      <c r="G36" s="53">
        <v>2648721</v>
      </c>
      <c r="H36" s="51">
        <v>33280</v>
      </c>
      <c r="I36" s="52">
        <v>77100</v>
      </c>
      <c r="J36" s="51" t="s">
        <v>94</v>
      </c>
      <c r="K36" s="52">
        <v>11890377</v>
      </c>
      <c r="L36" s="60"/>
      <c r="M36" s="148">
        <f t="shared" si="0"/>
        <v>0.72569444444444453</v>
      </c>
      <c r="N36" s="101">
        <f t="shared" si="1"/>
        <v>13</v>
      </c>
    </row>
    <row r="37" spans="1:14" x14ac:dyDescent="0.25">
      <c r="A37" s="55"/>
      <c r="B37" s="55"/>
      <c r="C37" s="1"/>
      <c r="D37" s="51"/>
      <c r="E37" s="53">
        <v>84780725</v>
      </c>
      <c r="F37" s="56"/>
      <c r="G37" s="53" t="s">
        <v>135</v>
      </c>
      <c r="H37" s="51">
        <v>29420</v>
      </c>
      <c r="I37" s="52">
        <v>76440</v>
      </c>
      <c r="J37" s="51" t="s">
        <v>23</v>
      </c>
      <c r="K37" s="52">
        <v>11890380</v>
      </c>
      <c r="L37" s="60"/>
      <c r="M37" s="148"/>
      <c r="N37" s="101"/>
    </row>
    <row r="38" spans="1:14" x14ac:dyDescent="0.25">
      <c r="A38" s="55"/>
      <c r="B38" s="55"/>
      <c r="C38" s="1">
        <v>0.58888888888888891</v>
      </c>
      <c r="D38" s="147">
        <v>1.2340277777777777</v>
      </c>
      <c r="E38" s="53">
        <v>84780231</v>
      </c>
      <c r="F38" s="56"/>
      <c r="G38" s="53" t="s">
        <v>74</v>
      </c>
      <c r="H38" s="51">
        <v>27720</v>
      </c>
      <c r="I38" s="52">
        <v>76960</v>
      </c>
      <c r="J38" s="51" t="s">
        <v>23</v>
      </c>
      <c r="K38" s="52">
        <v>11890395</v>
      </c>
      <c r="L38" s="60"/>
      <c r="M38" s="148">
        <f t="shared" si="0"/>
        <v>0.64513888888888882</v>
      </c>
      <c r="N38" s="101">
        <f t="shared" si="1"/>
        <v>14</v>
      </c>
    </row>
    <row r="39" spans="1:14" x14ac:dyDescent="0.25">
      <c r="A39" s="55"/>
      <c r="B39" s="55"/>
      <c r="C39" s="1">
        <v>0.61736111111111114</v>
      </c>
      <c r="D39" s="145">
        <v>0.65555555555555556</v>
      </c>
      <c r="E39" s="53">
        <v>84777285</v>
      </c>
      <c r="F39" s="56"/>
      <c r="G39" s="53" t="s">
        <v>176</v>
      </c>
      <c r="H39" s="51">
        <v>34820</v>
      </c>
      <c r="I39" s="52">
        <v>78200</v>
      </c>
      <c r="J39" s="51" t="s">
        <v>177</v>
      </c>
      <c r="K39" s="52">
        <v>11890419</v>
      </c>
      <c r="L39" s="60"/>
      <c r="M39" s="148">
        <f t="shared" si="0"/>
        <v>3.819444444444442E-2</v>
      </c>
      <c r="N39" s="101">
        <f t="shared" si="1"/>
        <v>14</v>
      </c>
    </row>
    <row r="40" spans="1:14" x14ac:dyDescent="0.25">
      <c r="A40" s="55"/>
      <c r="B40" s="55"/>
      <c r="C40" s="1">
        <v>0.62222222222222223</v>
      </c>
      <c r="D40" s="145">
        <v>0.66597222222222219</v>
      </c>
      <c r="E40" s="53">
        <v>84774596</v>
      </c>
      <c r="F40" s="56"/>
      <c r="G40" s="53" t="s">
        <v>178</v>
      </c>
      <c r="H40" s="51">
        <v>32380</v>
      </c>
      <c r="I40" s="52">
        <v>74440</v>
      </c>
      <c r="J40" s="51" t="s">
        <v>48</v>
      </c>
      <c r="K40" s="52">
        <v>11890433</v>
      </c>
      <c r="L40" s="60"/>
      <c r="M40" s="148">
        <f t="shared" si="0"/>
        <v>4.3749999999999956E-2</v>
      </c>
      <c r="N40" s="101">
        <f t="shared" si="1"/>
        <v>14</v>
      </c>
    </row>
    <row r="41" spans="1:14" x14ac:dyDescent="0.25">
      <c r="A41" s="55"/>
      <c r="B41" s="55"/>
      <c r="C41" s="1">
        <v>0.62569444444444444</v>
      </c>
      <c r="D41" s="145">
        <v>0.73055555555555562</v>
      </c>
      <c r="E41" s="53">
        <v>84780659</v>
      </c>
      <c r="F41" s="56"/>
      <c r="G41" s="53" t="s">
        <v>179</v>
      </c>
      <c r="H41" s="51">
        <v>33300</v>
      </c>
      <c r="I41" s="52">
        <v>78220</v>
      </c>
      <c r="J41" s="51" t="s">
        <v>180</v>
      </c>
      <c r="K41" s="52">
        <v>11890437</v>
      </c>
      <c r="L41" s="60"/>
      <c r="M41" s="148">
        <f t="shared" si="0"/>
        <v>0.10486111111111118</v>
      </c>
      <c r="N41" s="101">
        <f t="shared" si="1"/>
        <v>15</v>
      </c>
    </row>
    <row r="42" spans="1:14" x14ac:dyDescent="0.25">
      <c r="A42" s="55"/>
      <c r="B42" s="55"/>
      <c r="C42" s="1">
        <v>0.65625</v>
      </c>
      <c r="D42" s="147">
        <v>1.3972222222222221</v>
      </c>
      <c r="E42" s="53">
        <v>84778442</v>
      </c>
      <c r="F42" s="56"/>
      <c r="G42" s="53" t="s">
        <v>22</v>
      </c>
      <c r="H42" s="51">
        <v>29700</v>
      </c>
      <c r="I42" s="52">
        <v>78220</v>
      </c>
      <c r="J42" s="51" t="s">
        <v>23</v>
      </c>
      <c r="K42" s="52">
        <v>11890463</v>
      </c>
      <c r="L42" s="60"/>
      <c r="M42" s="148">
        <f t="shared" si="0"/>
        <v>0.74097222222222214</v>
      </c>
      <c r="N42" s="101">
        <f t="shared" si="1"/>
        <v>15</v>
      </c>
    </row>
    <row r="43" spans="1:14" x14ac:dyDescent="0.25">
      <c r="A43" s="55"/>
      <c r="B43" s="55"/>
      <c r="C43" s="1">
        <v>0.67013888888888884</v>
      </c>
      <c r="D43" s="145">
        <v>0.69444444444444453</v>
      </c>
      <c r="E43" s="53">
        <v>84783649</v>
      </c>
      <c r="F43" s="56"/>
      <c r="G43" s="53" t="s">
        <v>129</v>
      </c>
      <c r="H43" s="51">
        <v>30700</v>
      </c>
      <c r="I43" s="52">
        <v>32350</v>
      </c>
      <c r="J43" s="51" t="s">
        <v>129</v>
      </c>
      <c r="K43" s="52">
        <v>11890467</v>
      </c>
      <c r="L43" s="60"/>
      <c r="M43" s="148">
        <f t="shared" si="0"/>
        <v>2.4305555555555691E-2</v>
      </c>
      <c r="N43" s="101">
        <f t="shared" si="1"/>
        <v>16</v>
      </c>
    </row>
    <row r="44" spans="1:14" x14ac:dyDescent="0.25">
      <c r="A44" s="55"/>
      <c r="B44" s="55"/>
      <c r="C44" s="1">
        <v>0.67638888888888893</v>
      </c>
      <c r="D44" s="145">
        <v>0.74722222222222223</v>
      </c>
      <c r="E44" s="53">
        <v>84777508</v>
      </c>
      <c r="F44" s="56"/>
      <c r="G44" s="53" t="s">
        <v>181</v>
      </c>
      <c r="H44" s="51">
        <v>32820</v>
      </c>
      <c r="I44" s="52">
        <v>76400</v>
      </c>
      <c r="J44" s="51" t="s">
        <v>182</v>
      </c>
      <c r="K44" s="52">
        <v>11880469</v>
      </c>
      <c r="L44" s="60"/>
      <c r="M44" s="148">
        <f t="shared" si="0"/>
        <v>7.0833333333333304E-2</v>
      </c>
      <c r="N44" s="101">
        <f t="shared" si="1"/>
        <v>16</v>
      </c>
    </row>
    <row r="45" spans="1:14" x14ac:dyDescent="0.25">
      <c r="A45" s="55"/>
      <c r="B45" s="55"/>
      <c r="C45" s="1">
        <v>0.68541666666666667</v>
      </c>
      <c r="D45" s="147">
        <v>1.434722222222222</v>
      </c>
      <c r="E45" s="53">
        <v>84780728</v>
      </c>
      <c r="F45" s="56"/>
      <c r="G45" s="53" t="s">
        <v>76</v>
      </c>
      <c r="H45" s="51">
        <v>27700</v>
      </c>
      <c r="I45" s="52">
        <v>75860</v>
      </c>
      <c r="J45" s="51" t="s">
        <v>23</v>
      </c>
      <c r="K45" s="52">
        <v>11880504</v>
      </c>
      <c r="L45" s="60"/>
      <c r="M45" s="148">
        <f t="shared" si="0"/>
        <v>0.74930555555555534</v>
      </c>
      <c r="N45" s="101">
        <f t="shared" si="1"/>
        <v>16</v>
      </c>
    </row>
    <row r="46" spans="1:14" x14ac:dyDescent="0.25">
      <c r="A46" s="55"/>
      <c r="B46" s="55"/>
      <c r="C46" s="1">
        <v>0.70277777777777783</v>
      </c>
      <c r="D46" s="147">
        <v>1.5131944444444445</v>
      </c>
      <c r="E46" s="53">
        <v>84783641</v>
      </c>
      <c r="F46" s="56"/>
      <c r="G46" s="53" t="s">
        <v>33</v>
      </c>
      <c r="H46" s="51">
        <v>30580</v>
      </c>
      <c r="I46" s="52">
        <v>75900</v>
      </c>
      <c r="J46" s="51" t="s">
        <v>23</v>
      </c>
      <c r="K46" s="52">
        <v>11880523</v>
      </c>
      <c r="L46" s="60"/>
      <c r="M46" s="148">
        <f t="shared" si="0"/>
        <v>0.81041666666666667</v>
      </c>
      <c r="N46" s="101">
        <f t="shared" si="1"/>
        <v>16</v>
      </c>
    </row>
    <row r="47" spans="1:14" x14ac:dyDescent="0.25">
      <c r="A47" s="61"/>
      <c r="B47" s="61"/>
      <c r="C47" s="144">
        <v>0.74722222222222223</v>
      </c>
      <c r="D47" s="146">
        <v>1</v>
      </c>
      <c r="E47" s="58">
        <v>84770128</v>
      </c>
      <c r="F47" s="62"/>
      <c r="G47" s="58" t="s">
        <v>183</v>
      </c>
      <c r="H47" s="57">
        <v>45100</v>
      </c>
      <c r="I47" s="59"/>
      <c r="J47" s="57" t="s">
        <v>67</v>
      </c>
      <c r="K47" s="59">
        <v>11880546</v>
      </c>
      <c r="L47" s="63" t="s">
        <v>68</v>
      </c>
      <c r="M47" s="148">
        <f t="shared" si="0"/>
        <v>0.25277777777777777</v>
      </c>
      <c r="N47" s="101">
        <f t="shared" si="1"/>
        <v>17</v>
      </c>
    </row>
    <row r="48" spans="1:14" x14ac:dyDescent="0.25">
      <c r="A48" s="55"/>
      <c r="B48" s="55"/>
      <c r="C48" s="1">
        <v>0.79861111111111116</v>
      </c>
      <c r="D48" s="147">
        <v>1.4444444444444444</v>
      </c>
      <c r="E48" s="53">
        <v>84783588</v>
      </c>
      <c r="F48" s="56"/>
      <c r="G48" s="53">
        <v>5161157</v>
      </c>
      <c r="H48" s="51">
        <v>34180</v>
      </c>
      <c r="I48" s="52">
        <v>75720</v>
      </c>
      <c r="J48" s="51" t="s">
        <v>143</v>
      </c>
      <c r="K48" s="52">
        <v>11880580</v>
      </c>
      <c r="L48" s="60"/>
      <c r="M48" s="148">
        <f t="shared" si="0"/>
        <v>0.64583333333333326</v>
      </c>
      <c r="N48" s="101">
        <f t="shared" si="1"/>
        <v>19</v>
      </c>
    </row>
    <row r="49" spans="1:14" x14ac:dyDescent="0.25">
      <c r="A49" s="55"/>
      <c r="B49" s="55"/>
      <c r="C49" s="1">
        <v>0.80486111111111114</v>
      </c>
      <c r="D49" s="147">
        <v>1.5201388888888889</v>
      </c>
      <c r="E49" s="53">
        <v>84783589</v>
      </c>
      <c r="F49" s="56"/>
      <c r="G49" s="53">
        <v>3315636</v>
      </c>
      <c r="H49" s="51">
        <v>34240</v>
      </c>
      <c r="I49" s="52">
        <v>75600</v>
      </c>
      <c r="J49" s="51" t="s">
        <v>94</v>
      </c>
      <c r="K49" s="52">
        <v>11880604</v>
      </c>
      <c r="L49" s="60"/>
      <c r="M49" s="148">
        <f t="shared" si="0"/>
        <v>0.71527777777777779</v>
      </c>
      <c r="N49" s="101">
        <f t="shared" si="1"/>
        <v>19</v>
      </c>
    </row>
    <row r="50" spans="1:14" x14ac:dyDescent="0.25">
      <c r="A50" s="55"/>
      <c r="B50" s="55"/>
      <c r="C50" s="1">
        <v>0.84861111111111109</v>
      </c>
      <c r="D50" s="147">
        <v>1.3381944444444445</v>
      </c>
      <c r="E50" s="53">
        <v>84780232</v>
      </c>
      <c r="F50" s="56"/>
      <c r="G50" s="53" t="s">
        <v>184</v>
      </c>
      <c r="H50" s="51">
        <v>34660</v>
      </c>
      <c r="I50" s="52">
        <v>77760</v>
      </c>
      <c r="J50" s="51" t="s">
        <v>29</v>
      </c>
      <c r="K50" s="52">
        <v>11880615</v>
      </c>
      <c r="L50" s="60"/>
      <c r="M50" s="148">
        <f t="shared" si="0"/>
        <v>0.48958333333333337</v>
      </c>
      <c r="N50" s="101">
        <f t="shared" si="1"/>
        <v>20</v>
      </c>
    </row>
    <row r="51" spans="1:14" x14ac:dyDescent="0.25">
      <c r="A51" s="55"/>
      <c r="B51" s="55"/>
      <c r="C51" s="1">
        <v>0.86388888888888893</v>
      </c>
      <c r="D51" s="147">
        <v>1.3236111111111111</v>
      </c>
      <c r="E51" s="53">
        <v>84780233</v>
      </c>
      <c r="F51" s="56"/>
      <c r="G51" s="53" t="s">
        <v>38</v>
      </c>
      <c r="H51" s="51">
        <v>34700</v>
      </c>
      <c r="I51" s="52">
        <v>76580</v>
      </c>
      <c r="J51" s="51" t="s">
        <v>29</v>
      </c>
      <c r="K51" s="52">
        <v>11880620</v>
      </c>
      <c r="L51" s="60"/>
      <c r="M51" s="148">
        <f t="shared" si="0"/>
        <v>0.45972222222222214</v>
      </c>
      <c r="N51" s="101">
        <f t="shared" si="1"/>
        <v>20</v>
      </c>
    </row>
    <row r="52" spans="1:14" x14ac:dyDescent="0.25">
      <c r="A52" s="55"/>
      <c r="B52" s="55"/>
      <c r="C52" s="1">
        <v>0.91111111111111109</v>
      </c>
      <c r="D52" s="147">
        <v>1.5888888888888888</v>
      </c>
      <c r="E52" s="53">
        <v>84783507</v>
      </c>
      <c r="F52" s="56"/>
      <c r="G52" s="53" t="s">
        <v>185</v>
      </c>
      <c r="H52" s="51">
        <v>33680</v>
      </c>
      <c r="I52" s="52">
        <v>76740</v>
      </c>
      <c r="J52" s="51" t="s">
        <v>142</v>
      </c>
      <c r="K52" s="52">
        <v>11880649</v>
      </c>
      <c r="L52" s="60"/>
      <c r="M52" s="148">
        <f t="shared" si="0"/>
        <v>0.6777777777777777</v>
      </c>
      <c r="N52" s="101">
        <f t="shared" si="1"/>
        <v>21</v>
      </c>
    </row>
    <row r="53" spans="1:14" x14ac:dyDescent="0.25">
      <c r="M53" s="148"/>
      <c r="N53" s="101"/>
    </row>
    <row r="54" spans="1:14" x14ac:dyDescent="0.25">
      <c r="M54" s="148"/>
      <c r="N54" s="101"/>
    </row>
    <row r="55" spans="1:14" x14ac:dyDescent="0.25">
      <c r="M55" s="148"/>
      <c r="N55" s="101"/>
    </row>
    <row r="56" spans="1:14" x14ac:dyDescent="0.25">
      <c r="M56" s="148"/>
      <c r="N56" s="101"/>
    </row>
    <row r="57" spans="1:14" x14ac:dyDescent="0.25">
      <c r="M57" s="148"/>
      <c r="N57" s="101"/>
    </row>
    <row r="58" spans="1:14" x14ac:dyDescent="0.25">
      <c r="M58" s="148"/>
      <c r="N58" s="101"/>
    </row>
    <row r="59" spans="1:14" x14ac:dyDescent="0.25">
      <c r="M59" s="148"/>
      <c r="N59" s="101"/>
    </row>
    <row r="60" spans="1:14" x14ac:dyDescent="0.25">
      <c r="M60" s="148"/>
      <c r="N60" s="101"/>
    </row>
    <row r="61" spans="1:14" x14ac:dyDescent="0.25">
      <c r="M61" s="148"/>
      <c r="N61" s="101"/>
    </row>
    <row r="62" spans="1:14" x14ac:dyDescent="0.25">
      <c r="M62" s="148"/>
      <c r="N62" s="101"/>
    </row>
    <row r="63" spans="1:14" x14ac:dyDescent="0.25">
      <c r="M63" s="148"/>
      <c r="N63" s="101"/>
    </row>
    <row r="64" spans="1:14" x14ac:dyDescent="0.25">
      <c r="M64" s="148"/>
      <c r="N64" s="101"/>
    </row>
    <row r="65" spans="13:14" x14ac:dyDescent="0.25">
      <c r="M65" s="148"/>
      <c r="N65" s="101"/>
    </row>
    <row r="66" spans="13:14" x14ac:dyDescent="0.25">
      <c r="M66" s="148"/>
      <c r="N66" s="101"/>
    </row>
    <row r="67" spans="13:14" x14ac:dyDescent="0.25">
      <c r="M67" s="148"/>
      <c r="N67" s="101"/>
    </row>
    <row r="68" spans="13:14" x14ac:dyDescent="0.25">
      <c r="M68" s="148"/>
      <c r="N68" s="101"/>
    </row>
    <row r="69" spans="13:14" x14ac:dyDescent="0.25">
      <c r="M69" s="148"/>
      <c r="N69" s="101"/>
    </row>
    <row r="70" spans="13:14" x14ac:dyDescent="0.25">
      <c r="M70" s="148"/>
      <c r="N70" s="101"/>
    </row>
    <row r="71" spans="13:14" x14ac:dyDescent="0.25">
      <c r="M71" s="148"/>
      <c r="N71" s="101"/>
    </row>
    <row r="72" spans="13:14" x14ac:dyDescent="0.25">
      <c r="M72" s="148"/>
      <c r="N72" s="101"/>
    </row>
    <row r="73" spans="13:14" x14ac:dyDescent="0.25">
      <c r="M73" s="148"/>
      <c r="N73" s="101"/>
    </row>
    <row r="74" spans="13:14" x14ac:dyDescent="0.25">
      <c r="M74" s="148"/>
      <c r="N74" s="101"/>
    </row>
    <row r="75" spans="13:14" x14ac:dyDescent="0.25">
      <c r="M75" s="148"/>
      <c r="N75" s="101"/>
    </row>
    <row r="76" spans="13:14" x14ac:dyDescent="0.25">
      <c r="M76" s="148"/>
      <c r="N76" s="101"/>
    </row>
    <row r="77" spans="13:14" x14ac:dyDescent="0.25">
      <c r="M77" s="148"/>
      <c r="N77" s="101"/>
    </row>
    <row r="78" spans="13:14" x14ac:dyDescent="0.25">
      <c r="M78" s="148"/>
      <c r="N78" s="101"/>
    </row>
    <row r="79" spans="13:14" x14ac:dyDescent="0.25">
      <c r="M79" s="148"/>
      <c r="N79" s="101"/>
    </row>
    <row r="80" spans="13:14" x14ac:dyDescent="0.25">
      <c r="M80" s="148"/>
      <c r="N80" s="101"/>
    </row>
    <row r="81" spans="13:14" x14ac:dyDescent="0.25">
      <c r="M81" s="148"/>
      <c r="N81" s="101"/>
    </row>
    <row r="82" spans="13:14" x14ac:dyDescent="0.25">
      <c r="M82" s="148"/>
      <c r="N82" s="101"/>
    </row>
    <row r="83" spans="13:14" x14ac:dyDescent="0.25">
      <c r="M83" s="148"/>
      <c r="N83" s="101"/>
    </row>
    <row r="84" spans="13:14" x14ac:dyDescent="0.25">
      <c r="M84" s="148"/>
      <c r="N84" s="101"/>
    </row>
    <row r="85" spans="13:14" x14ac:dyDescent="0.25">
      <c r="M85" s="148"/>
      <c r="N85" s="101"/>
    </row>
    <row r="86" spans="13:14" x14ac:dyDescent="0.25">
      <c r="M86" s="148"/>
      <c r="N86" s="101"/>
    </row>
    <row r="87" spans="13:14" x14ac:dyDescent="0.25">
      <c r="M87" s="148"/>
      <c r="N87" s="101"/>
    </row>
    <row r="88" spans="13:14" x14ac:dyDescent="0.25">
      <c r="M88" s="148"/>
      <c r="N88" s="101"/>
    </row>
    <row r="89" spans="13:14" x14ac:dyDescent="0.25">
      <c r="M89" s="148"/>
      <c r="N89" s="101"/>
    </row>
    <row r="90" spans="13:14" x14ac:dyDescent="0.25">
      <c r="M90" s="148"/>
      <c r="N90" s="101"/>
    </row>
    <row r="91" spans="13:14" x14ac:dyDescent="0.25">
      <c r="M91" s="148"/>
      <c r="N91" s="101"/>
    </row>
    <row r="92" spans="13:14" x14ac:dyDescent="0.25">
      <c r="M92" s="148"/>
      <c r="N92" s="101"/>
    </row>
    <row r="93" spans="13:14" x14ac:dyDescent="0.25">
      <c r="M93" s="148"/>
      <c r="N93" s="101"/>
    </row>
    <row r="94" spans="13:14" x14ac:dyDescent="0.25">
      <c r="M94" s="148"/>
      <c r="N94" s="101"/>
    </row>
    <row r="95" spans="13:14" x14ac:dyDescent="0.25">
      <c r="M95" s="148"/>
      <c r="N95" s="101"/>
    </row>
    <row r="96" spans="13:14" x14ac:dyDescent="0.25">
      <c r="M96" s="148"/>
      <c r="N96" s="101"/>
    </row>
    <row r="97" spans="13:14" x14ac:dyDescent="0.25">
      <c r="M97" s="148"/>
      <c r="N97" s="101"/>
    </row>
    <row r="98" spans="13:14" x14ac:dyDescent="0.25">
      <c r="M98" s="148"/>
      <c r="N98" s="101"/>
    </row>
    <row r="99" spans="13:14" x14ac:dyDescent="0.25">
      <c r="M99" s="148"/>
      <c r="N99" s="101"/>
    </row>
    <row r="100" spans="13:14" x14ac:dyDescent="0.25">
      <c r="M100" s="148"/>
      <c r="N100" s="101"/>
    </row>
    <row r="101" spans="13:14" x14ac:dyDescent="0.25">
      <c r="M101" s="148"/>
      <c r="N101" s="101"/>
    </row>
    <row r="102" spans="13:14" x14ac:dyDescent="0.25">
      <c r="M102" s="148"/>
      <c r="N102" s="101"/>
    </row>
    <row r="103" spans="13:14" x14ac:dyDescent="0.25">
      <c r="M103" s="148"/>
      <c r="N103" s="101"/>
    </row>
    <row r="104" spans="13:14" x14ac:dyDescent="0.25">
      <c r="M104" s="148"/>
      <c r="N104" s="101"/>
    </row>
    <row r="105" spans="13:14" x14ac:dyDescent="0.25">
      <c r="M105" s="148"/>
      <c r="N105" s="101"/>
    </row>
    <row r="106" spans="13:14" x14ac:dyDescent="0.25">
      <c r="M106" s="148"/>
      <c r="N106" s="101"/>
    </row>
    <row r="107" spans="13:14" x14ac:dyDescent="0.25">
      <c r="M107" s="148"/>
      <c r="N107" s="101"/>
    </row>
    <row r="108" spans="13:14" x14ac:dyDescent="0.25">
      <c r="M108" s="148"/>
      <c r="N108" s="101"/>
    </row>
    <row r="109" spans="13:14" x14ac:dyDescent="0.25">
      <c r="M109" s="148"/>
      <c r="N109" s="101"/>
    </row>
    <row r="110" spans="13:14" x14ac:dyDescent="0.25">
      <c r="M110" s="148"/>
      <c r="N110" s="101"/>
    </row>
    <row r="111" spans="13:14" x14ac:dyDescent="0.25">
      <c r="M111" s="148"/>
      <c r="N111" s="101"/>
    </row>
    <row r="112" spans="13:14" x14ac:dyDescent="0.25">
      <c r="M112" s="148"/>
      <c r="N112" s="101"/>
    </row>
    <row r="113" spans="13:14" x14ac:dyDescent="0.25">
      <c r="M113" s="148"/>
      <c r="N113" s="101"/>
    </row>
    <row r="114" spans="13:14" x14ac:dyDescent="0.25">
      <c r="M114" s="148"/>
      <c r="N114" s="101"/>
    </row>
    <row r="115" spans="13:14" x14ac:dyDescent="0.25">
      <c r="M115" s="148"/>
      <c r="N115" s="101"/>
    </row>
    <row r="116" spans="13:14" x14ac:dyDescent="0.25">
      <c r="M116" s="148"/>
      <c r="N116" s="101"/>
    </row>
    <row r="117" spans="13:14" x14ac:dyDescent="0.25">
      <c r="M117" s="148"/>
      <c r="N117" s="101"/>
    </row>
    <row r="118" spans="13:14" x14ac:dyDescent="0.25">
      <c r="M118" s="148"/>
      <c r="N118" s="101"/>
    </row>
    <row r="119" spans="13:14" x14ac:dyDescent="0.25">
      <c r="M119" s="148"/>
      <c r="N119" s="101"/>
    </row>
    <row r="120" spans="13:14" x14ac:dyDescent="0.25">
      <c r="M120" s="148"/>
      <c r="N120" s="101"/>
    </row>
    <row r="121" spans="13:14" x14ac:dyDescent="0.25">
      <c r="M121" s="148"/>
      <c r="N121" s="101"/>
    </row>
    <row r="122" spans="13:14" x14ac:dyDescent="0.25">
      <c r="M122" s="148"/>
      <c r="N122" s="101"/>
    </row>
    <row r="123" spans="13:14" x14ac:dyDescent="0.25">
      <c r="M123" s="148"/>
      <c r="N123" s="101"/>
    </row>
    <row r="124" spans="13:14" x14ac:dyDescent="0.25">
      <c r="M124" s="148"/>
      <c r="N124" s="101"/>
    </row>
    <row r="125" spans="13:14" x14ac:dyDescent="0.25">
      <c r="M125" s="148"/>
      <c r="N125" s="101"/>
    </row>
    <row r="126" spans="13:14" x14ac:dyDescent="0.25">
      <c r="M126" s="148"/>
      <c r="N126" s="101"/>
    </row>
    <row r="127" spans="13:14" x14ac:dyDescent="0.25">
      <c r="M127" s="148"/>
      <c r="N127" s="101"/>
    </row>
    <row r="128" spans="13:14" x14ac:dyDescent="0.25">
      <c r="M128" s="148"/>
      <c r="N128" s="101"/>
    </row>
    <row r="129" spans="13:14" x14ac:dyDescent="0.25">
      <c r="M129" s="148"/>
      <c r="N129" s="101"/>
    </row>
    <row r="130" spans="13:14" x14ac:dyDescent="0.25">
      <c r="M130" s="148"/>
      <c r="N130" s="101"/>
    </row>
    <row r="131" spans="13:14" x14ac:dyDescent="0.25">
      <c r="M131" s="148"/>
      <c r="N131" s="101"/>
    </row>
    <row r="132" spans="13:14" x14ac:dyDescent="0.25">
      <c r="M132" s="148"/>
      <c r="N132" s="101"/>
    </row>
    <row r="133" spans="13:14" x14ac:dyDescent="0.25">
      <c r="M133" s="148"/>
      <c r="N133" s="101"/>
    </row>
    <row r="134" spans="13:14" x14ac:dyDescent="0.25">
      <c r="M134" s="148"/>
      <c r="N134" s="101"/>
    </row>
    <row r="135" spans="13:14" x14ac:dyDescent="0.25">
      <c r="M135" s="148"/>
      <c r="N135" s="101"/>
    </row>
    <row r="136" spans="13:14" x14ac:dyDescent="0.25">
      <c r="M136" s="148"/>
      <c r="N136" s="101"/>
    </row>
    <row r="137" spans="13:14" x14ac:dyDescent="0.25">
      <c r="M137" s="148"/>
      <c r="N137" s="101"/>
    </row>
    <row r="138" spans="13:14" x14ac:dyDescent="0.25">
      <c r="M138" s="148"/>
      <c r="N138" s="101"/>
    </row>
    <row r="139" spans="13:14" x14ac:dyDescent="0.25">
      <c r="M139" s="148"/>
      <c r="N139" s="101"/>
    </row>
    <row r="140" spans="13:14" x14ac:dyDescent="0.25">
      <c r="M140" s="148"/>
      <c r="N140" s="101"/>
    </row>
    <row r="141" spans="13:14" x14ac:dyDescent="0.25">
      <c r="M141" s="148"/>
      <c r="N141" s="101"/>
    </row>
    <row r="142" spans="13:14" x14ac:dyDescent="0.25">
      <c r="M142" s="148"/>
      <c r="N142" s="101"/>
    </row>
    <row r="143" spans="13:14" x14ac:dyDescent="0.25">
      <c r="M143" s="148"/>
      <c r="N143" s="101"/>
    </row>
    <row r="144" spans="13:14" x14ac:dyDescent="0.25">
      <c r="M144" s="148"/>
      <c r="N144" s="101"/>
    </row>
    <row r="145" spans="13:14" x14ac:dyDescent="0.25">
      <c r="M145" s="148"/>
      <c r="N145" s="101"/>
    </row>
    <row r="146" spans="13:14" x14ac:dyDescent="0.25">
      <c r="M146" s="148"/>
      <c r="N146" s="101"/>
    </row>
    <row r="147" spans="13:14" x14ac:dyDescent="0.25">
      <c r="M147" s="148"/>
      <c r="N147" s="101"/>
    </row>
    <row r="148" spans="13:14" x14ac:dyDescent="0.25">
      <c r="M148" s="148"/>
      <c r="N148" s="101"/>
    </row>
    <row r="149" spans="13:14" x14ac:dyDescent="0.25">
      <c r="M149" s="148"/>
      <c r="N149" s="101"/>
    </row>
    <row r="150" spans="13:14" x14ac:dyDescent="0.25">
      <c r="M150" s="148"/>
      <c r="N150" s="101"/>
    </row>
    <row r="151" spans="13:14" x14ac:dyDescent="0.25">
      <c r="M151" s="148"/>
      <c r="N151" s="101"/>
    </row>
    <row r="152" spans="13:14" x14ac:dyDescent="0.25">
      <c r="M152" s="148"/>
      <c r="N152" s="101"/>
    </row>
    <row r="153" spans="13:14" x14ac:dyDescent="0.25">
      <c r="M153" s="148"/>
      <c r="N153" s="101"/>
    </row>
    <row r="154" spans="13:14" x14ac:dyDescent="0.25">
      <c r="M154" s="148"/>
      <c r="N154" s="101"/>
    </row>
    <row r="155" spans="13:14" x14ac:dyDescent="0.25">
      <c r="M155" s="148"/>
      <c r="N155" s="101"/>
    </row>
    <row r="156" spans="13:14" x14ac:dyDescent="0.25">
      <c r="M156" s="148"/>
      <c r="N156" s="101"/>
    </row>
    <row r="157" spans="13:14" x14ac:dyDescent="0.25">
      <c r="M157" s="148"/>
      <c r="N157" s="101"/>
    </row>
    <row r="158" spans="13:14" x14ac:dyDescent="0.25">
      <c r="M158" s="148"/>
      <c r="N158" s="101"/>
    </row>
    <row r="159" spans="13:14" x14ac:dyDescent="0.25">
      <c r="M159" s="148"/>
      <c r="N159" s="101"/>
    </row>
    <row r="160" spans="13:14" x14ac:dyDescent="0.25">
      <c r="M160" s="148"/>
      <c r="N160" s="101"/>
    </row>
    <row r="161" spans="13:14" x14ac:dyDescent="0.25">
      <c r="M161" s="148"/>
      <c r="N161" s="101"/>
    </row>
    <row r="162" spans="13:14" x14ac:dyDescent="0.25">
      <c r="M162" s="148"/>
      <c r="N162" s="101"/>
    </row>
    <row r="163" spans="13:14" x14ac:dyDescent="0.25">
      <c r="M163" s="148"/>
      <c r="N163" s="101"/>
    </row>
    <row r="164" spans="13:14" x14ac:dyDescent="0.25">
      <c r="M164" s="148"/>
      <c r="N164" s="101"/>
    </row>
    <row r="165" spans="13:14" x14ac:dyDescent="0.25">
      <c r="M165" s="148"/>
      <c r="N165" s="101"/>
    </row>
    <row r="166" spans="13:14" x14ac:dyDescent="0.25">
      <c r="M166" s="148"/>
      <c r="N166" s="101"/>
    </row>
    <row r="167" spans="13:14" x14ac:dyDescent="0.25">
      <c r="M167" s="148"/>
      <c r="N167" s="101"/>
    </row>
    <row r="168" spans="13:14" x14ac:dyDescent="0.25">
      <c r="M168" s="148"/>
      <c r="N168" s="101"/>
    </row>
    <row r="169" spans="13:14" x14ac:dyDescent="0.25">
      <c r="M169" s="148"/>
      <c r="N169" s="101"/>
    </row>
    <row r="170" spans="13:14" x14ac:dyDescent="0.25">
      <c r="M170" s="148"/>
      <c r="N170" s="101"/>
    </row>
    <row r="171" spans="13:14" x14ac:dyDescent="0.25">
      <c r="M171" s="148"/>
      <c r="N171" s="101"/>
    </row>
    <row r="172" spans="13:14" x14ac:dyDescent="0.25">
      <c r="M172" s="148"/>
      <c r="N172" s="101"/>
    </row>
    <row r="173" spans="13:14" x14ac:dyDescent="0.25">
      <c r="M173" s="148"/>
      <c r="N173" s="101"/>
    </row>
    <row r="174" spans="13:14" x14ac:dyDescent="0.25">
      <c r="M174" s="148"/>
      <c r="N174" s="101"/>
    </row>
    <row r="175" spans="13:14" x14ac:dyDescent="0.25">
      <c r="M175" s="148"/>
      <c r="N175" s="101"/>
    </row>
    <row r="176" spans="13:14" x14ac:dyDescent="0.25">
      <c r="M176" s="148"/>
      <c r="N176" s="101"/>
    </row>
    <row r="177" spans="13:14" x14ac:dyDescent="0.25">
      <c r="M177" s="148"/>
      <c r="N177" s="101"/>
    </row>
    <row r="178" spans="13:14" x14ac:dyDescent="0.25">
      <c r="M178" s="148"/>
      <c r="N178" s="101"/>
    </row>
    <row r="179" spans="13:14" x14ac:dyDescent="0.25">
      <c r="M179" s="148"/>
      <c r="N179" s="101"/>
    </row>
    <row r="180" spans="13:14" x14ac:dyDescent="0.25">
      <c r="M180" s="148"/>
      <c r="N180" s="101"/>
    </row>
    <row r="181" spans="13:14" x14ac:dyDescent="0.25">
      <c r="M181" s="148"/>
      <c r="N181" s="101"/>
    </row>
    <row r="182" spans="13:14" x14ac:dyDescent="0.25">
      <c r="M182" s="148"/>
      <c r="N182" s="101"/>
    </row>
    <row r="183" spans="13:14" x14ac:dyDescent="0.25">
      <c r="M183" s="148"/>
      <c r="N183" s="101"/>
    </row>
    <row r="184" spans="13:14" x14ac:dyDescent="0.25">
      <c r="M184" s="148"/>
      <c r="N184" s="101"/>
    </row>
    <row r="185" spans="13:14" x14ac:dyDescent="0.25">
      <c r="M185" s="148"/>
      <c r="N185" s="101"/>
    </row>
    <row r="186" spans="13:14" x14ac:dyDescent="0.25">
      <c r="M186" s="148"/>
      <c r="N186" s="101"/>
    </row>
    <row r="187" spans="13:14" x14ac:dyDescent="0.25">
      <c r="M187" s="148"/>
      <c r="N187" s="101"/>
    </row>
    <row r="188" spans="13:14" x14ac:dyDescent="0.25">
      <c r="M188" s="148"/>
      <c r="N188" s="101"/>
    </row>
    <row r="189" spans="13:14" x14ac:dyDescent="0.25">
      <c r="M189" s="148"/>
      <c r="N189" s="101"/>
    </row>
    <row r="190" spans="13:14" x14ac:dyDescent="0.25">
      <c r="M190" s="148"/>
      <c r="N190" s="101"/>
    </row>
    <row r="191" spans="13:14" x14ac:dyDescent="0.25">
      <c r="M191" s="148"/>
      <c r="N191" s="101"/>
    </row>
    <row r="192" spans="13:14" x14ac:dyDescent="0.25">
      <c r="M192" s="148"/>
      <c r="N192" s="101"/>
    </row>
    <row r="193" spans="13:14" x14ac:dyDescent="0.25">
      <c r="M193" s="148"/>
      <c r="N193" s="101"/>
    </row>
    <row r="194" spans="13:14" x14ac:dyDescent="0.25">
      <c r="M194" s="148"/>
      <c r="N194" s="101"/>
    </row>
    <row r="195" spans="13:14" x14ac:dyDescent="0.25">
      <c r="M195" s="148"/>
      <c r="N195" s="101"/>
    </row>
    <row r="196" spans="13:14" x14ac:dyDescent="0.25">
      <c r="M196" s="148"/>
      <c r="N196" s="101"/>
    </row>
    <row r="197" spans="13:14" x14ac:dyDescent="0.25">
      <c r="M197" s="148"/>
      <c r="N197" s="101"/>
    </row>
    <row r="198" spans="13:14" x14ac:dyDescent="0.25">
      <c r="M198" s="148"/>
      <c r="N198" s="101"/>
    </row>
    <row r="199" spans="13:14" x14ac:dyDescent="0.25">
      <c r="M199" s="148"/>
      <c r="N199" s="101"/>
    </row>
    <row r="200" spans="13:14" x14ac:dyDescent="0.25">
      <c r="M200" s="148"/>
      <c r="N200" s="101"/>
    </row>
    <row r="201" spans="13:14" x14ac:dyDescent="0.25">
      <c r="M201" s="148">
        <f t="shared" ref="M201:M258" si="5">D201-C201</f>
        <v>0</v>
      </c>
    </row>
    <row r="202" spans="13:14" x14ac:dyDescent="0.25">
      <c r="M202" s="148">
        <f t="shared" si="5"/>
        <v>0</v>
      </c>
    </row>
    <row r="203" spans="13:14" x14ac:dyDescent="0.25">
      <c r="M203" s="148">
        <f t="shared" si="5"/>
        <v>0</v>
      </c>
    </row>
    <row r="204" spans="13:14" x14ac:dyDescent="0.25">
      <c r="M204" s="148">
        <f t="shared" si="5"/>
        <v>0</v>
      </c>
    </row>
    <row r="205" spans="13:14" x14ac:dyDescent="0.25">
      <c r="M205" s="148">
        <f t="shared" si="5"/>
        <v>0</v>
      </c>
    </row>
    <row r="206" spans="13:14" x14ac:dyDescent="0.25">
      <c r="M206" s="148">
        <f t="shared" si="5"/>
        <v>0</v>
      </c>
    </row>
    <row r="207" spans="13:14" x14ac:dyDescent="0.25">
      <c r="M207" s="148">
        <f t="shared" si="5"/>
        <v>0</v>
      </c>
    </row>
    <row r="208" spans="13:14" x14ac:dyDescent="0.25">
      <c r="M208" s="148">
        <f t="shared" si="5"/>
        <v>0</v>
      </c>
    </row>
    <row r="209" spans="13:13" x14ac:dyDescent="0.25">
      <c r="M209" s="148">
        <f t="shared" si="5"/>
        <v>0</v>
      </c>
    </row>
    <row r="210" spans="13:13" x14ac:dyDescent="0.25">
      <c r="M210" s="148">
        <f t="shared" si="5"/>
        <v>0</v>
      </c>
    </row>
    <row r="211" spans="13:13" x14ac:dyDescent="0.25">
      <c r="M211" s="148">
        <f t="shared" si="5"/>
        <v>0</v>
      </c>
    </row>
    <row r="212" spans="13:13" x14ac:dyDescent="0.25">
      <c r="M212" s="148">
        <f t="shared" si="5"/>
        <v>0</v>
      </c>
    </row>
    <row r="213" spans="13:13" x14ac:dyDescent="0.25">
      <c r="M213" s="148">
        <f t="shared" si="5"/>
        <v>0</v>
      </c>
    </row>
    <row r="214" spans="13:13" x14ac:dyDescent="0.25">
      <c r="M214" s="148">
        <f t="shared" si="5"/>
        <v>0</v>
      </c>
    </row>
    <row r="215" spans="13:13" x14ac:dyDescent="0.25">
      <c r="M215" s="148">
        <f t="shared" si="5"/>
        <v>0</v>
      </c>
    </row>
    <row r="216" spans="13:13" x14ac:dyDescent="0.25">
      <c r="M216" s="148">
        <f t="shared" si="5"/>
        <v>0</v>
      </c>
    </row>
    <row r="217" spans="13:13" x14ac:dyDescent="0.25">
      <c r="M217" s="148">
        <f t="shared" si="5"/>
        <v>0</v>
      </c>
    </row>
    <row r="218" spans="13:13" x14ac:dyDescent="0.25">
      <c r="M218" s="148">
        <f t="shared" si="5"/>
        <v>0</v>
      </c>
    </row>
    <row r="219" spans="13:13" x14ac:dyDescent="0.25">
      <c r="M219" s="148">
        <f t="shared" si="5"/>
        <v>0</v>
      </c>
    </row>
    <row r="220" spans="13:13" x14ac:dyDescent="0.25">
      <c r="M220" s="148">
        <f t="shared" si="5"/>
        <v>0</v>
      </c>
    </row>
    <row r="221" spans="13:13" x14ac:dyDescent="0.25">
      <c r="M221" s="148">
        <f t="shared" si="5"/>
        <v>0</v>
      </c>
    </row>
    <row r="222" spans="13:13" x14ac:dyDescent="0.25">
      <c r="M222" s="148">
        <f t="shared" si="5"/>
        <v>0</v>
      </c>
    </row>
    <row r="223" spans="13:13" x14ac:dyDescent="0.25">
      <c r="M223" s="148">
        <f t="shared" si="5"/>
        <v>0</v>
      </c>
    </row>
    <row r="224" spans="13:13" x14ac:dyDescent="0.25">
      <c r="M224" s="148">
        <f t="shared" si="5"/>
        <v>0</v>
      </c>
    </row>
    <row r="225" spans="13:13" x14ac:dyDescent="0.25">
      <c r="M225" s="148">
        <f t="shared" si="5"/>
        <v>0</v>
      </c>
    </row>
    <row r="226" spans="13:13" x14ac:dyDescent="0.25">
      <c r="M226" s="148">
        <f t="shared" si="5"/>
        <v>0</v>
      </c>
    </row>
    <row r="227" spans="13:13" x14ac:dyDescent="0.25">
      <c r="M227" s="148">
        <f t="shared" si="5"/>
        <v>0</v>
      </c>
    </row>
    <row r="228" spans="13:13" x14ac:dyDescent="0.25">
      <c r="M228" s="148">
        <f t="shared" si="5"/>
        <v>0</v>
      </c>
    </row>
    <row r="229" spans="13:13" x14ac:dyDescent="0.25">
      <c r="M229" s="148">
        <f t="shared" si="5"/>
        <v>0</v>
      </c>
    </row>
    <row r="230" spans="13:13" x14ac:dyDescent="0.25">
      <c r="M230" s="148">
        <f t="shared" si="5"/>
        <v>0</v>
      </c>
    </row>
    <row r="231" spans="13:13" x14ac:dyDescent="0.25">
      <c r="M231" s="148">
        <f t="shared" si="5"/>
        <v>0</v>
      </c>
    </row>
    <row r="232" spans="13:13" x14ac:dyDescent="0.25">
      <c r="M232" s="148">
        <f t="shared" si="5"/>
        <v>0</v>
      </c>
    </row>
    <row r="233" spans="13:13" x14ac:dyDescent="0.25">
      <c r="M233" s="148">
        <f t="shared" si="5"/>
        <v>0</v>
      </c>
    </row>
    <row r="234" spans="13:13" x14ac:dyDescent="0.25">
      <c r="M234" s="148">
        <f t="shared" si="5"/>
        <v>0</v>
      </c>
    </row>
    <row r="235" spans="13:13" x14ac:dyDescent="0.25">
      <c r="M235" s="148">
        <f t="shared" si="5"/>
        <v>0</v>
      </c>
    </row>
    <row r="236" spans="13:13" x14ac:dyDescent="0.25">
      <c r="M236" s="148">
        <f t="shared" si="5"/>
        <v>0</v>
      </c>
    </row>
    <row r="237" spans="13:13" x14ac:dyDescent="0.25">
      <c r="M237" s="148">
        <f t="shared" si="5"/>
        <v>0</v>
      </c>
    </row>
    <row r="238" spans="13:13" x14ac:dyDescent="0.25">
      <c r="M238" s="148">
        <f t="shared" si="5"/>
        <v>0</v>
      </c>
    </row>
    <row r="239" spans="13:13" x14ac:dyDescent="0.25">
      <c r="M239" s="148">
        <f t="shared" si="5"/>
        <v>0</v>
      </c>
    </row>
    <row r="240" spans="13:13" x14ac:dyDescent="0.25">
      <c r="M240" s="148">
        <f t="shared" si="5"/>
        <v>0</v>
      </c>
    </row>
    <row r="241" spans="13:13" x14ac:dyDescent="0.25">
      <c r="M241" s="148">
        <f t="shared" si="5"/>
        <v>0</v>
      </c>
    </row>
    <row r="242" spans="13:13" x14ac:dyDescent="0.25">
      <c r="M242" s="148">
        <f t="shared" si="5"/>
        <v>0</v>
      </c>
    </row>
    <row r="243" spans="13:13" x14ac:dyDescent="0.25">
      <c r="M243" s="148">
        <f t="shared" si="5"/>
        <v>0</v>
      </c>
    </row>
    <row r="244" spans="13:13" x14ac:dyDescent="0.25">
      <c r="M244" s="148">
        <f t="shared" si="5"/>
        <v>0</v>
      </c>
    </row>
    <row r="245" spans="13:13" x14ac:dyDescent="0.25">
      <c r="M245" s="148">
        <f t="shared" si="5"/>
        <v>0</v>
      </c>
    </row>
    <row r="246" spans="13:13" x14ac:dyDescent="0.25">
      <c r="M246" s="148">
        <f t="shared" si="5"/>
        <v>0</v>
      </c>
    </row>
    <row r="247" spans="13:13" x14ac:dyDescent="0.25">
      <c r="M247" s="148">
        <f t="shared" si="5"/>
        <v>0</v>
      </c>
    </row>
    <row r="248" spans="13:13" x14ac:dyDescent="0.25">
      <c r="M248" s="148">
        <f t="shared" si="5"/>
        <v>0</v>
      </c>
    </row>
    <row r="249" spans="13:13" x14ac:dyDescent="0.25">
      <c r="M249" s="148">
        <f t="shared" si="5"/>
        <v>0</v>
      </c>
    </row>
    <row r="250" spans="13:13" x14ac:dyDescent="0.25">
      <c r="M250" s="148">
        <f t="shared" si="5"/>
        <v>0</v>
      </c>
    </row>
    <row r="251" spans="13:13" x14ac:dyDescent="0.25">
      <c r="M251" s="148">
        <f t="shared" si="5"/>
        <v>0</v>
      </c>
    </row>
    <row r="252" spans="13:13" x14ac:dyDescent="0.25">
      <c r="M252" s="148">
        <f t="shared" si="5"/>
        <v>0</v>
      </c>
    </row>
    <row r="253" spans="13:13" x14ac:dyDescent="0.25">
      <c r="M253" s="148">
        <f t="shared" si="5"/>
        <v>0</v>
      </c>
    </row>
    <row r="254" spans="13:13" x14ac:dyDescent="0.25">
      <c r="M254" s="148">
        <f t="shared" si="5"/>
        <v>0</v>
      </c>
    </row>
    <row r="255" spans="13:13" x14ac:dyDescent="0.25">
      <c r="M255" s="148">
        <f t="shared" si="5"/>
        <v>0</v>
      </c>
    </row>
    <row r="256" spans="13:13" x14ac:dyDescent="0.25">
      <c r="M256" s="148">
        <f t="shared" si="5"/>
        <v>0</v>
      </c>
    </row>
    <row r="257" spans="13:13" x14ac:dyDescent="0.25">
      <c r="M257" s="148">
        <f t="shared" si="5"/>
        <v>0</v>
      </c>
    </row>
    <row r="258" spans="13:13" x14ac:dyDescent="0.25">
      <c r="M258" s="148">
        <f t="shared" si="5"/>
        <v>0</v>
      </c>
    </row>
    <row r="259" spans="13:13" x14ac:dyDescent="0.25">
      <c r="M259" s="148">
        <f t="shared" ref="M259:M322" si="6">D259-C259</f>
        <v>0</v>
      </c>
    </row>
    <row r="260" spans="13:13" x14ac:dyDescent="0.25">
      <c r="M260" s="148">
        <f t="shared" si="6"/>
        <v>0</v>
      </c>
    </row>
    <row r="261" spans="13:13" x14ac:dyDescent="0.25">
      <c r="M261" s="148">
        <f t="shared" si="6"/>
        <v>0</v>
      </c>
    </row>
    <row r="262" spans="13:13" x14ac:dyDescent="0.25">
      <c r="M262" s="148">
        <f t="shared" si="6"/>
        <v>0</v>
      </c>
    </row>
    <row r="263" spans="13:13" x14ac:dyDescent="0.25">
      <c r="M263" s="148">
        <f t="shared" si="6"/>
        <v>0</v>
      </c>
    </row>
    <row r="264" spans="13:13" x14ac:dyDescent="0.25">
      <c r="M264" s="148">
        <f t="shared" si="6"/>
        <v>0</v>
      </c>
    </row>
    <row r="265" spans="13:13" x14ac:dyDescent="0.25">
      <c r="M265" s="148">
        <f t="shared" si="6"/>
        <v>0</v>
      </c>
    </row>
    <row r="266" spans="13:13" x14ac:dyDescent="0.25">
      <c r="M266" s="148">
        <f t="shared" si="6"/>
        <v>0</v>
      </c>
    </row>
    <row r="267" spans="13:13" x14ac:dyDescent="0.25">
      <c r="M267" s="148">
        <f t="shared" si="6"/>
        <v>0</v>
      </c>
    </row>
    <row r="268" spans="13:13" x14ac:dyDescent="0.25">
      <c r="M268" s="148">
        <f t="shared" si="6"/>
        <v>0</v>
      </c>
    </row>
    <row r="269" spans="13:13" x14ac:dyDescent="0.25">
      <c r="M269" s="148">
        <f t="shared" si="6"/>
        <v>0</v>
      </c>
    </row>
    <row r="270" spans="13:13" x14ac:dyDescent="0.25">
      <c r="M270" s="148">
        <f t="shared" si="6"/>
        <v>0</v>
      </c>
    </row>
    <row r="271" spans="13:13" x14ac:dyDescent="0.25">
      <c r="M271" s="148">
        <f t="shared" si="6"/>
        <v>0</v>
      </c>
    </row>
    <row r="272" spans="13:13" x14ac:dyDescent="0.25">
      <c r="M272" s="148">
        <f t="shared" si="6"/>
        <v>0</v>
      </c>
    </row>
    <row r="273" spans="13:13" x14ac:dyDescent="0.25">
      <c r="M273" s="148">
        <f t="shared" si="6"/>
        <v>0</v>
      </c>
    </row>
    <row r="274" spans="13:13" x14ac:dyDescent="0.25">
      <c r="M274" s="148">
        <f t="shared" si="6"/>
        <v>0</v>
      </c>
    </row>
    <row r="275" spans="13:13" x14ac:dyDescent="0.25">
      <c r="M275" s="148">
        <f t="shared" si="6"/>
        <v>0</v>
      </c>
    </row>
    <row r="276" spans="13:13" x14ac:dyDescent="0.25">
      <c r="M276" s="148">
        <f t="shared" si="6"/>
        <v>0</v>
      </c>
    </row>
    <row r="277" spans="13:13" x14ac:dyDescent="0.25">
      <c r="M277" s="148">
        <f t="shared" si="6"/>
        <v>0</v>
      </c>
    </row>
    <row r="278" spans="13:13" x14ac:dyDescent="0.25">
      <c r="M278" s="148">
        <f t="shared" si="6"/>
        <v>0</v>
      </c>
    </row>
    <row r="279" spans="13:13" x14ac:dyDescent="0.25">
      <c r="M279" s="148">
        <f t="shared" si="6"/>
        <v>0</v>
      </c>
    </row>
    <row r="280" spans="13:13" x14ac:dyDescent="0.25">
      <c r="M280" s="148">
        <f t="shared" si="6"/>
        <v>0</v>
      </c>
    </row>
    <row r="281" spans="13:13" x14ac:dyDescent="0.25">
      <c r="M281" s="148">
        <f t="shared" si="6"/>
        <v>0</v>
      </c>
    </row>
    <row r="282" spans="13:13" x14ac:dyDescent="0.25">
      <c r="M282" s="148">
        <f t="shared" si="6"/>
        <v>0</v>
      </c>
    </row>
    <row r="283" spans="13:13" x14ac:dyDescent="0.25">
      <c r="M283" s="148">
        <f t="shared" si="6"/>
        <v>0</v>
      </c>
    </row>
    <row r="284" spans="13:13" x14ac:dyDescent="0.25">
      <c r="M284" s="148">
        <f t="shared" si="6"/>
        <v>0</v>
      </c>
    </row>
    <row r="285" spans="13:13" x14ac:dyDescent="0.25">
      <c r="M285" s="148">
        <f t="shared" si="6"/>
        <v>0</v>
      </c>
    </row>
    <row r="286" spans="13:13" x14ac:dyDescent="0.25">
      <c r="M286" s="148">
        <f t="shared" si="6"/>
        <v>0</v>
      </c>
    </row>
    <row r="287" spans="13:13" x14ac:dyDescent="0.25">
      <c r="M287" s="148">
        <f t="shared" si="6"/>
        <v>0</v>
      </c>
    </row>
    <row r="288" spans="13:13" x14ac:dyDescent="0.25">
      <c r="M288" s="148">
        <f t="shared" si="6"/>
        <v>0</v>
      </c>
    </row>
    <row r="289" spans="13:13" x14ac:dyDescent="0.25">
      <c r="M289" s="148">
        <f t="shared" si="6"/>
        <v>0</v>
      </c>
    </row>
    <row r="290" spans="13:13" x14ac:dyDescent="0.25">
      <c r="M290" s="148">
        <f t="shared" si="6"/>
        <v>0</v>
      </c>
    </row>
    <row r="291" spans="13:13" x14ac:dyDescent="0.25">
      <c r="M291" s="148">
        <f t="shared" si="6"/>
        <v>0</v>
      </c>
    </row>
    <row r="292" spans="13:13" x14ac:dyDescent="0.25">
      <c r="M292" s="148">
        <f t="shared" si="6"/>
        <v>0</v>
      </c>
    </row>
    <row r="293" spans="13:13" x14ac:dyDescent="0.25">
      <c r="M293" s="148">
        <f t="shared" si="6"/>
        <v>0</v>
      </c>
    </row>
    <row r="294" spans="13:13" x14ac:dyDescent="0.25">
      <c r="M294" s="148">
        <f t="shared" si="6"/>
        <v>0</v>
      </c>
    </row>
    <row r="295" spans="13:13" x14ac:dyDescent="0.25">
      <c r="M295" s="148">
        <f t="shared" si="6"/>
        <v>0</v>
      </c>
    </row>
    <row r="296" spans="13:13" x14ac:dyDescent="0.25">
      <c r="M296" s="148">
        <f t="shared" si="6"/>
        <v>0</v>
      </c>
    </row>
    <row r="297" spans="13:13" x14ac:dyDescent="0.25">
      <c r="M297" s="148">
        <f t="shared" si="6"/>
        <v>0</v>
      </c>
    </row>
    <row r="298" spans="13:13" x14ac:dyDescent="0.25">
      <c r="M298" s="148">
        <f t="shared" si="6"/>
        <v>0</v>
      </c>
    </row>
    <row r="299" spans="13:13" x14ac:dyDescent="0.25">
      <c r="M299" s="148">
        <f t="shared" si="6"/>
        <v>0</v>
      </c>
    </row>
    <row r="300" spans="13:13" x14ac:dyDescent="0.25">
      <c r="M300" s="148">
        <f t="shared" si="6"/>
        <v>0</v>
      </c>
    </row>
    <row r="301" spans="13:13" x14ac:dyDescent="0.25">
      <c r="M301" s="148">
        <f t="shared" si="6"/>
        <v>0</v>
      </c>
    </row>
    <row r="302" spans="13:13" x14ac:dyDescent="0.25">
      <c r="M302" s="148">
        <f t="shared" si="6"/>
        <v>0</v>
      </c>
    </row>
    <row r="303" spans="13:13" x14ac:dyDescent="0.25">
      <c r="M303" s="148">
        <f t="shared" si="6"/>
        <v>0</v>
      </c>
    </row>
    <row r="304" spans="13:13" x14ac:dyDescent="0.25">
      <c r="M304" s="148">
        <f t="shared" si="6"/>
        <v>0</v>
      </c>
    </row>
    <row r="305" spans="13:13" x14ac:dyDescent="0.25">
      <c r="M305" s="148">
        <f t="shared" si="6"/>
        <v>0</v>
      </c>
    </row>
    <row r="306" spans="13:13" x14ac:dyDescent="0.25">
      <c r="M306" s="148">
        <f t="shared" si="6"/>
        <v>0</v>
      </c>
    </row>
    <row r="307" spans="13:13" x14ac:dyDescent="0.25">
      <c r="M307" s="148">
        <f t="shared" si="6"/>
        <v>0</v>
      </c>
    </row>
    <row r="308" spans="13:13" x14ac:dyDescent="0.25">
      <c r="M308" s="148">
        <f t="shared" si="6"/>
        <v>0</v>
      </c>
    </row>
    <row r="309" spans="13:13" x14ac:dyDescent="0.25">
      <c r="M309" s="148">
        <f t="shared" si="6"/>
        <v>0</v>
      </c>
    </row>
    <row r="310" spans="13:13" x14ac:dyDescent="0.25">
      <c r="M310" s="148">
        <f t="shared" si="6"/>
        <v>0</v>
      </c>
    </row>
    <row r="311" spans="13:13" x14ac:dyDescent="0.25">
      <c r="M311" s="148">
        <f t="shared" si="6"/>
        <v>0</v>
      </c>
    </row>
    <row r="312" spans="13:13" x14ac:dyDescent="0.25">
      <c r="M312" s="148">
        <f t="shared" si="6"/>
        <v>0</v>
      </c>
    </row>
    <row r="313" spans="13:13" x14ac:dyDescent="0.25">
      <c r="M313" s="148">
        <f t="shared" si="6"/>
        <v>0</v>
      </c>
    </row>
    <row r="314" spans="13:13" x14ac:dyDescent="0.25">
      <c r="M314" s="148">
        <f t="shared" si="6"/>
        <v>0</v>
      </c>
    </row>
    <row r="315" spans="13:13" x14ac:dyDescent="0.25">
      <c r="M315" s="148">
        <f t="shared" si="6"/>
        <v>0</v>
      </c>
    </row>
    <row r="316" spans="13:13" x14ac:dyDescent="0.25">
      <c r="M316" s="148">
        <f t="shared" si="6"/>
        <v>0</v>
      </c>
    </row>
    <row r="317" spans="13:13" x14ac:dyDescent="0.25">
      <c r="M317" s="148">
        <f t="shared" si="6"/>
        <v>0</v>
      </c>
    </row>
    <row r="318" spans="13:13" x14ac:dyDescent="0.25">
      <c r="M318" s="148">
        <f t="shared" si="6"/>
        <v>0</v>
      </c>
    </row>
    <row r="319" spans="13:13" x14ac:dyDescent="0.25">
      <c r="M319" s="148">
        <f t="shared" si="6"/>
        <v>0</v>
      </c>
    </row>
    <row r="320" spans="13:13" x14ac:dyDescent="0.25">
      <c r="M320" s="148">
        <f t="shared" si="6"/>
        <v>0</v>
      </c>
    </row>
    <row r="321" spans="13:13" x14ac:dyDescent="0.25">
      <c r="M321" s="148">
        <f t="shared" si="6"/>
        <v>0</v>
      </c>
    </row>
    <row r="322" spans="13:13" x14ac:dyDescent="0.25">
      <c r="M322" s="148">
        <f t="shared" si="6"/>
        <v>0</v>
      </c>
    </row>
    <row r="323" spans="13:13" x14ac:dyDescent="0.25">
      <c r="M323" s="148">
        <f t="shared" ref="M323:M386" si="7">D323-C323</f>
        <v>0</v>
      </c>
    </row>
    <row r="324" spans="13:13" x14ac:dyDescent="0.25">
      <c r="M324" s="148">
        <f t="shared" si="7"/>
        <v>0</v>
      </c>
    </row>
    <row r="325" spans="13:13" x14ac:dyDescent="0.25">
      <c r="M325" s="148">
        <f t="shared" si="7"/>
        <v>0</v>
      </c>
    </row>
    <row r="326" spans="13:13" x14ac:dyDescent="0.25">
      <c r="M326" s="148">
        <f t="shared" si="7"/>
        <v>0</v>
      </c>
    </row>
    <row r="327" spans="13:13" x14ac:dyDescent="0.25">
      <c r="M327" s="148">
        <f t="shared" si="7"/>
        <v>0</v>
      </c>
    </row>
    <row r="328" spans="13:13" x14ac:dyDescent="0.25">
      <c r="M328" s="148">
        <f t="shared" si="7"/>
        <v>0</v>
      </c>
    </row>
    <row r="329" spans="13:13" x14ac:dyDescent="0.25">
      <c r="M329" s="148">
        <f t="shared" si="7"/>
        <v>0</v>
      </c>
    </row>
    <row r="330" spans="13:13" x14ac:dyDescent="0.25">
      <c r="M330" s="148">
        <f t="shared" si="7"/>
        <v>0</v>
      </c>
    </row>
    <row r="331" spans="13:13" x14ac:dyDescent="0.25">
      <c r="M331" s="148">
        <f t="shared" si="7"/>
        <v>0</v>
      </c>
    </row>
    <row r="332" spans="13:13" x14ac:dyDescent="0.25">
      <c r="M332" s="148">
        <f t="shared" si="7"/>
        <v>0</v>
      </c>
    </row>
    <row r="333" spans="13:13" x14ac:dyDescent="0.25">
      <c r="M333" s="148">
        <f t="shared" si="7"/>
        <v>0</v>
      </c>
    </row>
    <row r="334" spans="13:13" x14ac:dyDescent="0.25">
      <c r="M334" s="148">
        <f t="shared" si="7"/>
        <v>0</v>
      </c>
    </row>
    <row r="335" spans="13:13" x14ac:dyDescent="0.25">
      <c r="M335" s="148">
        <f t="shared" si="7"/>
        <v>0</v>
      </c>
    </row>
    <row r="336" spans="13:13" x14ac:dyDescent="0.25">
      <c r="M336" s="148">
        <f t="shared" si="7"/>
        <v>0</v>
      </c>
    </row>
    <row r="337" spans="13:13" x14ac:dyDescent="0.25">
      <c r="M337" s="148">
        <f t="shared" si="7"/>
        <v>0</v>
      </c>
    </row>
    <row r="338" spans="13:13" x14ac:dyDescent="0.25">
      <c r="M338" s="148">
        <f t="shared" si="7"/>
        <v>0</v>
      </c>
    </row>
    <row r="339" spans="13:13" x14ac:dyDescent="0.25">
      <c r="M339" s="148">
        <f t="shared" si="7"/>
        <v>0</v>
      </c>
    </row>
    <row r="340" spans="13:13" x14ac:dyDescent="0.25">
      <c r="M340" s="148">
        <f t="shared" si="7"/>
        <v>0</v>
      </c>
    </row>
    <row r="341" spans="13:13" x14ac:dyDescent="0.25">
      <c r="M341" s="148">
        <f t="shared" si="7"/>
        <v>0</v>
      </c>
    </row>
    <row r="342" spans="13:13" x14ac:dyDescent="0.25">
      <c r="M342" s="148">
        <f t="shared" si="7"/>
        <v>0</v>
      </c>
    </row>
    <row r="343" spans="13:13" x14ac:dyDescent="0.25">
      <c r="M343" s="148">
        <f t="shared" si="7"/>
        <v>0</v>
      </c>
    </row>
    <row r="344" spans="13:13" x14ac:dyDescent="0.25">
      <c r="M344" s="148">
        <f t="shared" si="7"/>
        <v>0</v>
      </c>
    </row>
    <row r="345" spans="13:13" x14ac:dyDescent="0.25">
      <c r="M345" s="148">
        <f t="shared" si="7"/>
        <v>0</v>
      </c>
    </row>
    <row r="346" spans="13:13" x14ac:dyDescent="0.25">
      <c r="M346" s="148">
        <f t="shared" si="7"/>
        <v>0</v>
      </c>
    </row>
    <row r="347" spans="13:13" x14ac:dyDescent="0.25">
      <c r="M347" s="148">
        <f t="shared" si="7"/>
        <v>0</v>
      </c>
    </row>
    <row r="348" spans="13:13" x14ac:dyDescent="0.25">
      <c r="M348" s="148">
        <f t="shared" si="7"/>
        <v>0</v>
      </c>
    </row>
    <row r="349" spans="13:13" x14ac:dyDescent="0.25">
      <c r="M349" s="148">
        <f t="shared" si="7"/>
        <v>0</v>
      </c>
    </row>
    <row r="350" spans="13:13" x14ac:dyDescent="0.25">
      <c r="M350" s="148">
        <f t="shared" si="7"/>
        <v>0</v>
      </c>
    </row>
    <row r="351" spans="13:13" x14ac:dyDescent="0.25">
      <c r="M351" s="148">
        <f t="shared" si="7"/>
        <v>0</v>
      </c>
    </row>
    <row r="352" spans="13:13" x14ac:dyDescent="0.25">
      <c r="M352" s="148">
        <f t="shared" si="7"/>
        <v>0</v>
      </c>
    </row>
    <row r="353" spans="13:13" x14ac:dyDescent="0.25">
      <c r="M353" s="148">
        <f t="shared" si="7"/>
        <v>0</v>
      </c>
    </row>
    <row r="354" spans="13:13" x14ac:dyDescent="0.25">
      <c r="M354" s="148">
        <f t="shared" si="7"/>
        <v>0</v>
      </c>
    </row>
    <row r="355" spans="13:13" x14ac:dyDescent="0.25">
      <c r="M355" s="148">
        <f t="shared" si="7"/>
        <v>0</v>
      </c>
    </row>
    <row r="356" spans="13:13" x14ac:dyDescent="0.25">
      <c r="M356" s="148">
        <f t="shared" si="7"/>
        <v>0</v>
      </c>
    </row>
    <row r="357" spans="13:13" x14ac:dyDescent="0.25">
      <c r="M357" s="148">
        <f t="shared" si="7"/>
        <v>0</v>
      </c>
    </row>
    <row r="358" spans="13:13" x14ac:dyDescent="0.25">
      <c r="M358" s="148">
        <f t="shared" si="7"/>
        <v>0</v>
      </c>
    </row>
    <row r="359" spans="13:13" x14ac:dyDescent="0.25">
      <c r="M359" s="148">
        <f t="shared" si="7"/>
        <v>0</v>
      </c>
    </row>
    <row r="360" spans="13:13" x14ac:dyDescent="0.25">
      <c r="M360" s="148">
        <f t="shared" si="7"/>
        <v>0</v>
      </c>
    </row>
    <row r="361" spans="13:13" x14ac:dyDescent="0.25">
      <c r="M361" s="148">
        <f t="shared" si="7"/>
        <v>0</v>
      </c>
    </row>
    <row r="362" spans="13:13" x14ac:dyDescent="0.25">
      <c r="M362" s="148">
        <f t="shared" si="7"/>
        <v>0</v>
      </c>
    </row>
    <row r="363" spans="13:13" x14ac:dyDescent="0.25">
      <c r="M363" s="148">
        <f t="shared" si="7"/>
        <v>0</v>
      </c>
    </row>
    <row r="364" spans="13:13" x14ac:dyDescent="0.25">
      <c r="M364" s="148">
        <f t="shared" si="7"/>
        <v>0</v>
      </c>
    </row>
    <row r="365" spans="13:13" x14ac:dyDescent="0.25">
      <c r="M365" s="148">
        <f t="shared" si="7"/>
        <v>0</v>
      </c>
    </row>
    <row r="366" spans="13:13" x14ac:dyDescent="0.25">
      <c r="M366" s="148">
        <f t="shared" si="7"/>
        <v>0</v>
      </c>
    </row>
    <row r="367" spans="13:13" x14ac:dyDescent="0.25">
      <c r="M367" s="148">
        <f t="shared" si="7"/>
        <v>0</v>
      </c>
    </row>
    <row r="368" spans="13:13" x14ac:dyDescent="0.25">
      <c r="M368" s="148">
        <f t="shared" si="7"/>
        <v>0</v>
      </c>
    </row>
    <row r="369" spans="13:13" x14ac:dyDescent="0.25">
      <c r="M369" s="148">
        <f t="shared" si="7"/>
        <v>0</v>
      </c>
    </row>
    <row r="370" spans="13:13" x14ac:dyDescent="0.25">
      <c r="M370" s="148">
        <f t="shared" si="7"/>
        <v>0</v>
      </c>
    </row>
    <row r="371" spans="13:13" x14ac:dyDescent="0.25">
      <c r="M371" s="148">
        <f t="shared" si="7"/>
        <v>0</v>
      </c>
    </row>
    <row r="372" spans="13:13" x14ac:dyDescent="0.25">
      <c r="M372" s="148">
        <f t="shared" si="7"/>
        <v>0</v>
      </c>
    </row>
    <row r="373" spans="13:13" x14ac:dyDescent="0.25">
      <c r="M373" s="148">
        <f t="shared" si="7"/>
        <v>0</v>
      </c>
    </row>
    <row r="374" spans="13:13" x14ac:dyDescent="0.25">
      <c r="M374" s="148">
        <f t="shared" si="7"/>
        <v>0</v>
      </c>
    </row>
    <row r="375" spans="13:13" x14ac:dyDescent="0.25">
      <c r="M375" s="148">
        <f t="shared" si="7"/>
        <v>0</v>
      </c>
    </row>
    <row r="376" spans="13:13" x14ac:dyDescent="0.25">
      <c r="M376" s="148">
        <f t="shared" si="7"/>
        <v>0</v>
      </c>
    </row>
    <row r="377" spans="13:13" x14ac:dyDescent="0.25">
      <c r="M377" s="148">
        <f t="shared" si="7"/>
        <v>0</v>
      </c>
    </row>
    <row r="378" spans="13:13" x14ac:dyDescent="0.25">
      <c r="M378" s="148">
        <f t="shared" si="7"/>
        <v>0</v>
      </c>
    </row>
    <row r="379" spans="13:13" x14ac:dyDescent="0.25">
      <c r="M379" s="148">
        <f t="shared" si="7"/>
        <v>0</v>
      </c>
    </row>
    <row r="380" spans="13:13" x14ac:dyDescent="0.25">
      <c r="M380" s="148">
        <f t="shared" si="7"/>
        <v>0</v>
      </c>
    </row>
    <row r="381" spans="13:13" x14ac:dyDescent="0.25">
      <c r="M381" s="148">
        <f t="shared" si="7"/>
        <v>0</v>
      </c>
    </row>
    <row r="382" spans="13:13" x14ac:dyDescent="0.25">
      <c r="M382" s="148">
        <f t="shared" si="7"/>
        <v>0</v>
      </c>
    </row>
    <row r="383" spans="13:13" x14ac:dyDescent="0.25">
      <c r="M383" s="148">
        <f t="shared" si="7"/>
        <v>0</v>
      </c>
    </row>
    <row r="384" spans="13:13" x14ac:dyDescent="0.25">
      <c r="M384" s="148">
        <f t="shared" si="7"/>
        <v>0</v>
      </c>
    </row>
    <row r="385" spans="13:13" x14ac:dyDescent="0.25">
      <c r="M385" s="148">
        <f t="shared" si="7"/>
        <v>0</v>
      </c>
    </row>
    <row r="386" spans="13:13" x14ac:dyDescent="0.25">
      <c r="M386" s="148">
        <f t="shared" si="7"/>
        <v>0</v>
      </c>
    </row>
    <row r="387" spans="13:13" x14ac:dyDescent="0.25">
      <c r="M387" s="148">
        <f t="shared" ref="M387:M450" si="8">D387-C387</f>
        <v>0</v>
      </c>
    </row>
    <row r="388" spans="13:13" x14ac:dyDescent="0.25">
      <c r="M388" s="148">
        <f t="shared" si="8"/>
        <v>0</v>
      </c>
    </row>
    <row r="389" spans="13:13" x14ac:dyDescent="0.25">
      <c r="M389" s="148">
        <f t="shared" si="8"/>
        <v>0</v>
      </c>
    </row>
    <row r="390" spans="13:13" x14ac:dyDescent="0.25">
      <c r="M390" s="148">
        <f t="shared" si="8"/>
        <v>0</v>
      </c>
    </row>
    <row r="391" spans="13:13" x14ac:dyDescent="0.25">
      <c r="M391" s="148">
        <f t="shared" si="8"/>
        <v>0</v>
      </c>
    </row>
    <row r="392" spans="13:13" x14ac:dyDescent="0.25">
      <c r="M392" s="148">
        <f t="shared" si="8"/>
        <v>0</v>
      </c>
    </row>
    <row r="393" spans="13:13" x14ac:dyDescent="0.25">
      <c r="M393" s="148">
        <f t="shared" si="8"/>
        <v>0</v>
      </c>
    </row>
    <row r="394" spans="13:13" x14ac:dyDescent="0.25">
      <c r="M394" s="148">
        <f t="shared" si="8"/>
        <v>0</v>
      </c>
    </row>
    <row r="395" spans="13:13" x14ac:dyDescent="0.25">
      <c r="M395" s="148">
        <f t="shared" si="8"/>
        <v>0</v>
      </c>
    </row>
    <row r="396" spans="13:13" x14ac:dyDescent="0.25">
      <c r="M396" s="148">
        <f t="shared" si="8"/>
        <v>0</v>
      </c>
    </row>
    <row r="397" spans="13:13" x14ac:dyDescent="0.25">
      <c r="M397" s="148">
        <f t="shared" si="8"/>
        <v>0</v>
      </c>
    </row>
    <row r="398" spans="13:13" x14ac:dyDescent="0.25">
      <c r="M398" s="148">
        <f t="shared" si="8"/>
        <v>0</v>
      </c>
    </row>
    <row r="399" spans="13:13" x14ac:dyDescent="0.25">
      <c r="M399" s="148">
        <f t="shared" si="8"/>
        <v>0</v>
      </c>
    </row>
    <row r="400" spans="13:13" x14ac:dyDescent="0.25">
      <c r="M400" s="148">
        <f t="shared" si="8"/>
        <v>0</v>
      </c>
    </row>
    <row r="401" spans="13:13" x14ac:dyDescent="0.25">
      <c r="M401" s="148">
        <f t="shared" si="8"/>
        <v>0</v>
      </c>
    </row>
    <row r="402" spans="13:13" x14ac:dyDescent="0.25">
      <c r="M402" s="148">
        <f t="shared" si="8"/>
        <v>0</v>
      </c>
    </row>
    <row r="403" spans="13:13" x14ac:dyDescent="0.25">
      <c r="M403" s="148">
        <f t="shared" si="8"/>
        <v>0</v>
      </c>
    </row>
    <row r="404" spans="13:13" x14ac:dyDescent="0.25">
      <c r="M404" s="148">
        <f t="shared" si="8"/>
        <v>0</v>
      </c>
    </row>
    <row r="405" spans="13:13" x14ac:dyDescent="0.25">
      <c r="M405" s="148">
        <f t="shared" si="8"/>
        <v>0</v>
      </c>
    </row>
    <row r="406" spans="13:13" x14ac:dyDescent="0.25">
      <c r="M406" s="148">
        <f t="shared" si="8"/>
        <v>0</v>
      </c>
    </row>
    <row r="407" spans="13:13" x14ac:dyDescent="0.25">
      <c r="M407" s="148">
        <f t="shared" si="8"/>
        <v>0</v>
      </c>
    </row>
    <row r="408" spans="13:13" x14ac:dyDescent="0.25">
      <c r="M408" s="148">
        <f t="shared" si="8"/>
        <v>0</v>
      </c>
    </row>
    <row r="409" spans="13:13" x14ac:dyDescent="0.25">
      <c r="M409" s="148">
        <f t="shared" si="8"/>
        <v>0</v>
      </c>
    </row>
    <row r="410" spans="13:13" x14ac:dyDescent="0.25">
      <c r="M410" s="148">
        <f t="shared" si="8"/>
        <v>0</v>
      </c>
    </row>
    <row r="411" spans="13:13" x14ac:dyDescent="0.25">
      <c r="M411" s="148">
        <f t="shared" si="8"/>
        <v>0</v>
      </c>
    </row>
    <row r="412" spans="13:13" x14ac:dyDescent="0.25">
      <c r="M412" s="148">
        <f t="shared" si="8"/>
        <v>0</v>
      </c>
    </row>
    <row r="413" spans="13:13" x14ac:dyDescent="0.25">
      <c r="M413" s="148">
        <f t="shared" si="8"/>
        <v>0</v>
      </c>
    </row>
    <row r="414" spans="13:13" x14ac:dyDescent="0.25">
      <c r="M414" s="148">
        <f t="shared" si="8"/>
        <v>0</v>
      </c>
    </row>
    <row r="415" spans="13:13" x14ac:dyDescent="0.25">
      <c r="M415" s="148">
        <f t="shared" si="8"/>
        <v>0</v>
      </c>
    </row>
    <row r="416" spans="13:13" x14ac:dyDescent="0.25">
      <c r="M416" s="148">
        <f t="shared" si="8"/>
        <v>0</v>
      </c>
    </row>
    <row r="417" spans="13:13" x14ac:dyDescent="0.25">
      <c r="M417" s="148">
        <f t="shared" si="8"/>
        <v>0</v>
      </c>
    </row>
    <row r="418" spans="13:13" x14ac:dyDescent="0.25">
      <c r="M418" s="148">
        <f t="shared" si="8"/>
        <v>0</v>
      </c>
    </row>
    <row r="419" spans="13:13" x14ac:dyDescent="0.25">
      <c r="M419" s="148">
        <f t="shared" si="8"/>
        <v>0</v>
      </c>
    </row>
    <row r="420" spans="13:13" x14ac:dyDescent="0.25">
      <c r="M420" s="148">
        <f t="shared" si="8"/>
        <v>0</v>
      </c>
    </row>
    <row r="421" spans="13:13" x14ac:dyDescent="0.25">
      <c r="M421" s="148">
        <f t="shared" si="8"/>
        <v>0</v>
      </c>
    </row>
    <row r="422" spans="13:13" x14ac:dyDescent="0.25">
      <c r="M422" s="148">
        <f t="shared" si="8"/>
        <v>0</v>
      </c>
    </row>
    <row r="423" spans="13:13" x14ac:dyDescent="0.25">
      <c r="M423" s="148">
        <f t="shared" si="8"/>
        <v>0</v>
      </c>
    </row>
    <row r="424" spans="13:13" x14ac:dyDescent="0.25">
      <c r="M424" s="148">
        <f t="shared" si="8"/>
        <v>0</v>
      </c>
    </row>
    <row r="425" spans="13:13" x14ac:dyDescent="0.25">
      <c r="M425" s="148">
        <f t="shared" si="8"/>
        <v>0</v>
      </c>
    </row>
    <row r="426" spans="13:13" x14ac:dyDescent="0.25">
      <c r="M426" s="148">
        <f t="shared" si="8"/>
        <v>0</v>
      </c>
    </row>
    <row r="427" spans="13:13" x14ac:dyDescent="0.25">
      <c r="M427" s="148">
        <f t="shared" si="8"/>
        <v>0</v>
      </c>
    </row>
    <row r="428" spans="13:13" x14ac:dyDescent="0.25">
      <c r="M428" s="148">
        <f t="shared" si="8"/>
        <v>0</v>
      </c>
    </row>
    <row r="429" spans="13:13" x14ac:dyDescent="0.25">
      <c r="M429" s="148">
        <f t="shared" si="8"/>
        <v>0</v>
      </c>
    </row>
    <row r="430" spans="13:13" x14ac:dyDescent="0.25">
      <c r="M430" s="148">
        <f t="shared" si="8"/>
        <v>0</v>
      </c>
    </row>
    <row r="431" spans="13:13" x14ac:dyDescent="0.25">
      <c r="M431" s="148">
        <f t="shared" si="8"/>
        <v>0</v>
      </c>
    </row>
    <row r="432" spans="13:13" x14ac:dyDescent="0.25">
      <c r="M432" s="148">
        <f t="shared" si="8"/>
        <v>0</v>
      </c>
    </row>
    <row r="433" spans="13:13" x14ac:dyDescent="0.25">
      <c r="M433" s="148">
        <f t="shared" si="8"/>
        <v>0</v>
      </c>
    </row>
    <row r="434" spans="13:13" x14ac:dyDescent="0.25">
      <c r="M434" s="148">
        <f t="shared" si="8"/>
        <v>0</v>
      </c>
    </row>
    <row r="435" spans="13:13" x14ac:dyDescent="0.25">
      <c r="M435" s="148">
        <f t="shared" si="8"/>
        <v>0</v>
      </c>
    </row>
    <row r="436" spans="13:13" x14ac:dyDescent="0.25">
      <c r="M436" s="148">
        <f t="shared" si="8"/>
        <v>0</v>
      </c>
    </row>
    <row r="437" spans="13:13" x14ac:dyDescent="0.25">
      <c r="M437" s="148">
        <f t="shared" si="8"/>
        <v>0</v>
      </c>
    </row>
    <row r="438" spans="13:13" x14ac:dyDescent="0.25">
      <c r="M438" s="148">
        <f t="shared" si="8"/>
        <v>0</v>
      </c>
    </row>
    <row r="439" spans="13:13" x14ac:dyDescent="0.25">
      <c r="M439" s="148">
        <f t="shared" si="8"/>
        <v>0</v>
      </c>
    </row>
    <row r="440" spans="13:13" x14ac:dyDescent="0.25">
      <c r="M440" s="148">
        <f t="shared" si="8"/>
        <v>0</v>
      </c>
    </row>
    <row r="441" spans="13:13" x14ac:dyDescent="0.25">
      <c r="M441" s="148">
        <f t="shared" si="8"/>
        <v>0</v>
      </c>
    </row>
    <row r="442" spans="13:13" x14ac:dyDescent="0.25">
      <c r="M442" s="148">
        <f t="shared" si="8"/>
        <v>0</v>
      </c>
    </row>
    <row r="443" spans="13:13" x14ac:dyDescent="0.25">
      <c r="M443" s="148">
        <f t="shared" si="8"/>
        <v>0</v>
      </c>
    </row>
    <row r="444" spans="13:13" x14ac:dyDescent="0.25">
      <c r="M444" s="148">
        <f t="shared" si="8"/>
        <v>0</v>
      </c>
    </row>
    <row r="445" spans="13:13" x14ac:dyDescent="0.25">
      <c r="M445" s="148">
        <f t="shared" si="8"/>
        <v>0</v>
      </c>
    </row>
    <row r="446" spans="13:13" x14ac:dyDescent="0.25">
      <c r="M446" s="148">
        <f t="shared" si="8"/>
        <v>0</v>
      </c>
    </row>
    <row r="447" spans="13:13" x14ac:dyDescent="0.25">
      <c r="M447" s="148">
        <f t="shared" si="8"/>
        <v>0</v>
      </c>
    </row>
    <row r="448" spans="13:13" x14ac:dyDescent="0.25">
      <c r="M448" s="148">
        <f t="shared" si="8"/>
        <v>0</v>
      </c>
    </row>
    <row r="449" spans="13:13" x14ac:dyDescent="0.25">
      <c r="M449" s="148">
        <f t="shared" si="8"/>
        <v>0</v>
      </c>
    </row>
    <row r="450" spans="13:13" x14ac:dyDescent="0.25">
      <c r="M450" s="148">
        <f t="shared" si="8"/>
        <v>0</v>
      </c>
    </row>
    <row r="451" spans="13:13" x14ac:dyDescent="0.25">
      <c r="M451" s="148">
        <f t="shared" ref="M451:M500" si="9">D451-C451</f>
        <v>0</v>
      </c>
    </row>
    <row r="452" spans="13:13" x14ac:dyDescent="0.25">
      <c r="M452" s="148">
        <f t="shared" si="9"/>
        <v>0</v>
      </c>
    </row>
    <row r="453" spans="13:13" x14ac:dyDescent="0.25">
      <c r="M453" s="148">
        <f t="shared" si="9"/>
        <v>0</v>
      </c>
    </row>
    <row r="454" spans="13:13" x14ac:dyDescent="0.25">
      <c r="M454" s="148">
        <f t="shared" si="9"/>
        <v>0</v>
      </c>
    </row>
    <row r="455" spans="13:13" x14ac:dyDescent="0.25">
      <c r="M455" s="148">
        <f t="shared" si="9"/>
        <v>0</v>
      </c>
    </row>
    <row r="456" spans="13:13" x14ac:dyDescent="0.25">
      <c r="M456" s="148">
        <f t="shared" si="9"/>
        <v>0</v>
      </c>
    </row>
    <row r="457" spans="13:13" x14ac:dyDescent="0.25">
      <c r="M457" s="148">
        <f t="shared" si="9"/>
        <v>0</v>
      </c>
    </row>
    <row r="458" spans="13:13" x14ac:dyDescent="0.25">
      <c r="M458" s="148">
        <f t="shared" si="9"/>
        <v>0</v>
      </c>
    </row>
    <row r="459" spans="13:13" x14ac:dyDescent="0.25">
      <c r="M459" s="148">
        <f t="shared" si="9"/>
        <v>0</v>
      </c>
    </row>
    <row r="460" spans="13:13" x14ac:dyDescent="0.25">
      <c r="M460" s="148">
        <f t="shared" si="9"/>
        <v>0</v>
      </c>
    </row>
    <row r="461" spans="13:13" x14ac:dyDescent="0.25">
      <c r="M461" s="148">
        <f t="shared" si="9"/>
        <v>0</v>
      </c>
    </row>
    <row r="462" spans="13:13" x14ac:dyDescent="0.25">
      <c r="M462" s="148">
        <f t="shared" si="9"/>
        <v>0</v>
      </c>
    </row>
    <row r="463" spans="13:13" x14ac:dyDescent="0.25">
      <c r="M463" s="148">
        <f t="shared" si="9"/>
        <v>0</v>
      </c>
    </row>
    <row r="464" spans="13:13" x14ac:dyDescent="0.25">
      <c r="M464" s="148">
        <f t="shared" si="9"/>
        <v>0</v>
      </c>
    </row>
    <row r="465" spans="13:13" x14ac:dyDescent="0.25">
      <c r="M465" s="148">
        <f t="shared" si="9"/>
        <v>0</v>
      </c>
    </row>
    <row r="466" spans="13:13" x14ac:dyDescent="0.25">
      <c r="M466" s="148">
        <f t="shared" si="9"/>
        <v>0</v>
      </c>
    </row>
    <row r="467" spans="13:13" x14ac:dyDescent="0.25">
      <c r="M467" s="148">
        <f t="shared" si="9"/>
        <v>0</v>
      </c>
    </row>
    <row r="468" spans="13:13" x14ac:dyDescent="0.25">
      <c r="M468" s="148">
        <f t="shared" si="9"/>
        <v>0</v>
      </c>
    </row>
    <row r="469" spans="13:13" x14ac:dyDescent="0.25">
      <c r="M469" s="148">
        <f t="shared" si="9"/>
        <v>0</v>
      </c>
    </row>
    <row r="470" spans="13:13" x14ac:dyDescent="0.25">
      <c r="M470" s="148">
        <f t="shared" si="9"/>
        <v>0</v>
      </c>
    </row>
    <row r="471" spans="13:13" x14ac:dyDescent="0.25">
      <c r="M471" s="148">
        <f t="shared" si="9"/>
        <v>0</v>
      </c>
    </row>
    <row r="472" spans="13:13" x14ac:dyDescent="0.25">
      <c r="M472" s="148">
        <f t="shared" si="9"/>
        <v>0</v>
      </c>
    </row>
    <row r="473" spans="13:13" x14ac:dyDescent="0.25">
      <c r="M473" s="148">
        <f t="shared" si="9"/>
        <v>0</v>
      </c>
    </row>
    <row r="474" spans="13:13" x14ac:dyDescent="0.25">
      <c r="M474" s="148">
        <f t="shared" si="9"/>
        <v>0</v>
      </c>
    </row>
    <row r="475" spans="13:13" x14ac:dyDescent="0.25">
      <c r="M475" s="148">
        <f t="shared" si="9"/>
        <v>0</v>
      </c>
    </row>
    <row r="476" spans="13:13" x14ac:dyDescent="0.25">
      <c r="M476" s="148">
        <f t="shared" si="9"/>
        <v>0</v>
      </c>
    </row>
    <row r="477" spans="13:13" x14ac:dyDescent="0.25">
      <c r="M477" s="148">
        <f t="shared" si="9"/>
        <v>0</v>
      </c>
    </row>
    <row r="478" spans="13:13" x14ac:dyDescent="0.25">
      <c r="M478" s="148">
        <f t="shared" si="9"/>
        <v>0</v>
      </c>
    </row>
    <row r="479" spans="13:13" x14ac:dyDescent="0.25">
      <c r="M479" s="148">
        <f t="shared" si="9"/>
        <v>0</v>
      </c>
    </row>
    <row r="480" spans="13:13" x14ac:dyDescent="0.25">
      <c r="M480" s="148">
        <f t="shared" si="9"/>
        <v>0</v>
      </c>
    </row>
    <row r="481" spans="13:13" x14ac:dyDescent="0.25">
      <c r="M481" s="148">
        <f t="shared" si="9"/>
        <v>0</v>
      </c>
    </row>
    <row r="482" spans="13:13" x14ac:dyDescent="0.25">
      <c r="M482" s="148">
        <f t="shared" si="9"/>
        <v>0</v>
      </c>
    </row>
    <row r="483" spans="13:13" x14ac:dyDescent="0.25">
      <c r="M483" s="148">
        <f t="shared" si="9"/>
        <v>0</v>
      </c>
    </row>
    <row r="484" spans="13:13" x14ac:dyDescent="0.25">
      <c r="M484" s="148">
        <f t="shared" si="9"/>
        <v>0</v>
      </c>
    </row>
    <row r="485" spans="13:13" x14ac:dyDescent="0.25">
      <c r="M485" s="148">
        <f t="shared" si="9"/>
        <v>0</v>
      </c>
    </row>
    <row r="486" spans="13:13" x14ac:dyDescent="0.25">
      <c r="M486" s="148">
        <f t="shared" si="9"/>
        <v>0</v>
      </c>
    </row>
    <row r="487" spans="13:13" x14ac:dyDescent="0.25">
      <c r="M487" s="148">
        <f t="shared" si="9"/>
        <v>0</v>
      </c>
    </row>
    <row r="488" spans="13:13" x14ac:dyDescent="0.25">
      <c r="M488" s="148">
        <f t="shared" si="9"/>
        <v>0</v>
      </c>
    </row>
    <row r="489" spans="13:13" x14ac:dyDescent="0.25">
      <c r="M489" s="148">
        <f t="shared" si="9"/>
        <v>0</v>
      </c>
    </row>
    <row r="490" spans="13:13" x14ac:dyDescent="0.25">
      <c r="M490" s="148">
        <f t="shared" si="9"/>
        <v>0</v>
      </c>
    </row>
    <row r="491" spans="13:13" x14ac:dyDescent="0.25">
      <c r="M491" s="148">
        <f t="shared" si="9"/>
        <v>0</v>
      </c>
    </row>
    <row r="492" spans="13:13" x14ac:dyDescent="0.25">
      <c r="M492" s="148">
        <f t="shared" si="9"/>
        <v>0</v>
      </c>
    </row>
    <row r="493" spans="13:13" x14ac:dyDescent="0.25">
      <c r="M493" s="148">
        <f t="shared" si="9"/>
        <v>0</v>
      </c>
    </row>
    <row r="494" spans="13:13" x14ac:dyDescent="0.25">
      <c r="M494" s="148">
        <f t="shared" si="9"/>
        <v>0</v>
      </c>
    </row>
    <row r="495" spans="13:13" x14ac:dyDescent="0.25">
      <c r="M495" s="148">
        <f t="shared" si="9"/>
        <v>0</v>
      </c>
    </row>
    <row r="496" spans="13:13" x14ac:dyDescent="0.25">
      <c r="M496" s="148">
        <f t="shared" si="9"/>
        <v>0</v>
      </c>
    </row>
    <row r="497" spans="13:13" x14ac:dyDescent="0.25">
      <c r="M497" s="148">
        <f t="shared" si="9"/>
        <v>0</v>
      </c>
    </row>
    <row r="498" spans="13:13" x14ac:dyDescent="0.25">
      <c r="M498" s="148">
        <f t="shared" si="9"/>
        <v>0</v>
      </c>
    </row>
    <row r="499" spans="13:13" x14ac:dyDescent="0.25">
      <c r="M499" s="148">
        <f t="shared" si="9"/>
        <v>0</v>
      </c>
    </row>
    <row r="500" spans="13:13" x14ac:dyDescent="0.25">
      <c r="M500" s="148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K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.42578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93" t="s">
        <v>0</v>
      </c>
      <c r="B1" s="94" t="s">
        <v>1</v>
      </c>
      <c r="C1" s="95" t="s">
        <v>2</v>
      </c>
      <c r="D1" s="96" t="s">
        <v>256</v>
      </c>
      <c r="E1" s="97" t="s">
        <v>3</v>
      </c>
      <c r="F1" s="97" t="s">
        <v>4</v>
      </c>
      <c r="G1" s="97" t="s">
        <v>5</v>
      </c>
      <c r="H1" s="98" t="s">
        <v>6</v>
      </c>
      <c r="I1" s="96" t="s">
        <v>7</v>
      </c>
      <c r="J1" s="98" t="s">
        <v>8</v>
      </c>
      <c r="K1" s="99" t="s">
        <v>9</v>
      </c>
      <c r="L1" s="100" t="s">
        <v>10</v>
      </c>
      <c r="M1" t="s">
        <v>256</v>
      </c>
      <c r="N1" t="s">
        <v>257</v>
      </c>
      <c r="P1" t="s">
        <v>258</v>
      </c>
      <c r="Q1" t="s">
        <v>259</v>
      </c>
      <c r="R1" t="s">
        <v>260</v>
      </c>
      <c r="S1" s="161" t="s">
        <v>261</v>
      </c>
      <c r="T1" t="s">
        <v>262</v>
      </c>
    </row>
    <row r="2" spans="1:20" x14ac:dyDescent="0.25">
      <c r="A2" s="87" t="s">
        <v>186</v>
      </c>
      <c r="B2" s="81" t="s">
        <v>12</v>
      </c>
      <c r="C2" s="151">
        <v>0.23055555555555554</v>
      </c>
      <c r="D2" s="152">
        <v>0.26874999999999999</v>
      </c>
      <c r="E2" s="82">
        <v>84780235</v>
      </c>
      <c r="F2" s="82"/>
      <c r="G2" s="82">
        <v>5111199</v>
      </c>
      <c r="H2" s="77">
        <v>33280</v>
      </c>
      <c r="I2" s="80">
        <v>81100</v>
      </c>
      <c r="J2" s="77" t="s">
        <v>15</v>
      </c>
      <c r="K2" s="80">
        <v>11891852</v>
      </c>
      <c r="L2" s="88"/>
      <c r="M2" s="148">
        <f>D2-C2</f>
        <v>3.8194444444444448E-2</v>
      </c>
      <c r="N2">
        <f>HOUR(C2)</f>
        <v>5</v>
      </c>
      <c r="P2" s="158">
        <v>0</v>
      </c>
      <c r="Q2" s="158">
        <f>COUNTIF(N:N, "0")</f>
        <v>0</v>
      </c>
      <c r="R2" s="158">
        <f>AVERAGE($Q$2:$Q$25)</f>
        <v>1.7916666666666667</v>
      </c>
      <c r="S2" s="159">
        <v>0</v>
      </c>
      <c r="T2" s="160">
        <f>AVERAGEIF($S$2:$S$25, "&lt;&gt; 0")</f>
        <v>0.20381635802469139</v>
      </c>
    </row>
    <row r="3" spans="1:20" x14ac:dyDescent="0.25">
      <c r="A3" s="78"/>
      <c r="B3" s="76"/>
      <c r="C3" s="151">
        <v>0.25069444444444444</v>
      </c>
      <c r="D3" s="145">
        <v>0.29166666666666669</v>
      </c>
      <c r="E3" s="75">
        <v>84780721</v>
      </c>
      <c r="F3" s="82"/>
      <c r="G3" s="75" t="s">
        <v>20</v>
      </c>
      <c r="H3" s="73">
        <v>33440</v>
      </c>
      <c r="I3" s="74">
        <v>78420</v>
      </c>
      <c r="J3" s="73" t="s">
        <v>21</v>
      </c>
      <c r="K3" s="74">
        <v>11892000</v>
      </c>
      <c r="L3" s="86"/>
      <c r="M3" s="148">
        <f t="shared" ref="M3:M45" si="0">D3-C3</f>
        <v>4.0972222222222243E-2</v>
      </c>
      <c r="N3" s="101">
        <f t="shared" ref="N3:N45" si="1">HOUR(C3)</f>
        <v>6</v>
      </c>
      <c r="P3" s="158">
        <v>1</v>
      </c>
      <c r="Q3" s="158">
        <f>COUNTIF(N:N, "1")</f>
        <v>0</v>
      </c>
      <c r="R3" s="158">
        <f t="shared" ref="R3:R25" si="2">AVERAGE($Q$2:$Q$25)</f>
        <v>1.7916666666666667</v>
      </c>
      <c r="S3" s="159">
        <v>0</v>
      </c>
      <c r="T3" s="160">
        <f t="shared" ref="T3:T25" si="3">AVERAGEIF($S$2:$S$25, "&lt;&gt; 0")</f>
        <v>0.20381635802469139</v>
      </c>
    </row>
    <row r="4" spans="1:20" x14ac:dyDescent="0.25">
      <c r="A4" s="78"/>
      <c r="B4" s="76"/>
      <c r="C4" s="1">
        <v>0.2590277777777778</v>
      </c>
      <c r="D4" s="145">
        <v>0.30694444444444441</v>
      </c>
      <c r="E4" s="75">
        <v>84783510</v>
      </c>
      <c r="F4" s="82"/>
      <c r="G4" s="75">
        <v>3114361</v>
      </c>
      <c r="H4" s="73">
        <v>32380</v>
      </c>
      <c r="I4" s="74">
        <v>79880</v>
      </c>
      <c r="J4" s="73" t="s">
        <v>187</v>
      </c>
      <c r="K4" s="74">
        <v>11892049</v>
      </c>
      <c r="L4" s="86"/>
      <c r="M4" s="148">
        <f t="shared" si="0"/>
        <v>4.7916666666666607E-2</v>
      </c>
      <c r="N4" s="101">
        <f t="shared" si="1"/>
        <v>6</v>
      </c>
      <c r="P4" s="158">
        <v>2</v>
      </c>
      <c r="Q4" s="158">
        <f>COUNTIF(N:N, "2")</f>
        <v>0</v>
      </c>
      <c r="R4" s="158">
        <f t="shared" si="2"/>
        <v>1.7916666666666667</v>
      </c>
      <c r="S4" s="159">
        <v>0</v>
      </c>
      <c r="T4" s="160">
        <f t="shared" si="3"/>
        <v>0.20381635802469139</v>
      </c>
    </row>
    <row r="5" spans="1:20" x14ac:dyDescent="0.25">
      <c r="A5" s="79"/>
      <c r="B5" s="76"/>
      <c r="C5" s="1">
        <v>0.27638888888888885</v>
      </c>
      <c r="D5" s="145">
        <v>0.36527777777777781</v>
      </c>
      <c r="E5" s="75">
        <v>84783590</v>
      </c>
      <c r="F5" s="82"/>
      <c r="G5" s="75">
        <v>2640722</v>
      </c>
      <c r="H5" s="73">
        <v>32780</v>
      </c>
      <c r="I5" s="74">
        <v>76320</v>
      </c>
      <c r="J5" s="73" t="s">
        <v>94</v>
      </c>
      <c r="K5" s="74">
        <v>11892156</v>
      </c>
      <c r="L5" s="86"/>
      <c r="M5" s="148">
        <f t="shared" si="0"/>
        <v>8.8888888888888962E-2</v>
      </c>
      <c r="N5" s="101">
        <f t="shared" si="1"/>
        <v>6</v>
      </c>
      <c r="P5" s="158">
        <v>3</v>
      </c>
      <c r="Q5" s="158">
        <f>COUNTIF(N:N, "3")</f>
        <v>0</v>
      </c>
      <c r="R5" s="158">
        <f t="shared" si="2"/>
        <v>1.7916666666666667</v>
      </c>
      <c r="S5" s="159">
        <v>0</v>
      </c>
      <c r="T5" s="160">
        <f t="shared" si="3"/>
        <v>0.20381635802469139</v>
      </c>
    </row>
    <row r="6" spans="1:20" x14ac:dyDescent="0.25">
      <c r="A6" s="78"/>
      <c r="B6" s="76"/>
      <c r="C6" s="1">
        <v>0.32291666666666669</v>
      </c>
      <c r="D6" s="145">
        <v>0.36319444444444443</v>
      </c>
      <c r="E6" s="75">
        <v>84780722</v>
      </c>
      <c r="F6" s="82"/>
      <c r="G6" s="75" t="s">
        <v>26</v>
      </c>
      <c r="H6" s="73">
        <v>30680</v>
      </c>
      <c r="I6" s="74">
        <v>78820</v>
      </c>
      <c r="J6" s="73" t="s">
        <v>27</v>
      </c>
      <c r="K6" s="74">
        <v>11892372</v>
      </c>
      <c r="L6" s="86"/>
      <c r="M6" s="148">
        <f t="shared" si="0"/>
        <v>4.0277777777777746E-2</v>
      </c>
      <c r="N6" s="101">
        <f t="shared" si="1"/>
        <v>7</v>
      </c>
      <c r="P6" s="158">
        <v>4</v>
      </c>
      <c r="Q6" s="158">
        <f>COUNTIF(N:N, "4")</f>
        <v>0</v>
      </c>
      <c r="R6" s="158">
        <f t="shared" si="2"/>
        <v>1.7916666666666667</v>
      </c>
      <c r="S6" s="159">
        <v>0</v>
      </c>
      <c r="T6" s="160">
        <f t="shared" si="3"/>
        <v>0.20381635802469139</v>
      </c>
    </row>
    <row r="7" spans="1:20" x14ac:dyDescent="0.25">
      <c r="A7" s="79"/>
      <c r="B7" s="76"/>
      <c r="C7" s="1">
        <v>0.32777777777777778</v>
      </c>
      <c r="D7" s="145">
        <v>0.51666666666666672</v>
      </c>
      <c r="E7" s="75">
        <v>84780729</v>
      </c>
      <c r="F7" s="82"/>
      <c r="G7" s="75" t="s">
        <v>93</v>
      </c>
      <c r="H7" s="73">
        <v>29860</v>
      </c>
      <c r="I7" s="74">
        <v>75980</v>
      </c>
      <c r="J7" s="73" t="s">
        <v>23</v>
      </c>
      <c r="K7" s="74">
        <v>11892403</v>
      </c>
      <c r="L7" s="86"/>
      <c r="M7" s="148">
        <f t="shared" si="0"/>
        <v>0.18888888888888894</v>
      </c>
      <c r="N7" s="101">
        <f t="shared" si="1"/>
        <v>7</v>
      </c>
      <c r="P7" s="101">
        <v>5</v>
      </c>
      <c r="Q7" s="101">
        <f>COUNTIF(N:N, "5")</f>
        <v>1</v>
      </c>
      <c r="R7" s="101">
        <f t="shared" si="2"/>
        <v>1.7916666666666667</v>
      </c>
      <c r="S7" s="150">
        <f t="shared" ref="S7:S22" si="4">AVERAGEIF(N:N,P7,M:M)</f>
        <v>3.8194444444444448E-2</v>
      </c>
      <c r="T7" s="149">
        <f t="shared" si="3"/>
        <v>0.20381635802469139</v>
      </c>
    </row>
    <row r="8" spans="1:20" x14ac:dyDescent="0.25">
      <c r="A8" s="79"/>
      <c r="B8" s="76"/>
      <c r="C8" s="1">
        <v>0.33402777777777781</v>
      </c>
      <c r="D8" s="145">
        <v>0.3840277777777778</v>
      </c>
      <c r="E8" s="75">
        <v>84778471</v>
      </c>
      <c r="F8" s="82"/>
      <c r="G8" s="75">
        <v>260061</v>
      </c>
      <c r="H8" s="73">
        <v>34260</v>
      </c>
      <c r="I8" s="74">
        <v>73120</v>
      </c>
      <c r="J8" s="73" t="s">
        <v>188</v>
      </c>
      <c r="K8" s="74">
        <v>11892434</v>
      </c>
      <c r="L8" s="86"/>
      <c r="M8" s="148">
        <f t="shared" si="0"/>
        <v>4.9999999999999989E-2</v>
      </c>
      <c r="N8" s="101">
        <f t="shared" si="1"/>
        <v>8</v>
      </c>
      <c r="P8" s="101">
        <v>6</v>
      </c>
      <c r="Q8" s="101">
        <f>COUNTIF(N:N, "6")</f>
        <v>3</v>
      </c>
      <c r="R8" s="101">
        <f t="shared" si="2"/>
        <v>1.7916666666666667</v>
      </c>
      <c r="S8" s="150">
        <f t="shared" si="4"/>
        <v>5.9259259259259268E-2</v>
      </c>
      <c r="T8" s="149">
        <f t="shared" si="3"/>
        <v>0.20381635802469139</v>
      </c>
    </row>
    <row r="9" spans="1:20" x14ac:dyDescent="0.25">
      <c r="A9" s="79"/>
      <c r="B9" s="76"/>
      <c r="C9" s="1">
        <v>0.33958333333333335</v>
      </c>
      <c r="D9" s="145">
        <v>0.3666666666666667</v>
      </c>
      <c r="E9" s="75" t="s">
        <v>30</v>
      </c>
      <c r="F9" s="82"/>
      <c r="G9" s="72" t="s">
        <v>189</v>
      </c>
      <c r="H9" s="73">
        <v>73640</v>
      </c>
      <c r="I9" s="74">
        <v>30780</v>
      </c>
      <c r="J9" s="73" t="s">
        <v>32</v>
      </c>
      <c r="K9" s="74">
        <v>11892443</v>
      </c>
      <c r="L9" s="86"/>
      <c r="M9" s="148">
        <f t="shared" si="0"/>
        <v>2.7083333333333348E-2</v>
      </c>
      <c r="N9" s="101">
        <f t="shared" si="1"/>
        <v>8</v>
      </c>
      <c r="P9" s="101">
        <v>7</v>
      </c>
      <c r="Q9" s="101">
        <f>COUNTIF(N:N, "7")</f>
        <v>2</v>
      </c>
      <c r="R9" s="101">
        <f t="shared" si="2"/>
        <v>1.7916666666666667</v>
      </c>
      <c r="S9" s="150">
        <f t="shared" si="4"/>
        <v>0.11458333333333334</v>
      </c>
      <c r="T9" s="149">
        <f t="shared" si="3"/>
        <v>0.20381635802469139</v>
      </c>
    </row>
    <row r="10" spans="1:20" x14ac:dyDescent="0.25">
      <c r="A10" s="79"/>
      <c r="B10" s="76"/>
      <c r="C10" s="1">
        <v>0.34583333333333338</v>
      </c>
      <c r="D10" s="145">
        <v>0.37847222222222227</v>
      </c>
      <c r="E10" s="75">
        <v>84783509</v>
      </c>
      <c r="F10" s="82"/>
      <c r="G10" s="75" t="s">
        <v>190</v>
      </c>
      <c r="H10" s="73">
        <v>33140</v>
      </c>
      <c r="I10" s="74">
        <v>78520</v>
      </c>
      <c r="J10" s="73" t="s">
        <v>191</v>
      </c>
      <c r="K10" s="74">
        <v>11892486</v>
      </c>
      <c r="L10" s="86"/>
      <c r="M10" s="148">
        <f t="shared" si="0"/>
        <v>3.2638888888888884E-2</v>
      </c>
      <c r="N10" s="101">
        <f t="shared" si="1"/>
        <v>8</v>
      </c>
      <c r="P10" s="101">
        <v>8</v>
      </c>
      <c r="Q10" s="101">
        <f>COUNTIF(N:N, "8")</f>
        <v>5</v>
      </c>
      <c r="R10" s="101">
        <f t="shared" si="2"/>
        <v>1.7916666666666667</v>
      </c>
      <c r="S10" s="150">
        <f t="shared" si="4"/>
        <v>6.4305555555555574E-2</v>
      </c>
      <c r="T10" s="149">
        <f t="shared" si="3"/>
        <v>0.20381635802469139</v>
      </c>
    </row>
    <row r="11" spans="1:20" x14ac:dyDescent="0.25">
      <c r="A11" s="79"/>
      <c r="B11" s="76"/>
      <c r="C11" s="1">
        <v>0.36041666666666666</v>
      </c>
      <c r="D11" s="145">
        <v>0.38958333333333334</v>
      </c>
      <c r="E11" s="75" t="s">
        <v>30</v>
      </c>
      <c r="F11" s="82"/>
      <c r="G11" s="72" t="s">
        <v>192</v>
      </c>
      <c r="H11" s="73">
        <v>76540</v>
      </c>
      <c r="I11" s="74">
        <v>33740</v>
      </c>
      <c r="J11" s="73" t="s">
        <v>32</v>
      </c>
      <c r="K11" s="74">
        <v>11892542</v>
      </c>
      <c r="L11" s="86"/>
      <c r="M11" s="148">
        <f t="shared" si="0"/>
        <v>2.9166666666666674E-2</v>
      </c>
      <c r="N11" s="101">
        <f t="shared" si="1"/>
        <v>8</v>
      </c>
      <c r="P11" s="101">
        <v>9</v>
      </c>
      <c r="Q11" s="101">
        <f>COUNTIF(N:N, "9")</f>
        <v>3</v>
      </c>
      <c r="R11" s="101">
        <f t="shared" si="2"/>
        <v>1.7916666666666667</v>
      </c>
      <c r="S11" s="150">
        <f t="shared" si="4"/>
        <v>4.65277777777778E-2</v>
      </c>
      <c r="T11" s="149">
        <f t="shared" si="3"/>
        <v>0.20381635802469139</v>
      </c>
    </row>
    <row r="12" spans="1:20" x14ac:dyDescent="0.25">
      <c r="A12" s="79"/>
      <c r="B12" s="76"/>
      <c r="C12" s="1">
        <v>0.36249999999999999</v>
      </c>
      <c r="D12" s="145">
        <v>0.54513888888888895</v>
      </c>
      <c r="E12" s="75">
        <v>84780727</v>
      </c>
      <c r="F12" s="82"/>
      <c r="G12" s="75" t="s">
        <v>53</v>
      </c>
      <c r="H12" s="73">
        <v>30500</v>
      </c>
      <c r="I12" s="74">
        <v>79080</v>
      </c>
      <c r="J12" s="73" t="s">
        <v>23</v>
      </c>
      <c r="K12" s="74">
        <v>11892564</v>
      </c>
      <c r="L12" s="86"/>
      <c r="M12" s="148">
        <f t="shared" si="0"/>
        <v>0.18263888888888896</v>
      </c>
      <c r="N12" s="101">
        <f t="shared" si="1"/>
        <v>8</v>
      </c>
      <c r="P12" s="101">
        <v>10</v>
      </c>
      <c r="Q12" s="101">
        <f>COUNTIF(N:N, "10")</f>
        <v>6</v>
      </c>
      <c r="R12" s="101">
        <f t="shared" si="2"/>
        <v>1.7916666666666667</v>
      </c>
      <c r="S12" s="150">
        <f t="shared" si="4"/>
        <v>4.4097222222222204E-2</v>
      </c>
      <c r="T12" s="149">
        <f t="shared" si="3"/>
        <v>0.20381635802469139</v>
      </c>
    </row>
    <row r="13" spans="1:20" x14ac:dyDescent="0.25">
      <c r="A13" s="79"/>
      <c r="B13" s="76"/>
      <c r="C13" s="1">
        <v>0.375</v>
      </c>
      <c r="D13" s="145">
        <v>0.40347222222222223</v>
      </c>
      <c r="E13" s="75">
        <v>84774597</v>
      </c>
      <c r="F13" s="82"/>
      <c r="G13" s="75" t="s">
        <v>193</v>
      </c>
      <c r="H13" s="73">
        <v>36560</v>
      </c>
      <c r="I13" s="74">
        <v>78620</v>
      </c>
      <c r="J13" s="73" t="s">
        <v>83</v>
      </c>
      <c r="K13" s="74">
        <v>11892626</v>
      </c>
      <c r="L13" s="86"/>
      <c r="M13" s="148">
        <f t="shared" si="0"/>
        <v>2.8472222222222232E-2</v>
      </c>
      <c r="N13" s="101">
        <f t="shared" si="1"/>
        <v>9</v>
      </c>
      <c r="P13" s="101">
        <v>11</v>
      </c>
      <c r="Q13" s="101">
        <f>COUNTIF(N:N, "11")</f>
        <v>1</v>
      </c>
      <c r="R13" s="101">
        <f t="shared" si="2"/>
        <v>1.7916666666666667</v>
      </c>
      <c r="S13" s="150">
        <f t="shared" si="4"/>
        <v>0.1256944444444445</v>
      </c>
      <c r="T13" s="149">
        <f t="shared" si="3"/>
        <v>0.20381635802469139</v>
      </c>
    </row>
    <row r="14" spans="1:20" x14ac:dyDescent="0.25">
      <c r="A14" s="79"/>
      <c r="B14" s="76"/>
      <c r="C14" s="1">
        <v>0.38194444444444442</v>
      </c>
      <c r="D14" s="145">
        <v>0.42708333333333331</v>
      </c>
      <c r="E14" s="75">
        <v>84780660</v>
      </c>
      <c r="F14" s="82"/>
      <c r="G14" s="75">
        <v>700141</v>
      </c>
      <c r="H14" s="73">
        <v>32660</v>
      </c>
      <c r="I14" s="74">
        <v>80300</v>
      </c>
      <c r="J14" s="73" t="s">
        <v>180</v>
      </c>
      <c r="K14" s="74">
        <v>11892547</v>
      </c>
      <c r="L14" s="86"/>
      <c r="M14" s="148">
        <f t="shared" si="0"/>
        <v>4.5138888888888895E-2</v>
      </c>
      <c r="N14" s="101">
        <f t="shared" si="1"/>
        <v>9</v>
      </c>
      <c r="P14" s="101">
        <v>12</v>
      </c>
      <c r="Q14" s="101">
        <f>COUNTIF(N:N, "12")</f>
        <v>3</v>
      </c>
      <c r="R14" s="101">
        <f t="shared" si="2"/>
        <v>1.7916666666666667</v>
      </c>
      <c r="S14" s="150">
        <f t="shared" si="4"/>
        <v>0.48333333333333323</v>
      </c>
      <c r="T14" s="149">
        <f t="shared" si="3"/>
        <v>0.20381635802469139</v>
      </c>
    </row>
    <row r="15" spans="1:20" x14ac:dyDescent="0.25">
      <c r="A15" s="79"/>
      <c r="B15" s="76"/>
      <c r="C15" s="1">
        <v>0.40625</v>
      </c>
      <c r="D15" s="145">
        <v>0.47222222222222227</v>
      </c>
      <c r="E15" s="75">
        <v>84780234</v>
      </c>
      <c r="F15" s="82"/>
      <c r="G15" s="75">
        <v>573565</v>
      </c>
      <c r="H15" s="73">
        <v>34380</v>
      </c>
      <c r="I15" s="74">
        <v>79100</v>
      </c>
      <c r="J15" s="73" t="s">
        <v>194</v>
      </c>
      <c r="K15" s="74">
        <v>11892762</v>
      </c>
      <c r="L15" s="86"/>
      <c r="M15" s="148">
        <f t="shared" si="0"/>
        <v>6.5972222222222265E-2</v>
      </c>
      <c r="N15" s="101">
        <f t="shared" si="1"/>
        <v>9</v>
      </c>
      <c r="P15" s="101">
        <v>13</v>
      </c>
      <c r="Q15" s="101">
        <f>COUNTIF(N:N, "13")</f>
        <v>5</v>
      </c>
      <c r="R15" s="101">
        <f t="shared" si="2"/>
        <v>1.7916666666666667</v>
      </c>
      <c r="S15" s="150">
        <f t="shared" si="4"/>
        <v>0.30333333333333334</v>
      </c>
      <c r="T15" s="149">
        <f t="shared" si="3"/>
        <v>0.20381635802469139</v>
      </c>
    </row>
    <row r="16" spans="1:20" x14ac:dyDescent="0.25">
      <c r="A16" s="79"/>
      <c r="B16" s="76"/>
      <c r="C16" s="1">
        <v>0.4201388888888889</v>
      </c>
      <c r="D16" s="145">
        <v>0.44722222222222219</v>
      </c>
      <c r="E16" s="75">
        <v>84778439</v>
      </c>
      <c r="F16" s="82"/>
      <c r="G16" s="75">
        <v>685842</v>
      </c>
      <c r="H16" s="73">
        <v>34620</v>
      </c>
      <c r="I16" s="74">
        <v>77560</v>
      </c>
      <c r="J16" s="73" t="s">
        <v>195</v>
      </c>
      <c r="K16" s="74">
        <v>11892832</v>
      </c>
      <c r="L16" s="86"/>
      <c r="M16" s="148">
        <f t="shared" si="0"/>
        <v>2.7083333333333293E-2</v>
      </c>
      <c r="N16" s="101">
        <f t="shared" si="1"/>
        <v>10</v>
      </c>
      <c r="P16" s="101">
        <v>14</v>
      </c>
      <c r="Q16" s="101">
        <f>COUNTIF(N:N, "14")</f>
        <v>3</v>
      </c>
      <c r="R16" s="101">
        <f t="shared" si="2"/>
        <v>1.7916666666666667</v>
      </c>
      <c r="S16" s="150">
        <f t="shared" si="4"/>
        <v>0.52083333333333337</v>
      </c>
      <c r="T16" s="149">
        <f t="shared" si="3"/>
        <v>0.20381635802469139</v>
      </c>
    </row>
    <row r="17" spans="1:20" x14ac:dyDescent="0.25">
      <c r="A17" s="79"/>
      <c r="B17" s="76"/>
      <c r="C17" s="1">
        <v>0.42430555555555555</v>
      </c>
      <c r="D17" s="145">
        <v>0.47569444444444442</v>
      </c>
      <c r="E17" s="75">
        <v>84778441</v>
      </c>
      <c r="F17" s="82"/>
      <c r="G17" s="75">
        <v>775561</v>
      </c>
      <c r="H17" s="73">
        <v>33460</v>
      </c>
      <c r="I17" s="74">
        <v>77020</v>
      </c>
      <c r="J17" s="73" t="s">
        <v>196</v>
      </c>
      <c r="K17" s="74">
        <v>11892860</v>
      </c>
      <c r="L17" s="86"/>
      <c r="M17" s="148">
        <f t="shared" si="0"/>
        <v>5.1388888888888873E-2</v>
      </c>
      <c r="N17" s="101">
        <f t="shared" si="1"/>
        <v>10</v>
      </c>
      <c r="P17" s="101">
        <v>15</v>
      </c>
      <c r="Q17" s="101">
        <f>COUNTIF(N:N, "15")</f>
        <v>5</v>
      </c>
      <c r="R17" s="101">
        <f t="shared" si="2"/>
        <v>1.7916666666666667</v>
      </c>
      <c r="S17" s="150">
        <f t="shared" si="4"/>
        <v>0.49388888888888882</v>
      </c>
      <c r="T17" s="149">
        <f t="shared" si="3"/>
        <v>0.20381635802469139</v>
      </c>
    </row>
    <row r="18" spans="1:20" x14ac:dyDescent="0.25">
      <c r="A18" s="79"/>
      <c r="B18" s="76"/>
      <c r="C18" s="1">
        <v>0.43194444444444446</v>
      </c>
      <c r="D18" s="145">
        <v>0.4826388888888889</v>
      </c>
      <c r="E18" s="75">
        <v>84783650</v>
      </c>
      <c r="F18" s="82"/>
      <c r="G18" s="75">
        <v>7307413</v>
      </c>
      <c r="H18" s="73">
        <v>33100</v>
      </c>
      <c r="I18" s="74">
        <v>78900</v>
      </c>
      <c r="J18" s="73" t="s">
        <v>157</v>
      </c>
      <c r="K18" s="74">
        <v>11892889</v>
      </c>
      <c r="L18" s="86"/>
      <c r="M18" s="148">
        <f t="shared" si="0"/>
        <v>5.0694444444444431E-2</v>
      </c>
      <c r="N18" s="101">
        <f t="shared" si="1"/>
        <v>10</v>
      </c>
      <c r="P18" s="101">
        <v>16</v>
      </c>
      <c r="Q18" s="101">
        <f>COUNTIF(N:N, "16")</f>
        <v>2</v>
      </c>
      <c r="R18" s="101">
        <f t="shared" si="2"/>
        <v>1.7916666666666667</v>
      </c>
      <c r="S18" s="150">
        <f t="shared" si="4"/>
        <v>0.40555555555555556</v>
      </c>
      <c r="T18" s="149">
        <f t="shared" si="3"/>
        <v>0.20381635802469139</v>
      </c>
    </row>
    <row r="19" spans="1:20" x14ac:dyDescent="0.25">
      <c r="A19" s="79"/>
      <c r="B19" s="76"/>
      <c r="C19" s="1">
        <v>0.44305555555555554</v>
      </c>
      <c r="D19" s="145">
        <v>0.46527777777777773</v>
      </c>
      <c r="E19" s="75">
        <v>84778440</v>
      </c>
      <c r="F19" s="82"/>
      <c r="G19" s="75">
        <v>282142</v>
      </c>
      <c r="H19" s="73">
        <v>32040</v>
      </c>
      <c r="I19" s="74">
        <v>75560</v>
      </c>
      <c r="J19" s="73" t="s">
        <v>197</v>
      </c>
      <c r="K19" s="74">
        <v>11892916</v>
      </c>
      <c r="L19" s="86"/>
      <c r="M19" s="148">
        <f t="shared" si="0"/>
        <v>2.2222222222222199E-2</v>
      </c>
      <c r="N19" s="101">
        <f t="shared" si="1"/>
        <v>10</v>
      </c>
      <c r="P19" s="101">
        <v>17</v>
      </c>
      <c r="Q19" s="101">
        <f>COUNTIF(N:N, "17")</f>
        <v>1</v>
      </c>
      <c r="R19" s="101">
        <f t="shared" si="2"/>
        <v>1.7916666666666667</v>
      </c>
      <c r="S19" s="150">
        <f t="shared" si="4"/>
        <v>8.1944444444444375E-2</v>
      </c>
      <c r="T19" s="149">
        <f t="shared" si="3"/>
        <v>0.20381635802469139</v>
      </c>
    </row>
    <row r="20" spans="1:20" x14ac:dyDescent="0.25">
      <c r="A20" s="79"/>
      <c r="B20" s="76"/>
      <c r="C20" s="1">
        <v>0.45208333333333334</v>
      </c>
      <c r="D20" s="145">
        <v>0.52986111111111112</v>
      </c>
      <c r="E20" s="75">
        <v>84780514</v>
      </c>
      <c r="F20" s="82"/>
      <c r="G20" s="75">
        <v>897784</v>
      </c>
      <c r="H20" s="73">
        <v>33380</v>
      </c>
      <c r="I20" s="74">
        <v>78340</v>
      </c>
      <c r="J20" s="73" t="s">
        <v>198</v>
      </c>
      <c r="K20" s="74">
        <v>11892942</v>
      </c>
      <c r="L20" s="86"/>
      <c r="M20" s="148">
        <f t="shared" si="0"/>
        <v>7.7777777777777779E-2</v>
      </c>
      <c r="N20" s="101">
        <f t="shared" si="1"/>
        <v>10</v>
      </c>
      <c r="P20" s="101">
        <v>18</v>
      </c>
      <c r="Q20" s="101">
        <f>COUNTIF(N:N, "18")</f>
        <v>1</v>
      </c>
      <c r="R20" s="101">
        <f t="shared" si="2"/>
        <v>1.7916666666666667</v>
      </c>
      <c r="S20" s="150">
        <f t="shared" si="4"/>
        <v>0.22013888888888899</v>
      </c>
      <c r="T20" s="149">
        <f t="shared" si="3"/>
        <v>0.20381635802469139</v>
      </c>
    </row>
    <row r="21" spans="1:20" x14ac:dyDescent="0.25">
      <c r="A21" s="79"/>
      <c r="B21" s="76"/>
      <c r="C21" s="1">
        <v>0.45555555555555555</v>
      </c>
      <c r="D21" s="145">
        <v>0.4909722222222222</v>
      </c>
      <c r="E21" s="75">
        <v>84780657</v>
      </c>
      <c r="F21" s="82"/>
      <c r="G21" s="75" t="s">
        <v>199</v>
      </c>
      <c r="H21" s="73">
        <v>32180</v>
      </c>
      <c r="I21" s="74">
        <v>77060</v>
      </c>
      <c r="J21" s="73" t="s">
        <v>200</v>
      </c>
      <c r="K21" s="74">
        <v>11892977</v>
      </c>
      <c r="L21" s="86"/>
      <c r="M21" s="148">
        <f t="shared" si="0"/>
        <v>3.5416666666666652E-2</v>
      </c>
      <c r="N21" s="101">
        <f t="shared" si="1"/>
        <v>10</v>
      </c>
      <c r="P21" s="158">
        <v>19</v>
      </c>
      <c r="Q21" s="158">
        <f>COUNTIF(N:N, "19")</f>
        <v>0</v>
      </c>
      <c r="R21" s="158">
        <f t="shared" si="2"/>
        <v>1.7916666666666667</v>
      </c>
      <c r="S21" s="159">
        <v>0</v>
      </c>
      <c r="T21" s="160">
        <f t="shared" si="3"/>
        <v>0.20381635802469139</v>
      </c>
    </row>
    <row r="22" spans="1:20" x14ac:dyDescent="0.25">
      <c r="A22" s="79"/>
      <c r="B22" s="76"/>
      <c r="C22" s="1">
        <v>0.48333333333333334</v>
      </c>
      <c r="D22" s="145">
        <v>0.60902777777777783</v>
      </c>
      <c r="E22" s="75">
        <v>84780731</v>
      </c>
      <c r="F22" s="82"/>
      <c r="G22" s="75" t="s">
        <v>174</v>
      </c>
      <c r="H22" s="73">
        <v>29870</v>
      </c>
      <c r="I22" s="74">
        <v>75240</v>
      </c>
      <c r="J22" s="73" t="s">
        <v>23</v>
      </c>
      <c r="K22" s="74">
        <v>11893052</v>
      </c>
      <c r="L22" s="86"/>
      <c r="M22" s="148">
        <f t="shared" si="0"/>
        <v>0.1256944444444445</v>
      </c>
      <c r="N22" s="101">
        <f t="shared" si="1"/>
        <v>11</v>
      </c>
      <c r="P22" s="101">
        <v>20</v>
      </c>
      <c r="Q22" s="101">
        <f>COUNTIF(N:N, "20")</f>
        <v>2</v>
      </c>
      <c r="R22" s="101">
        <f t="shared" si="2"/>
        <v>1.7916666666666667</v>
      </c>
      <c r="S22" s="150">
        <f t="shared" si="4"/>
        <v>5.5555555555555636E-2</v>
      </c>
      <c r="T22" s="149">
        <f t="shared" si="3"/>
        <v>0.20381635802469139</v>
      </c>
    </row>
    <row r="23" spans="1:20" x14ac:dyDescent="0.25">
      <c r="A23" s="79"/>
      <c r="B23" s="76"/>
      <c r="C23" s="1">
        <v>0.50069444444444444</v>
      </c>
      <c r="D23" s="147">
        <v>1.1729166666666666</v>
      </c>
      <c r="E23" s="75">
        <v>84783689</v>
      </c>
      <c r="F23" s="82"/>
      <c r="G23" s="75" t="s">
        <v>135</v>
      </c>
      <c r="H23" s="73">
        <v>29660</v>
      </c>
      <c r="I23" s="74">
        <v>78480</v>
      </c>
      <c r="J23" s="73" t="s">
        <v>23</v>
      </c>
      <c r="K23" s="74">
        <v>11893099</v>
      </c>
      <c r="L23" s="86"/>
      <c r="M23" s="148">
        <f t="shared" si="0"/>
        <v>0.67222222222222217</v>
      </c>
      <c r="N23" s="101">
        <f t="shared" si="1"/>
        <v>12</v>
      </c>
      <c r="P23" s="158">
        <v>21</v>
      </c>
      <c r="Q23" s="158">
        <f>COUNTIF(N:N, "21")</f>
        <v>0</v>
      </c>
      <c r="R23" s="158">
        <f t="shared" si="2"/>
        <v>1.7916666666666667</v>
      </c>
      <c r="S23" s="159">
        <v>0</v>
      </c>
      <c r="T23" s="160">
        <f t="shared" si="3"/>
        <v>0.20381635802469139</v>
      </c>
    </row>
    <row r="24" spans="1:20" x14ac:dyDescent="0.25">
      <c r="A24" s="79"/>
      <c r="B24" s="76"/>
      <c r="C24" s="1">
        <v>0.51111111111111118</v>
      </c>
      <c r="D24" s="147">
        <v>1.2527777777777778</v>
      </c>
      <c r="E24" s="75">
        <v>84783777</v>
      </c>
      <c r="F24" s="82"/>
      <c r="G24" s="75" t="s">
        <v>84</v>
      </c>
      <c r="H24" s="73">
        <v>29720</v>
      </c>
      <c r="I24" s="74">
        <v>78660</v>
      </c>
      <c r="J24" s="73" t="s">
        <v>23</v>
      </c>
      <c r="K24" s="74">
        <v>11893137</v>
      </c>
      <c r="L24" s="86"/>
      <c r="M24" s="148">
        <f t="shared" si="0"/>
        <v>0.74166666666666659</v>
      </c>
      <c r="N24" s="101">
        <f t="shared" si="1"/>
        <v>12</v>
      </c>
      <c r="P24" s="158">
        <v>22</v>
      </c>
      <c r="Q24" s="158">
        <f>COUNTIF(N:N, "22")</f>
        <v>0</v>
      </c>
      <c r="R24" s="158">
        <f t="shared" si="2"/>
        <v>1.7916666666666667</v>
      </c>
      <c r="S24" s="159">
        <v>0</v>
      </c>
      <c r="T24" s="160">
        <f t="shared" si="3"/>
        <v>0.20381635802469139</v>
      </c>
    </row>
    <row r="25" spans="1:20" x14ac:dyDescent="0.25">
      <c r="A25" s="79"/>
      <c r="B25" s="76"/>
      <c r="C25" s="1">
        <v>0.53333333333333333</v>
      </c>
      <c r="D25" s="145">
        <v>0.56944444444444442</v>
      </c>
      <c r="E25" s="75">
        <v>84780658</v>
      </c>
      <c r="F25" s="82"/>
      <c r="G25" s="75">
        <v>2436074</v>
      </c>
      <c r="H25" s="73">
        <v>33960</v>
      </c>
      <c r="I25" s="74">
        <v>76840</v>
      </c>
      <c r="J25" s="73" t="s">
        <v>201</v>
      </c>
      <c r="K25" s="74">
        <v>11893193</v>
      </c>
      <c r="L25" s="86"/>
      <c r="M25" s="148">
        <f t="shared" si="0"/>
        <v>3.6111111111111094E-2</v>
      </c>
      <c r="N25" s="101">
        <f t="shared" si="1"/>
        <v>12</v>
      </c>
      <c r="P25" s="158">
        <v>23</v>
      </c>
      <c r="Q25" s="158">
        <f>COUNTIF(N:N, "23")</f>
        <v>0</v>
      </c>
      <c r="R25" s="158">
        <f t="shared" si="2"/>
        <v>1.7916666666666667</v>
      </c>
      <c r="S25" s="159">
        <v>0</v>
      </c>
      <c r="T25" s="160">
        <f t="shared" si="3"/>
        <v>0.20381635802469139</v>
      </c>
    </row>
    <row r="26" spans="1:20" x14ac:dyDescent="0.25">
      <c r="A26" s="79"/>
      <c r="B26" s="76"/>
      <c r="C26" s="1">
        <v>0.54652777777777783</v>
      </c>
      <c r="D26" s="145">
        <v>0.58402777777777781</v>
      </c>
      <c r="E26" s="75">
        <v>84783523</v>
      </c>
      <c r="F26" s="82"/>
      <c r="G26" s="75" t="s">
        <v>202</v>
      </c>
      <c r="H26" s="73">
        <v>33440</v>
      </c>
      <c r="I26" s="74">
        <v>76840</v>
      </c>
      <c r="J26" s="73" t="s">
        <v>203</v>
      </c>
      <c r="K26" s="74">
        <v>11893214</v>
      </c>
      <c r="L26" s="86"/>
      <c r="M26" s="148">
        <f t="shared" si="0"/>
        <v>3.7499999999999978E-2</v>
      </c>
      <c r="N26" s="101">
        <f t="shared" si="1"/>
        <v>13</v>
      </c>
    </row>
    <row r="27" spans="1:20" x14ac:dyDescent="0.25">
      <c r="A27" s="79"/>
      <c r="B27" s="76"/>
      <c r="C27" s="1">
        <v>0.56597222222222221</v>
      </c>
      <c r="D27" s="145">
        <v>0.62986111111111109</v>
      </c>
      <c r="E27" s="75">
        <v>84083642</v>
      </c>
      <c r="F27" s="82"/>
      <c r="G27" s="75">
        <v>5111199</v>
      </c>
      <c r="H27" s="73">
        <v>32720</v>
      </c>
      <c r="I27" s="74">
        <v>76700</v>
      </c>
      <c r="J27" s="73" t="s">
        <v>15</v>
      </c>
      <c r="K27" s="74">
        <v>11893238</v>
      </c>
      <c r="L27" s="86"/>
      <c r="M27" s="148">
        <f t="shared" si="0"/>
        <v>6.3888888888888884E-2</v>
      </c>
      <c r="N27" s="101">
        <f t="shared" si="1"/>
        <v>13</v>
      </c>
    </row>
    <row r="28" spans="1:20" x14ac:dyDescent="0.25">
      <c r="A28" s="79"/>
      <c r="B28" s="76"/>
      <c r="C28" s="1">
        <v>0.57430555555555551</v>
      </c>
      <c r="D28" s="147">
        <v>1.2659722222222223</v>
      </c>
      <c r="E28" s="75">
        <v>84783690</v>
      </c>
      <c r="F28" s="82"/>
      <c r="G28" s="75" t="s">
        <v>22</v>
      </c>
      <c r="H28" s="73">
        <v>30300</v>
      </c>
      <c r="I28" s="74">
        <v>78360</v>
      </c>
      <c r="J28" s="73" t="s">
        <v>23</v>
      </c>
      <c r="K28" s="74">
        <v>11893254</v>
      </c>
      <c r="L28" s="86"/>
      <c r="M28" s="148">
        <f t="shared" si="0"/>
        <v>0.69166666666666676</v>
      </c>
      <c r="N28" s="101">
        <f t="shared" si="1"/>
        <v>13</v>
      </c>
    </row>
    <row r="29" spans="1:20" x14ac:dyDescent="0.25">
      <c r="A29" s="79"/>
      <c r="B29" s="76"/>
      <c r="C29" s="1">
        <v>0.57777777777777783</v>
      </c>
      <c r="D29" s="145">
        <v>0.61944444444444446</v>
      </c>
      <c r="E29" s="75">
        <v>84783508</v>
      </c>
      <c r="F29" s="82"/>
      <c r="G29" s="75" t="s">
        <v>204</v>
      </c>
      <c r="H29" s="73">
        <v>31280</v>
      </c>
      <c r="I29" s="74">
        <v>76640</v>
      </c>
      <c r="J29" s="73" t="s">
        <v>205</v>
      </c>
      <c r="K29" s="74">
        <v>11893258</v>
      </c>
      <c r="L29" s="86"/>
      <c r="M29" s="148">
        <f t="shared" si="0"/>
        <v>4.166666666666663E-2</v>
      </c>
      <c r="N29" s="101">
        <f t="shared" si="1"/>
        <v>13</v>
      </c>
    </row>
    <row r="30" spans="1:20" x14ac:dyDescent="0.25">
      <c r="A30" s="79"/>
      <c r="B30" s="76"/>
      <c r="C30" s="1">
        <v>0.58124999999999993</v>
      </c>
      <c r="D30" s="147">
        <v>1.2631944444444445</v>
      </c>
      <c r="E30" s="75">
        <v>84783772</v>
      </c>
      <c r="F30" s="82"/>
      <c r="G30" s="75" t="s">
        <v>80</v>
      </c>
      <c r="H30" s="73">
        <v>29770</v>
      </c>
      <c r="I30" s="74">
        <v>72560</v>
      </c>
      <c r="J30" s="73" t="s">
        <v>23</v>
      </c>
      <c r="K30" s="74">
        <v>11893273</v>
      </c>
      <c r="L30" s="86"/>
      <c r="M30" s="148">
        <f t="shared" si="0"/>
        <v>0.68194444444444458</v>
      </c>
      <c r="N30" s="101">
        <f t="shared" si="1"/>
        <v>13</v>
      </c>
    </row>
    <row r="31" spans="1:20" x14ac:dyDescent="0.25">
      <c r="A31" s="79"/>
      <c r="B31" s="76"/>
      <c r="C31" s="1">
        <v>0.58402777777777781</v>
      </c>
      <c r="D31" s="147">
        <v>1.346527777777778</v>
      </c>
      <c r="E31" s="75">
        <v>84785896</v>
      </c>
      <c r="F31" s="82"/>
      <c r="G31" s="75" t="s">
        <v>33</v>
      </c>
      <c r="H31" s="73">
        <v>31420</v>
      </c>
      <c r="I31" s="74">
        <v>74480</v>
      </c>
      <c r="J31" s="73" t="s">
        <v>23</v>
      </c>
      <c r="K31" s="74">
        <v>11893275</v>
      </c>
      <c r="L31" s="86"/>
      <c r="M31" s="148">
        <f t="shared" si="0"/>
        <v>0.76250000000000018</v>
      </c>
      <c r="N31" s="101">
        <f t="shared" si="1"/>
        <v>14</v>
      </c>
    </row>
    <row r="32" spans="1:20" x14ac:dyDescent="0.25">
      <c r="A32" s="79"/>
      <c r="B32" s="76"/>
      <c r="C32" s="1">
        <v>0.5854166666666667</v>
      </c>
      <c r="D32" s="147">
        <v>1.3118055555555557</v>
      </c>
      <c r="E32" s="75">
        <v>84783584</v>
      </c>
      <c r="F32" s="82"/>
      <c r="G32" s="75" t="s">
        <v>74</v>
      </c>
      <c r="H32" s="73">
        <v>29540</v>
      </c>
      <c r="I32" s="74">
        <v>76500</v>
      </c>
      <c r="J32" s="73" t="s">
        <v>23</v>
      </c>
      <c r="K32" s="74">
        <v>11893276</v>
      </c>
      <c r="L32" s="86"/>
      <c r="M32" s="148">
        <f t="shared" si="0"/>
        <v>0.72638888888888897</v>
      </c>
      <c r="N32" s="101">
        <f t="shared" si="1"/>
        <v>14</v>
      </c>
    </row>
    <row r="33" spans="1:14" x14ac:dyDescent="0.25">
      <c r="A33" s="79"/>
      <c r="B33" s="76"/>
      <c r="C33" s="1">
        <v>0.6166666666666667</v>
      </c>
      <c r="D33" s="145">
        <v>0.69027777777777777</v>
      </c>
      <c r="E33" s="75">
        <v>84780730</v>
      </c>
      <c r="F33" s="82"/>
      <c r="G33" s="75">
        <v>681462</v>
      </c>
      <c r="H33" s="73">
        <v>33260</v>
      </c>
      <c r="I33" s="74">
        <v>78420</v>
      </c>
      <c r="J33" s="73" t="s">
        <v>206</v>
      </c>
      <c r="K33" s="74">
        <v>11893294</v>
      </c>
      <c r="L33" s="86"/>
      <c r="M33" s="148">
        <f t="shared" si="0"/>
        <v>7.3611111111111072E-2</v>
      </c>
      <c r="N33" s="101">
        <f t="shared" si="1"/>
        <v>14</v>
      </c>
    </row>
    <row r="34" spans="1:14" x14ac:dyDescent="0.25">
      <c r="A34" s="79"/>
      <c r="B34" s="76"/>
      <c r="C34" s="1">
        <v>0.6333333333333333</v>
      </c>
      <c r="D34" s="147">
        <v>1.3555555555555554</v>
      </c>
      <c r="E34" s="75">
        <v>84783774</v>
      </c>
      <c r="F34" s="82"/>
      <c r="G34" s="75" t="s">
        <v>76</v>
      </c>
      <c r="H34" s="73">
        <v>27780</v>
      </c>
      <c r="I34" s="74">
        <v>72340</v>
      </c>
      <c r="J34" s="73" t="s">
        <v>23</v>
      </c>
      <c r="K34" s="74">
        <v>11893301</v>
      </c>
      <c r="L34" s="86"/>
      <c r="M34" s="148">
        <f t="shared" si="0"/>
        <v>0.7222222222222221</v>
      </c>
      <c r="N34" s="101">
        <f t="shared" si="1"/>
        <v>15</v>
      </c>
    </row>
    <row r="35" spans="1:14" x14ac:dyDescent="0.25">
      <c r="A35" s="79"/>
      <c r="B35" s="76"/>
      <c r="C35" s="1">
        <v>0.64027777777777783</v>
      </c>
      <c r="D35" s="147">
        <v>1.3916666666666666</v>
      </c>
      <c r="E35" s="75">
        <v>84783771</v>
      </c>
      <c r="F35" s="82"/>
      <c r="G35" s="75" t="s">
        <v>75</v>
      </c>
      <c r="H35" s="73">
        <v>27720</v>
      </c>
      <c r="I35" s="74">
        <v>77460</v>
      </c>
      <c r="J35" s="73" t="s">
        <v>23</v>
      </c>
      <c r="K35" s="74">
        <v>11893320</v>
      </c>
      <c r="L35" s="86"/>
      <c r="M35" s="148">
        <f t="shared" si="0"/>
        <v>0.75138888888888877</v>
      </c>
      <c r="N35" s="101">
        <f t="shared" si="1"/>
        <v>15</v>
      </c>
    </row>
    <row r="36" spans="1:14" x14ac:dyDescent="0.25">
      <c r="A36" s="79"/>
      <c r="B36" s="76"/>
      <c r="C36" s="1">
        <v>0.64236111111111105</v>
      </c>
      <c r="D36" s="145">
        <v>0.89930555555555547</v>
      </c>
      <c r="E36" s="75">
        <v>84785715</v>
      </c>
      <c r="F36" s="82"/>
      <c r="G36" s="75" t="s">
        <v>207</v>
      </c>
      <c r="H36" s="73">
        <v>34500</v>
      </c>
      <c r="I36" s="74">
        <v>77060</v>
      </c>
      <c r="J36" s="73" t="s">
        <v>142</v>
      </c>
      <c r="K36" s="74">
        <v>11893322</v>
      </c>
      <c r="L36" s="86"/>
      <c r="M36" s="148">
        <f t="shared" si="0"/>
        <v>0.25694444444444442</v>
      </c>
      <c r="N36" s="101">
        <f t="shared" si="1"/>
        <v>15</v>
      </c>
    </row>
    <row r="37" spans="1:14" x14ac:dyDescent="0.25">
      <c r="A37" s="92"/>
      <c r="B37" s="89"/>
      <c r="C37" s="84"/>
      <c r="D37" s="83"/>
      <c r="E37" s="84">
        <v>84785716</v>
      </c>
      <c r="F37" s="90"/>
      <c r="G37" s="84"/>
      <c r="H37" s="83"/>
      <c r="I37" s="85"/>
      <c r="J37" s="83" t="s">
        <v>142</v>
      </c>
      <c r="K37" s="85"/>
      <c r="L37" s="91" t="s">
        <v>68</v>
      </c>
      <c r="M37" s="148"/>
      <c r="N37" s="101"/>
    </row>
    <row r="38" spans="1:14" x14ac:dyDescent="0.25">
      <c r="A38" s="79"/>
      <c r="B38" s="76"/>
      <c r="C38" s="1">
        <v>0.65069444444444446</v>
      </c>
      <c r="D38" s="147">
        <v>1.3416666666666668</v>
      </c>
      <c r="E38" s="75">
        <v>84783773</v>
      </c>
      <c r="F38" s="82"/>
      <c r="G38" s="75" t="s">
        <v>93</v>
      </c>
      <c r="H38" s="73">
        <v>27220</v>
      </c>
      <c r="I38" s="74">
        <v>74740</v>
      </c>
      <c r="J38" s="73" t="s">
        <v>23</v>
      </c>
      <c r="K38" s="74">
        <v>11893326</v>
      </c>
      <c r="L38" s="86"/>
      <c r="M38" s="148">
        <f t="shared" si="0"/>
        <v>0.69097222222222232</v>
      </c>
      <c r="N38" s="101">
        <f t="shared" si="1"/>
        <v>15</v>
      </c>
    </row>
    <row r="39" spans="1:14" x14ac:dyDescent="0.25">
      <c r="A39" s="79"/>
      <c r="B39" s="76"/>
      <c r="C39" s="1">
        <v>0.65625</v>
      </c>
      <c r="D39" s="145">
        <v>0.70416666666666661</v>
      </c>
      <c r="E39" s="75">
        <v>84780732</v>
      </c>
      <c r="F39" s="82"/>
      <c r="G39" s="75" t="s">
        <v>208</v>
      </c>
      <c r="H39" s="73">
        <v>34100</v>
      </c>
      <c r="I39" s="74">
        <v>78720</v>
      </c>
      <c r="J39" s="73" t="s">
        <v>209</v>
      </c>
      <c r="K39" s="74">
        <v>11893327</v>
      </c>
      <c r="L39" s="86"/>
      <c r="M39" s="148">
        <f t="shared" si="0"/>
        <v>4.7916666666666607E-2</v>
      </c>
      <c r="N39" s="101">
        <f t="shared" si="1"/>
        <v>15</v>
      </c>
    </row>
    <row r="40" spans="1:14" x14ac:dyDescent="0.25">
      <c r="A40" s="79"/>
      <c r="B40" s="76"/>
      <c r="C40" s="1">
        <v>0.67569444444444438</v>
      </c>
      <c r="D40" s="145">
        <v>0.72499999999999998</v>
      </c>
      <c r="E40" s="75">
        <v>84783780</v>
      </c>
      <c r="F40" s="82"/>
      <c r="G40" s="75" t="s">
        <v>210</v>
      </c>
      <c r="H40" s="73">
        <v>33460</v>
      </c>
      <c r="I40" s="74">
        <v>77120</v>
      </c>
      <c r="J40" s="73" t="s">
        <v>88</v>
      </c>
      <c r="K40" s="74">
        <v>11893331</v>
      </c>
      <c r="L40" s="86"/>
      <c r="M40" s="148">
        <f t="shared" si="0"/>
        <v>4.9305555555555602E-2</v>
      </c>
      <c r="N40" s="101">
        <f t="shared" si="1"/>
        <v>16</v>
      </c>
    </row>
    <row r="41" spans="1:14" x14ac:dyDescent="0.25">
      <c r="A41" s="79"/>
      <c r="B41" s="76"/>
      <c r="C41" s="1">
        <v>0.70000000000000007</v>
      </c>
      <c r="D41" s="147">
        <v>1.4618055555555556</v>
      </c>
      <c r="E41" s="75">
        <v>84785764</v>
      </c>
      <c r="F41" s="82"/>
      <c r="G41" s="75" t="s">
        <v>211</v>
      </c>
      <c r="H41" s="73">
        <v>30420</v>
      </c>
      <c r="I41" s="74">
        <v>79060</v>
      </c>
      <c r="J41" s="73" t="s">
        <v>23</v>
      </c>
      <c r="K41" s="74">
        <v>11893352</v>
      </c>
      <c r="L41" s="86"/>
      <c r="M41" s="148">
        <f t="shared" si="0"/>
        <v>0.76180555555555551</v>
      </c>
      <c r="N41" s="101">
        <f t="shared" si="1"/>
        <v>16</v>
      </c>
    </row>
    <row r="42" spans="1:14" x14ac:dyDescent="0.25">
      <c r="A42" s="79"/>
      <c r="B42" s="76"/>
      <c r="C42" s="1">
        <v>0.70972222222222225</v>
      </c>
      <c r="D42" s="145">
        <v>0.79166666666666663</v>
      </c>
      <c r="E42" s="75">
        <v>84785716</v>
      </c>
      <c r="F42" s="82"/>
      <c r="G42" s="75" t="s">
        <v>212</v>
      </c>
      <c r="H42" s="73">
        <v>34160</v>
      </c>
      <c r="I42" s="74">
        <v>76740</v>
      </c>
      <c r="J42" s="73" t="s">
        <v>142</v>
      </c>
      <c r="K42" s="74">
        <v>11893379</v>
      </c>
      <c r="L42" s="86"/>
      <c r="M42" s="148">
        <f t="shared" si="0"/>
        <v>8.1944444444444375E-2</v>
      </c>
      <c r="N42" s="101">
        <f t="shared" si="1"/>
        <v>17</v>
      </c>
    </row>
    <row r="43" spans="1:14" x14ac:dyDescent="0.25">
      <c r="A43" s="92"/>
      <c r="B43" s="89"/>
      <c r="C43" s="144">
        <v>0.77986111111111101</v>
      </c>
      <c r="D43" s="146">
        <v>1</v>
      </c>
      <c r="E43" s="84">
        <v>84780656</v>
      </c>
      <c r="F43" s="90"/>
      <c r="G43" s="84" t="s">
        <v>213</v>
      </c>
      <c r="H43" s="83">
        <v>32200</v>
      </c>
      <c r="I43" s="85"/>
      <c r="J43" s="83" t="s">
        <v>214</v>
      </c>
      <c r="K43" s="85">
        <v>11893407</v>
      </c>
      <c r="L43" s="91" t="s">
        <v>68</v>
      </c>
      <c r="M43" s="148">
        <f t="shared" si="0"/>
        <v>0.22013888888888899</v>
      </c>
      <c r="N43" s="101">
        <f t="shared" si="1"/>
        <v>18</v>
      </c>
    </row>
    <row r="44" spans="1:14" x14ac:dyDescent="0.25">
      <c r="A44" s="79"/>
      <c r="B44" s="76"/>
      <c r="C44" s="1">
        <v>0.85763888888888884</v>
      </c>
      <c r="D44" s="145">
        <v>0.91041666666666676</v>
      </c>
      <c r="E44" s="75">
        <v>84780339</v>
      </c>
      <c r="F44" s="82"/>
      <c r="G44" s="75" t="s">
        <v>215</v>
      </c>
      <c r="H44" s="73">
        <v>33300</v>
      </c>
      <c r="I44" s="74">
        <v>78180</v>
      </c>
      <c r="J44" s="73" t="s">
        <v>216</v>
      </c>
      <c r="K44" s="74">
        <v>11893456</v>
      </c>
      <c r="L44" s="86"/>
      <c r="M44" s="148">
        <f t="shared" si="0"/>
        <v>5.2777777777777923E-2</v>
      </c>
      <c r="N44" s="101">
        <f t="shared" si="1"/>
        <v>20</v>
      </c>
    </row>
    <row r="45" spans="1:14" x14ac:dyDescent="0.25">
      <c r="A45" s="79"/>
      <c r="B45" s="76"/>
      <c r="C45" s="1">
        <v>0.86875000000000002</v>
      </c>
      <c r="D45" s="145">
        <v>0.92708333333333337</v>
      </c>
      <c r="E45" s="75">
        <v>84780734</v>
      </c>
      <c r="F45" s="82"/>
      <c r="G45" s="75" t="s">
        <v>217</v>
      </c>
      <c r="H45" s="73">
        <v>34640</v>
      </c>
      <c r="I45" s="74">
        <v>79120</v>
      </c>
      <c r="J45" s="73" t="s">
        <v>218</v>
      </c>
      <c r="K45" s="74">
        <v>11893460</v>
      </c>
      <c r="L45" s="86"/>
      <c r="M45" s="148">
        <f t="shared" si="0"/>
        <v>5.8333333333333348E-2</v>
      </c>
      <c r="N45" s="101">
        <f t="shared" si="1"/>
        <v>20</v>
      </c>
    </row>
    <row r="46" spans="1:14" x14ac:dyDescent="0.25">
      <c r="M46" s="148"/>
      <c r="N46" s="101"/>
    </row>
    <row r="47" spans="1:14" x14ac:dyDescent="0.25">
      <c r="M47" s="148"/>
      <c r="N47" s="101"/>
    </row>
    <row r="48" spans="1:14" x14ac:dyDescent="0.25">
      <c r="M48" s="148"/>
      <c r="N48" s="101"/>
    </row>
    <row r="49" spans="13:14" x14ac:dyDescent="0.25">
      <c r="M49" s="148"/>
      <c r="N49" s="101"/>
    </row>
    <row r="50" spans="13:14" x14ac:dyDescent="0.25">
      <c r="M50" s="148"/>
      <c r="N50" s="101"/>
    </row>
    <row r="51" spans="13:14" x14ac:dyDescent="0.25">
      <c r="M51" s="148"/>
      <c r="N51" s="101"/>
    </row>
    <row r="52" spans="13:14" x14ac:dyDescent="0.25">
      <c r="M52" s="148"/>
      <c r="N52" s="101"/>
    </row>
    <row r="53" spans="13:14" x14ac:dyDescent="0.25">
      <c r="M53" s="148"/>
      <c r="N53" s="101"/>
    </row>
    <row r="54" spans="13:14" x14ac:dyDescent="0.25">
      <c r="M54" s="148"/>
      <c r="N54" s="101"/>
    </row>
    <row r="55" spans="13:14" x14ac:dyDescent="0.25">
      <c r="M55" s="148"/>
      <c r="N55" s="101"/>
    </row>
    <row r="56" spans="13:14" x14ac:dyDescent="0.25">
      <c r="M56" s="148"/>
      <c r="N56" s="101"/>
    </row>
    <row r="57" spans="13:14" x14ac:dyDescent="0.25">
      <c r="M57" s="148"/>
      <c r="N57" s="101"/>
    </row>
    <row r="58" spans="13:14" x14ac:dyDescent="0.25">
      <c r="M58" s="148"/>
      <c r="N58" s="101"/>
    </row>
    <row r="59" spans="13:14" x14ac:dyDescent="0.25">
      <c r="M59" s="148"/>
      <c r="N59" s="101"/>
    </row>
    <row r="60" spans="13:14" x14ac:dyDescent="0.25">
      <c r="M60" s="148"/>
      <c r="N60" s="101"/>
    </row>
    <row r="61" spans="13:14" x14ac:dyDescent="0.25">
      <c r="M61" s="148"/>
      <c r="N61" s="101"/>
    </row>
    <row r="62" spans="13:14" x14ac:dyDescent="0.25">
      <c r="M62" s="148"/>
      <c r="N62" s="101"/>
    </row>
    <row r="63" spans="13:14" x14ac:dyDescent="0.25">
      <c r="M63" s="148"/>
      <c r="N63" s="101"/>
    </row>
    <row r="64" spans="13:14" x14ac:dyDescent="0.25">
      <c r="M64" s="148"/>
      <c r="N64" s="101"/>
    </row>
    <row r="65" spans="13:14" x14ac:dyDescent="0.25">
      <c r="M65" s="148"/>
      <c r="N65" s="101"/>
    </row>
    <row r="66" spans="13:14" x14ac:dyDescent="0.25">
      <c r="M66" s="148"/>
      <c r="N66" s="101"/>
    </row>
    <row r="67" spans="13:14" x14ac:dyDescent="0.25">
      <c r="M67" s="148"/>
      <c r="N67" s="101"/>
    </row>
    <row r="68" spans="13:14" x14ac:dyDescent="0.25">
      <c r="M68" s="148"/>
      <c r="N68" s="101"/>
    </row>
    <row r="69" spans="13:14" x14ac:dyDescent="0.25">
      <c r="M69" s="148"/>
      <c r="N69" s="101"/>
    </row>
    <row r="70" spans="13:14" x14ac:dyDescent="0.25">
      <c r="M70" s="148"/>
      <c r="N70" s="101"/>
    </row>
    <row r="71" spans="13:14" x14ac:dyDescent="0.25">
      <c r="M71" s="148"/>
      <c r="N71" s="101"/>
    </row>
    <row r="72" spans="13:14" x14ac:dyDescent="0.25">
      <c r="M72" s="148"/>
      <c r="N72" s="101"/>
    </row>
    <row r="73" spans="13:14" x14ac:dyDescent="0.25">
      <c r="M73" s="148"/>
      <c r="N73" s="101"/>
    </row>
    <row r="74" spans="13:14" x14ac:dyDescent="0.25">
      <c r="M74" s="148"/>
      <c r="N74" s="101"/>
    </row>
    <row r="75" spans="13:14" x14ac:dyDescent="0.25">
      <c r="M75" s="148"/>
      <c r="N75" s="101"/>
    </row>
    <row r="76" spans="13:14" x14ac:dyDescent="0.25">
      <c r="M76" s="148"/>
      <c r="N76" s="101"/>
    </row>
    <row r="77" spans="13:14" x14ac:dyDescent="0.25">
      <c r="M77" s="148"/>
      <c r="N77" s="101"/>
    </row>
    <row r="78" spans="13:14" x14ac:dyDescent="0.25">
      <c r="M78" s="148"/>
      <c r="N78" s="101"/>
    </row>
    <row r="79" spans="13:14" x14ac:dyDescent="0.25">
      <c r="M79" s="148"/>
      <c r="N79" s="101"/>
    </row>
    <row r="80" spans="13:14" x14ac:dyDescent="0.25">
      <c r="M80" s="148"/>
      <c r="N80" s="101"/>
    </row>
    <row r="81" spans="13:14" x14ac:dyDescent="0.25">
      <c r="M81" s="148"/>
      <c r="N81" s="101"/>
    </row>
    <row r="82" spans="13:14" x14ac:dyDescent="0.25">
      <c r="M82" s="148"/>
      <c r="N82" s="101"/>
    </row>
    <row r="83" spans="13:14" x14ac:dyDescent="0.25">
      <c r="M83" s="148"/>
      <c r="N83" s="101"/>
    </row>
    <row r="84" spans="13:14" x14ac:dyDescent="0.25">
      <c r="M84" s="148"/>
      <c r="N84" s="101"/>
    </row>
    <row r="85" spans="13:14" x14ac:dyDescent="0.25">
      <c r="M85" s="148"/>
      <c r="N85" s="101"/>
    </row>
    <row r="86" spans="13:14" x14ac:dyDescent="0.25">
      <c r="M86" s="148"/>
      <c r="N86" s="101"/>
    </row>
    <row r="87" spans="13:14" x14ac:dyDescent="0.25">
      <c r="M87" s="148"/>
      <c r="N87" s="101"/>
    </row>
    <row r="88" spans="13:14" x14ac:dyDescent="0.25">
      <c r="M88" s="148"/>
      <c r="N88" s="101"/>
    </row>
    <row r="89" spans="13:14" x14ac:dyDescent="0.25">
      <c r="M89" s="148"/>
      <c r="N89" s="101"/>
    </row>
    <row r="90" spans="13:14" x14ac:dyDescent="0.25">
      <c r="M90" s="148"/>
      <c r="N90" s="101"/>
    </row>
    <row r="91" spans="13:14" x14ac:dyDescent="0.25">
      <c r="M91" s="148"/>
      <c r="N91" s="101"/>
    </row>
    <row r="92" spans="13:14" x14ac:dyDescent="0.25">
      <c r="M92" s="148"/>
      <c r="N92" s="101"/>
    </row>
    <row r="93" spans="13:14" x14ac:dyDescent="0.25">
      <c r="M93" s="148"/>
      <c r="N93" s="101"/>
    </row>
    <row r="94" spans="13:14" x14ac:dyDescent="0.25">
      <c r="M94" s="148"/>
      <c r="N94" s="101"/>
    </row>
    <row r="95" spans="13:14" x14ac:dyDescent="0.25">
      <c r="M95" s="148"/>
      <c r="N95" s="101"/>
    </row>
    <row r="96" spans="13:14" x14ac:dyDescent="0.25">
      <c r="M96" s="148"/>
      <c r="N96" s="101"/>
    </row>
    <row r="97" spans="13:14" x14ac:dyDescent="0.25">
      <c r="M97" s="148"/>
      <c r="N97" s="101"/>
    </row>
    <row r="98" spans="13:14" x14ac:dyDescent="0.25">
      <c r="M98" s="148"/>
      <c r="N98" s="101"/>
    </row>
    <row r="99" spans="13:14" x14ac:dyDescent="0.25">
      <c r="M99" s="148"/>
      <c r="N99" s="101"/>
    </row>
    <row r="100" spans="13:14" x14ac:dyDescent="0.25">
      <c r="M100" s="148"/>
      <c r="N100" s="101"/>
    </row>
    <row r="101" spans="13:14" x14ac:dyDescent="0.25">
      <c r="M101" s="148"/>
      <c r="N101" s="101"/>
    </row>
    <row r="102" spans="13:14" x14ac:dyDescent="0.25">
      <c r="M102" s="148"/>
      <c r="N102" s="101"/>
    </row>
    <row r="103" spans="13:14" x14ac:dyDescent="0.25">
      <c r="M103" s="148"/>
      <c r="N103" s="101"/>
    </row>
    <row r="104" spans="13:14" x14ac:dyDescent="0.25">
      <c r="M104" s="148"/>
      <c r="N104" s="101"/>
    </row>
    <row r="105" spans="13:14" x14ac:dyDescent="0.25">
      <c r="M105" s="148"/>
      <c r="N105" s="101"/>
    </row>
    <row r="106" spans="13:14" x14ac:dyDescent="0.25">
      <c r="M106" s="148"/>
      <c r="N106" s="101"/>
    </row>
    <row r="107" spans="13:14" x14ac:dyDescent="0.25">
      <c r="M107" s="148"/>
      <c r="N107" s="101"/>
    </row>
    <row r="108" spans="13:14" x14ac:dyDescent="0.25">
      <c r="M108" s="148"/>
      <c r="N108" s="101"/>
    </row>
    <row r="109" spans="13:14" x14ac:dyDescent="0.25">
      <c r="M109" s="148"/>
      <c r="N109" s="101"/>
    </row>
    <row r="110" spans="13:14" x14ac:dyDescent="0.25">
      <c r="M110" s="148"/>
      <c r="N110" s="101"/>
    </row>
    <row r="111" spans="13:14" x14ac:dyDescent="0.25">
      <c r="M111" s="148"/>
      <c r="N111" s="101"/>
    </row>
    <row r="112" spans="13:14" x14ac:dyDescent="0.25">
      <c r="M112" s="148"/>
      <c r="N112" s="101"/>
    </row>
    <row r="113" spans="13:14" x14ac:dyDescent="0.25">
      <c r="M113" s="148"/>
      <c r="N113" s="101"/>
    </row>
    <row r="114" spans="13:14" x14ac:dyDescent="0.25">
      <c r="M114" s="148"/>
      <c r="N114" s="101"/>
    </row>
    <row r="115" spans="13:14" x14ac:dyDescent="0.25">
      <c r="M115" s="148"/>
      <c r="N115" s="101"/>
    </row>
    <row r="116" spans="13:14" x14ac:dyDescent="0.25">
      <c r="M116" s="148"/>
      <c r="N116" s="101"/>
    </row>
    <row r="117" spans="13:14" x14ac:dyDescent="0.25">
      <c r="M117" s="148"/>
      <c r="N117" s="101"/>
    </row>
    <row r="118" spans="13:14" x14ac:dyDescent="0.25">
      <c r="M118" s="148"/>
      <c r="N118" s="101"/>
    </row>
    <row r="119" spans="13:14" x14ac:dyDescent="0.25">
      <c r="M119" s="148"/>
      <c r="N119" s="101"/>
    </row>
    <row r="120" spans="13:14" x14ac:dyDescent="0.25">
      <c r="M120" s="148"/>
      <c r="N120" s="101"/>
    </row>
    <row r="121" spans="13:14" x14ac:dyDescent="0.25">
      <c r="M121" s="148"/>
      <c r="N121" s="101"/>
    </row>
    <row r="122" spans="13:14" x14ac:dyDescent="0.25">
      <c r="M122" s="148"/>
      <c r="N122" s="101"/>
    </row>
    <row r="123" spans="13:14" x14ac:dyDescent="0.25">
      <c r="M123" s="148"/>
      <c r="N123" s="101"/>
    </row>
    <row r="124" spans="13:14" x14ac:dyDescent="0.25">
      <c r="M124" s="148"/>
      <c r="N124" s="101"/>
    </row>
    <row r="125" spans="13:14" x14ac:dyDescent="0.25">
      <c r="M125" s="148"/>
      <c r="N125" s="101"/>
    </row>
    <row r="126" spans="13:14" x14ac:dyDescent="0.25">
      <c r="M126" s="148"/>
      <c r="N126" s="101"/>
    </row>
    <row r="127" spans="13:14" x14ac:dyDescent="0.25">
      <c r="M127" s="148"/>
      <c r="N127" s="101"/>
    </row>
    <row r="128" spans="13:14" x14ac:dyDescent="0.25">
      <c r="M128" s="148"/>
      <c r="N128" s="101"/>
    </row>
    <row r="129" spans="13:14" x14ac:dyDescent="0.25">
      <c r="M129" s="148"/>
      <c r="N129" s="101"/>
    </row>
    <row r="130" spans="13:14" x14ac:dyDescent="0.25">
      <c r="M130" s="148"/>
      <c r="N130" s="101"/>
    </row>
    <row r="131" spans="13:14" x14ac:dyDescent="0.25">
      <c r="M131" s="148"/>
      <c r="N131" s="101"/>
    </row>
    <row r="132" spans="13:14" x14ac:dyDescent="0.25">
      <c r="M132" s="148"/>
      <c r="N132" s="101"/>
    </row>
    <row r="133" spans="13:14" x14ac:dyDescent="0.25">
      <c r="M133" s="148"/>
      <c r="N133" s="101"/>
    </row>
    <row r="134" spans="13:14" x14ac:dyDescent="0.25">
      <c r="M134" s="148"/>
      <c r="N134" s="101"/>
    </row>
    <row r="135" spans="13:14" x14ac:dyDescent="0.25">
      <c r="M135" s="148"/>
      <c r="N135" s="101"/>
    </row>
    <row r="136" spans="13:14" x14ac:dyDescent="0.25">
      <c r="M136" s="148"/>
      <c r="N136" s="101"/>
    </row>
    <row r="137" spans="13:14" x14ac:dyDescent="0.25">
      <c r="M137" s="148"/>
      <c r="N137" s="101"/>
    </row>
    <row r="138" spans="13:14" x14ac:dyDescent="0.25">
      <c r="M138" s="148"/>
      <c r="N138" s="101"/>
    </row>
    <row r="139" spans="13:14" x14ac:dyDescent="0.25">
      <c r="M139" s="148"/>
      <c r="N139" s="101"/>
    </row>
    <row r="140" spans="13:14" x14ac:dyDescent="0.25">
      <c r="M140" s="148"/>
      <c r="N140" s="101"/>
    </row>
    <row r="141" spans="13:14" x14ac:dyDescent="0.25">
      <c r="M141" s="148"/>
      <c r="N141" s="101"/>
    </row>
    <row r="142" spans="13:14" x14ac:dyDescent="0.25">
      <c r="M142" s="148"/>
      <c r="N142" s="101"/>
    </row>
    <row r="143" spans="13:14" x14ac:dyDescent="0.25">
      <c r="M143" s="148"/>
      <c r="N143" s="101"/>
    </row>
    <row r="144" spans="13:14" x14ac:dyDescent="0.25">
      <c r="M144" s="148"/>
      <c r="N144" s="101"/>
    </row>
    <row r="145" spans="13:14" x14ac:dyDescent="0.25">
      <c r="M145" s="148"/>
      <c r="N145" s="101"/>
    </row>
    <row r="146" spans="13:14" x14ac:dyDescent="0.25">
      <c r="M146" s="148"/>
      <c r="N146" s="101"/>
    </row>
    <row r="147" spans="13:14" x14ac:dyDescent="0.25">
      <c r="M147" s="148"/>
      <c r="N147" s="101"/>
    </row>
    <row r="148" spans="13:14" x14ac:dyDescent="0.25">
      <c r="M148" s="148"/>
      <c r="N148" s="101"/>
    </row>
    <row r="149" spans="13:14" x14ac:dyDescent="0.25">
      <c r="M149" s="148"/>
      <c r="N149" s="101"/>
    </row>
    <row r="150" spans="13:14" x14ac:dyDescent="0.25">
      <c r="M150" s="148"/>
      <c r="N150" s="101"/>
    </row>
    <row r="151" spans="13:14" x14ac:dyDescent="0.25">
      <c r="M151" s="148"/>
      <c r="N151" s="101"/>
    </row>
    <row r="152" spans="13:14" x14ac:dyDescent="0.25">
      <c r="M152" s="148"/>
      <c r="N152" s="101"/>
    </row>
    <row r="153" spans="13:14" x14ac:dyDescent="0.25">
      <c r="M153" s="148"/>
      <c r="N153" s="101"/>
    </row>
    <row r="154" spans="13:14" x14ac:dyDescent="0.25">
      <c r="M154" s="148"/>
      <c r="N154" s="101"/>
    </row>
    <row r="155" spans="13:14" x14ac:dyDescent="0.25">
      <c r="M155" s="148"/>
      <c r="N155" s="101"/>
    </row>
    <row r="156" spans="13:14" x14ac:dyDescent="0.25">
      <c r="M156" s="148"/>
      <c r="N156" s="101"/>
    </row>
    <row r="157" spans="13:14" x14ac:dyDescent="0.25">
      <c r="M157" s="148"/>
      <c r="N157" s="101"/>
    </row>
    <row r="158" spans="13:14" x14ac:dyDescent="0.25">
      <c r="M158" s="148"/>
      <c r="N158" s="101"/>
    </row>
    <row r="159" spans="13:14" x14ac:dyDescent="0.25">
      <c r="M159" s="148"/>
      <c r="N159" s="101"/>
    </row>
    <row r="160" spans="13:14" x14ac:dyDescent="0.25">
      <c r="M160" s="148"/>
      <c r="N160" s="101"/>
    </row>
    <row r="161" spans="13:14" x14ac:dyDescent="0.25">
      <c r="M161" s="148"/>
      <c r="N161" s="101"/>
    </row>
    <row r="162" spans="13:14" x14ac:dyDescent="0.25">
      <c r="M162" s="148"/>
      <c r="N162" s="101"/>
    </row>
    <row r="163" spans="13:14" x14ac:dyDescent="0.25">
      <c r="M163" s="148"/>
      <c r="N163" s="101"/>
    </row>
    <row r="164" spans="13:14" x14ac:dyDescent="0.25">
      <c r="M164" s="148"/>
      <c r="N164" s="101"/>
    </row>
    <row r="165" spans="13:14" x14ac:dyDescent="0.25">
      <c r="M165" s="148"/>
      <c r="N165" s="101"/>
    </row>
    <row r="166" spans="13:14" x14ac:dyDescent="0.25">
      <c r="M166" s="148"/>
      <c r="N166" s="101"/>
    </row>
    <row r="167" spans="13:14" x14ac:dyDescent="0.25">
      <c r="M167" s="148"/>
      <c r="N167" s="101"/>
    </row>
    <row r="168" spans="13:14" x14ac:dyDescent="0.25">
      <c r="M168" s="148"/>
      <c r="N168" s="101"/>
    </row>
    <row r="169" spans="13:14" x14ac:dyDescent="0.25">
      <c r="M169" s="148"/>
      <c r="N169" s="101"/>
    </row>
    <row r="170" spans="13:14" x14ac:dyDescent="0.25">
      <c r="M170" s="148"/>
      <c r="N170" s="101"/>
    </row>
    <row r="171" spans="13:14" x14ac:dyDescent="0.25">
      <c r="M171" s="148"/>
      <c r="N171" s="101"/>
    </row>
    <row r="172" spans="13:14" x14ac:dyDescent="0.25">
      <c r="M172" s="148"/>
      <c r="N172" s="101"/>
    </row>
    <row r="173" spans="13:14" x14ac:dyDescent="0.25">
      <c r="M173" s="148"/>
      <c r="N173" s="101"/>
    </row>
    <row r="174" spans="13:14" x14ac:dyDescent="0.25">
      <c r="M174" s="148"/>
      <c r="N174" s="101"/>
    </row>
    <row r="175" spans="13:14" x14ac:dyDescent="0.25">
      <c r="M175" s="148"/>
      <c r="N175" s="101"/>
    </row>
    <row r="176" spans="13:14" x14ac:dyDescent="0.25">
      <c r="M176" s="148"/>
      <c r="N176" s="101"/>
    </row>
    <row r="177" spans="13:14" x14ac:dyDescent="0.25">
      <c r="M177" s="148"/>
      <c r="N177" s="101"/>
    </row>
    <row r="178" spans="13:14" x14ac:dyDescent="0.25">
      <c r="M178" s="148"/>
      <c r="N178" s="101"/>
    </row>
    <row r="179" spans="13:14" x14ac:dyDescent="0.25">
      <c r="M179" s="148"/>
      <c r="N179" s="101"/>
    </row>
    <row r="180" spans="13:14" x14ac:dyDescent="0.25">
      <c r="M180" s="148"/>
      <c r="N180" s="101"/>
    </row>
    <row r="181" spans="13:14" x14ac:dyDescent="0.25">
      <c r="M181" s="148"/>
      <c r="N181" s="101"/>
    </row>
    <row r="182" spans="13:14" x14ac:dyDescent="0.25">
      <c r="M182" s="148"/>
      <c r="N182" s="101"/>
    </row>
    <row r="183" spans="13:14" x14ac:dyDescent="0.25">
      <c r="M183" s="148"/>
      <c r="N183" s="101"/>
    </row>
    <row r="184" spans="13:14" x14ac:dyDescent="0.25">
      <c r="M184" s="148"/>
      <c r="N184" s="101"/>
    </row>
    <row r="185" spans="13:14" x14ac:dyDescent="0.25">
      <c r="M185" s="148"/>
      <c r="N185" s="101"/>
    </row>
    <row r="186" spans="13:14" x14ac:dyDescent="0.25">
      <c r="M186" s="148"/>
      <c r="N186" s="101"/>
    </row>
    <row r="187" spans="13:14" x14ac:dyDescent="0.25">
      <c r="M187" s="148"/>
      <c r="N187" s="101"/>
    </row>
    <row r="188" spans="13:14" x14ac:dyDescent="0.25">
      <c r="M188" s="148"/>
      <c r="N188" s="101"/>
    </row>
    <row r="189" spans="13:14" x14ac:dyDescent="0.25">
      <c r="M189" s="148"/>
      <c r="N189" s="101"/>
    </row>
    <row r="190" spans="13:14" x14ac:dyDescent="0.25">
      <c r="M190" s="148"/>
      <c r="N190" s="101"/>
    </row>
    <row r="191" spans="13:14" x14ac:dyDescent="0.25">
      <c r="M191" s="148"/>
      <c r="N191" s="101"/>
    </row>
    <row r="192" spans="13:14" x14ac:dyDescent="0.25">
      <c r="M192" s="148"/>
      <c r="N192" s="101"/>
    </row>
    <row r="193" spans="13:14" x14ac:dyDescent="0.25">
      <c r="M193" s="148"/>
      <c r="N193" s="101"/>
    </row>
    <row r="194" spans="13:14" x14ac:dyDescent="0.25">
      <c r="M194" s="148"/>
      <c r="N194" s="101"/>
    </row>
    <row r="195" spans="13:14" x14ac:dyDescent="0.25">
      <c r="M195" s="148"/>
      <c r="N195" s="101"/>
    </row>
    <row r="196" spans="13:14" x14ac:dyDescent="0.25">
      <c r="M196" s="148"/>
      <c r="N196" s="101"/>
    </row>
    <row r="197" spans="13:14" x14ac:dyDescent="0.25">
      <c r="M197" s="148"/>
      <c r="N197" s="101"/>
    </row>
    <row r="198" spans="13:14" x14ac:dyDescent="0.25">
      <c r="M198" s="148"/>
      <c r="N198" s="101"/>
    </row>
    <row r="199" spans="13:14" x14ac:dyDescent="0.25">
      <c r="M199" s="148"/>
      <c r="N199" s="101"/>
    </row>
    <row r="200" spans="13:14" x14ac:dyDescent="0.25">
      <c r="M200" s="148"/>
      <c r="N200" s="101"/>
    </row>
    <row r="201" spans="13:14" x14ac:dyDescent="0.25">
      <c r="M201" s="148">
        <f t="shared" ref="M201:M258" si="5">D201-C201</f>
        <v>0</v>
      </c>
    </row>
    <row r="202" spans="13:14" x14ac:dyDescent="0.25">
      <c r="M202" s="148">
        <f t="shared" si="5"/>
        <v>0</v>
      </c>
    </row>
    <row r="203" spans="13:14" x14ac:dyDescent="0.25">
      <c r="M203" s="148">
        <f t="shared" si="5"/>
        <v>0</v>
      </c>
    </row>
    <row r="204" spans="13:14" x14ac:dyDescent="0.25">
      <c r="M204" s="148">
        <f t="shared" si="5"/>
        <v>0</v>
      </c>
    </row>
    <row r="205" spans="13:14" x14ac:dyDescent="0.25">
      <c r="M205" s="148">
        <f t="shared" si="5"/>
        <v>0</v>
      </c>
    </row>
    <row r="206" spans="13:14" x14ac:dyDescent="0.25">
      <c r="M206" s="148">
        <f t="shared" si="5"/>
        <v>0</v>
      </c>
    </row>
    <row r="207" spans="13:14" x14ac:dyDescent="0.25">
      <c r="M207" s="148">
        <f t="shared" si="5"/>
        <v>0</v>
      </c>
    </row>
    <row r="208" spans="13:14" x14ac:dyDescent="0.25">
      <c r="M208" s="148">
        <f t="shared" si="5"/>
        <v>0</v>
      </c>
    </row>
    <row r="209" spans="13:13" x14ac:dyDescent="0.25">
      <c r="M209" s="148">
        <f t="shared" si="5"/>
        <v>0</v>
      </c>
    </row>
    <row r="210" spans="13:13" x14ac:dyDescent="0.25">
      <c r="M210" s="148">
        <f t="shared" si="5"/>
        <v>0</v>
      </c>
    </row>
    <row r="211" spans="13:13" x14ac:dyDescent="0.25">
      <c r="M211" s="148">
        <f t="shared" si="5"/>
        <v>0</v>
      </c>
    </row>
    <row r="212" spans="13:13" x14ac:dyDescent="0.25">
      <c r="M212" s="148">
        <f t="shared" si="5"/>
        <v>0</v>
      </c>
    </row>
    <row r="213" spans="13:13" x14ac:dyDescent="0.25">
      <c r="M213" s="148">
        <f t="shared" si="5"/>
        <v>0</v>
      </c>
    </row>
    <row r="214" spans="13:13" x14ac:dyDescent="0.25">
      <c r="M214" s="148">
        <f t="shared" si="5"/>
        <v>0</v>
      </c>
    </row>
    <row r="215" spans="13:13" x14ac:dyDescent="0.25">
      <c r="M215" s="148">
        <f t="shared" si="5"/>
        <v>0</v>
      </c>
    </row>
    <row r="216" spans="13:13" x14ac:dyDescent="0.25">
      <c r="M216" s="148">
        <f t="shared" si="5"/>
        <v>0</v>
      </c>
    </row>
    <row r="217" spans="13:13" x14ac:dyDescent="0.25">
      <c r="M217" s="148">
        <f t="shared" si="5"/>
        <v>0</v>
      </c>
    </row>
    <row r="218" spans="13:13" x14ac:dyDescent="0.25">
      <c r="M218" s="148">
        <f t="shared" si="5"/>
        <v>0</v>
      </c>
    </row>
    <row r="219" spans="13:13" x14ac:dyDescent="0.25">
      <c r="M219" s="148">
        <f t="shared" si="5"/>
        <v>0</v>
      </c>
    </row>
    <row r="220" spans="13:13" x14ac:dyDescent="0.25">
      <c r="M220" s="148">
        <f t="shared" si="5"/>
        <v>0</v>
      </c>
    </row>
    <row r="221" spans="13:13" x14ac:dyDescent="0.25">
      <c r="M221" s="148">
        <f t="shared" si="5"/>
        <v>0</v>
      </c>
    </row>
    <row r="222" spans="13:13" x14ac:dyDescent="0.25">
      <c r="M222" s="148">
        <f t="shared" si="5"/>
        <v>0</v>
      </c>
    </row>
    <row r="223" spans="13:13" x14ac:dyDescent="0.25">
      <c r="M223" s="148">
        <f t="shared" si="5"/>
        <v>0</v>
      </c>
    </row>
    <row r="224" spans="13:13" x14ac:dyDescent="0.25">
      <c r="M224" s="148">
        <f t="shared" si="5"/>
        <v>0</v>
      </c>
    </row>
    <row r="225" spans="13:13" x14ac:dyDescent="0.25">
      <c r="M225" s="148">
        <f t="shared" si="5"/>
        <v>0</v>
      </c>
    </row>
    <row r="226" spans="13:13" x14ac:dyDescent="0.25">
      <c r="M226" s="148">
        <f t="shared" si="5"/>
        <v>0</v>
      </c>
    </row>
    <row r="227" spans="13:13" x14ac:dyDescent="0.25">
      <c r="M227" s="148">
        <f t="shared" si="5"/>
        <v>0</v>
      </c>
    </row>
    <row r="228" spans="13:13" x14ac:dyDescent="0.25">
      <c r="M228" s="148">
        <f t="shared" si="5"/>
        <v>0</v>
      </c>
    </row>
    <row r="229" spans="13:13" x14ac:dyDescent="0.25">
      <c r="M229" s="148">
        <f t="shared" si="5"/>
        <v>0</v>
      </c>
    </row>
    <row r="230" spans="13:13" x14ac:dyDescent="0.25">
      <c r="M230" s="148">
        <f t="shared" si="5"/>
        <v>0</v>
      </c>
    </row>
    <row r="231" spans="13:13" x14ac:dyDescent="0.25">
      <c r="M231" s="148">
        <f t="shared" si="5"/>
        <v>0</v>
      </c>
    </row>
    <row r="232" spans="13:13" x14ac:dyDescent="0.25">
      <c r="M232" s="148">
        <f t="shared" si="5"/>
        <v>0</v>
      </c>
    </row>
    <row r="233" spans="13:13" x14ac:dyDescent="0.25">
      <c r="M233" s="148">
        <f t="shared" si="5"/>
        <v>0</v>
      </c>
    </row>
    <row r="234" spans="13:13" x14ac:dyDescent="0.25">
      <c r="M234" s="148">
        <f t="shared" si="5"/>
        <v>0</v>
      </c>
    </row>
    <row r="235" spans="13:13" x14ac:dyDescent="0.25">
      <c r="M235" s="148">
        <f t="shared" si="5"/>
        <v>0</v>
      </c>
    </row>
    <row r="236" spans="13:13" x14ac:dyDescent="0.25">
      <c r="M236" s="148">
        <f t="shared" si="5"/>
        <v>0</v>
      </c>
    </row>
    <row r="237" spans="13:13" x14ac:dyDescent="0.25">
      <c r="M237" s="148">
        <f t="shared" si="5"/>
        <v>0</v>
      </c>
    </row>
    <row r="238" spans="13:13" x14ac:dyDescent="0.25">
      <c r="M238" s="148">
        <f t="shared" si="5"/>
        <v>0</v>
      </c>
    </row>
    <row r="239" spans="13:13" x14ac:dyDescent="0.25">
      <c r="M239" s="148">
        <f t="shared" si="5"/>
        <v>0</v>
      </c>
    </row>
    <row r="240" spans="13:13" x14ac:dyDescent="0.25">
      <c r="M240" s="148">
        <f t="shared" si="5"/>
        <v>0</v>
      </c>
    </row>
    <row r="241" spans="13:13" x14ac:dyDescent="0.25">
      <c r="M241" s="148">
        <f t="shared" si="5"/>
        <v>0</v>
      </c>
    </row>
    <row r="242" spans="13:13" x14ac:dyDescent="0.25">
      <c r="M242" s="148">
        <f t="shared" si="5"/>
        <v>0</v>
      </c>
    </row>
    <row r="243" spans="13:13" x14ac:dyDescent="0.25">
      <c r="M243" s="148">
        <f t="shared" si="5"/>
        <v>0</v>
      </c>
    </row>
    <row r="244" spans="13:13" x14ac:dyDescent="0.25">
      <c r="M244" s="148">
        <f t="shared" si="5"/>
        <v>0</v>
      </c>
    </row>
    <row r="245" spans="13:13" x14ac:dyDescent="0.25">
      <c r="M245" s="148">
        <f t="shared" si="5"/>
        <v>0</v>
      </c>
    </row>
    <row r="246" spans="13:13" x14ac:dyDescent="0.25">
      <c r="M246" s="148">
        <f t="shared" si="5"/>
        <v>0</v>
      </c>
    </row>
    <row r="247" spans="13:13" x14ac:dyDescent="0.25">
      <c r="M247" s="148">
        <f t="shared" si="5"/>
        <v>0</v>
      </c>
    </row>
    <row r="248" spans="13:13" x14ac:dyDescent="0.25">
      <c r="M248" s="148">
        <f t="shared" si="5"/>
        <v>0</v>
      </c>
    </row>
    <row r="249" spans="13:13" x14ac:dyDescent="0.25">
      <c r="M249" s="148">
        <f t="shared" si="5"/>
        <v>0</v>
      </c>
    </row>
    <row r="250" spans="13:13" x14ac:dyDescent="0.25">
      <c r="M250" s="148">
        <f t="shared" si="5"/>
        <v>0</v>
      </c>
    </row>
    <row r="251" spans="13:13" x14ac:dyDescent="0.25">
      <c r="M251" s="148">
        <f t="shared" si="5"/>
        <v>0</v>
      </c>
    </row>
    <row r="252" spans="13:13" x14ac:dyDescent="0.25">
      <c r="M252" s="148">
        <f t="shared" si="5"/>
        <v>0</v>
      </c>
    </row>
    <row r="253" spans="13:13" x14ac:dyDescent="0.25">
      <c r="M253" s="148">
        <f t="shared" si="5"/>
        <v>0</v>
      </c>
    </row>
    <row r="254" spans="13:13" x14ac:dyDescent="0.25">
      <c r="M254" s="148">
        <f t="shared" si="5"/>
        <v>0</v>
      </c>
    </row>
    <row r="255" spans="13:13" x14ac:dyDescent="0.25">
      <c r="M255" s="148">
        <f t="shared" si="5"/>
        <v>0</v>
      </c>
    </row>
    <row r="256" spans="13:13" x14ac:dyDescent="0.25">
      <c r="M256" s="148">
        <f t="shared" si="5"/>
        <v>0</v>
      </c>
    </row>
    <row r="257" spans="13:13" x14ac:dyDescent="0.25">
      <c r="M257" s="148">
        <f t="shared" si="5"/>
        <v>0</v>
      </c>
    </row>
    <row r="258" spans="13:13" x14ac:dyDescent="0.25">
      <c r="M258" s="148">
        <f t="shared" si="5"/>
        <v>0</v>
      </c>
    </row>
    <row r="259" spans="13:13" x14ac:dyDescent="0.25">
      <c r="M259" s="148">
        <f t="shared" ref="M259:M322" si="6">D259-C259</f>
        <v>0</v>
      </c>
    </row>
    <row r="260" spans="13:13" x14ac:dyDescent="0.25">
      <c r="M260" s="148">
        <f t="shared" si="6"/>
        <v>0</v>
      </c>
    </row>
    <row r="261" spans="13:13" x14ac:dyDescent="0.25">
      <c r="M261" s="148">
        <f t="shared" si="6"/>
        <v>0</v>
      </c>
    </row>
    <row r="262" spans="13:13" x14ac:dyDescent="0.25">
      <c r="M262" s="148">
        <f t="shared" si="6"/>
        <v>0</v>
      </c>
    </row>
    <row r="263" spans="13:13" x14ac:dyDescent="0.25">
      <c r="M263" s="148">
        <f t="shared" si="6"/>
        <v>0</v>
      </c>
    </row>
    <row r="264" spans="13:13" x14ac:dyDescent="0.25">
      <c r="M264" s="148">
        <f t="shared" si="6"/>
        <v>0</v>
      </c>
    </row>
    <row r="265" spans="13:13" x14ac:dyDescent="0.25">
      <c r="M265" s="148">
        <f t="shared" si="6"/>
        <v>0</v>
      </c>
    </row>
    <row r="266" spans="13:13" x14ac:dyDescent="0.25">
      <c r="M266" s="148">
        <f t="shared" si="6"/>
        <v>0</v>
      </c>
    </row>
    <row r="267" spans="13:13" x14ac:dyDescent="0.25">
      <c r="M267" s="148">
        <f t="shared" si="6"/>
        <v>0</v>
      </c>
    </row>
    <row r="268" spans="13:13" x14ac:dyDescent="0.25">
      <c r="M268" s="148">
        <f t="shared" si="6"/>
        <v>0</v>
      </c>
    </row>
    <row r="269" spans="13:13" x14ac:dyDescent="0.25">
      <c r="M269" s="148">
        <f t="shared" si="6"/>
        <v>0</v>
      </c>
    </row>
    <row r="270" spans="13:13" x14ac:dyDescent="0.25">
      <c r="M270" s="148">
        <f t="shared" si="6"/>
        <v>0</v>
      </c>
    </row>
    <row r="271" spans="13:13" x14ac:dyDescent="0.25">
      <c r="M271" s="148">
        <f t="shared" si="6"/>
        <v>0</v>
      </c>
    </row>
    <row r="272" spans="13:13" x14ac:dyDescent="0.25">
      <c r="M272" s="148">
        <f t="shared" si="6"/>
        <v>0</v>
      </c>
    </row>
    <row r="273" spans="13:13" x14ac:dyDescent="0.25">
      <c r="M273" s="148">
        <f t="shared" si="6"/>
        <v>0</v>
      </c>
    </row>
    <row r="274" spans="13:13" x14ac:dyDescent="0.25">
      <c r="M274" s="148">
        <f t="shared" si="6"/>
        <v>0</v>
      </c>
    </row>
    <row r="275" spans="13:13" x14ac:dyDescent="0.25">
      <c r="M275" s="148">
        <f t="shared" si="6"/>
        <v>0</v>
      </c>
    </row>
    <row r="276" spans="13:13" x14ac:dyDescent="0.25">
      <c r="M276" s="148">
        <f t="shared" si="6"/>
        <v>0</v>
      </c>
    </row>
    <row r="277" spans="13:13" x14ac:dyDescent="0.25">
      <c r="M277" s="148">
        <f t="shared" si="6"/>
        <v>0</v>
      </c>
    </row>
    <row r="278" spans="13:13" x14ac:dyDescent="0.25">
      <c r="M278" s="148">
        <f t="shared" si="6"/>
        <v>0</v>
      </c>
    </row>
    <row r="279" spans="13:13" x14ac:dyDescent="0.25">
      <c r="M279" s="148">
        <f t="shared" si="6"/>
        <v>0</v>
      </c>
    </row>
    <row r="280" spans="13:13" x14ac:dyDescent="0.25">
      <c r="M280" s="148">
        <f t="shared" si="6"/>
        <v>0</v>
      </c>
    </row>
    <row r="281" spans="13:13" x14ac:dyDescent="0.25">
      <c r="M281" s="148">
        <f t="shared" si="6"/>
        <v>0</v>
      </c>
    </row>
    <row r="282" spans="13:13" x14ac:dyDescent="0.25">
      <c r="M282" s="148">
        <f t="shared" si="6"/>
        <v>0</v>
      </c>
    </row>
    <row r="283" spans="13:13" x14ac:dyDescent="0.25">
      <c r="M283" s="148">
        <f t="shared" si="6"/>
        <v>0</v>
      </c>
    </row>
    <row r="284" spans="13:13" x14ac:dyDescent="0.25">
      <c r="M284" s="148">
        <f t="shared" si="6"/>
        <v>0</v>
      </c>
    </row>
    <row r="285" spans="13:13" x14ac:dyDescent="0.25">
      <c r="M285" s="148">
        <f t="shared" si="6"/>
        <v>0</v>
      </c>
    </row>
    <row r="286" spans="13:13" x14ac:dyDescent="0.25">
      <c r="M286" s="148">
        <f t="shared" si="6"/>
        <v>0</v>
      </c>
    </row>
    <row r="287" spans="13:13" x14ac:dyDescent="0.25">
      <c r="M287" s="148">
        <f t="shared" si="6"/>
        <v>0</v>
      </c>
    </row>
    <row r="288" spans="13:13" x14ac:dyDescent="0.25">
      <c r="M288" s="148">
        <f t="shared" si="6"/>
        <v>0</v>
      </c>
    </row>
    <row r="289" spans="13:13" x14ac:dyDescent="0.25">
      <c r="M289" s="148">
        <f t="shared" si="6"/>
        <v>0</v>
      </c>
    </row>
    <row r="290" spans="13:13" x14ac:dyDescent="0.25">
      <c r="M290" s="148">
        <f t="shared" si="6"/>
        <v>0</v>
      </c>
    </row>
    <row r="291" spans="13:13" x14ac:dyDescent="0.25">
      <c r="M291" s="148">
        <f t="shared" si="6"/>
        <v>0</v>
      </c>
    </row>
    <row r="292" spans="13:13" x14ac:dyDescent="0.25">
      <c r="M292" s="148">
        <f t="shared" si="6"/>
        <v>0</v>
      </c>
    </row>
    <row r="293" spans="13:13" x14ac:dyDescent="0.25">
      <c r="M293" s="148">
        <f t="shared" si="6"/>
        <v>0</v>
      </c>
    </row>
    <row r="294" spans="13:13" x14ac:dyDescent="0.25">
      <c r="M294" s="148">
        <f t="shared" si="6"/>
        <v>0</v>
      </c>
    </row>
    <row r="295" spans="13:13" x14ac:dyDescent="0.25">
      <c r="M295" s="148">
        <f t="shared" si="6"/>
        <v>0</v>
      </c>
    </row>
    <row r="296" spans="13:13" x14ac:dyDescent="0.25">
      <c r="M296" s="148">
        <f t="shared" si="6"/>
        <v>0</v>
      </c>
    </row>
    <row r="297" spans="13:13" x14ac:dyDescent="0.25">
      <c r="M297" s="148">
        <f t="shared" si="6"/>
        <v>0</v>
      </c>
    </row>
    <row r="298" spans="13:13" x14ac:dyDescent="0.25">
      <c r="M298" s="148">
        <f t="shared" si="6"/>
        <v>0</v>
      </c>
    </row>
    <row r="299" spans="13:13" x14ac:dyDescent="0.25">
      <c r="M299" s="148">
        <f t="shared" si="6"/>
        <v>0</v>
      </c>
    </row>
    <row r="300" spans="13:13" x14ac:dyDescent="0.25">
      <c r="M300" s="148">
        <f t="shared" si="6"/>
        <v>0</v>
      </c>
    </row>
    <row r="301" spans="13:13" x14ac:dyDescent="0.25">
      <c r="M301" s="148">
        <f t="shared" si="6"/>
        <v>0</v>
      </c>
    </row>
    <row r="302" spans="13:13" x14ac:dyDescent="0.25">
      <c r="M302" s="148">
        <f t="shared" si="6"/>
        <v>0</v>
      </c>
    </row>
    <row r="303" spans="13:13" x14ac:dyDescent="0.25">
      <c r="M303" s="148">
        <f t="shared" si="6"/>
        <v>0</v>
      </c>
    </row>
    <row r="304" spans="13:13" x14ac:dyDescent="0.25">
      <c r="M304" s="148">
        <f t="shared" si="6"/>
        <v>0</v>
      </c>
    </row>
    <row r="305" spans="13:13" x14ac:dyDescent="0.25">
      <c r="M305" s="148">
        <f t="shared" si="6"/>
        <v>0</v>
      </c>
    </row>
    <row r="306" spans="13:13" x14ac:dyDescent="0.25">
      <c r="M306" s="148">
        <f t="shared" si="6"/>
        <v>0</v>
      </c>
    </row>
    <row r="307" spans="13:13" x14ac:dyDescent="0.25">
      <c r="M307" s="148">
        <f t="shared" si="6"/>
        <v>0</v>
      </c>
    </row>
    <row r="308" spans="13:13" x14ac:dyDescent="0.25">
      <c r="M308" s="148">
        <f t="shared" si="6"/>
        <v>0</v>
      </c>
    </row>
    <row r="309" spans="13:13" x14ac:dyDescent="0.25">
      <c r="M309" s="148">
        <f t="shared" si="6"/>
        <v>0</v>
      </c>
    </row>
    <row r="310" spans="13:13" x14ac:dyDescent="0.25">
      <c r="M310" s="148">
        <f t="shared" si="6"/>
        <v>0</v>
      </c>
    </row>
    <row r="311" spans="13:13" x14ac:dyDescent="0.25">
      <c r="M311" s="148">
        <f t="shared" si="6"/>
        <v>0</v>
      </c>
    </row>
    <row r="312" spans="13:13" x14ac:dyDescent="0.25">
      <c r="M312" s="148">
        <f t="shared" si="6"/>
        <v>0</v>
      </c>
    </row>
    <row r="313" spans="13:13" x14ac:dyDescent="0.25">
      <c r="M313" s="148">
        <f t="shared" si="6"/>
        <v>0</v>
      </c>
    </row>
    <row r="314" spans="13:13" x14ac:dyDescent="0.25">
      <c r="M314" s="148">
        <f t="shared" si="6"/>
        <v>0</v>
      </c>
    </row>
    <row r="315" spans="13:13" x14ac:dyDescent="0.25">
      <c r="M315" s="148">
        <f t="shared" si="6"/>
        <v>0</v>
      </c>
    </row>
    <row r="316" spans="13:13" x14ac:dyDescent="0.25">
      <c r="M316" s="148">
        <f t="shared" si="6"/>
        <v>0</v>
      </c>
    </row>
    <row r="317" spans="13:13" x14ac:dyDescent="0.25">
      <c r="M317" s="148">
        <f t="shared" si="6"/>
        <v>0</v>
      </c>
    </row>
    <row r="318" spans="13:13" x14ac:dyDescent="0.25">
      <c r="M318" s="148">
        <f t="shared" si="6"/>
        <v>0</v>
      </c>
    </row>
    <row r="319" spans="13:13" x14ac:dyDescent="0.25">
      <c r="M319" s="148">
        <f t="shared" si="6"/>
        <v>0</v>
      </c>
    </row>
    <row r="320" spans="13:13" x14ac:dyDescent="0.25">
      <c r="M320" s="148">
        <f t="shared" si="6"/>
        <v>0</v>
      </c>
    </row>
    <row r="321" spans="13:13" x14ac:dyDescent="0.25">
      <c r="M321" s="148">
        <f t="shared" si="6"/>
        <v>0</v>
      </c>
    </row>
    <row r="322" spans="13:13" x14ac:dyDescent="0.25">
      <c r="M322" s="148">
        <f t="shared" si="6"/>
        <v>0</v>
      </c>
    </row>
    <row r="323" spans="13:13" x14ac:dyDescent="0.25">
      <c r="M323" s="148">
        <f t="shared" ref="M323:M386" si="7">D323-C323</f>
        <v>0</v>
      </c>
    </row>
    <row r="324" spans="13:13" x14ac:dyDescent="0.25">
      <c r="M324" s="148">
        <f t="shared" si="7"/>
        <v>0</v>
      </c>
    </row>
    <row r="325" spans="13:13" x14ac:dyDescent="0.25">
      <c r="M325" s="148">
        <f t="shared" si="7"/>
        <v>0</v>
      </c>
    </row>
    <row r="326" spans="13:13" x14ac:dyDescent="0.25">
      <c r="M326" s="148">
        <f t="shared" si="7"/>
        <v>0</v>
      </c>
    </row>
    <row r="327" spans="13:13" x14ac:dyDescent="0.25">
      <c r="M327" s="148">
        <f t="shared" si="7"/>
        <v>0</v>
      </c>
    </row>
    <row r="328" spans="13:13" x14ac:dyDescent="0.25">
      <c r="M328" s="148">
        <f t="shared" si="7"/>
        <v>0</v>
      </c>
    </row>
    <row r="329" spans="13:13" x14ac:dyDescent="0.25">
      <c r="M329" s="148">
        <f t="shared" si="7"/>
        <v>0</v>
      </c>
    </row>
    <row r="330" spans="13:13" x14ac:dyDescent="0.25">
      <c r="M330" s="148">
        <f t="shared" si="7"/>
        <v>0</v>
      </c>
    </row>
    <row r="331" spans="13:13" x14ac:dyDescent="0.25">
      <c r="M331" s="148">
        <f t="shared" si="7"/>
        <v>0</v>
      </c>
    </row>
    <row r="332" spans="13:13" x14ac:dyDescent="0.25">
      <c r="M332" s="148">
        <f t="shared" si="7"/>
        <v>0</v>
      </c>
    </row>
    <row r="333" spans="13:13" x14ac:dyDescent="0.25">
      <c r="M333" s="148">
        <f t="shared" si="7"/>
        <v>0</v>
      </c>
    </row>
    <row r="334" spans="13:13" x14ac:dyDescent="0.25">
      <c r="M334" s="148">
        <f t="shared" si="7"/>
        <v>0</v>
      </c>
    </row>
    <row r="335" spans="13:13" x14ac:dyDescent="0.25">
      <c r="M335" s="148">
        <f t="shared" si="7"/>
        <v>0</v>
      </c>
    </row>
    <row r="336" spans="13:13" x14ac:dyDescent="0.25">
      <c r="M336" s="148">
        <f t="shared" si="7"/>
        <v>0</v>
      </c>
    </row>
    <row r="337" spans="13:13" x14ac:dyDescent="0.25">
      <c r="M337" s="148">
        <f t="shared" si="7"/>
        <v>0</v>
      </c>
    </row>
    <row r="338" spans="13:13" x14ac:dyDescent="0.25">
      <c r="M338" s="148">
        <f t="shared" si="7"/>
        <v>0</v>
      </c>
    </row>
    <row r="339" spans="13:13" x14ac:dyDescent="0.25">
      <c r="M339" s="148">
        <f t="shared" si="7"/>
        <v>0</v>
      </c>
    </row>
    <row r="340" spans="13:13" x14ac:dyDescent="0.25">
      <c r="M340" s="148">
        <f t="shared" si="7"/>
        <v>0</v>
      </c>
    </row>
    <row r="341" spans="13:13" x14ac:dyDescent="0.25">
      <c r="M341" s="148">
        <f t="shared" si="7"/>
        <v>0</v>
      </c>
    </row>
    <row r="342" spans="13:13" x14ac:dyDescent="0.25">
      <c r="M342" s="148">
        <f t="shared" si="7"/>
        <v>0</v>
      </c>
    </row>
    <row r="343" spans="13:13" x14ac:dyDescent="0.25">
      <c r="M343" s="148">
        <f t="shared" si="7"/>
        <v>0</v>
      </c>
    </row>
    <row r="344" spans="13:13" x14ac:dyDescent="0.25">
      <c r="M344" s="148">
        <f t="shared" si="7"/>
        <v>0</v>
      </c>
    </row>
    <row r="345" spans="13:13" x14ac:dyDescent="0.25">
      <c r="M345" s="148">
        <f t="shared" si="7"/>
        <v>0</v>
      </c>
    </row>
    <row r="346" spans="13:13" x14ac:dyDescent="0.25">
      <c r="M346" s="148">
        <f t="shared" si="7"/>
        <v>0</v>
      </c>
    </row>
    <row r="347" spans="13:13" x14ac:dyDescent="0.25">
      <c r="M347" s="148">
        <f t="shared" si="7"/>
        <v>0</v>
      </c>
    </row>
    <row r="348" spans="13:13" x14ac:dyDescent="0.25">
      <c r="M348" s="148">
        <f t="shared" si="7"/>
        <v>0</v>
      </c>
    </row>
    <row r="349" spans="13:13" x14ac:dyDescent="0.25">
      <c r="M349" s="148">
        <f t="shared" si="7"/>
        <v>0</v>
      </c>
    </row>
    <row r="350" spans="13:13" x14ac:dyDescent="0.25">
      <c r="M350" s="148">
        <f t="shared" si="7"/>
        <v>0</v>
      </c>
    </row>
    <row r="351" spans="13:13" x14ac:dyDescent="0.25">
      <c r="M351" s="148">
        <f t="shared" si="7"/>
        <v>0</v>
      </c>
    </row>
    <row r="352" spans="13:13" x14ac:dyDescent="0.25">
      <c r="M352" s="148">
        <f t="shared" si="7"/>
        <v>0</v>
      </c>
    </row>
    <row r="353" spans="13:13" x14ac:dyDescent="0.25">
      <c r="M353" s="148">
        <f t="shared" si="7"/>
        <v>0</v>
      </c>
    </row>
    <row r="354" spans="13:13" x14ac:dyDescent="0.25">
      <c r="M354" s="148">
        <f t="shared" si="7"/>
        <v>0</v>
      </c>
    </row>
    <row r="355" spans="13:13" x14ac:dyDescent="0.25">
      <c r="M355" s="148">
        <f t="shared" si="7"/>
        <v>0</v>
      </c>
    </row>
    <row r="356" spans="13:13" x14ac:dyDescent="0.25">
      <c r="M356" s="148">
        <f t="shared" si="7"/>
        <v>0</v>
      </c>
    </row>
    <row r="357" spans="13:13" x14ac:dyDescent="0.25">
      <c r="M357" s="148">
        <f t="shared" si="7"/>
        <v>0</v>
      </c>
    </row>
    <row r="358" spans="13:13" x14ac:dyDescent="0.25">
      <c r="M358" s="148">
        <f t="shared" si="7"/>
        <v>0</v>
      </c>
    </row>
    <row r="359" spans="13:13" x14ac:dyDescent="0.25">
      <c r="M359" s="148">
        <f t="shared" si="7"/>
        <v>0</v>
      </c>
    </row>
    <row r="360" spans="13:13" x14ac:dyDescent="0.25">
      <c r="M360" s="148">
        <f t="shared" si="7"/>
        <v>0</v>
      </c>
    </row>
    <row r="361" spans="13:13" x14ac:dyDescent="0.25">
      <c r="M361" s="148">
        <f t="shared" si="7"/>
        <v>0</v>
      </c>
    </row>
    <row r="362" spans="13:13" x14ac:dyDescent="0.25">
      <c r="M362" s="148">
        <f t="shared" si="7"/>
        <v>0</v>
      </c>
    </row>
    <row r="363" spans="13:13" x14ac:dyDescent="0.25">
      <c r="M363" s="148">
        <f t="shared" si="7"/>
        <v>0</v>
      </c>
    </row>
    <row r="364" spans="13:13" x14ac:dyDescent="0.25">
      <c r="M364" s="148">
        <f t="shared" si="7"/>
        <v>0</v>
      </c>
    </row>
    <row r="365" spans="13:13" x14ac:dyDescent="0.25">
      <c r="M365" s="148">
        <f t="shared" si="7"/>
        <v>0</v>
      </c>
    </row>
    <row r="366" spans="13:13" x14ac:dyDescent="0.25">
      <c r="M366" s="148">
        <f t="shared" si="7"/>
        <v>0</v>
      </c>
    </row>
    <row r="367" spans="13:13" x14ac:dyDescent="0.25">
      <c r="M367" s="148">
        <f t="shared" si="7"/>
        <v>0</v>
      </c>
    </row>
    <row r="368" spans="13:13" x14ac:dyDescent="0.25">
      <c r="M368" s="148">
        <f t="shared" si="7"/>
        <v>0</v>
      </c>
    </row>
    <row r="369" spans="13:13" x14ac:dyDescent="0.25">
      <c r="M369" s="148">
        <f t="shared" si="7"/>
        <v>0</v>
      </c>
    </row>
    <row r="370" spans="13:13" x14ac:dyDescent="0.25">
      <c r="M370" s="148">
        <f t="shared" si="7"/>
        <v>0</v>
      </c>
    </row>
    <row r="371" spans="13:13" x14ac:dyDescent="0.25">
      <c r="M371" s="148">
        <f t="shared" si="7"/>
        <v>0</v>
      </c>
    </row>
    <row r="372" spans="13:13" x14ac:dyDescent="0.25">
      <c r="M372" s="148">
        <f t="shared" si="7"/>
        <v>0</v>
      </c>
    </row>
    <row r="373" spans="13:13" x14ac:dyDescent="0.25">
      <c r="M373" s="148">
        <f t="shared" si="7"/>
        <v>0</v>
      </c>
    </row>
    <row r="374" spans="13:13" x14ac:dyDescent="0.25">
      <c r="M374" s="148">
        <f t="shared" si="7"/>
        <v>0</v>
      </c>
    </row>
    <row r="375" spans="13:13" x14ac:dyDescent="0.25">
      <c r="M375" s="148">
        <f t="shared" si="7"/>
        <v>0</v>
      </c>
    </row>
    <row r="376" spans="13:13" x14ac:dyDescent="0.25">
      <c r="M376" s="148">
        <f t="shared" si="7"/>
        <v>0</v>
      </c>
    </row>
    <row r="377" spans="13:13" x14ac:dyDescent="0.25">
      <c r="M377" s="148">
        <f t="shared" si="7"/>
        <v>0</v>
      </c>
    </row>
    <row r="378" spans="13:13" x14ac:dyDescent="0.25">
      <c r="M378" s="148">
        <f t="shared" si="7"/>
        <v>0</v>
      </c>
    </row>
    <row r="379" spans="13:13" x14ac:dyDescent="0.25">
      <c r="M379" s="148">
        <f t="shared" si="7"/>
        <v>0</v>
      </c>
    </row>
    <row r="380" spans="13:13" x14ac:dyDescent="0.25">
      <c r="M380" s="148">
        <f t="shared" si="7"/>
        <v>0</v>
      </c>
    </row>
    <row r="381" spans="13:13" x14ac:dyDescent="0.25">
      <c r="M381" s="148">
        <f t="shared" si="7"/>
        <v>0</v>
      </c>
    </row>
    <row r="382" spans="13:13" x14ac:dyDescent="0.25">
      <c r="M382" s="148">
        <f t="shared" si="7"/>
        <v>0</v>
      </c>
    </row>
    <row r="383" spans="13:13" x14ac:dyDescent="0.25">
      <c r="M383" s="148">
        <f t="shared" si="7"/>
        <v>0</v>
      </c>
    </row>
    <row r="384" spans="13:13" x14ac:dyDescent="0.25">
      <c r="M384" s="148">
        <f t="shared" si="7"/>
        <v>0</v>
      </c>
    </row>
    <row r="385" spans="13:13" x14ac:dyDescent="0.25">
      <c r="M385" s="148">
        <f t="shared" si="7"/>
        <v>0</v>
      </c>
    </row>
    <row r="386" spans="13:13" x14ac:dyDescent="0.25">
      <c r="M386" s="148">
        <f t="shared" si="7"/>
        <v>0</v>
      </c>
    </row>
    <row r="387" spans="13:13" x14ac:dyDescent="0.25">
      <c r="M387" s="148">
        <f t="shared" ref="M387:M450" si="8">D387-C387</f>
        <v>0</v>
      </c>
    </row>
    <row r="388" spans="13:13" x14ac:dyDescent="0.25">
      <c r="M388" s="148">
        <f t="shared" si="8"/>
        <v>0</v>
      </c>
    </row>
    <row r="389" spans="13:13" x14ac:dyDescent="0.25">
      <c r="M389" s="148">
        <f t="shared" si="8"/>
        <v>0</v>
      </c>
    </row>
    <row r="390" spans="13:13" x14ac:dyDescent="0.25">
      <c r="M390" s="148">
        <f t="shared" si="8"/>
        <v>0</v>
      </c>
    </row>
    <row r="391" spans="13:13" x14ac:dyDescent="0.25">
      <c r="M391" s="148">
        <f t="shared" si="8"/>
        <v>0</v>
      </c>
    </row>
    <row r="392" spans="13:13" x14ac:dyDescent="0.25">
      <c r="M392" s="148">
        <f t="shared" si="8"/>
        <v>0</v>
      </c>
    </row>
    <row r="393" spans="13:13" x14ac:dyDescent="0.25">
      <c r="M393" s="148">
        <f t="shared" si="8"/>
        <v>0</v>
      </c>
    </row>
    <row r="394" spans="13:13" x14ac:dyDescent="0.25">
      <c r="M394" s="148">
        <f t="shared" si="8"/>
        <v>0</v>
      </c>
    </row>
    <row r="395" spans="13:13" x14ac:dyDescent="0.25">
      <c r="M395" s="148">
        <f t="shared" si="8"/>
        <v>0</v>
      </c>
    </row>
    <row r="396" spans="13:13" x14ac:dyDescent="0.25">
      <c r="M396" s="148">
        <f t="shared" si="8"/>
        <v>0</v>
      </c>
    </row>
    <row r="397" spans="13:13" x14ac:dyDescent="0.25">
      <c r="M397" s="148">
        <f t="shared" si="8"/>
        <v>0</v>
      </c>
    </row>
    <row r="398" spans="13:13" x14ac:dyDescent="0.25">
      <c r="M398" s="148">
        <f t="shared" si="8"/>
        <v>0</v>
      </c>
    </row>
    <row r="399" spans="13:13" x14ac:dyDescent="0.25">
      <c r="M399" s="148">
        <f t="shared" si="8"/>
        <v>0</v>
      </c>
    </row>
    <row r="400" spans="13:13" x14ac:dyDescent="0.25">
      <c r="M400" s="148">
        <f t="shared" si="8"/>
        <v>0</v>
      </c>
    </row>
    <row r="401" spans="13:13" x14ac:dyDescent="0.25">
      <c r="M401" s="148">
        <f t="shared" si="8"/>
        <v>0</v>
      </c>
    </row>
    <row r="402" spans="13:13" x14ac:dyDescent="0.25">
      <c r="M402" s="148">
        <f t="shared" si="8"/>
        <v>0</v>
      </c>
    </row>
    <row r="403" spans="13:13" x14ac:dyDescent="0.25">
      <c r="M403" s="148">
        <f t="shared" si="8"/>
        <v>0</v>
      </c>
    </row>
    <row r="404" spans="13:13" x14ac:dyDescent="0.25">
      <c r="M404" s="148">
        <f t="shared" si="8"/>
        <v>0</v>
      </c>
    </row>
    <row r="405" spans="13:13" x14ac:dyDescent="0.25">
      <c r="M405" s="148">
        <f t="shared" si="8"/>
        <v>0</v>
      </c>
    </row>
    <row r="406" spans="13:13" x14ac:dyDescent="0.25">
      <c r="M406" s="148">
        <f t="shared" si="8"/>
        <v>0</v>
      </c>
    </row>
    <row r="407" spans="13:13" x14ac:dyDescent="0.25">
      <c r="M407" s="148">
        <f t="shared" si="8"/>
        <v>0</v>
      </c>
    </row>
    <row r="408" spans="13:13" x14ac:dyDescent="0.25">
      <c r="M408" s="148">
        <f t="shared" si="8"/>
        <v>0</v>
      </c>
    </row>
    <row r="409" spans="13:13" x14ac:dyDescent="0.25">
      <c r="M409" s="148">
        <f t="shared" si="8"/>
        <v>0</v>
      </c>
    </row>
    <row r="410" spans="13:13" x14ac:dyDescent="0.25">
      <c r="M410" s="148">
        <f t="shared" si="8"/>
        <v>0</v>
      </c>
    </row>
    <row r="411" spans="13:13" x14ac:dyDescent="0.25">
      <c r="M411" s="148">
        <f t="shared" si="8"/>
        <v>0</v>
      </c>
    </row>
    <row r="412" spans="13:13" x14ac:dyDescent="0.25">
      <c r="M412" s="148">
        <f t="shared" si="8"/>
        <v>0</v>
      </c>
    </row>
    <row r="413" spans="13:13" x14ac:dyDescent="0.25">
      <c r="M413" s="148">
        <f t="shared" si="8"/>
        <v>0</v>
      </c>
    </row>
    <row r="414" spans="13:13" x14ac:dyDescent="0.25">
      <c r="M414" s="148">
        <f t="shared" si="8"/>
        <v>0</v>
      </c>
    </row>
    <row r="415" spans="13:13" x14ac:dyDescent="0.25">
      <c r="M415" s="148">
        <f t="shared" si="8"/>
        <v>0</v>
      </c>
    </row>
    <row r="416" spans="13:13" x14ac:dyDescent="0.25">
      <c r="M416" s="148">
        <f t="shared" si="8"/>
        <v>0</v>
      </c>
    </row>
    <row r="417" spans="13:13" x14ac:dyDescent="0.25">
      <c r="M417" s="148">
        <f t="shared" si="8"/>
        <v>0</v>
      </c>
    </row>
    <row r="418" spans="13:13" x14ac:dyDescent="0.25">
      <c r="M418" s="148">
        <f t="shared" si="8"/>
        <v>0</v>
      </c>
    </row>
    <row r="419" spans="13:13" x14ac:dyDescent="0.25">
      <c r="M419" s="148">
        <f t="shared" si="8"/>
        <v>0</v>
      </c>
    </row>
    <row r="420" spans="13:13" x14ac:dyDescent="0.25">
      <c r="M420" s="148">
        <f t="shared" si="8"/>
        <v>0</v>
      </c>
    </row>
    <row r="421" spans="13:13" x14ac:dyDescent="0.25">
      <c r="M421" s="148">
        <f t="shared" si="8"/>
        <v>0</v>
      </c>
    </row>
    <row r="422" spans="13:13" x14ac:dyDescent="0.25">
      <c r="M422" s="148">
        <f t="shared" si="8"/>
        <v>0</v>
      </c>
    </row>
    <row r="423" spans="13:13" x14ac:dyDescent="0.25">
      <c r="M423" s="148">
        <f t="shared" si="8"/>
        <v>0</v>
      </c>
    </row>
    <row r="424" spans="13:13" x14ac:dyDescent="0.25">
      <c r="M424" s="148">
        <f t="shared" si="8"/>
        <v>0</v>
      </c>
    </row>
    <row r="425" spans="13:13" x14ac:dyDescent="0.25">
      <c r="M425" s="148">
        <f t="shared" si="8"/>
        <v>0</v>
      </c>
    </row>
    <row r="426" spans="13:13" x14ac:dyDescent="0.25">
      <c r="M426" s="148">
        <f t="shared" si="8"/>
        <v>0</v>
      </c>
    </row>
    <row r="427" spans="13:13" x14ac:dyDescent="0.25">
      <c r="M427" s="148">
        <f t="shared" si="8"/>
        <v>0</v>
      </c>
    </row>
    <row r="428" spans="13:13" x14ac:dyDescent="0.25">
      <c r="M428" s="148">
        <f t="shared" si="8"/>
        <v>0</v>
      </c>
    </row>
    <row r="429" spans="13:13" x14ac:dyDescent="0.25">
      <c r="M429" s="148">
        <f t="shared" si="8"/>
        <v>0</v>
      </c>
    </row>
    <row r="430" spans="13:13" x14ac:dyDescent="0.25">
      <c r="M430" s="148">
        <f t="shared" si="8"/>
        <v>0</v>
      </c>
    </row>
    <row r="431" spans="13:13" x14ac:dyDescent="0.25">
      <c r="M431" s="148">
        <f t="shared" si="8"/>
        <v>0</v>
      </c>
    </row>
    <row r="432" spans="13:13" x14ac:dyDescent="0.25">
      <c r="M432" s="148">
        <f t="shared" si="8"/>
        <v>0</v>
      </c>
    </row>
    <row r="433" spans="13:13" x14ac:dyDescent="0.25">
      <c r="M433" s="148">
        <f t="shared" si="8"/>
        <v>0</v>
      </c>
    </row>
    <row r="434" spans="13:13" x14ac:dyDescent="0.25">
      <c r="M434" s="148">
        <f t="shared" si="8"/>
        <v>0</v>
      </c>
    </row>
    <row r="435" spans="13:13" x14ac:dyDescent="0.25">
      <c r="M435" s="148">
        <f t="shared" si="8"/>
        <v>0</v>
      </c>
    </row>
    <row r="436" spans="13:13" x14ac:dyDescent="0.25">
      <c r="M436" s="148">
        <f t="shared" si="8"/>
        <v>0</v>
      </c>
    </row>
    <row r="437" spans="13:13" x14ac:dyDescent="0.25">
      <c r="M437" s="148">
        <f t="shared" si="8"/>
        <v>0</v>
      </c>
    </row>
    <row r="438" spans="13:13" x14ac:dyDescent="0.25">
      <c r="M438" s="148">
        <f t="shared" si="8"/>
        <v>0</v>
      </c>
    </row>
    <row r="439" spans="13:13" x14ac:dyDescent="0.25">
      <c r="M439" s="148">
        <f t="shared" si="8"/>
        <v>0</v>
      </c>
    </row>
    <row r="440" spans="13:13" x14ac:dyDescent="0.25">
      <c r="M440" s="148">
        <f t="shared" si="8"/>
        <v>0</v>
      </c>
    </row>
    <row r="441" spans="13:13" x14ac:dyDescent="0.25">
      <c r="M441" s="148">
        <f t="shared" si="8"/>
        <v>0</v>
      </c>
    </row>
    <row r="442" spans="13:13" x14ac:dyDescent="0.25">
      <c r="M442" s="148">
        <f t="shared" si="8"/>
        <v>0</v>
      </c>
    </row>
    <row r="443" spans="13:13" x14ac:dyDescent="0.25">
      <c r="M443" s="148">
        <f t="shared" si="8"/>
        <v>0</v>
      </c>
    </row>
    <row r="444" spans="13:13" x14ac:dyDescent="0.25">
      <c r="M444" s="148">
        <f t="shared" si="8"/>
        <v>0</v>
      </c>
    </row>
    <row r="445" spans="13:13" x14ac:dyDescent="0.25">
      <c r="M445" s="148">
        <f t="shared" si="8"/>
        <v>0</v>
      </c>
    </row>
    <row r="446" spans="13:13" x14ac:dyDescent="0.25">
      <c r="M446" s="148">
        <f t="shared" si="8"/>
        <v>0</v>
      </c>
    </row>
    <row r="447" spans="13:13" x14ac:dyDescent="0.25">
      <c r="M447" s="148">
        <f t="shared" si="8"/>
        <v>0</v>
      </c>
    </row>
    <row r="448" spans="13:13" x14ac:dyDescent="0.25">
      <c r="M448" s="148">
        <f t="shared" si="8"/>
        <v>0</v>
      </c>
    </row>
    <row r="449" spans="13:13" x14ac:dyDescent="0.25">
      <c r="M449" s="148">
        <f t="shared" si="8"/>
        <v>0</v>
      </c>
    </row>
    <row r="450" spans="13:13" x14ac:dyDescent="0.25">
      <c r="M450" s="148">
        <f t="shared" si="8"/>
        <v>0</v>
      </c>
    </row>
    <row r="451" spans="13:13" x14ac:dyDescent="0.25">
      <c r="M451" s="148">
        <f t="shared" ref="M451:M500" si="9">D451-C451</f>
        <v>0</v>
      </c>
    </row>
    <row r="452" spans="13:13" x14ac:dyDescent="0.25">
      <c r="M452" s="148">
        <f t="shared" si="9"/>
        <v>0</v>
      </c>
    </row>
    <row r="453" spans="13:13" x14ac:dyDescent="0.25">
      <c r="M453" s="148">
        <f t="shared" si="9"/>
        <v>0</v>
      </c>
    </row>
    <row r="454" spans="13:13" x14ac:dyDescent="0.25">
      <c r="M454" s="148">
        <f t="shared" si="9"/>
        <v>0</v>
      </c>
    </row>
    <row r="455" spans="13:13" x14ac:dyDescent="0.25">
      <c r="M455" s="148">
        <f t="shared" si="9"/>
        <v>0</v>
      </c>
    </row>
    <row r="456" spans="13:13" x14ac:dyDescent="0.25">
      <c r="M456" s="148">
        <f t="shared" si="9"/>
        <v>0</v>
      </c>
    </row>
    <row r="457" spans="13:13" x14ac:dyDescent="0.25">
      <c r="M457" s="148">
        <f t="shared" si="9"/>
        <v>0</v>
      </c>
    </row>
    <row r="458" spans="13:13" x14ac:dyDescent="0.25">
      <c r="M458" s="148">
        <f t="shared" si="9"/>
        <v>0</v>
      </c>
    </row>
    <row r="459" spans="13:13" x14ac:dyDescent="0.25">
      <c r="M459" s="148">
        <f t="shared" si="9"/>
        <v>0</v>
      </c>
    </row>
    <row r="460" spans="13:13" x14ac:dyDescent="0.25">
      <c r="M460" s="148">
        <f t="shared" si="9"/>
        <v>0</v>
      </c>
    </row>
    <row r="461" spans="13:13" x14ac:dyDescent="0.25">
      <c r="M461" s="148">
        <f t="shared" si="9"/>
        <v>0</v>
      </c>
    </row>
    <row r="462" spans="13:13" x14ac:dyDescent="0.25">
      <c r="M462" s="148">
        <f t="shared" si="9"/>
        <v>0</v>
      </c>
    </row>
    <row r="463" spans="13:13" x14ac:dyDescent="0.25">
      <c r="M463" s="148">
        <f t="shared" si="9"/>
        <v>0</v>
      </c>
    </row>
    <row r="464" spans="13:13" x14ac:dyDescent="0.25">
      <c r="M464" s="148">
        <f t="shared" si="9"/>
        <v>0</v>
      </c>
    </row>
    <row r="465" spans="13:13" x14ac:dyDescent="0.25">
      <c r="M465" s="148">
        <f t="shared" si="9"/>
        <v>0</v>
      </c>
    </row>
    <row r="466" spans="13:13" x14ac:dyDescent="0.25">
      <c r="M466" s="148">
        <f t="shared" si="9"/>
        <v>0</v>
      </c>
    </row>
    <row r="467" spans="13:13" x14ac:dyDescent="0.25">
      <c r="M467" s="148">
        <f t="shared" si="9"/>
        <v>0</v>
      </c>
    </row>
    <row r="468" spans="13:13" x14ac:dyDescent="0.25">
      <c r="M468" s="148">
        <f t="shared" si="9"/>
        <v>0</v>
      </c>
    </row>
    <row r="469" spans="13:13" x14ac:dyDescent="0.25">
      <c r="M469" s="148">
        <f t="shared" si="9"/>
        <v>0</v>
      </c>
    </row>
    <row r="470" spans="13:13" x14ac:dyDescent="0.25">
      <c r="M470" s="148">
        <f t="shared" si="9"/>
        <v>0</v>
      </c>
    </row>
    <row r="471" spans="13:13" x14ac:dyDescent="0.25">
      <c r="M471" s="148">
        <f t="shared" si="9"/>
        <v>0</v>
      </c>
    </row>
    <row r="472" spans="13:13" x14ac:dyDescent="0.25">
      <c r="M472" s="148">
        <f t="shared" si="9"/>
        <v>0</v>
      </c>
    </row>
    <row r="473" spans="13:13" x14ac:dyDescent="0.25">
      <c r="M473" s="148">
        <f t="shared" si="9"/>
        <v>0</v>
      </c>
    </row>
    <row r="474" spans="13:13" x14ac:dyDescent="0.25">
      <c r="M474" s="148">
        <f t="shared" si="9"/>
        <v>0</v>
      </c>
    </row>
    <row r="475" spans="13:13" x14ac:dyDescent="0.25">
      <c r="M475" s="148">
        <f t="shared" si="9"/>
        <v>0</v>
      </c>
    </row>
    <row r="476" spans="13:13" x14ac:dyDescent="0.25">
      <c r="M476" s="148">
        <f t="shared" si="9"/>
        <v>0</v>
      </c>
    </row>
    <row r="477" spans="13:13" x14ac:dyDescent="0.25">
      <c r="M477" s="148">
        <f t="shared" si="9"/>
        <v>0</v>
      </c>
    </row>
    <row r="478" spans="13:13" x14ac:dyDescent="0.25">
      <c r="M478" s="148">
        <f t="shared" si="9"/>
        <v>0</v>
      </c>
    </row>
    <row r="479" spans="13:13" x14ac:dyDescent="0.25">
      <c r="M479" s="148">
        <f t="shared" si="9"/>
        <v>0</v>
      </c>
    </row>
    <row r="480" spans="13:13" x14ac:dyDescent="0.25">
      <c r="M480" s="148">
        <f t="shared" si="9"/>
        <v>0</v>
      </c>
    </row>
    <row r="481" spans="13:13" x14ac:dyDescent="0.25">
      <c r="M481" s="148">
        <f t="shared" si="9"/>
        <v>0</v>
      </c>
    </row>
    <row r="482" spans="13:13" x14ac:dyDescent="0.25">
      <c r="M482" s="148">
        <f t="shared" si="9"/>
        <v>0</v>
      </c>
    </row>
    <row r="483" spans="13:13" x14ac:dyDescent="0.25">
      <c r="M483" s="148">
        <f t="shared" si="9"/>
        <v>0</v>
      </c>
    </row>
    <row r="484" spans="13:13" x14ac:dyDescent="0.25">
      <c r="M484" s="148">
        <f t="shared" si="9"/>
        <v>0</v>
      </c>
    </row>
    <row r="485" spans="13:13" x14ac:dyDescent="0.25">
      <c r="M485" s="148">
        <f t="shared" si="9"/>
        <v>0</v>
      </c>
    </row>
    <row r="486" spans="13:13" x14ac:dyDescent="0.25">
      <c r="M486" s="148">
        <f t="shared" si="9"/>
        <v>0</v>
      </c>
    </row>
    <row r="487" spans="13:13" x14ac:dyDescent="0.25">
      <c r="M487" s="148">
        <f t="shared" si="9"/>
        <v>0</v>
      </c>
    </row>
    <row r="488" spans="13:13" x14ac:dyDescent="0.25">
      <c r="M488" s="148">
        <f t="shared" si="9"/>
        <v>0</v>
      </c>
    </row>
    <row r="489" spans="13:13" x14ac:dyDescent="0.25">
      <c r="M489" s="148">
        <f t="shared" si="9"/>
        <v>0</v>
      </c>
    </row>
    <row r="490" spans="13:13" x14ac:dyDescent="0.25">
      <c r="M490" s="148">
        <f t="shared" si="9"/>
        <v>0</v>
      </c>
    </row>
    <row r="491" spans="13:13" x14ac:dyDescent="0.25">
      <c r="M491" s="148">
        <f t="shared" si="9"/>
        <v>0</v>
      </c>
    </row>
    <row r="492" spans="13:13" x14ac:dyDescent="0.25">
      <c r="M492" s="148">
        <f t="shared" si="9"/>
        <v>0</v>
      </c>
    </row>
    <row r="493" spans="13:13" x14ac:dyDescent="0.25">
      <c r="M493" s="148">
        <f t="shared" si="9"/>
        <v>0</v>
      </c>
    </row>
    <row r="494" spans="13:13" x14ac:dyDescent="0.25">
      <c r="M494" s="148">
        <f t="shared" si="9"/>
        <v>0</v>
      </c>
    </row>
    <row r="495" spans="13:13" x14ac:dyDescent="0.25">
      <c r="M495" s="148">
        <f t="shared" si="9"/>
        <v>0</v>
      </c>
    </row>
    <row r="496" spans="13:13" x14ac:dyDescent="0.25">
      <c r="M496" s="148">
        <f t="shared" si="9"/>
        <v>0</v>
      </c>
    </row>
    <row r="497" spans="13:13" x14ac:dyDescent="0.25">
      <c r="M497" s="148">
        <f t="shared" si="9"/>
        <v>0</v>
      </c>
    </row>
    <row r="498" spans="13:13" x14ac:dyDescent="0.25">
      <c r="M498" s="148">
        <f t="shared" si="9"/>
        <v>0</v>
      </c>
    </row>
    <row r="499" spans="13:13" x14ac:dyDescent="0.25">
      <c r="M499" s="148">
        <f t="shared" si="9"/>
        <v>0</v>
      </c>
    </row>
    <row r="500" spans="13:13" x14ac:dyDescent="0.25">
      <c r="M500" s="148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abSelected="1" topLeftCell="I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36" t="s">
        <v>0</v>
      </c>
      <c r="B1" s="137" t="s">
        <v>1</v>
      </c>
      <c r="C1" s="138" t="s">
        <v>2</v>
      </c>
      <c r="D1" s="139" t="s">
        <v>256</v>
      </c>
      <c r="E1" s="140" t="s">
        <v>3</v>
      </c>
      <c r="F1" s="140" t="s">
        <v>4</v>
      </c>
      <c r="G1" s="140" t="s">
        <v>5</v>
      </c>
      <c r="H1" s="141" t="s">
        <v>6</v>
      </c>
      <c r="I1" s="139" t="s">
        <v>7</v>
      </c>
      <c r="J1" s="141" t="s">
        <v>8</v>
      </c>
      <c r="K1" s="142" t="s">
        <v>9</v>
      </c>
      <c r="L1" s="143" t="s">
        <v>10</v>
      </c>
      <c r="M1" t="s">
        <v>256</v>
      </c>
      <c r="N1" t="s">
        <v>257</v>
      </c>
      <c r="P1" t="s">
        <v>258</v>
      </c>
      <c r="Q1" t="s">
        <v>259</v>
      </c>
      <c r="R1" t="s">
        <v>260</v>
      </c>
      <c r="S1" s="161" t="s">
        <v>261</v>
      </c>
      <c r="T1" t="s">
        <v>262</v>
      </c>
    </row>
    <row r="2" spans="1:20" x14ac:dyDescent="0.25">
      <c r="A2" s="109" t="s">
        <v>219</v>
      </c>
      <c r="B2" s="116" t="s">
        <v>12</v>
      </c>
      <c r="C2" s="151">
        <v>0.26041666666666669</v>
      </c>
      <c r="D2" s="152">
        <v>0.29375000000000001</v>
      </c>
      <c r="E2" s="117">
        <v>84785905</v>
      </c>
      <c r="F2" s="106"/>
      <c r="G2" s="117">
        <v>2821543</v>
      </c>
      <c r="H2" s="110">
        <v>33460</v>
      </c>
      <c r="I2" s="115">
        <v>76840</v>
      </c>
      <c r="J2" s="110" t="s">
        <v>220</v>
      </c>
      <c r="K2" s="115">
        <v>11895264</v>
      </c>
      <c r="L2" s="123"/>
      <c r="M2" s="148">
        <f>D2-C2</f>
        <v>3.3333333333333326E-2</v>
      </c>
      <c r="N2">
        <f>HOUR(C2)</f>
        <v>6</v>
      </c>
      <c r="P2" s="158">
        <v>0</v>
      </c>
      <c r="Q2" s="158">
        <f>COUNTIF(N:N, "0")</f>
        <v>0</v>
      </c>
      <c r="R2" s="158">
        <f>AVERAGE($Q$2:$Q$25)</f>
        <v>2.0833333333333335</v>
      </c>
      <c r="S2" s="159">
        <v>0</v>
      </c>
      <c r="T2" s="160">
        <f>AVERAGEIF($S$2:$S$25, "&lt;&gt; 0")</f>
        <v>0.30318814070767197</v>
      </c>
    </row>
    <row r="3" spans="1:20" x14ac:dyDescent="0.25">
      <c r="A3" s="109"/>
      <c r="B3" s="116"/>
      <c r="C3" s="151">
        <v>0.30972222222222223</v>
      </c>
      <c r="D3" s="152">
        <v>0.35000000000000003</v>
      </c>
      <c r="E3" s="117" t="s">
        <v>221</v>
      </c>
      <c r="F3" s="106"/>
      <c r="G3" s="124" t="s">
        <v>222</v>
      </c>
      <c r="H3" s="110">
        <v>78620</v>
      </c>
      <c r="I3" s="115">
        <v>33020</v>
      </c>
      <c r="J3" s="110" t="s">
        <v>32</v>
      </c>
      <c r="K3" s="115">
        <v>11895543</v>
      </c>
      <c r="L3" s="123"/>
      <c r="M3" s="148">
        <f t="shared" ref="M3:M51" si="0">D3-C3</f>
        <v>4.0277777777777801E-2</v>
      </c>
      <c r="N3" s="101">
        <f t="shared" ref="N3:N51" si="1">HOUR(C3)</f>
        <v>7</v>
      </c>
      <c r="P3" s="158">
        <v>1</v>
      </c>
      <c r="Q3" s="158">
        <f>COUNTIF(N:N, "1")</f>
        <v>0</v>
      </c>
      <c r="R3" s="158">
        <f t="shared" ref="R3:R25" si="2">AVERAGE($Q$2:$Q$25)</f>
        <v>2.0833333333333335</v>
      </c>
      <c r="S3" s="159">
        <v>0</v>
      </c>
      <c r="T3" s="160">
        <f t="shared" ref="T3:T25" si="3">AVERAGEIF($S$2:$S$25, "&lt;&gt; 0")</f>
        <v>0.30318814070767197</v>
      </c>
    </row>
    <row r="4" spans="1:20" x14ac:dyDescent="0.25">
      <c r="A4" s="109"/>
      <c r="B4" s="116"/>
      <c r="C4" s="151">
        <v>0.31944444444444448</v>
      </c>
      <c r="D4" s="152">
        <v>0.44791666666666669</v>
      </c>
      <c r="E4" s="117">
        <v>84783686</v>
      </c>
      <c r="F4" s="106"/>
      <c r="G4" s="117" t="s">
        <v>154</v>
      </c>
      <c r="H4" s="110">
        <v>30040</v>
      </c>
      <c r="I4" s="115">
        <v>79000</v>
      </c>
      <c r="J4" s="110" t="s">
        <v>23</v>
      </c>
      <c r="K4" s="115">
        <v>11895600</v>
      </c>
      <c r="L4" s="123"/>
      <c r="M4" s="148">
        <f t="shared" si="0"/>
        <v>0.12847222222222221</v>
      </c>
      <c r="N4" s="101">
        <f t="shared" si="1"/>
        <v>7</v>
      </c>
      <c r="P4" s="158">
        <v>2</v>
      </c>
      <c r="Q4" s="158">
        <f>COUNTIF(N:N, "2")</f>
        <v>0</v>
      </c>
      <c r="R4" s="158">
        <f t="shared" si="2"/>
        <v>2.0833333333333335</v>
      </c>
      <c r="S4" s="159">
        <v>0</v>
      </c>
      <c r="T4" s="160">
        <f t="shared" si="3"/>
        <v>0.30318814070767197</v>
      </c>
    </row>
    <row r="5" spans="1:20" x14ac:dyDescent="0.25">
      <c r="A5" s="109"/>
      <c r="B5" s="116"/>
      <c r="C5" s="151">
        <v>0.32777777777777778</v>
      </c>
      <c r="D5" s="152">
        <v>0.48055555555555557</v>
      </c>
      <c r="E5" s="117">
        <v>84783782</v>
      </c>
      <c r="F5" s="106"/>
      <c r="G5" s="117" t="s">
        <v>84</v>
      </c>
      <c r="H5" s="110">
        <v>30140</v>
      </c>
      <c r="I5" s="115">
        <v>74360</v>
      </c>
      <c r="J5" s="110" t="s">
        <v>23</v>
      </c>
      <c r="K5" s="115">
        <v>11895649</v>
      </c>
      <c r="L5" s="123"/>
      <c r="M5" s="148">
        <f t="shared" si="0"/>
        <v>0.15277777777777779</v>
      </c>
      <c r="N5" s="101">
        <f t="shared" si="1"/>
        <v>7</v>
      </c>
      <c r="P5" s="158">
        <v>3</v>
      </c>
      <c r="Q5" s="158">
        <f>COUNTIF(N:N, "3")</f>
        <v>0</v>
      </c>
      <c r="R5" s="158">
        <f t="shared" si="2"/>
        <v>2.0833333333333335</v>
      </c>
      <c r="S5" s="159">
        <v>0</v>
      </c>
      <c r="T5" s="160">
        <f t="shared" si="3"/>
        <v>0.30318814070767197</v>
      </c>
    </row>
    <row r="6" spans="1:20" x14ac:dyDescent="0.25">
      <c r="A6" s="109"/>
      <c r="B6" s="116"/>
      <c r="C6" s="151">
        <v>0.34097222222222223</v>
      </c>
      <c r="D6" s="152">
        <v>0.43541666666666662</v>
      </c>
      <c r="E6" s="117">
        <v>84783775</v>
      </c>
      <c r="F6" s="106"/>
      <c r="G6" s="117" t="s">
        <v>80</v>
      </c>
      <c r="H6" s="110">
        <v>28040</v>
      </c>
      <c r="I6" s="115">
        <v>72260</v>
      </c>
      <c r="J6" s="110" t="s">
        <v>23</v>
      </c>
      <c r="K6" s="115">
        <v>11895723</v>
      </c>
      <c r="L6" s="123"/>
      <c r="M6" s="148">
        <f t="shared" si="0"/>
        <v>9.4444444444444386E-2</v>
      </c>
      <c r="N6" s="101">
        <f t="shared" si="1"/>
        <v>8</v>
      </c>
      <c r="P6" s="158">
        <v>4</v>
      </c>
      <c r="Q6" s="158">
        <f>COUNTIF(N:N, "4")</f>
        <v>0</v>
      </c>
      <c r="R6" s="158">
        <f t="shared" si="2"/>
        <v>2.0833333333333335</v>
      </c>
      <c r="S6" s="159">
        <v>0</v>
      </c>
      <c r="T6" s="160">
        <f t="shared" si="3"/>
        <v>0.30318814070767197</v>
      </c>
    </row>
    <row r="7" spans="1:20" x14ac:dyDescent="0.25">
      <c r="A7" s="135"/>
      <c r="B7" s="131"/>
      <c r="C7" s="154">
        <v>0.34722222222222227</v>
      </c>
      <c r="D7" s="155">
        <v>1</v>
      </c>
      <c r="E7" s="126">
        <v>84780519</v>
      </c>
      <c r="F7" s="119"/>
      <c r="G7" s="126" t="s">
        <v>223</v>
      </c>
      <c r="H7" s="132">
        <v>32360</v>
      </c>
      <c r="I7" s="133"/>
      <c r="J7" s="132" t="s">
        <v>170</v>
      </c>
      <c r="K7" s="133">
        <v>11895813</v>
      </c>
      <c r="L7" s="134"/>
      <c r="M7" s="148">
        <f t="shared" si="0"/>
        <v>0.65277777777777768</v>
      </c>
      <c r="N7" s="101">
        <f t="shared" si="1"/>
        <v>8</v>
      </c>
      <c r="P7" s="158">
        <v>5</v>
      </c>
      <c r="Q7" s="158">
        <f>COUNTIF(N:N, "5")</f>
        <v>0</v>
      </c>
      <c r="R7" s="158">
        <f t="shared" si="2"/>
        <v>2.0833333333333335</v>
      </c>
      <c r="S7" s="159">
        <v>0</v>
      </c>
      <c r="T7" s="160">
        <f t="shared" si="3"/>
        <v>0.30318814070767197</v>
      </c>
    </row>
    <row r="8" spans="1:20" x14ac:dyDescent="0.25">
      <c r="A8" s="109"/>
      <c r="B8" s="116"/>
      <c r="C8" s="151">
        <v>0.35833333333333334</v>
      </c>
      <c r="D8" s="152">
        <v>0.50694444444444442</v>
      </c>
      <c r="E8" s="117">
        <v>84783776</v>
      </c>
      <c r="F8" s="106"/>
      <c r="G8" s="117" t="s">
        <v>22</v>
      </c>
      <c r="H8" s="110">
        <v>30140</v>
      </c>
      <c r="I8" s="115">
        <v>74960</v>
      </c>
      <c r="J8" s="110" t="s">
        <v>23</v>
      </c>
      <c r="K8" s="115">
        <v>11895844</v>
      </c>
      <c r="L8" s="123"/>
      <c r="M8" s="148">
        <f t="shared" si="0"/>
        <v>0.14861111111111108</v>
      </c>
      <c r="N8" s="101">
        <f t="shared" si="1"/>
        <v>8</v>
      </c>
      <c r="P8" s="101">
        <v>6</v>
      </c>
      <c r="Q8" s="101">
        <f>COUNTIF(N:N, "6")</f>
        <v>1</v>
      </c>
      <c r="R8" s="101">
        <f t="shared" si="2"/>
        <v>2.0833333333333335</v>
      </c>
      <c r="S8" s="150">
        <f t="shared" ref="S8:S24" si="4">AVERAGEIF(N:N,P8,M:M)</f>
        <v>3.3333333333333326E-2</v>
      </c>
      <c r="T8" s="149">
        <f t="shared" si="3"/>
        <v>0.30318814070767197</v>
      </c>
    </row>
    <row r="9" spans="1:20" x14ac:dyDescent="0.25">
      <c r="A9" s="109"/>
      <c r="B9" s="116"/>
      <c r="C9" s="151">
        <v>0.39861111111111108</v>
      </c>
      <c r="D9" s="152">
        <v>0.45833333333333331</v>
      </c>
      <c r="E9" s="117">
        <v>84785897</v>
      </c>
      <c r="F9" s="106"/>
      <c r="G9" s="117">
        <v>887990</v>
      </c>
      <c r="H9" s="110">
        <v>34920</v>
      </c>
      <c r="I9" s="115">
        <v>78440</v>
      </c>
      <c r="J9" s="110" t="s">
        <v>131</v>
      </c>
      <c r="K9" s="115">
        <v>11896032</v>
      </c>
      <c r="L9" s="123"/>
      <c r="M9" s="148">
        <f t="shared" si="0"/>
        <v>5.9722222222222232E-2</v>
      </c>
      <c r="N9" s="101">
        <f t="shared" si="1"/>
        <v>9</v>
      </c>
      <c r="P9" s="101">
        <v>7</v>
      </c>
      <c r="Q9" s="101">
        <f>COUNTIF(N:N, "7")</f>
        <v>3</v>
      </c>
      <c r="R9" s="101">
        <f t="shared" si="2"/>
        <v>2.0833333333333335</v>
      </c>
      <c r="S9" s="150">
        <f t="shared" si="4"/>
        <v>0.10717592592592594</v>
      </c>
      <c r="T9" s="149">
        <f t="shared" si="3"/>
        <v>0.30318814070767197</v>
      </c>
    </row>
    <row r="10" spans="1:20" x14ac:dyDescent="0.25">
      <c r="A10" s="109"/>
      <c r="B10" s="116"/>
      <c r="C10" s="151">
        <v>0.40069444444444446</v>
      </c>
      <c r="D10" s="152">
        <v>0.47083333333333338</v>
      </c>
      <c r="E10" s="117">
        <v>84785719</v>
      </c>
      <c r="F10" s="106"/>
      <c r="G10" s="117" t="s">
        <v>224</v>
      </c>
      <c r="H10" s="110">
        <v>31300</v>
      </c>
      <c r="I10" s="115">
        <v>74500</v>
      </c>
      <c r="J10" s="110" t="s">
        <v>225</v>
      </c>
      <c r="K10" s="115">
        <v>11893062</v>
      </c>
      <c r="L10" s="123"/>
      <c r="M10" s="148">
        <f t="shared" si="0"/>
        <v>7.0138888888888917E-2</v>
      </c>
      <c r="N10" s="101">
        <f t="shared" si="1"/>
        <v>9</v>
      </c>
      <c r="P10" s="101">
        <v>8</v>
      </c>
      <c r="Q10" s="101">
        <f>COUNTIF(N:N, "8")</f>
        <v>3</v>
      </c>
      <c r="R10" s="101">
        <f t="shared" si="2"/>
        <v>2.0833333333333335</v>
      </c>
      <c r="S10" s="150">
        <f t="shared" si="4"/>
        <v>0.29861111111111099</v>
      </c>
      <c r="T10" s="149">
        <f t="shared" si="3"/>
        <v>0.30318814070767197</v>
      </c>
    </row>
    <row r="11" spans="1:20" x14ac:dyDescent="0.25">
      <c r="A11" s="109"/>
      <c r="B11" s="116"/>
      <c r="C11" s="151">
        <v>0.4055555555555555</v>
      </c>
      <c r="D11" s="152">
        <v>0.44027777777777777</v>
      </c>
      <c r="E11" s="117">
        <v>84783687</v>
      </c>
      <c r="F11" s="106"/>
      <c r="G11" s="117" t="s">
        <v>226</v>
      </c>
      <c r="H11" s="110">
        <v>31960</v>
      </c>
      <c r="I11" s="115">
        <v>78120</v>
      </c>
      <c r="J11" s="110" t="s">
        <v>227</v>
      </c>
      <c r="K11" s="115">
        <v>11896086</v>
      </c>
      <c r="L11" s="123"/>
      <c r="M11" s="148">
        <f t="shared" si="0"/>
        <v>3.4722222222222265E-2</v>
      </c>
      <c r="N11" s="101">
        <f t="shared" si="1"/>
        <v>9</v>
      </c>
      <c r="P11" s="101">
        <v>9</v>
      </c>
      <c r="Q11" s="101">
        <f>COUNTIF(N:N, "9")</f>
        <v>6</v>
      </c>
      <c r="R11" s="101">
        <f t="shared" si="2"/>
        <v>2.0833333333333335</v>
      </c>
      <c r="S11" s="150">
        <f t="shared" si="4"/>
        <v>0.14201388888888888</v>
      </c>
      <c r="T11" s="149">
        <f t="shared" si="3"/>
        <v>0.30318814070767197</v>
      </c>
    </row>
    <row r="12" spans="1:20" x14ac:dyDescent="0.25">
      <c r="A12" s="135"/>
      <c r="B12" s="131"/>
      <c r="C12" s="154">
        <v>0.40763888888888888</v>
      </c>
      <c r="D12" s="155">
        <v>1</v>
      </c>
      <c r="E12" s="126"/>
      <c r="F12" s="119"/>
      <c r="G12" s="126">
        <v>3146299</v>
      </c>
      <c r="H12" s="132">
        <v>31780</v>
      </c>
      <c r="I12" s="133"/>
      <c r="J12" s="132" t="s">
        <v>228</v>
      </c>
      <c r="K12" s="133"/>
      <c r="L12" s="134"/>
      <c r="M12" s="148">
        <f t="shared" si="0"/>
        <v>0.59236111111111112</v>
      </c>
      <c r="N12" s="101">
        <f t="shared" si="1"/>
        <v>9</v>
      </c>
      <c r="P12" s="101">
        <v>10</v>
      </c>
      <c r="Q12" s="101">
        <f>COUNTIF(N:N, "10")</f>
        <v>5</v>
      </c>
      <c r="R12" s="101">
        <f t="shared" si="2"/>
        <v>2.0833333333333335</v>
      </c>
      <c r="S12" s="150">
        <f t="shared" si="4"/>
        <v>0.33666666666666667</v>
      </c>
      <c r="T12" s="149">
        <f t="shared" si="3"/>
        <v>0.30318814070767197</v>
      </c>
    </row>
    <row r="13" spans="1:20" x14ac:dyDescent="0.25">
      <c r="A13" s="109"/>
      <c r="B13" s="116"/>
      <c r="C13" s="151">
        <v>0.41041666666666665</v>
      </c>
      <c r="D13" s="152">
        <v>0.4548611111111111</v>
      </c>
      <c r="E13" s="117">
        <v>84785906</v>
      </c>
      <c r="F13" s="106"/>
      <c r="G13" s="117">
        <v>2948905</v>
      </c>
      <c r="H13" s="110">
        <v>33160</v>
      </c>
      <c r="I13" s="115">
        <v>76980</v>
      </c>
      <c r="J13" s="110" t="s">
        <v>220</v>
      </c>
      <c r="K13" s="115">
        <v>11896097</v>
      </c>
      <c r="L13" s="123"/>
      <c r="M13" s="148">
        <f t="shared" si="0"/>
        <v>4.4444444444444453E-2</v>
      </c>
      <c r="N13" s="101">
        <f t="shared" si="1"/>
        <v>9</v>
      </c>
      <c r="P13" s="101">
        <v>11</v>
      </c>
      <c r="Q13" s="101">
        <f>COUNTIF(N:N, "11")</f>
        <v>3</v>
      </c>
      <c r="R13" s="101">
        <f t="shared" si="2"/>
        <v>2.0833333333333335</v>
      </c>
      <c r="S13" s="150">
        <f t="shared" si="4"/>
        <v>0.27638888888888885</v>
      </c>
      <c r="T13" s="149">
        <f t="shared" si="3"/>
        <v>0.30318814070767197</v>
      </c>
    </row>
    <row r="14" spans="1:20" x14ac:dyDescent="0.25">
      <c r="A14" s="109"/>
      <c r="B14" s="116"/>
      <c r="C14" s="151">
        <v>0.41597222222222219</v>
      </c>
      <c r="D14" s="152">
        <v>0.46666666666666662</v>
      </c>
      <c r="E14" s="117">
        <v>84783140</v>
      </c>
      <c r="F14" s="106"/>
      <c r="G14" s="117" t="s">
        <v>229</v>
      </c>
      <c r="H14" s="110">
        <v>32340</v>
      </c>
      <c r="I14" s="115">
        <v>77080</v>
      </c>
      <c r="J14" s="110" t="s">
        <v>230</v>
      </c>
      <c r="K14" s="115">
        <v>11896135</v>
      </c>
      <c r="L14" s="123"/>
      <c r="M14" s="148">
        <f t="shared" si="0"/>
        <v>5.0694444444444431E-2</v>
      </c>
      <c r="N14" s="101">
        <f t="shared" si="1"/>
        <v>9</v>
      </c>
      <c r="P14" s="101">
        <v>12</v>
      </c>
      <c r="Q14" s="101">
        <f>COUNTIF(N:N, "12")</f>
        <v>7</v>
      </c>
      <c r="R14" s="101">
        <f t="shared" si="2"/>
        <v>2.0833333333333335</v>
      </c>
      <c r="S14" s="150">
        <f t="shared" si="4"/>
        <v>0.38025793650793649</v>
      </c>
      <c r="T14" s="149">
        <f t="shared" si="3"/>
        <v>0.30318814070767197</v>
      </c>
    </row>
    <row r="15" spans="1:20" x14ac:dyDescent="0.25">
      <c r="A15" s="109"/>
      <c r="B15" s="116"/>
      <c r="C15" s="151">
        <v>0.4236111111111111</v>
      </c>
      <c r="D15" s="152">
        <v>0.46875</v>
      </c>
      <c r="E15" s="117">
        <v>84785904</v>
      </c>
      <c r="F15" s="106"/>
      <c r="G15" s="117" t="s">
        <v>231</v>
      </c>
      <c r="H15" s="110">
        <v>33760</v>
      </c>
      <c r="I15" s="115">
        <v>77880</v>
      </c>
      <c r="J15" s="110" t="s">
        <v>88</v>
      </c>
      <c r="K15" s="115">
        <v>11896153</v>
      </c>
      <c r="L15" s="123"/>
      <c r="M15" s="148">
        <f t="shared" si="0"/>
        <v>4.5138888888888895E-2</v>
      </c>
      <c r="N15" s="101">
        <f t="shared" si="1"/>
        <v>10</v>
      </c>
      <c r="P15" s="101">
        <v>13</v>
      </c>
      <c r="Q15" s="101">
        <f>COUNTIF(N:N, "13")</f>
        <v>6</v>
      </c>
      <c r="R15" s="101">
        <f t="shared" si="2"/>
        <v>2.0833333333333335</v>
      </c>
      <c r="S15" s="150">
        <f t="shared" si="4"/>
        <v>0.45127314814814817</v>
      </c>
      <c r="T15" s="149">
        <f t="shared" si="3"/>
        <v>0.30318814070767197</v>
      </c>
    </row>
    <row r="16" spans="1:20" x14ac:dyDescent="0.25">
      <c r="A16" s="109"/>
      <c r="B16" s="116"/>
      <c r="C16" s="151">
        <v>0.43888888888888888</v>
      </c>
      <c r="D16" s="156">
        <v>1.1736111111111112</v>
      </c>
      <c r="E16" s="117">
        <v>84785910</v>
      </c>
      <c r="F16" s="106"/>
      <c r="G16" s="117" t="s">
        <v>93</v>
      </c>
      <c r="H16" s="110">
        <v>30800</v>
      </c>
      <c r="I16" s="115">
        <v>76500</v>
      </c>
      <c r="J16" s="110" t="s">
        <v>23</v>
      </c>
      <c r="K16" s="115">
        <v>11896224</v>
      </c>
      <c r="L16" s="123"/>
      <c r="M16" s="148">
        <f t="shared" si="0"/>
        <v>0.73472222222222228</v>
      </c>
      <c r="N16" s="101">
        <f t="shared" si="1"/>
        <v>10</v>
      </c>
      <c r="P16" s="101">
        <v>14</v>
      </c>
      <c r="Q16" s="101">
        <f>COUNTIF(N:N, "14")</f>
        <v>4</v>
      </c>
      <c r="R16" s="101">
        <f t="shared" si="2"/>
        <v>2.0833333333333335</v>
      </c>
      <c r="S16" s="150">
        <f t="shared" si="4"/>
        <v>0.38003472222222218</v>
      </c>
      <c r="T16" s="149">
        <f t="shared" si="3"/>
        <v>0.30318814070767197</v>
      </c>
    </row>
    <row r="17" spans="1:20" x14ac:dyDescent="0.25">
      <c r="A17" s="109"/>
      <c r="B17" s="116"/>
      <c r="C17" s="151">
        <v>0.4458333333333333</v>
      </c>
      <c r="D17" s="152">
        <v>0.4861111111111111</v>
      </c>
      <c r="E17" s="117">
        <v>84783506</v>
      </c>
      <c r="F17" s="106"/>
      <c r="G17" s="117" t="s">
        <v>232</v>
      </c>
      <c r="H17" s="110">
        <v>35420</v>
      </c>
      <c r="I17" s="115">
        <v>79020</v>
      </c>
      <c r="J17" s="110" t="s">
        <v>233</v>
      </c>
      <c r="K17" s="115">
        <v>11896240</v>
      </c>
      <c r="L17" s="123"/>
      <c r="M17" s="148">
        <f t="shared" si="0"/>
        <v>4.0277777777777801E-2</v>
      </c>
      <c r="N17" s="101">
        <f t="shared" si="1"/>
        <v>10</v>
      </c>
      <c r="P17" s="101">
        <v>15</v>
      </c>
      <c r="Q17" s="101">
        <f>COUNTIF(N:N, "15")</f>
        <v>1</v>
      </c>
      <c r="R17" s="101">
        <f t="shared" si="2"/>
        <v>2.0833333333333335</v>
      </c>
      <c r="S17" s="150">
        <f t="shared" si="4"/>
        <v>5.6944444444444464E-2</v>
      </c>
      <c r="T17" s="149">
        <f t="shared" si="3"/>
        <v>0.30318814070767197</v>
      </c>
    </row>
    <row r="18" spans="1:20" x14ac:dyDescent="0.25">
      <c r="A18" s="109"/>
      <c r="B18" s="116"/>
      <c r="C18" s="151">
        <v>0.45069444444444445</v>
      </c>
      <c r="D18" s="152">
        <v>0.52708333333333335</v>
      </c>
      <c r="E18" s="117">
        <v>84780656</v>
      </c>
      <c r="F18" s="106"/>
      <c r="G18" s="117" t="s">
        <v>213</v>
      </c>
      <c r="H18" s="110">
        <v>32120</v>
      </c>
      <c r="I18" s="115">
        <v>77020</v>
      </c>
      <c r="J18" s="110" t="s">
        <v>214</v>
      </c>
      <c r="K18" s="115">
        <v>11896242</v>
      </c>
      <c r="L18" s="123"/>
      <c r="M18" s="148">
        <f t="shared" si="0"/>
        <v>7.6388888888888895E-2</v>
      </c>
      <c r="N18" s="101">
        <f t="shared" si="1"/>
        <v>10</v>
      </c>
      <c r="P18" s="101">
        <v>16</v>
      </c>
      <c r="Q18" s="101">
        <f>COUNTIF(N:N, "16")</f>
        <v>3</v>
      </c>
      <c r="R18" s="101">
        <f t="shared" si="2"/>
        <v>2.0833333333333335</v>
      </c>
      <c r="S18" s="150">
        <f t="shared" si="4"/>
        <v>0.43032407407407414</v>
      </c>
      <c r="T18" s="149">
        <f t="shared" si="3"/>
        <v>0.30318814070767197</v>
      </c>
    </row>
    <row r="19" spans="1:20" x14ac:dyDescent="0.25">
      <c r="A19" s="109"/>
      <c r="B19" s="116"/>
      <c r="C19" s="151">
        <v>0.45763888888888887</v>
      </c>
      <c r="D19" s="156">
        <v>1.2444444444444445</v>
      </c>
      <c r="E19" s="117">
        <v>84783583</v>
      </c>
      <c r="F19" s="106"/>
      <c r="G19" s="117" t="s">
        <v>115</v>
      </c>
      <c r="H19" s="110">
        <v>30020</v>
      </c>
      <c r="I19" s="115">
        <v>76100</v>
      </c>
      <c r="J19" s="110" t="s">
        <v>23</v>
      </c>
      <c r="K19" s="115">
        <v>11896252</v>
      </c>
      <c r="L19" s="123"/>
      <c r="M19" s="148">
        <f t="shared" si="0"/>
        <v>0.78680555555555554</v>
      </c>
      <c r="N19" s="101">
        <f t="shared" si="1"/>
        <v>10</v>
      </c>
      <c r="P19" s="101">
        <v>17</v>
      </c>
      <c r="Q19" s="101">
        <f>COUNTIF(N:N, "17")</f>
        <v>1</v>
      </c>
      <c r="R19" s="101">
        <f t="shared" si="2"/>
        <v>2.0833333333333335</v>
      </c>
      <c r="S19" s="150">
        <f t="shared" si="4"/>
        <v>6.3194444444444442E-2</v>
      </c>
      <c r="T19" s="149">
        <f t="shared" si="3"/>
        <v>0.30318814070767197</v>
      </c>
    </row>
    <row r="20" spans="1:20" x14ac:dyDescent="0.25">
      <c r="A20" s="109"/>
      <c r="B20" s="116"/>
      <c r="C20" s="151">
        <v>0.4680555555555555</v>
      </c>
      <c r="D20" s="156">
        <v>1.211111111111111</v>
      </c>
      <c r="E20" s="117">
        <v>84786051</v>
      </c>
      <c r="F20" s="106"/>
      <c r="G20" s="117" t="s">
        <v>75</v>
      </c>
      <c r="H20" s="110">
        <v>29580</v>
      </c>
      <c r="I20" s="115">
        <v>75860</v>
      </c>
      <c r="J20" s="110" t="s">
        <v>23</v>
      </c>
      <c r="K20" s="115">
        <v>11896294</v>
      </c>
      <c r="L20" s="123"/>
      <c r="M20" s="148">
        <f t="shared" si="0"/>
        <v>0.74305555555555558</v>
      </c>
      <c r="N20" s="101">
        <f t="shared" si="1"/>
        <v>11</v>
      </c>
      <c r="P20" s="101">
        <v>18</v>
      </c>
      <c r="Q20" s="101">
        <f>COUNTIF(N:N, "18")</f>
        <v>3</v>
      </c>
      <c r="R20" s="101">
        <f t="shared" si="2"/>
        <v>2.0833333333333335</v>
      </c>
      <c r="S20" s="150">
        <f t="shared" si="4"/>
        <v>0.25972222222222219</v>
      </c>
      <c r="T20" s="149">
        <f t="shared" si="3"/>
        <v>0.30318814070767197</v>
      </c>
    </row>
    <row r="21" spans="1:20" x14ac:dyDescent="0.25">
      <c r="A21" s="109"/>
      <c r="B21" s="116"/>
      <c r="C21" s="151">
        <v>0.47638888888888892</v>
      </c>
      <c r="D21" s="152">
        <v>0.52430555555555558</v>
      </c>
      <c r="E21" s="117">
        <v>84780519</v>
      </c>
      <c r="F21" s="106"/>
      <c r="G21" s="117" t="s">
        <v>223</v>
      </c>
      <c r="H21" s="110">
        <v>32360</v>
      </c>
      <c r="I21" s="115">
        <v>76640</v>
      </c>
      <c r="J21" s="110" t="s">
        <v>170</v>
      </c>
      <c r="K21" s="115">
        <v>11896315</v>
      </c>
      <c r="L21" s="123"/>
      <c r="M21" s="148">
        <f t="shared" si="0"/>
        <v>4.7916666666666663E-2</v>
      </c>
      <c r="N21" s="101">
        <f t="shared" si="1"/>
        <v>11</v>
      </c>
      <c r="P21" s="101">
        <v>19</v>
      </c>
      <c r="Q21" s="101">
        <f>COUNTIF(N:N, "19")</f>
        <v>1</v>
      </c>
      <c r="R21" s="101">
        <f t="shared" si="2"/>
        <v>2.0833333333333335</v>
      </c>
      <c r="S21" s="150">
        <f t="shared" si="4"/>
        <v>0.70763888888888904</v>
      </c>
      <c r="T21" s="149">
        <f t="shared" si="3"/>
        <v>0.30318814070767197</v>
      </c>
    </row>
    <row r="22" spans="1:20" x14ac:dyDescent="0.25">
      <c r="A22" s="109"/>
      <c r="B22" s="116"/>
      <c r="C22" s="151">
        <v>0.4826388888888889</v>
      </c>
      <c r="D22" s="152">
        <v>0.52083333333333337</v>
      </c>
      <c r="E22" s="117">
        <v>84785900</v>
      </c>
      <c r="F22" s="106"/>
      <c r="G22" s="117">
        <v>691612</v>
      </c>
      <c r="H22" s="110">
        <v>32660</v>
      </c>
      <c r="I22" s="115">
        <v>76160</v>
      </c>
      <c r="J22" s="110" t="s">
        <v>234</v>
      </c>
      <c r="K22" s="115">
        <v>11896333</v>
      </c>
      <c r="L22" s="123"/>
      <c r="M22" s="148">
        <f t="shared" si="0"/>
        <v>3.8194444444444475E-2</v>
      </c>
      <c r="N22" s="101">
        <f t="shared" si="1"/>
        <v>11</v>
      </c>
      <c r="P22" s="101">
        <v>20</v>
      </c>
      <c r="Q22" s="101">
        <f>COUNTIF(N:N, "20")</f>
        <v>2</v>
      </c>
      <c r="R22" s="101">
        <f t="shared" si="2"/>
        <v>2.0833333333333335</v>
      </c>
      <c r="S22" s="150">
        <f t="shared" si="4"/>
        <v>0.45937500000000003</v>
      </c>
      <c r="T22" s="149">
        <f t="shared" si="3"/>
        <v>0.30318814070767197</v>
      </c>
    </row>
    <row r="23" spans="1:20" x14ac:dyDescent="0.25">
      <c r="A23" s="109"/>
      <c r="B23" s="116"/>
      <c r="C23" s="151">
        <v>0.5</v>
      </c>
      <c r="D23" s="152">
        <v>0.55625000000000002</v>
      </c>
      <c r="E23" s="117">
        <v>84783778</v>
      </c>
      <c r="F23" s="106"/>
      <c r="G23" s="117" t="s">
        <v>235</v>
      </c>
      <c r="H23" s="110">
        <v>33220</v>
      </c>
      <c r="I23" s="115">
        <v>78850</v>
      </c>
      <c r="J23" s="110" t="s">
        <v>236</v>
      </c>
      <c r="K23" s="115">
        <v>11896359</v>
      </c>
      <c r="L23" s="123"/>
      <c r="M23" s="148">
        <f t="shared" si="0"/>
        <v>5.6250000000000022E-2</v>
      </c>
      <c r="N23" s="101">
        <f t="shared" si="1"/>
        <v>12</v>
      </c>
      <c r="P23" s="158">
        <v>21</v>
      </c>
      <c r="Q23" s="158">
        <f>COUNTIF(N:N, "21")</f>
        <v>0</v>
      </c>
      <c r="R23" s="158">
        <f t="shared" si="2"/>
        <v>2.0833333333333335</v>
      </c>
      <c r="S23" s="159">
        <v>0</v>
      </c>
      <c r="T23" s="160">
        <f t="shared" si="3"/>
        <v>0.30318814070767197</v>
      </c>
    </row>
    <row r="24" spans="1:20" x14ac:dyDescent="0.25">
      <c r="A24" s="109"/>
      <c r="B24" s="116"/>
      <c r="C24" s="151">
        <v>0.50208333333333333</v>
      </c>
      <c r="D24" s="156">
        <v>1.2541666666666667</v>
      </c>
      <c r="E24" s="117">
        <v>84786052</v>
      </c>
      <c r="F24" s="106"/>
      <c r="G24" s="117" t="s">
        <v>80</v>
      </c>
      <c r="H24" s="110">
        <v>27660</v>
      </c>
      <c r="I24" s="115">
        <v>72900</v>
      </c>
      <c r="J24" s="110" t="s">
        <v>23</v>
      </c>
      <c r="K24" s="115">
        <v>11896363</v>
      </c>
      <c r="L24" s="123"/>
      <c r="M24" s="148">
        <f t="shared" si="0"/>
        <v>0.75208333333333333</v>
      </c>
      <c r="N24" s="101">
        <f t="shared" si="1"/>
        <v>12</v>
      </c>
      <c r="P24" s="101">
        <v>22</v>
      </c>
      <c r="Q24" s="101">
        <f>COUNTIF(N:N, "22")</f>
        <v>1</v>
      </c>
      <c r="R24" s="101">
        <f t="shared" si="2"/>
        <v>2.0833333333333335</v>
      </c>
      <c r="S24" s="150">
        <f t="shared" si="4"/>
        <v>0.46805555555555556</v>
      </c>
      <c r="T24" s="149">
        <f t="shared" si="3"/>
        <v>0.30318814070767197</v>
      </c>
    </row>
    <row r="25" spans="1:20" x14ac:dyDescent="0.25">
      <c r="A25" s="109"/>
      <c r="B25" s="116"/>
      <c r="C25" s="151">
        <v>0.50486111111111109</v>
      </c>
      <c r="D25" s="152">
        <v>0.56319444444444444</v>
      </c>
      <c r="E25" s="117">
        <v>84780733</v>
      </c>
      <c r="F25" s="106"/>
      <c r="G25" s="117" t="s">
        <v>237</v>
      </c>
      <c r="H25" s="110">
        <v>32080</v>
      </c>
      <c r="I25" s="115">
        <v>75940</v>
      </c>
      <c r="J25" s="110" t="s">
        <v>238</v>
      </c>
      <c r="K25" s="115">
        <v>11896364</v>
      </c>
      <c r="L25" s="123"/>
      <c r="M25" s="148">
        <f t="shared" si="0"/>
        <v>5.8333333333333348E-2</v>
      </c>
      <c r="N25" s="101">
        <f t="shared" si="1"/>
        <v>12</v>
      </c>
      <c r="P25" s="158">
        <v>23</v>
      </c>
      <c r="Q25" s="158">
        <f>COUNTIF(N:N, "23")</f>
        <v>0</v>
      </c>
      <c r="R25" s="158">
        <f t="shared" si="2"/>
        <v>2.0833333333333335</v>
      </c>
      <c r="S25" s="159">
        <v>0</v>
      </c>
      <c r="T25" s="160">
        <f t="shared" si="3"/>
        <v>0.30318814070767197</v>
      </c>
    </row>
    <row r="26" spans="1:20" x14ac:dyDescent="0.25">
      <c r="A26" s="109"/>
      <c r="B26" s="116"/>
      <c r="C26" s="151">
        <v>0.51250000000000007</v>
      </c>
      <c r="D26" s="156">
        <v>1.3402777777777777</v>
      </c>
      <c r="E26" s="117">
        <v>84786053</v>
      </c>
      <c r="F26" s="106"/>
      <c r="G26" s="117" t="s">
        <v>76</v>
      </c>
      <c r="H26" s="110">
        <v>27360</v>
      </c>
      <c r="I26" s="115">
        <v>72240</v>
      </c>
      <c r="J26" s="110" t="s">
        <v>23</v>
      </c>
      <c r="K26" s="115">
        <v>11896370</v>
      </c>
      <c r="L26" s="123"/>
      <c r="M26" s="148">
        <f t="shared" si="0"/>
        <v>0.82777777777777761</v>
      </c>
      <c r="N26" s="101">
        <f t="shared" si="1"/>
        <v>12</v>
      </c>
    </row>
    <row r="27" spans="1:20" x14ac:dyDescent="0.25">
      <c r="A27" s="109"/>
      <c r="B27" s="116"/>
      <c r="C27" s="151">
        <v>0.52708333333333335</v>
      </c>
      <c r="D27" s="152">
        <v>0.58124999999999993</v>
      </c>
      <c r="E27" s="117">
        <v>84785761</v>
      </c>
      <c r="F27" s="106"/>
      <c r="G27" s="117">
        <v>3119829</v>
      </c>
      <c r="H27" s="110">
        <v>32140</v>
      </c>
      <c r="I27" s="115">
        <v>76100</v>
      </c>
      <c r="J27" s="110" t="s">
        <v>225</v>
      </c>
      <c r="K27" s="115">
        <v>11896414</v>
      </c>
      <c r="L27" s="123"/>
      <c r="M27" s="148">
        <f t="shared" si="0"/>
        <v>5.4166666666666585E-2</v>
      </c>
      <c r="N27" s="101">
        <f t="shared" si="1"/>
        <v>12</v>
      </c>
    </row>
    <row r="28" spans="1:20" x14ac:dyDescent="0.25">
      <c r="A28" s="109"/>
      <c r="B28" s="116"/>
      <c r="C28" s="151">
        <v>0.52986111111111112</v>
      </c>
      <c r="D28" s="152">
        <v>0.59305555555555556</v>
      </c>
      <c r="E28" s="117">
        <v>84785903</v>
      </c>
      <c r="F28" s="106"/>
      <c r="G28" s="117" t="s">
        <v>239</v>
      </c>
      <c r="H28" s="110">
        <v>33680</v>
      </c>
      <c r="I28" s="115">
        <v>77920</v>
      </c>
      <c r="J28" s="110" t="s">
        <v>73</v>
      </c>
      <c r="K28" s="115">
        <v>11896417</v>
      </c>
      <c r="L28" s="123"/>
      <c r="M28" s="148">
        <f t="shared" si="0"/>
        <v>6.3194444444444442E-2</v>
      </c>
      <c r="N28" s="101">
        <f t="shared" si="1"/>
        <v>12</v>
      </c>
    </row>
    <row r="29" spans="1:20" x14ac:dyDescent="0.25">
      <c r="A29" s="109"/>
      <c r="B29" s="116"/>
      <c r="C29" s="151">
        <v>0.53749999999999998</v>
      </c>
      <c r="D29" s="156">
        <v>1.3875</v>
      </c>
      <c r="E29" s="117">
        <v>84785718</v>
      </c>
      <c r="F29" s="106"/>
      <c r="G29" s="117" t="s">
        <v>137</v>
      </c>
      <c r="H29" s="110">
        <v>30540</v>
      </c>
      <c r="I29" s="115">
        <v>77860</v>
      </c>
      <c r="J29" s="110" t="s">
        <v>23</v>
      </c>
      <c r="K29" s="115">
        <v>11896437</v>
      </c>
      <c r="L29" s="123"/>
      <c r="M29" s="148">
        <f t="shared" si="0"/>
        <v>0.85</v>
      </c>
      <c r="N29" s="101">
        <f t="shared" si="1"/>
        <v>12</v>
      </c>
    </row>
    <row r="30" spans="1:20" x14ac:dyDescent="0.25">
      <c r="A30" s="109"/>
      <c r="B30" s="116"/>
      <c r="C30" s="151">
        <v>0.55347222222222225</v>
      </c>
      <c r="D30" s="156">
        <v>1.4145833333333335</v>
      </c>
      <c r="E30" s="106">
        <v>84788430</v>
      </c>
      <c r="F30" s="106"/>
      <c r="G30" s="117" t="s">
        <v>84</v>
      </c>
      <c r="H30" s="110">
        <v>31040</v>
      </c>
      <c r="I30" s="115">
        <v>72100</v>
      </c>
      <c r="J30" s="110" t="s">
        <v>23</v>
      </c>
      <c r="K30" s="115">
        <v>11896450</v>
      </c>
      <c r="L30" s="123"/>
      <c r="M30" s="148">
        <f t="shared" si="0"/>
        <v>0.86111111111111127</v>
      </c>
      <c r="N30" s="101">
        <f t="shared" si="1"/>
        <v>13</v>
      </c>
    </row>
    <row r="31" spans="1:20" x14ac:dyDescent="0.25">
      <c r="A31" s="109"/>
      <c r="B31" s="116"/>
      <c r="C31" s="151">
        <v>0.56458333333333333</v>
      </c>
      <c r="D31" s="152">
        <v>0.65555555555555556</v>
      </c>
      <c r="E31" s="117">
        <v>84780335</v>
      </c>
      <c r="F31" s="106"/>
      <c r="G31" s="117" t="s">
        <v>240</v>
      </c>
      <c r="H31" s="110">
        <v>33220</v>
      </c>
      <c r="I31" s="115">
        <v>78600</v>
      </c>
      <c r="J31" s="110" t="s">
        <v>241</v>
      </c>
      <c r="K31" s="115">
        <v>11896455</v>
      </c>
      <c r="L31" s="123"/>
      <c r="M31" s="148">
        <f t="shared" si="0"/>
        <v>9.0972222222222232E-2</v>
      </c>
      <c r="N31" s="101">
        <f t="shared" si="1"/>
        <v>13</v>
      </c>
    </row>
    <row r="32" spans="1:20" x14ac:dyDescent="0.25">
      <c r="A32" s="109"/>
      <c r="B32" s="116"/>
      <c r="C32" s="151">
        <v>0.57500000000000007</v>
      </c>
      <c r="D32" s="156">
        <v>1.4777777777777779</v>
      </c>
      <c r="E32" s="117">
        <v>84786054</v>
      </c>
      <c r="F32" s="106"/>
      <c r="G32" s="117" t="s">
        <v>22</v>
      </c>
      <c r="H32" s="110">
        <v>29700</v>
      </c>
      <c r="I32" s="115">
        <v>73800</v>
      </c>
      <c r="J32" s="110" t="s">
        <v>23</v>
      </c>
      <c r="K32" s="115">
        <v>11896461</v>
      </c>
      <c r="L32" s="123"/>
      <c r="M32" s="148">
        <f t="shared" si="0"/>
        <v>0.90277777777777779</v>
      </c>
      <c r="N32" s="101">
        <f t="shared" si="1"/>
        <v>13</v>
      </c>
    </row>
    <row r="33" spans="1:14" x14ac:dyDescent="0.25">
      <c r="A33" s="109"/>
      <c r="B33" s="116"/>
      <c r="C33" s="151">
        <v>0.57708333333333328</v>
      </c>
      <c r="D33" s="152">
        <v>0.62152777777777779</v>
      </c>
      <c r="E33" s="117">
        <v>84785717</v>
      </c>
      <c r="F33" s="106"/>
      <c r="G33" s="117">
        <v>891465</v>
      </c>
      <c r="H33" s="110">
        <v>33360</v>
      </c>
      <c r="I33" s="115">
        <v>78540</v>
      </c>
      <c r="J33" s="110" t="s">
        <v>242</v>
      </c>
      <c r="K33" s="115">
        <v>11896462</v>
      </c>
      <c r="L33" s="123"/>
      <c r="M33" s="148">
        <f t="shared" si="0"/>
        <v>4.4444444444444509E-2</v>
      </c>
      <c r="N33" s="101">
        <f t="shared" si="1"/>
        <v>13</v>
      </c>
    </row>
    <row r="34" spans="1:14" x14ac:dyDescent="0.25">
      <c r="A34" s="107"/>
      <c r="B34" s="108"/>
      <c r="C34" s="1">
        <v>0.5805555555555556</v>
      </c>
      <c r="D34" s="147">
        <v>1.3618055555555555</v>
      </c>
      <c r="E34" s="106">
        <v>84786055</v>
      </c>
      <c r="F34" s="106"/>
      <c r="G34" s="106" t="s">
        <v>53</v>
      </c>
      <c r="H34" s="104">
        <v>30900</v>
      </c>
      <c r="I34" s="105">
        <v>77460</v>
      </c>
      <c r="J34" s="104" t="s">
        <v>23</v>
      </c>
      <c r="K34" s="105">
        <v>11896494</v>
      </c>
      <c r="L34" s="121"/>
      <c r="M34" s="148">
        <f t="shared" si="0"/>
        <v>0.78124999999999989</v>
      </c>
      <c r="N34" s="101">
        <f t="shared" si="1"/>
        <v>13</v>
      </c>
    </row>
    <row r="35" spans="1:14" x14ac:dyDescent="0.25">
      <c r="A35" s="108"/>
      <c r="B35" s="108"/>
      <c r="C35" s="1">
        <v>0.58263888888888882</v>
      </c>
      <c r="D35" s="145">
        <v>0.60972222222222217</v>
      </c>
      <c r="E35" s="106">
        <v>84785898</v>
      </c>
      <c r="F35" s="106"/>
      <c r="G35" s="106" t="s">
        <v>243</v>
      </c>
      <c r="H35" s="104">
        <v>34700</v>
      </c>
      <c r="I35" s="105">
        <v>77960</v>
      </c>
      <c r="J35" s="104" t="s">
        <v>244</v>
      </c>
      <c r="K35" s="105">
        <v>11896496</v>
      </c>
      <c r="L35" s="121"/>
      <c r="M35" s="148">
        <f t="shared" si="0"/>
        <v>2.7083333333333348E-2</v>
      </c>
      <c r="N35" s="101">
        <f t="shared" si="1"/>
        <v>13</v>
      </c>
    </row>
    <row r="36" spans="1:14" x14ac:dyDescent="0.25">
      <c r="A36" s="108"/>
      <c r="B36" s="108"/>
      <c r="C36" s="1">
        <v>0.59444444444444444</v>
      </c>
      <c r="D36" s="147">
        <v>1.2291666666666667</v>
      </c>
      <c r="E36" s="106">
        <v>84788438</v>
      </c>
      <c r="F36" s="106"/>
      <c r="G36" s="106" t="s">
        <v>74</v>
      </c>
      <c r="H36" s="104">
        <v>27560</v>
      </c>
      <c r="I36" s="105">
        <v>74700</v>
      </c>
      <c r="J36" s="104" t="s">
        <v>23</v>
      </c>
      <c r="K36" s="105">
        <v>11896501</v>
      </c>
      <c r="L36" s="121"/>
      <c r="M36" s="148">
        <f t="shared" si="0"/>
        <v>0.6347222222222223</v>
      </c>
      <c r="N36" s="101">
        <f t="shared" si="1"/>
        <v>14</v>
      </c>
    </row>
    <row r="37" spans="1:14" x14ac:dyDescent="0.25">
      <c r="A37" s="108"/>
      <c r="B37" s="108"/>
      <c r="C37" s="1">
        <v>0.60277777777777775</v>
      </c>
      <c r="D37" s="157">
        <v>1.3875</v>
      </c>
      <c r="E37" s="106">
        <v>84788210</v>
      </c>
      <c r="F37" s="106"/>
      <c r="G37" s="106" t="s">
        <v>245</v>
      </c>
      <c r="H37" s="104">
        <v>30880</v>
      </c>
      <c r="I37" s="105">
        <v>78480</v>
      </c>
      <c r="J37" s="104" t="s">
        <v>23</v>
      </c>
      <c r="K37" s="105">
        <v>11896502</v>
      </c>
      <c r="L37" s="121"/>
      <c r="M37" s="148">
        <f t="shared" si="0"/>
        <v>0.78472222222222221</v>
      </c>
      <c r="N37" s="101">
        <f t="shared" si="1"/>
        <v>14</v>
      </c>
    </row>
    <row r="38" spans="1:14" x14ac:dyDescent="0.25">
      <c r="A38" s="108"/>
      <c r="B38" s="108"/>
      <c r="C38" s="1">
        <v>0.61527777777777781</v>
      </c>
      <c r="D38" s="145">
        <v>0.68958333333333333</v>
      </c>
      <c r="E38" s="106">
        <v>84783139</v>
      </c>
      <c r="F38" s="106"/>
      <c r="G38" s="106">
        <v>689366</v>
      </c>
      <c r="H38" s="104">
        <v>33340</v>
      </c>
      <c r="I38" s="105">
        <v>78440</v>
      </c>
      <c r="J38" s="104" t="s">
        <v>246</v>
      </c>
      <c r="K38" s="105">
        <v>11896509</v>
      </c>
      <c r="L38" s="121"/>
      <c r="M38" s="148">
        <f t="shared" si="0"/>
        <v>7.4305555555555514E-2</v>
      </c>
      <c r="N38" s="101">
        <f t="shared" si="1"/>
        <v>14</v>
      </c>
    </row>
    <row r="39" spans="1:14" x14ac:dyDescent="0.25">
      <c r="A39" s="108"/>
      <c r="B39" s="108"/>
      <c r="C39" s="1">
        <v>0.61736111111111114</v>
      </c>
      <c r="D39" s="145">
        <v>0.64374999999999993</v>
      </c>
      <c r="E39" s="106">
        <v>84770128</v>
      </c>
      <c r="F39" s="106"/>
      <c r="G39" s="106" t="s">
        <v>247</v>
      </c>
      <c r="H39" s="104">
        <v>38040</v>
      </c>
      <c r="I39" s="105">
        <v>38780</v>
      </c>
      <c r="J39" s="104" t="s">
        <v>247</v>
      </c>
      <c r="K39" s="105">
        <v>11896511</v>
      </c>
      <c r="L39" s="121"/>
      <c r="M39" s="148">
        <f t="shared" si="0"/>
        <v>2.6388888888888795E-2</v>
      </c>
      <c r="N39" s="101">
        <f t="shared" si="1"/>
        <v>14</v>
      </c>
    </row>
    <row r="40" spans="1:14" x14ac:dyDescent="0.25">
      <c r="A40" s="108"/>
      <c r="B40" s="108"/>
      <c r="C40" s="1">
        <v>0.66388888888888886</v>
      </c>
      <c r="D40" s="145">
        <v>0.72083333333333333</v>
      </c>
      <c r="E40" s="106">
        <v>84783683</v>
      </c>
      <c r="F40" s="106"/>
      <c r="G40" s="106">
        <v>701231</v>
      </c>
      <c r="H40" s="104">
        <v>33540</v>
      </c>
      <c r="I40" s="105">
        <v>77760</v>
      </c>
      <c r="J40" s="104" t="s">
        <v>248</v>
      </c>
      <c r="K40" s="105">
        <v>11896537</v>
      </c>
      <c r="L40" s="121"/>
      <c r="M40" s="148">
        <f t="shared" si="0"/>
        <v>5.6944444444444464E-2</v>
      </c>
      <c r="N40" s="101">
        <f t="shared" si="1"/>
        <v>15</v>
      </c>
    </row>
    <row r="41" spans="1:14" x14ac:dyDescent="0.25">
      <c r="A41" s="108"/>
      <c r="B41" s="108"/>
      <c r="C41" s="1">
        <v>0.67499999999999993</v>
      </c>
      <c r="D41" s="145">
        <v>0.75416666666666676</v>
      </c>
      <c r="E41" s="106">
        <v>84783779</v>
      </c>
      <c r="F41" s="106"/>
      <c r="G41" s="106" t="s">
        <v>249</v>
      </c>
      <c r="H41" s="104">
        <v>34860</v>
      </c>
      <c r="I41" s="105">
        <v>79480</v>
      </c>
      <c r="J41" s="104" t="s">
        <v>65</v>
      </c>
      <c r="K41" s="105">
        <v>11896540</v>
      </c>
      <c r="L41" s="121"/>
      <c r="M41" s="148">
        <f t="shared" si="0"/>
        <v>7.9166666666666829E-2</v>
      </c>
      <c r="N41" s="101">
        <f t="shared" si="1"/>
        <v>16</v>
      </c>
    </row>
    <row r="42" spans="1:14" x14ac:dyDescent="0.25">
      <c r="A42" s="108"/>
      <c r="B42" s="108"/>
      <c r="C42" s="1">
        <v>0.67847222222222225</v>
      </c>
      <c r="D42" s="147">
        <v>1.2520833333333334</v>
      </c>
      <c r="E42" s="106">
        <v>84788431</v>
      </c>
      <c r="F42" s="106"/>
      <c r="G42" s="106">
        <v>2315636</v>
      </c>
      <c r="H42" s="104">
        <v>34280</v>
      </c>
      <c r="I42" s="105">
        <v>76700</v>
      </c>
      <c r="J42" s="104" t="s">
        <v>94</v>
      </c>
      <c r="K42" s="105">
        <v>11896575</v>
      </c>
      <c r="L42" s="121"/>
      <c r="M42" s="148">
        <f t="shared" si="0"/>
        <v>0.57361111111111118</v>
      </c>
      <c r="N42" s="101">
        <f t="shared" si="1"/>
        <v>16</v>
      </c>
    </row>
    <row r="43" spans="1:14" x14ac:dyDescent="0.25">
      <c r="A43" s="108"/>
      <c r="B43" s="108"/>
      <c r="C43" s="1">
        <v>0.68472222222222223</v>
      </c>
      <c r="D43" s="147">
        <v>1.3229166666666667</v>
      </c>
      <c r="E43" s="106">
        <v>84788432</v>
      </c>
      <c r="F43" s="106"/>
      <c r="G43" s="106">
        <v>5161157</v>
      </c>
      <c r="H43" s="104">
        <v>34560</v>
      </c>
      <c r="I43" s="105">
        <v>74260</v>
      </c>
      <c r="J43" s="104" t="s">
        <v>94</v>
      </c>
      <c r="K43" s="105">
        <v>11896577</v>
      </c>
      <c r="L43" s="121"/>
      <c r="M43" s="148">
        <f t="shared" si="0"/>
        <v>0.63819444444444451</v>
      </c>
      <c r="N43" s="101">
        <f t="shared" si="1"/>
        <v>16</v>
      </c>
    </row>
    <row r="44" spans="1:14" x14ac:dyDescent="0.25">
      <c r="A44" s="108"/>
      <c r="B44" s="108"/>
      <c r="C44" s="1">
        <v>0.74097222222222225</v>
      </c>
      <c r="D44" s="145">
        <v>0.8041666666666667</v>
      </c>
      <c r="E44" s="106">
        <v>84785899</v>
      </c>
      <c r="F44" s="106"/>
      <c r="G44" s="106">
        <v>897586</v>
      </c>
      <c r="H44" s="104">
        <v>33820</v>
      </c>
      <c r="I44" s="105">
        <v>77200</v>
      </c>
      <c r="J44" s="104" t="s">
        <v>250</v>
      </c>
      <c r="K44" s="105">
        <v>11896591</v>
      </c>
      <c r="L44" s="121"/>
      <c r="M44" s="148">
        <f t="shared" si="0"/>
        <v>6.3194444444444442E-2</v>
      </c>
      <c r="N44" s="101">
        <f t="shared" si="1"/>
        <v>17</v>
      </c>
    </row>
    <row r="45" spans="1:14" x14ac:dyDescent="0.25">
      <c r="A45" s="108"/>
      <c r="B45" s="108"/>
      <c r="C45" s="1">
        <v>0.78333333333333333</v>
      </c>
      <c r="D45" s="147">
        <v>1.4270833333333333</v>
      </c>
      <c r="E45" s="106">
        <v>84788433</v>
      </c>
      <c r="F45" s="106"/>
      <c r="G45" s="106">
        <v>3315630</v>
      </c>
      <c r="H45" s="104">
        <v>34280</v>
      </c>
      <c r="I45" s="105">
        <v>75840</v>
      </c>
      <c r="J45" s="104" t="s">
        <v>94</v>
      </c>
      <c r="K45" s="105">
        <v>11896607</v>
      </c>
      <c r="L45" s="121"/>
      <c r="M45" s="148">
        <f t="shared" si="0"/>
        <v>0.64374999999999993</v>
      </c>
      <c r="N45" s="101">
        <f t="shared" si="1"/>
        <v>18</v>
      </c>
    </row>
    <row r="46" spans="1:14" x14ac:dyDescent="0.25">
      <c r="A46" s="108"/>
      <c r="B46" s="108"/>
      <c r="C46" s="1">
        <v>0.78680555555555554</v>
      </c>
      <c r="D46" s="145">
        <v>0.84166666666666667</v>
      </c>
      <c r="E46" s="106">
        <v>84783688</v>
      </c>
      <c r="F46" s="106"/>
      <c r="G46" s="106" t="s">
        <v>251</v>
      </c>
      <c r="H46" s="104">
        <v>33100</v>
      </c>
      <c r="I46" s="105">
        <v>78880</v>
      </c>
      <c r="J46" s="104" t="s">
        <v>88</v>
      </c>
      <c r="K46" s="105">
        <v>11896608</v>
      </c>
      <c r="L46" s="121"/>
      <c r="M46" s="148">
        <f t="shared" si="0"/>
        <v>5.4861111111111138E-2</v>
      </c>
      <c r="N46" s="101">
        <f t="shared" si="1"/>
        <v>18</v>
      </c>
    </row>
    <row r="47" spans="1:14" x14ac:dyDescent="0.25">
      <c r="A47" s="108"/>
      <c r="B47" s="108"/>
      <c r="C47" s="1">
        <v>0.7909722222222223</v>
      </c>
      <c r="D47" s="145">
        <v>0.87152777777777779</v>
      </c>
      <c r="E47" s="106">
        <v>84783585</v>
      </c>
      <c r="F47" s="106"/>
      <c r="G47" s="106" t="s">
        <v>252</v>
      </c>
      <c r="H47" s="104">
        <v>33000</v>
      </c>
      <c r="I47" s="105">
        <v>76780</v>
      </c>
      <c r="J47" s="104" t="s">
        <v>88</v>
      </c>
      <c r="K47" s="105">
        <v>11896609</v>
      </c>
      <c r="L47" s="121"/>
      <c r="M47" s="148">
        <f t="shared" si="0"/>
        <v>8.0555555555555491E-2</v>
      </c>
      <c r="N47" s="101">
        <f t="shared" si="1"/>
        <v>18</v>
      </c>
    </row>
    <row r="48" spans="1:14" x14ac:dyDescent="0.25">
      <c r="A48" s="108"/>
      <c r="B48" s="108"/>
      <c r="C48" s="1">
        <v>0.79722222222222217</v>
      </c>
      <c r="D48" s="147">
        <v>1.5048611111111112</v>
      </c>
      <c r="E48" s="106">
        <v>84788440</v>
      </c>
      <c r="F48" s="106"/>
      <c r="G48" s="106">
        <v>2768300</v>
      </c>
      <c r="H48" s="104">
        <v>34180</v>
      </c>
      <c r="I48" s="105">
        <v>76680</v>
      </c>
      <c r="J48" s="104" t="s">
        <v>94</v>
      </c>
      <c r="K48" s="105">
        <v>11896612</v>
      </c>
      <c r="L48" s="121"/>
      <c r="M48" s="148">
        <f t="shared" si="0"/>
        <v>0.70763888888888904</v>
      </c>
      <c r="N48" s="101">
        <f t="shared" si="1"/>
        <v>19</v>
      </c>
    </row>
    <row r="49" spans="1:14" x14ac:dyDescent="0.25">
      <c r="A49" s="108"/>
      <c r="B49" s="108"/>
      <c r="C49" s="1">
        <v>0.85486111111111107</v>
      </c>
      <c r="D49" s="147">
        <v>1.3152777777777778</v>
      </c>
      <c r="E49" s="106">
        <v>84785571</v>
      </c>
      <c r="F49" s="106"/>
      <c r="G49" s="106" t="s">
        <v>253</v>
      </c>
      <c r="H49" s="104">
        <v>34480</v>
      </c>
      <c r="I49" s="105">
        <v>77440</v>
      </c>
      <c r="J49" s="104" t="s">
        <v>29</v>
      </c>
      <c r="K49" s="105">
        <v>11896637</v>
      </c>
      <c r="L49" s="121"/>
      <c r="M49" s="148">
        <f t="shared" si="0"/>
        <v>0.4604166666666667</v>
      </c>
      <c r="N49" s="101">
        <f t="shared" si="1"/>
        <v>20</v>
      </c>
    </row>
    <row r="50" spans="1:14" x14ac:dyDescent="0.25">
      <c r="A50" s="108"/>
      <c r="B50" s="108"/>
      <c r="C50" s="1">
        <v>0.87291666666666667</v>
      </c>
      <c r="D50" s="147">
        <v>1.33125</v>
      </c>
      <c r="E50" s="106">
        <v>84785430</v>
      </c>
      <c r="F50" s="106"/>
      <c r="G50" s="106" t="s">
        <v>254</v>
      </c>
      <c r="H50" s="104">
        <v>34520</v>
      </c>
      <c r="I50" s="105">
        <v>77400</v>
      </c>
      <c r="J50" s="104" t="s">
        <v>29</v>
      </c>
      <c r="K50" s="105">
        <v>11896638</v>
      </c>
      <c r="L50" s="121"/>
      <c r="M50" s="148">
        <f t="shared" si="0"/>
        <v>0.45833333333333337</v>
      </c>
      <c r="N50" s="101">
        <f t="shared" si="1"/>
        <v>20</v>
      </c>
    </row>
    <row r="51" spans="1:14" x14ac:dyDescent="0.25">
      <c r="A51" s="108"/>
      <c r="B51" s="108"/>
      <c r="C51" s="1">
        <v>0.93333333333333324</v>
      </c>
      <c r="D51" s="147">
        <v>1.4013888888888888</v>
      </c>
      <c r="E51" s="106">
        <v>84788202</v>
      </c>
      <c r="F51" s="106"/>
      <c r="G51" s="106" t="s">
        <v>255</v>
      </c>
      <c r="H51" s="104">
        <v>34200</v>
      </c>
      <c r="I51" s="105">
        <v>76500</v>
      </c>
      <c r="J51" s="104" t="s">
        <v>142</v>
      </c>
      <c r="K51" s="105">
        <v>11896656</v>
      </c>
      <c r="L51" s="121"/>
      <c r="M51" s="148">
        <f t="shared" si="0"/>
        <v>0.46805555555555556</v>
      </c>
      <c r="N51" s="101">
        <f t="shared" si="1"/>
        <v>22</v>
      </c>
    </row>
    <row r="52" spans="1:14" x14ac:dyDescent="0.25">
      <c r="M52" s="148"/>
      <c r="N52" s="101"/>
    </row>
    <row r="53" spans="1:14" x14ac:dyDescent="0.25">
      <c r="M53" s="148"/>
      <c r="N53" s="101"/>
    </row>
    <row r="54" spans="1:14" x14ac:dyDescent="0.25">
      <c r="M54" s="148"/>
      <c r="N54" s="101"/>
    </row>
    <row r="55" spans="1:14" x14ac:dyDescent="0.25">
      <c r="M55" s="148"/>
      <c r="N55" s="101"/>
    </row>
    <row r="56" spans="1:14" x14ac:dyDescent="0.25">
      <c r="M56" s="148"/>
      <c r="N56" s="101"/>
    </row>
    <row r="57" spans="1:14" x14ac:dyDescent="0.25">
      <c r="M57" s="148"/>
      <c r="N57" s="101"/>
    </row>
    <row r="58" spans="1:14" x14ac:dyDescent="0.25">
      <c r="M58" s="148"/>
      <c r="N58" s="101"/>
    </row>
    <row r="59" spans="1:14" x14ac:dyDescent="0.25">
      <c r="M59" s="148"/>
      <c r="N59" s="101"/>
    </row>
    <row r="60" spans="1:14" x14ac:dyDescent="0.25">
      <c r="M60" s="148"/>
      <c r="N60" s="101"/>
    </row>
    <row r="61" spans="1:14" x14ac:dyDescent="0.25">
      <c r="M61" s="148"/>
      <c r="N61" s="101"/>
    </row>
    <row r="62" spans="1:14" x14ac:dyDescent="0.25">
      <c r="M62" s="148"/>
      <c r="N62" s="101"/>
    </row>
    <row r="63" spans="1:14" x14ac:dyDescent="0.25">
      <c r="M63" s="148"/>
      <c r="N63" s="101"/>
    </row>
    <row r="64" spans="1:14" x14ac:dyDescent="0.25">
      <c r="M64" s="148"/>
      <c r="N64" s="101"/>
    </row>
    <row r="65" spans="13:14" x14ac:dyDescent="0.25">
      <c r="M65" s="148"/>
      <c r="N65" s="101"/>
    </row>
    <row r="66" spans="13:14" x14ac:dyDescent="0.25">
      <c r="M66" s="148"/>
      <c r="N66" s="101"/>
    </row>
    <row r="67" spans="13:14" x14ac:dyDescent="0.25">
      <c r="M67" s="148"/>
      <c r="N67" s="101"/>
    </row>
    <row r="68" spans="13:14" x14ac:dyDescent="0.25">
      <c r="M68" s="148"/>
      <c r="N68" s="101"/>
    </row>
    <row r="69" spans="13:14" x14ac:dyDescent="0.25">
      <c r="M69" s="148"/>
      <c r="N69" s="101"/>
    </row>
    <row r="70" spans="13:14" x14ac:dyDescent="0.25">
      <c r="M70" s="148"/>
      <c r="N70" s="101"/>
    </row>
    <row r="71" spans="13:14" x14ac:dyDescent="0.25">
      <c r="M71" s="148"/>
      <c r="N71" s="101"/>
    </row>
    <row r="72" spans="13:14" x14ac:dyDescent="0.25">
      <c r="M72" s="148"/>
      <c r="N72" s="101"/>
    </row>
    <row r="73" spans="13:14" x14ac:dyDescent="0.25">
      <c r="M73" s="148"/>
      <c r="N73" s="101"/>
    </row>
    <row r="74" spans="13:14" x14ac:dyDescent="0.25">
      <c r="M74" s="148"/>
      <c r="N74" s="101"/>
    </row>
    <row r="75" spans="13:14" x14ac:dyDescent="0.25">
      <c r="M75" s="148"/>
      <c r="N75" s="101"/>
    </row>
    <row r="76" spans="13:14" x14ac:dyDescent="0.25">
      <c r="M76" s="148"/>
      <c r="N76" s="101"/>
    </row>
    <row r="77" spans="13:14" x14ac:dyDescent="0.25">
      <c r="M77" s="148"/>
      <c r="N77" s="101"/>
    </row>
    <row r="78" spans="13:14" x14ac:dyDescent="0.25">
      <c r="M78" s="148"/>
      <c r="N78" s="101"/>
    </row>
    <row r="79" spans="13:14" x14ac:dyDescent="0.25">
      <c r="M79" s="148"/>
      <c r="N79" s="101"/>
    </row>
    <row r="80" spans="13:14" x14ac:dyDescent="0.25">
      <c r="M80" s="148"/>
      <c r="N80" s="101"/>
    </row>
    <row r="81" spans="13:14" x14ac:dyDescent="0.25">
      <c r="M81" s="148"/>
      <c r="N81" s="101"/>
    </row>
    <row r="82" spans="13:14" x14ac:dyDescent="0.25">
      <c r="M82" s="148"/>
      <c r="N82" s="101"/>
    </row>
    <row r="83" spans="13:14" x14ac:dyDescent="0.25">
      <c r="M83" s="148"/>
      <c r="N83" s="101"/>
    </row>
    <row r="84" spans="13:14" x14ac:dyDescent="0.25">
      <c r="M84" s="148"/>
      <c r="N84" s="101"/>
    </row>
    <row r="85" spans="13:14" x14ac:dyDescent="0.25">
      <c r="M85" s="148"/>
      <c r="N85" s="101"/>
    </row>
    <row r="86" spans="13:14" x14ac:dyDescent="0.25">
      <c r="M86" s="148"/>
      <c r="N86" s="101"/>
    </row>
    <row r="87" spans="13:14" x14ac:dyDescent="0.25">
      <c r="M87" s="148"/>
      <c r="N87" s="101"/>
    </row>
    <row r="88" spans="13:14" x14ac:dyDescent="0.25">
      <c r="M88" s="148"/>
      <c r="N88" s="101"/>
    </row>
    <row r="89" spans="13:14" x14ac:dyDescent="0.25">
      <c r="M89" s="148"/>
      <c r="N89" s="101"/>
    </row>
    <row r="90" spans="13:14" x14ac:dyDescent="0.25">
      <c r="M90" s="148"/>
      <c r="N90" s="101"/>
    </row>
    <row r="91" spans="13:14" x14ac:dyDescent="0.25">
      <c r="M91" s="148"/>
      <c r="N91" s="101"/>
    </row>
    <row r="92" spans="13:14" x14ac:dyDescent="0.25">
      <c r="M92" s="148"/>
      <c r="N92" s="101"/>
    </row>
    <row r="93" spans="13:14" x14ac:dyDescent="0.25">
      <c r="M93" s="148"/>
      <c r="N93" s="101"/>
    </row>
    <row r="94" spans="13:14" x14ac:dyDescent="0.25">
      <c r="M94" s="148"/>
      <c r="N94" s="101"/>
    </row>
    <row r="95" spans="13:14" x14ac:dyDescent="0.25">
      <c r="M95" s="148"/>
      <c r="N95" s="101"/>
    </row>
    <row r="96" spans="13:14" x14ac:dyDescent="0.25">
      <c r="M96" s="148"/>
      <c r="N96" s="101"/>
    </row>
    <row r="97" spans="13:14" x14ac:dyDescent="0.25">
      <c r="M97" s="148"/>
      <c r="N97" s="101"/>
    </row>
    <row r="98" spans="13:14" x14ac:dyDescent="0.25">
      <c r="M98" s="148"/>
      <c r="N98" s="101"/>
    </row>
    <row r="99" spans="13:14" x14ac:dyDescent="0.25">
      <c r="M99" s="148"/>
      <c r="N99" s="101"/>
    </row>
    <row r="100" spans="13:14" x14ac:dyDescent="0.25">
      <c r="M100" s="148"/>
      <c r="N100" s="101"/>
    </row>
    <row r="101" spans="13:14" x14ac:dyDescent="0.25">
      <c r="M101" s="148"/>
      <c r="N101" s="101"/>
    </row>
    <row r="102" spans="13:14" x14ac:dyDescent="0.25">
      <c r="M102" s="148"/>
      <c r="N102" s="101"/>
    </row>
    <row r="103" spans="13:14" x14ac:dyDescent="0.25">
      <c r="M103" s="148"/>
      <c r="N103" s="101"/>
    </row>
    <row r="104" spans="13:14" x14ac:dyDescent="0.25">
      <c r="M104" s="148"/>
      <c r="N104" s="101"/>
    </row>
    <row r="105" spans="13:14" x14ac:dyDescent="0.25">
      <c r="M105" s="148"/>
      <c r="N105" s="101"/>
    </row>
    <row r="106" spans="13:14" x14ac:dyDescent="0.25">
      <c r="M106" s="148"/>
      <c r="N106" s="101"/>
    </row>
    <row r="107" spans="13:14" x14ac:dyDescent="0.25">
      <c r="M107" s="148"/>
      <c r="N107" s="101"/>
    </row>
    <row r="108" spans="13:14" x14ac:dyDescent="0.25">
      <c r="M108" s="148"/>
      <c r="N108" s="101"/>
    </row>
    <row r="109" spans="13:14" x14ac:dyDescent="0.25">
      <c r="M109" s="148"/>
      <c r="N109" s="101"/>
    </row>
    <row r="110" spans="13:14" x14ac:dyDescent="0.25">
      <c r="M110" s="148"/>
      <c r="N110" s="101"/>
    </row>
    <row r="111" spans="13:14" x14ac:dyDescent="0.25">
      <c r="M111" s="148"/>
      <c r="N111" s="101"/>
    </row>
    <row r="112" spans="13:14" x14ac:dyDescent="0.25">
      <c r="M112" s="148"/>
      <c r="N112" s="101"/>
    </row>
    <row r="113" spans="13:14" x14ac:dyDescent="0.25">
      <c r="M113" s="148"/>
      <c r="N113" s="101"/>
    </row>
    <row r="114" spans="13:14" x14ac:dyDescent="0.25">
      <c r="M114" s="148"/>
      <c r="N114" s="101"/>
    </row>
    <row r="115" spans="13:14" x14ac:dyDescent="0.25">
      <c r="M115" s="148"/>
      <c r="N115" s="101"/>
    </row>
    <row r="116" spans="13:14" x14ac:dyDescent="0.25">
      <c r="M116" s="148"/>
      <c r="N116" s="101"/>
    </row>
    <row r="117" spans="13:14" x14ac:dyDescent="0.25">
      <c r="M117" s="148"/>
      <c r="N117" s="101"/>
    </row>
    <row r="118" spans="13:14" x14ac:dyDescent="0.25">
      <c r="M118" s="148"/>
      <c r="N118" s="101"/>
    </row>
    <row r="119" spans="13:14" x14ac:dyDescent="0.25">
      <c r="M119" s="148"/>
      <c r="N119" s="101"/>
    </row>
    <row r="120" spans="13:14" x14ac:dyDescent="0.25">
      <c r="M120" s="148"/>
      <c r="N120" s="101"/>
    </row>
    <row r="121" spans="13:14" x14ac:dyDescent="0.25">
      <c r="M121" s="148"/>
      <c r="N121" s="101"/>
    </row>
    <row r="122" spans="13:14" x14ac:dyDescent="0.25">
      <c r="M122" s="148"/>
      <c r="N122" s="101"/>
    </row>
    <row r="123" spans="13:14" x14ac:dyDescent="0.25">
      <c r="M123" s="148"/>
      <c r="N123" s="101"/>
    </row>
    <row r="124" spans="13:14" x14ac:dyDescent="0.25">
      <c r="M124" s="148"/>
      <c r="N124" s="101"/>
    </row>
    <row r="125" spans="13:14" x14ac:dyDescent="0.25">
      <c r="M125" s="148"/>
      <c r="N125" s="101"/>
    </row>
    <row r="126" spans="13:14" x14ac:dyDescent="0.25">
      <c r="M126" s="148"/>
      <c r="N126" s="101"/>
    </row>
    <row r="127" spans="13:14" x14ac:dyDescent="0.25">
      <c r="M127" s="148"/>
      <c r="N127" s="101"/>
    </row>
    <row r="128" spans="13:14" x14ac:dyDescent="0.25">
      <c r="M128" s="148"/>
      <c r="N128" s="101"/>
    </row>
    <row r="129" spans="13:14" x14ac:dyDescent="0.25">
      <c r="M129" s="148"/>
      <c r="N129" s="101"/>
    </row>
    <row r="130" spans="13:14" x14ac:dyDescent="0.25">
      <c r="M130" s="148"/>
      <c r="N130" s="101"/>
    </row>
    <row r="131" spans="13:14" x14ac:dyDescent="0.25">
      <c r="M131" s="148"/>
      <c r="N131" s="101"/>
    </row>
    <row r="132" spans="13:14" x14ac:dyDescent="0.25">
      <c r="M132" s="148"/>
      <c r="N132" s="101"/>
    </row>
    <row r="133" spans="13:14" x14ac:dyDescent="0.25">
      <c r="M133" s="148"/>
      <c r="N133" s="101"/>
    </row>
    <row r="134" spans="13:14" x14ac:dyDescent="0.25">
      <c r="M134" s="148"/>
      <c r="N134" s="101"/>
    </row>
    <row r="135" spans="13:14" x14ac:dyDescent="0.25">
      <c r="M135" s="148"/>
      <c r="N135" s="101"/>
    </row>
    <row r="136" spans="13:14" x14ac:dyDescent="0.25">
      <c r="M136" s="148"/>
      <c r="N136" s="101"/>
    </row>
    <row r="137" spans="13:14" x14ac:dyDescent="0.25">
      <c r="M137" s="148"/>
      <c r="N137" s="101"/>
    </row>
    <row r="138" spans="13:14" x14ac:dyDescent="0.25">
      <c r="M138" s="148"/>
      <c r="N138" s="101"/>
    </row>
    <row r="139" spans="13:14" x14ac:dyDescent="0.25">
      <c r="M139" s="148"/>
      <c r="N139" s="101"/>
    </row>
    <row r="140" spans="13:14" x14ac:dyDescent="0.25">
      <c r="M140" s="148"/>
      <c r="N140" s="101"/>
    </row>
    <row r="141" spans="13:14" x14ac:dyDescent="0.25">
      <c r="M141" s="148"/>
      <c r="N141" s="101"/>
    </row>
    <row r="142" spans="13:14" x14ac:dyDescent="0.25">
      <c r="M142" s="148"/>
      <c r="N142" s="101"/>
    </row>
    <row r="143" spans="13:14" x14ac:dyDescent="0.25">
      <c r="M143" s="148"/>
      <c r="N143" s="101"/>
    </row>
    <row r="144" spans="13:14" x14ac:dyDescent="0.25">
      <c r="M144" s="148"/>
      <c r="N144" s="101"/>
    </row>
    <row r="145" spans="13:14" x14ac:dyDescent="0.25">
      <c r="M145" s="148"/>
      <c r="N145" s="101"/>
    </row>
    <row r="146" spans="13:14" x14ac:dyDescent="0.25">
      <c r="M146" s="148"/>
      <c r="N146" s="101"/>
    </row>
    <row r="147" spans="13:14" x14ac:dyDescent="0.25">
      <c r="M147" s="148"/>
      <c r="N147" s="101"/>
    </row>
    <row r="148" spans="13:14" x14ac:dyDescent="0.25">
      <c r="M148" s="148"/>
      <c r="N148" s="101"/>
    </row>
    <row r="149" spans="13:14" x14ac:dyDescent="0.25">
      <c r="M149" s="148"/>
      <c r="N149" s="101"/>
    </row>
    <row r="150" spans="13:14" x14ac:dyDescent="0.25">
      <c r="M150" s="148"/>
      <c r="N150" s="101"/>
    </row>
    <row r="151" spans="13:14" x14ac:dyDescent="0.25">
      <c r="M151" s="148"/>
      <c r="N151" s="101"/>
    </row>
    <row r="152" spans="13:14" x14ac:dyDescent="0.25">
      <c r="M152" s="148"/>
      <c r="N152" s="101"/>
    </row>
    <row r="153" spans="13:14" x14ac:dyDescent="0.25">
      <c r="M153" s="148"/>
      <c r="N153" s="101"/>
    </row>
    <row r="154" spans="13:14" x14ac:dyDescent="0.25">
      <c r="M154" s="148"/>
      <c r="N154" s="101"/>
    </row>
    <row r="155" spans="13:14" x14ac:dyDescent="0.25">
      <c r="M155" s="148"/>
      <c r="N155" s="101"/>
    </row>
    <row r="156" spans="13:14" x14ac:dyDescent="0.25">
      <c r="M156" s="148"/>
      <c r="N156" s="101"/>
    </row>
    <row r="157" spans="13:14" x14ac:dyDescent="0.25">
      <c r="M157" s="148"/>
      <c r="N157" s="101"/>
    </row>
    <row r="158" spans="13:14" x14ac:dyDescent="0.25">
      <c r="M158" s="148"/>
      <c r="N158" s="101"/>
    </row>
    <row r="159" spans="13:14" x14ac:dyDescent="0.25">
      <c r="M159" s="148"/>
      <c r="N159" s="101"/>
    </row>
    <row r="160" spans="13:14" x14ac:dyDescent="0.25">
      <c r="M160" s="148"/>
      <c r="N160" s="101"/>
    </row>
    <row r="161" spans="13:14" x14ac:dyDescent="0.25">
      <c r="M161" s="148"/>
      <c r="N161" s="101"/>
    </row>
    <row r="162" spans="13:14" x14ac:dyDescent="0.25">
      <c r="M162" s="148"/>
      <c r="N162" s="101"/>
    </row>
    <row r="163" spans="13:14" x14ac:dyDescent="0.25">
      <c r="M163" s="148"/>
      <c r="N163" s="101"/>
    </row>
    <row r="164" spans="13:14" x14ac:dyDescent="0.25">
      <c r="M164" s="148"/>
      <c r="N164" s="101"/>
    </row>
    <row r="165" spans="13:14" x14ac:dyDescent="0.25">
      <c r="M165" s="148"/>
      <c r="N165" s="101"/>
    </row>
    <row r="166" spans="13:14" x14ac:dyDescent="0.25">
      <c r="M166" s="148"/>
      <c r="N166" s="101"/>
    </row>
    <row r="167" spans="13:14" x14ac:dyDescent="0.25">
      <c r="M167" s="148"/>
      <c r="N167" s="101"/>
    </row>
    <row r="168" spans="13:14" x14ac:dyDescent="0.25">
      <c r="M168" s="148"/>
      <c r="N168" s="101"/>
    </row>
    <row r="169" spans="13:14" x14ac:dyDescent="0.25">
      <c r="M169" s="148"/>
      <c r="N169" s="101"/>
    </row>
    <row r="170" spans="13:14" x14ac:dyDescent="0.25">
      <c r="M170" s="148"/>
      <c r="N170" s="101"/>
    </row>
    <row r="171" spans="13:14" x14ac:dyDescent="0.25">
      <c r="M171" s="148"/>
      <c r="N171" s="101"/>
    </row>
    <row r="172" spans="13:14" x14ac:dyDescent="0.25">
      <c r="M172" s="148"/>
      <c r="N172" s="101"/>
    </row>
    <row r="173" spans="13:14" x14ac:dyDescent="0.25">
      <c r="M173" s="148"/>
      <c r="N173" s="101"/>
    </row>
    <row r="174" spans="13:14" x14ac:dyDescent="0.25">
      <c r="M174" s="148"/>
      <c r="N174" s="101"/>
    </row>
    <row r="175" spans="13:14" x14ac:dyDescent="0.25">
      <c r="M175" s="148"/>
      <c r="N175" s="101"/>
    </row>
    <row r="176" spans="13:14" x14ac:dyDescent="0.25">
      <c r="M176" s="148"/>
      <c r="N176" s="101"/>
    </row>
    <row r="177" spans="13:14" x14ac:dyDescent="0.25">
      <c r="M177" s="148"/>
      <c r="N177" s="101"/>
    </row>
    <row r="178" spans="13:14" x14ac:dyDescent="0.25">
      <c r="M178" s="148"/>
      <c r="N178" s="101"/>
    </row>
    <row r="179" spans="13:14" x14ac:dyDescent="0.25">
      <c r="M179" s="148"/>
      <c r="N179" s="101"/>
    </row>
    <row r="180" spans="13:14" x14ac:dyDescent="0.25">
      <c r="M180" s="148"/>
      <c r="N180" s="101"/>
    </row>
    <row r="181" spans="13:14" x14ac:dyDescent="0.25">
      <c r="M181" s="148"/>
      <c r="N181" s="101"/>
    </row>
    <row r="182" spans="13:14" x14ac:dyDescent="0.25">
      <c r="M182" s="148"/>
      <c r="N182" s="101"/>
    </row>
    <row r="183" spans="13:14" x14ac:dyDescent="0.25">
      <c r="M183" s="148"/>
      <c r="N183" s="101"/>
    </row>
    <row r="184" spans="13:14" x14ac:dyDescent="0.25">
      <c r="M184" s="148"/>
      <c r="N184" s="101"/>
    </row>
    <row r="185" spans="13:14" x14ac:dyDescent="0.25">
      <c r="M185" s="148"/>
      <c r="N185" s="101"/>
    </row>
    <row r="186" spans="13:14" x14ac:dyDescent="0.25">
      <c r="M186" s="148"/>
      <c r="N186" s="101"/>
    </row>
    <row r="187" spans="13:14" x14ac:dyDescent="0.25">
      <c r="M187" s="148"/>
      <c r="N187" s="101"/>
    </row>
    <row r="188" spans="13:14" x14ac:dyDescent="0.25">
      <c r="M188" s="148"/>
      <c r="N188" s="101"/>
    </row>
    <row r="189" spans="13:14" x14ac:dyDescent="0.25">
      <c r="M189" s="148"/>
      <c r="N189" s="101"/>
    </row>
    <row r="190" spans="13:14" x14ac:dyDescent="0.25">
      <c r="M190" s="148"/>
      <c r="N190" s="101"/>
    </row>
    <row r="191" spans="13:14" x14ac:dyDescent="0.25">
      <c r="M191" s="148"/>
      <c r="N191" s="101"/>
    </row>
    <row r="192" spans="13:14" x14ac:dyDescent="0.25">
      <c r="M192" s="148"/>
      <c r="N192" s="101"/>
    </row>
    <row r="193" spans="13:14" x14ac:dyDescent="0.25">
      <c r="M193" s="148"/>
      <c r="N193" s="101"/>
    </row>
    <row r="194" spans="13:14" x14ac:dyDescent="0.25">
      <c r="M194" s="148"/>
      <c r="N194" s="101"/>
    </row>
    <row r="195" spans="13:14" x14ac:dyDescent="0.25">
      <c r="M195" s="148"/>
      <c r="N195" s="101"/>
    </row>
    <row r="196" spans="13:14" x14ac:dyDescent="0.25">
      <c r="M196" s="148"/>
      <c r="N196" s="101"/>
    </row>
    <row r="197" spans="13:14" x14ac:dyDescent="0.25">
      <c r="M197" s="148"/>
      <c r="N197" s="101"/>
    </row>
    <row r="198" spans="13:14" x14ac:dyDescent="0.25">
      <c r="M198" s="148"/>
      <c r="N198" s="101"/>
    </row>
    <row r="199" spans="13:14" x14ac:dyDescent="0.25">
      <c r="M199" s="148"/>
      <c r="N199" s="101"/>
    </row>
    <row r="200" spans="13:14" x14ac:dyDescent="0.25">
      <c r="M200" s="148"/>
      <c r="N200" s="101"/>
    </row>
    <row r="201" spans="13:14" x14ac:dyDescent="0.25">
      <c r="M201" s="148">
        <f t="shared" ref="M201:M258" si="5">D201-C201</f>
        <v>0</v>
      </c>
    </row>
    <row r="202" spans="13:14" x14ac:dyDescent="0.25">
      <c r="M202" s="148">
        <f t="shared" si="5"/>
        <v>0</v>
      </c>
    </row>
    <row r="203" spans="13:14" x14ac:dyDescent="0.25">
      <c r="M203" s="148">
        <f t="shared" si="5"/>
        <v>0</v>
      </c>
    </row>
    <row r="204" spans="13:14" x14ac:dyDescent="0.25">
      <c r="M204" s="148">
        <f t="shared" si="5"/>
        <v>0</v>
      </c>
    </row>
    <row r="205" spans="13:14" x14ac:dyDescent="0.25">
      <c r="M205" s="148">
        <f t="shared" si="5"/>
        <v>0</v>
      </c>
    </row>
    <row r="206" spans="13:14" x14ac:dyDescent="0.25">
      <c r="M206" s="148">
        <f t="shared" si="5"/>
        <v>0</v>
      </c>
    </row>
    <row r="207" spans="13:14" x14ac:dyDescent="0.25">
      <c r="M207" s="148">
        <f t="shared" si="5"/>
        <v>0</v>
      </c>
    </row>
    <row r="208" spans="13:14" x14ac:dyDescent="0.25">
      <c r="M208" s="148">
        <f t="shared" si="5"/>
        <v>0</v>
      </c>
    </row>
    <row r="209" spans="13:13" x14ac:dyDescent="0.25">
      <c r="M209" s="148">
        <f t="shared" si="5"/>
        <v>0</v>
      </c>
    </row>
    <row r="210" spans="13:13" x14ac:dyDescent="0.25">
      <c r="M210" s="148">
        <f t="shared" si="5"/>
        <v>0</v>
      </c>
    </row>
    <row r="211" spans="13:13" x14ac:dyDescent="0.25">
      <c r="M211" s="148">
        <f t="shared" si="5"/>
        <v>0</v>
      </c>
    </row>
    <row r="212" spans="13:13" x14ac:dyDescent="0.25">
      <c r="M212" s="148">
        <f t="shared" si="5"/>
        <v>0</v>
      </c>
    </row>
    <row r="213" spans="13:13" x14ac:dyDescent="0.25">
      <c r="M213" s="148">
        <f t="shared" si="5"/>
        <v>0</v>
      </c>
    </row>
    <row r="214" spans="13:13" x14ac:dyDescent="0.25">
      <c r="M214" s="148">
        <f t="shared" si="5"/>
        <v>0</v>
      </c>
    </row>
    <row r="215" spans="13:13" x14ac:dyDescent="0.25">
      <c r="M215" s="148">
        <f t="shared" si="5"/>
        <v>0</v>
      </c>
    </row>
    <row r="216" spans="13:13" x14ac:dyDescent="0.25">
      <c r="M216" s="148">
        <f t="shared" si="5"/>
        <v>0</v>
      </c>
    </row>
    <row r="217" spans="13:13" x14ac:dyDescent="0.25">
      <c r="M217" s="148">
        <f t="shared" si="5"/>
        <v>0</v>
      </c>
    </row>
    <row r="218" spans="13:13" x14ac:dyDescent="0.25">
      <c r="M218" s="148">
        <f t="shared" si="5"/>
        <v>0</v>
      </c>
    </row>
    <row r="219" spans="13:13" x14ac:dyDescent="0.25">
      <c r="M219" s="148">
        <f t="shared" si="5"/>
        <v>0</v>
      </c>
    </row>
    <row r="220" spans="13:13" x14ac:dyDescent="0.25">
      <c r="M220" s="148">
        <f t="shared" si="5"/>
        <v>0</v>
      </c>
    </row>
    <row r="221" spans="13:13" x14ac:dyDescent="0.25">
      <c r="M221" s="148">
        <f t="shared" si="5"/>
        <v>0</v>
      </c>
    </row>
    <row r="222" spans="13:13" x14ac:dyDescent="0.25">
      <c r="M222" s="148">
        <f t="shared" si="5"/>
        <v>0</v>
      </c>
    </row>
    <row r="223" spans="13:13" x14ac:dyDescent="0.25">
      <c r="M223" s="148">
        <f t="shared" si="5"/>
        <v>0</v>
      </c>
    </row>
    <row r="224" spans="13:13" x14ac:dyDescent="0.25">
      <c r="M224" s="148">
        <f t="shared" si="5"/>
        <v>0</v>
      </c>
    </row>
    <row r="225" spans="13:13" x14ac:dyDescent="0.25">
      <c r="M225" s="148">
        <f t="shared" si="5"/>
        <v>0</v>
      </c>
    </row>
    <row r="226" spans="13:13" x14ac:dyDescent="0.25">
      <c r="M226" s="148">
        <f t="shared" si="5"/>
        <v>0</v>
      </c>
    </row>
    <row r="227" spans="13:13" x14ac:dyDescent="0.25">
      <c r="M227" s="148">
        <f t="shared" si="5"/>
        <v>0</v>
      </c>
    </row>
    <row r="228" spans="13:13" x14ac:dyDescent="0.25">
      <c r="M228" s="148">
        <f t="shared" si="5"/>
        <v>0</v>
      </c>
    </row>
    <row r="229" spans="13:13" x14ac:dyDescent="0.25">
      <c r="M229" s="148">
        <f t="shared" si="5"/>
        <v>0</v>
      </c>
    </row>
    <row r="230" spans="13:13" x14ac:dyDescent="0.25">
      <c r="M230" s="148">
        <f t="shared" si="5"/>
        <v>0</v>
      </c>
    </row>
    <row r="231" spans="13:13" x14ac:dyDescent="0.25">
      <c r="M231" s="148">
        <f t="shared" si="5"/>
        <v>0</v>
      </c>
    </row>
    <row r="232" spans="13:13" x14ac:dyDescent="0.25">
      <c r="M232" s="148">
        <f t="shared" si="5"/>
        <v>0</v>
      </c>
    </row>
    <row r="233" spans="13:13" x14ac:dyDescent="0.25">
      <c r="M233" s="148">
        <f t="shared" si="5"/>
        <v>0</v>
      </c>
    </row>
    <row r="234" spans="13:13" x14ac:dyDescent="0.25">
      <c r="M234" s="148">
        <f t="shared" si="5"/>
        <v>0</v>
      </c>
    </row>
    <row r="235" spans="13:13" x14ac:dyDescent="0.25">
      <c r="M235" s="148">
        <f t="shared" si="5"/>
        <v>0</v>
      </c>
    </row>
    <row r="236" spans="13:13" x14ac:dyDescent="0.25">
      <c r="M236" s="148">
        <f t="shared" si="5"/>
        <v>0</v>
      </c>
    </row>
    <row r="237" spans="13:13" x14ac:dyDescent="0.25">
      <c r="M237" s="148">
        <f t="shared" si="5"/>
        <v>0</v>
      </c>
    </row>
    <row r="238" spans="13:13" x14ac:dyDescent="0.25">
      <c r="M238" s="148">
        <f t="shared" si="5"/>
        <v>0</v>
      </c>
    </row>
    <row r="239" spans="13:13" x14ac:dyDescent="0.25">
      <c r="M239" s="148">
        <f t="shared" si="5"/>
        <v>0</v>
      </c>
    </row>
    <row r="240" spans="13:13" x14ac:dyDescent="0.25">
      <c r="M240" s="148">
        <f t="shared" si="5"/>
        <v>0</v>
      </c>
    </row>
    <row r="241" spans="13:13" x14ac:dyDescent="0.25">
      <c r="M241" s="148">
        <f t="shared" si="5"/>
        <v>0</v>
      </c>
    </row>
    <row r="242" spans="13:13" x14ac:dyDescent="0.25">
      <c r="M242" s="148">
        <f t="shared" si="5"/>
        <v>0</v>
      </c>
    </row>
    <row r="243" spans="13:13" x14ac:dyDescent="0.25">
      <c r="M243" s="148">
        <f t="shared" si="5"/>
        <v>0</v>
      </c>
    </row>
    <row r="244" spans="13:13" x14ac:dyDescent="0.25">
      <c r="M244" s="148">
        <f t="shared" si="5"/>
        <v>0</v>
      </c>
    </row>
    <row r="245" spans="13:13" x14ac:dyDescent="0.25">
      <c r="M245" s="148">
        <f t="shared" si="5"/>
        <v>0</v>
      </c>
    </row>
    <row r="246" spans="13:13" x14ac:dyDescent="0.25">
      <c r="M246" s="148">
        <f t="shared" si="5"/>
        <v>0</v>
      </c>
    </row>
    <row r="247" spans="13:13" x14ac:dyDescent="0.25">
      <c r="M247" s="148">
        <f t="shared" si="5"/>
        <v>0</v>
      </c>
    </row>
    <row r="248" spans="13:13" x14ac:dyDescent="0.25">
      <c r="M248" s="148">
        <f t="shared" si="5"/>
        <v>0</v>
      </c>
    </row>
    <row r="249" spans="13:13" x14ac:dyDescent="0.25">
      <c r="M249" s="148">
        <f t="shared" si="5"/>
        <v>0</v>
      </c>
    </row>
    <row r="250" spans="13:13" x14ac:dyDescent="0.25">
      <c r="M250" s="148">
        <f t="shared" si="5"/>
        <v>0</v>
      </c>
    </row>
    <row r="251" spans="13:13" x14ac:dyDescent="0.25">
      <c r="M251" s="148">
        <f t="shared" si="5"/>
        <v>0</v>
      </c>
    </row>
    <row r="252" spans="13:13" x14ac:dyDescent="0.25">
      <c r="M252" s="148">
        <f t="shared" si="5"/>
        <v>0</v>
      </c>
    </row>
    <row r="253" spans="13:13" x14ac:dyDescent="0.25">
      <c r="M253" s="148">
        <f t="shared" si="5"/>
        <v>0</v>
      </c>
    </row>
    <row r="254" spans="13:13" x14ac:dyDescent="0.25">
      <c r="M254" s="148">
        <f t="shared" si="5"/>
        <v>0</v>
      </c>
    </row>
    <row r="255" spans="13:13" x14ac:dyDescent="0.25">
      <c r="M255" s="148">
        <f t="shared" si="5"/>
        <v>0</v>
      </c>
    </row>
    <row r="256" spans="13:13" x14ac:dyDescent="0.25">
      <c r="M256" s="148">
        <f t="shared" si="5"/>
        <v>0</v>
      </c>
    </row>
    <row r="257" spans="13:13" x14ac:dyDescent="0.25">
      <c r="M257" s="148">
        <f t="shared" si="5"/>
        <v>0</v>
      </c>
    </row>
    <row r="258" spans="13:13" x14ac:dyDescent="0.25">
      <c r="M258" s="148">
        <f t="shared" si="5"/>
        <v>0</v>
      </c>
    </row>
    <row r="259" spans="13:13" x14ac:dyDescent="0.25">
      <c r="M259" s="148">
        <f t="shared" ref="M259:M322" si="6">D259-C259</f>
        <v>0</v>
      </c>
    </row>
    <row r="260" spans="13:13" x14ac:dyDescent="0.25">
      <c r="M260" s="148">
        <f t="shared" si="6"/>
        <v>0</v>
      </c>
    </row>
    <row r="261" spans="13:13" x14ac:dyDescent="0.25">
      <c r="M261" s="148">
        <f t="shared" si="6"/>
        <v>0</v>
      </c>
    </row>
    <row r="262" spans="13:13" x14ac:dyDescent="0.25">
      <c r="M262" s="148">
        <f t="shared" si="6"/>
        <v>0</v>
      </c>
    </row>
    <row r="263" spans="13:13" x14ac:dyDescent="0.25">
      <c r="M263" s="148">
        <f t="shared" si="6"/>
        <v>0</v>
      </c>
    </row>
    <row r="264" spans="13:13" x14ac:dyDescent="0.25">
      <c r="M264" s="148">
        <f t="shared" si="6"/>
        <v>0</v>
      </c>
    </row>
    <row r="265" spans="13:13" x14ac:dyDescent="0.25">
      <c r="M265" s="148">
        <f t="shared" si="6"/>
        <v>0</v>
      </c>
    </row>
    <row r="266" spans="13:13" x14ac:dyDescent="0.25">
      <c r="M266" s="148">
        <f t="shared" si="6"/>
        <v>0</v>
      </c>
    </row>
    <row r="267" spans="13:13" x14ac:dyDescent="0.25">
      <c r="M267" s="148">
        <f t="shared" si="6"/>
        <v>0</v>
      </c>
    </row>
    <row r="268" spans="13:13" x14ac:dyDescent="0.25">
      <c r="M268" s="148">
        <f t="shared" si="6"/>
        <v>0</v>
      </c>
    </row>
    <row r="269" spans="13:13" x14ac:dyDescent="0.25">
      <c r="M269" s="148">
        <f t="shared" si="6"/>
        <v>0</v>
      </c>
    </row>
    <row r="270" spans="13:13" x14ac:dyDescent="0.25">
      <c r="M270" s="148">
        <f t="shared" si="6"/>
        <v>0</v>
      </c>
    </row>
    <row r="271" spans="13:13" x14ac:dyDescent="0.25">
      <c r="M271" s="148">
        <f t="shared" si="6"/>
        <v>0</v>
      </c>
    </row>
    <row r="272" spans="13:13" x14ac:dyDescent="0.25">
      <c r="M272" s="148">
        <f t="shared" si="6"/>
        <v>0</v>
      </c>
    </row>
    <row r="273" spans="13:13" x14ac:dyDescent="0.25">
      <c r="M273" s="148">
        <f t="shared" si="6"/>
        <v>0</v>
      </c>
    </row>
    <row r="274" spans="13:13" x14ac:dyDescent="0.25">
      <c r="M274" s="148">
        <f t="shared" si="6"/>
        <v>0</v>
      </c>
    </row>
    <row r="275" spans="13:13" x14ac:dyDescent="0.25">
      <c r="M275" s="148">
        <f t="shared" si="6"/>
        <v>0</v>
      </c>
    </row>
    <row r="276" spans="13:13" x14ac:dyDescent="0.25">
      <c r="M276" s="148">
        <f t="shared" si="6"/>
        <v>0</v>
      </c>
    </row>
    <row r="277" spans="13:13" x14ac:dyDescent="0.25">
      <c r="M277" s="148">
        <f t="shared" si="6"/>
        <v>0</v>
      </c>
    </row>
    <row r="278" spans="13:13" x14ac:dyDescent="0.25">
      <c r="M278" s="148">
        <f t="shared" si="6"/>
        <v>0</v>
      </c>
    </row>
    <row r="279" spans="13:13" x14ac:dyDescent="0.25">
      <c r="M279" s="148">
        <f t="shared" si="6"/>
        <v>0</v>
      </c>
    </row>
    <row r="280" spans="13:13" x14ac:dyDescent="0.25">
      <c r="M280" s="148">
        <f t="shared" si="6"/>
        <v>0</v>
      </c>
    </row>
    <row r="281" spans="13:13" x14ac:dyDescent="0.25">
      <c r="M281" s="148">
        <f t="shared" si="6"/>
        <v>0</v>
      </c>
    </row>
    <row r="282" spans="13:13" x14ac:dyDescent="0.25">
      <c r="M282" s="148">
        <f t="shared" si="6"/>
        <v>0</v>
      </c>
    </row>
    <row r="283" spans="13:13" x14ac:dyDescent="0.25">
      <c r="M283" s="148">
        <f t="shared" si="6"/>
        <v>0</v>
      </c>
    </row>
    <row r="284" spans="13:13" x14ac:dyDescent="0.25">
      <c r="M284" s="148">
        <f t="shared" si="6"/>
        <v>0</v>
      </c>
    </row>
    <row r="285" spans="13:13" x14ac:dyDescent="0.25">
      <c r="M285" s="148">
        <f t="shared" si="6"/>
        <v>0</v>
      </c>
    </row>
    <row r="286" spans="13:13" x14ac:dyDescent="0.25">
      <c r="M286" s="148">
        <f t="shared" si="6"/>
        <v>0</v>
      </c>
    </row>
    <row r="287" spans="13:13" x14ac:dyDescent="0.25">
      <c r="M287" s="148">
        <f t="shared" si="6"/>
        <v>0</v>
      </c>
    </row>
    <row r="288" spans="13:13" x14ac:dyDescent="0.25">
      <c r="M288" s="148">
        <f t="shared" si="6"/>
        <v>0</v>
      </c>
    </row>
    <row r="289" spans="13:13" x14ac:dyDescent="0.25">
      <c r="M289" s="148">
        <f t="shared" si="6"/>
        <v>0</v>
      </c>
    </row>
    <row r="290" spans="13:13" x14ac:dyDescent="0.25">
      <c r="M290" s="148">
        <f t="shared" si="6"/>
        <v>0</v>
      </c>
    </row>
    <row r="291" spans="13:13" x14ac:dyDescent="0.25">
      <c r="M291" s="148">
        <f t="shared" si="6"/>
        <v>0</v>
      </c>
    </row>
    <row r="292" spans="13:13" x14ac:dyDescent="0.25">
      <c r="M292" s="148">
        <f t="shared" si="6"/>
        <v>0</v>
      </c>
    </row>
    <row r="293" spans="13:13" x14ac:dyDescent="0.25">
      <c r="M293" s="148">
        <f t="shared" si="6"/>
        <v>0</v>
      </c>
    </row>
    <row r="294" spans="13:13" x14ac:dyDescent="0.25">
      <c r="M294" s="148">
        <f t="shared" si="6"/>
        <v>0</v>
      </c>
    </row>
    <row r="295" spans="13:13" x14ac:dyDescent="0.25">
      <c r="M295" s="148">
        <f t="shared" si="6"/>
        <v>0</v>
      </c>
    </row>
    <row r="296" spans="13:13" x14ac:dyDescent="0.25">
      <c r="M296" s="148">
        <f t="shared" si="6"/>
        <v>0</v>
      </c>
    </row>
    <row r="297" spans="13:13" x14ac:dyDescent="0.25">
      <c r="M297" s="148">
        <f t="shared" si="6"/>
        <v>0</v>
      </c>
    </row>
    <row r="298" spans="13:13" x14ac:dyDescent="0.25">
      <c r="M298" s="148">
        <f t="shared" si="6"/>
        <v>0</v>
      </c>
    </row>
    <row r="299" spans="13:13" x14ac:dyDescent="0.25">
      <c r="M299" s="148">
        <f t="shared" si="6"/>
        <v>0</v>
      </c>
    </row>
    <row r="300" spans="13:13" x14ac:dyDescent="0.25">
      <c r="M300" s="148">
        <f t="shared" si="6"/>
        <v>0</v>
      </c>
    </row>
    <row r="301" spans="13:13" x14ac:dyDescent="0.25">
      <c r="M301" s="148">
        <f t="shared" si="6"/>
        <v>0</v>
      </c>
    </row>
    <row r="302" spans="13:13" x14ac:dyDescent="0.25">
      <c r="M302" s="148">
        <f t="shared" si="6"/>
        <v>0</v>
      </c>
    </row>
    <row r="303" spans="13:13" x14ac:dyDescent="0.25">
      <c r="M303" s="148">
        <f t="shared" si="6"/>
        <v>0</v>
      </c>
    </row>
    <row r="304" spans="13:13" x14ac:dyDescent="0.25">
      <c r="M304" s="148">
        <f t="shared" si="6"/>
        <v>0</v>
      </c>
    </row>
    <row r="305" spans="13:13" x14ac:dyDescent="0.25">
      <c r="M305" s="148">
        <f t="shared" si="6"/>
        <v>0</v>
      </c>
    </row>
    <row r="306" spans="13:13" x14ac:dyDescent="0.25">
      <c r="M306" s="148">
        <f t="shared" si="6"/>
        <v>0</v>
      </c>
    </row>
    <row r="307" spans="13:13" x14ac:dyDescent="0.25">
      <c r="M307" s="148">
        <f t="shared" si="6"/>
        <v>0</v>
      </c>
    </row>
    <row r="308" spans="13:13" x14ac:dyDescent="0.25">
      <c r="M308" s="148">
        <f t="shared" si="6"/>
        <v>0</v>
      </c>
    </row>
    <row r="309" spans="13:13" x14ac:dyDescent="0.25">
      <c r="M309" s="148">
        <f t="shared" si="6"/>
        <v>0</v>
      </c>
    </row>
    <row r="310" spans="13:13" x14ac:dyDescent="0.25">
      <c r="M310" s="148">
        <f t="shared" si="6"/>
        <v>0</v>
      </c>
    </row>
    <row r="311" spans="13:13" x14ac:dyDescent="0.25">
      <c r="M311" s="148">
        <f t="shared" si="6"/>
        <v>0</v>
      </c>
    </row>
    <row r="312" spans="13:13" x14ac:dyDescent="0.25">
      <c r="M312" s="148">
        <f t="shared" si="6"/>
        <v>0</v>
      </c>
    </row>
    <row r="313" spans="13:13" x14ac:dyDescent="0.25">
      <c r="M313" s="148">
        <f t="shared" si="6"/>
        <v>0</v>
      </c>
    </row>
    <row r="314" spans="13:13" x14ac:dyDescent="0.25">
      <c r="M314" s="148">
        <f t="shared" si="6"/>
        <v>0</v>
      </c>
    </row>
    <row r="315" spans="13:13" x14ac:dyDescent="0.25">
      <c r="M315" s="148">
        <f t="shared" si="6"/>
        <v>0</v>
      </c>
    </row>
    <row r="316" spans="13:13" x14ac:dyDescent="0.25">
      <c r="M316" s="148">
        <f t="shared" si="6"/>
        <v>0</v>
      </c>
    </row>
    <row r="317" spans="13:13" x14ac:dyDescent="0.25">
      <c r="M317" s="148">
        <f t="shared" si="6"/>
        <v>0</v>
      </c>
    </row>
    <row r="318" spans="13:13" x14ac:dyDescent="0.25">
      <c r="M318" s="148">
        <f t="shared" si="6"/>
        <v>0</v>
      </c>
    </row>
    <row r="319" spans="13:13" x14ac:dyDescent="0.25">
      <c r="M319" s="148">
        <f t="shared" si="6"/>
        <v>0</v>
      </c>
    </row>
    <row r="320" spans="13:13" x14ac:dyDescent="0.25">
      <c r="M320" s="148">
        <f t="shared" si="6"/>
        <v>0</v>
      </c>
    </row>
    <row r="321" spans="13:13" x14ac:dyDescent="0.25">
      <c r="M321" s="148">
        <f t="shared" si="6"/>
        <v>0</v>
      </c>
    </row>
    <row r="322" spans="13:13" x14ac:dyDescent="0.25">
      <c r="M322" s="148">
        <f t="shared" si="6"/>
        <v>0</v>
      </c>
    </row>
    <row r="323" spans="13:13" x14ac:dyDescent="0.25">
      <c r="M323" s="148">
        <f t="shared" ref="M323:M386" si="7">D323-C323</f>
        <v>0</v>
      </c>
    </row>
    <row r="324" spans="13:13" x14ac:dyDescent="0.25">
      <c r="M324" s="148">
        <f t="shared" si="7"/>
        <v>0</v>
      </c>
    </row>
    <row r="325" spans="13:13" x14ac:dyDescent="0.25">
      <c r="M325" s="148">
        <f t="shared" si="7"/>
        <v>0</v>
      </c>
    </row>
    <row r="326" spans="13:13" x14ac:dyDescent="0.25">
      <c r="M326" s="148">
        <f t="shared" si="7"/>
        <v>0</v>
      </c>
    </row>
    <row r="327" spans="13:13" x14ac:dyDescent="0.25">
      <c r="M327" s="148">
        <f t="shared" si="7"/>
        <v>0</v>
      </c>
    </row>
    <row r="328" spans="13:13" x14ac:dyDescent="0.25">
      <c r="M328" s="148">
        <f t="shared" si="7"/>
        <v>0</v>
      </c>
    </row>
    <row r="329" spans="13:13" x14ac:dyDescent="0.25">
      <c r="M329" s="148">
        <f t="shared" si="7"/>
        <v>0</v>
      </c>
    </row>
    <row r="330" spans="13:13" x14ac:dyDescent="0.25">
      <c r="M330" s="148">
        <f t="shared" si="7"/>
        <v>0</v>
      </c>
    </row>
    <row r="331" spans="13:13" x14ac:dyDescent="0.25">
      <c r="M331" s="148">
        <f t="shared" si="7"/>
        <v>0</v>
      </c>
    </row>
    <row r="332" spans="13:13" x14ac:dyDescent="0.25">
      <c r="M332" s="148">
        <f t="shared" si="7"/>
        <v>0</v>
      </c>
    </row>
    <row r="333" spans="13:13" x14ac:dyDescent="0.25">
      <c r="M333" s="148">
        <f t="shared" si="7"/>
        <v>0</v>
      </c>
    </row>
    <row r="334" spans="13:13" x14ac:dyDescent="0.25">
      <c r="M334" s="148">
        <f t="shared" si="7"/>
        <v>0</v>
      </c>
    </row>
    <row r="335" spans="13:13" x14ac:dyDescent="0.25">
      <c r="M335" s="148">
        <f t="shared" si="7"/>
        <v>0</v>
      </c>
    </row>
    <row r="336" spans="13:13" x14ac:dyDescent="0.25">
      <c r="M336" s="148">
        <f t="shared" si="7"/>
        <v>0</v>
      </c>
    </row>
    <row r="337" spans="13:13" x14ac:dyDescent="0.25">
      <c r="M337" s="148">
        <f t="shared" si="7"/>
        <v>0</v>
      </c>
    </row>
    <row r="338" spans="13:13" x14ac:dyDescent="0.25">
      <c r="M338" s="148">
        <f t="shared" si="7"/>
        <v>0</v>
      </c>
    </row>
    <row r="339" spans="13:13" x14ac:dyDescent="0.25">
      <c r="M339" s="148">
        <f t="shared" si="7"/>
        <v>0</v>
      </c>
    </row>
    <row r="340" spans="13:13" x14ac:dyDescent="0.25">
      <c r="M340" s="148">
        <f t="shared" si="7"/>
        <v>0</v>
      </c>
    </row>
    <row r="341" spans="13:13" x14ac:dyDescent="0.25">
      <c r="M341" s="148">
        <f t="shared" si="7"/>
        <v>0</v>
      </c>
    </row>
    <row r="342" spans="13:13" x14ac:dyDescent="0.25">
      <c r="M342" s="148">
        <f t="shared" si="7"/>
        <v>0</v>
      </c>
    </row>
    <row r="343" spans="13:13" x14ac:dyDescent="0.25">
      <c r="M343" s="148">
        <f t="shared" si="7"/>
        <v>0</v>
      </c>
    </row>
    <row r="344" spans="13:13" x14ac:dyDescent="0.25">
      <c r="M344" s="148">
        <f t="shared" si="7"/>
        <v>0</v>
      </c>
    </row>
    <row r="345" spans="13:13" x14ac:dyDescent="0.25">
      <c r="M345" s="148">
        <f t="shared" si="7"/>
        <v>0</v>
      </c>
    </row>
    <row r="346" spans="13:13" x14ac:dyDescent="0.25">
      <c r="M346" s="148">
        <f t="shared" si="7"/>
        <v>0</v>
      </c>
    </row>
    <row r="347" spans="13:13" x14ac:dyDescent="0.25">
      <c r="M347" s="148">
        <f t="shared" si="7"/>
        <v>0</v>
      </c>
    </row>
    <row r="348" spans="13:13" x14ac:dyDescent="0.25">
      <c r="M348" s="148">
        <f t="shared" si="7"/>
        <v>0</v>
      </c>
    </row>
    <row r="349" spans="13:13" x14ac:dyDescent="0.25">
      <c r="M349" s="148">
        <f t="shared" si="7"/>
        <v>0</v>
      </c>
    </row>
    <row r="350" spans="13:13" x14ac:dyDescent="0.25">
      <c r="M350" s="148">
        <f t="shared" si="7"/>
        <v>0</v>
      </c>
    </row>
    <row r="351" spans="13:13" x14ac:dyDescent="0.25">
      <c r="M351" s="148">
        <f t="shared" si="7"/>
        <v>0</v>
      </c>
    </row>
    <row r="352" spans="13:13" x14ac:dyDescent="0.25">
      <c r="M352" s="148">
        <f t="shared" si="7"/>
        <v>0</v>
      </c>
    </row>
    <row r="353" spans="13:13" x14ac:dyDescent="0.25">
      <c r="M353" s="148">
        <f t="shared" si="7"/>
        <v>0</v>
      </c>
    </row>
    <row r="354" spans="13:13" x14ac:dyDescent="0.25">
      <c r="M354" s="148">
        <f t="shared" si="7"/>
        <v>0</v>
      </c>
    </row>
    <row r="355" spans="13:13" x14ac:dyDescent="0.25">
      <c r="M355" s="148">
        <f t="shared" si="7"/>
        <v>0</v>
      </c>
    </row>
    <row r="356" spans="13:13" x14ac:dyDescent="0.25">
      <c r="M356" s="148">
        <f t="shared" si="7"/>
        <v>0</v>
      </c>
    </row>
    <row r="357" spans="13:13" x14ac:dyDescent="0.25">
      <c r="M357" s="148">
        <f t="shared" si="7"/>
        <v>0</v>
      </c>
    </row>
    <row r="358" spans="13:13" x14ac:dyDescent="0.25">
      <c r="M358" s="148">
        <f t="shared" si="7"/>
        <v>0</v>
      </c>
    </row>
    <row r="359" spans="13:13" x14ac:dyDescent="0.25">
      <c r="M359" s="148">
        <f t="shared" si="7"/>
        <v>0</v>
      </c>
    </row>
    <row r="360" spans="13:13" x14ac:dyDescent="0.25">
      <c r="M360" s="148">
        <f t="shared" si="7"/>
        <v>0</v>
      </c>
    </row>
    <row r="361" spans="13:13" x14ac:dyDescent="0.25">
      <c r="M361" s="148">
        <f t="shared" si="7"/>
        <v>0</v>
      </c>
    </row>
    <row r="362" spans="13:13" x14ac:dyDescent="0.25">
      <c r="M362" s="148">
        <f t="shared" si="7"/>
        <v>0</v>
      </c>
    </row>
    <row r="363" spans="13:13" x14ac:dyDescent="0.25">
      <c r="M363" s="148">
        <f t="shared" si="7"/>
        <v>0</v>
      </c>
    </row>
    <row r="364" spans="13:13" x14ac:dyDescent="0.25">
      <c r="M364" s="148">
        <f t="shared" si="7"/>
        <v>0</v>
      </c>
    </row>
    <row r="365" spans="13:13" x14ac:dyDescent="0.25">
      <c r="M365" s="148">
        <f t="shared" si="7"/>
        <v>0</v>
      </c>
    </row>
    <row r="366" spans="13:13" x14ac:dyDescent="0.25">
      <c r="M366" s="148">
        <f t="shared" si="7"/>
        <v>0</v>
      </c>
    </row>
    <row r="367" spans="13:13" x14ac:dyDescent="0.25">
      <c r="M367" s="148">
        <f t="shared" si="7"/>
        <v>0</v>
      </c>
    </row>
    <row r="368" spans="13:13" x14ac:dyDescent="0.25">
      <c r="M368" s="148">
        <f t="shared" si="7"/>
        <v>0</v>
      </c>
    </row>
    <row r="369" spans="13:13" x14ac:dyDescent="0.25">
      <c r="M369" s="148">
        <f t="shared" si="7"/>
        <v>0</v>
      </c>
    </row>
    <row r="370" spans="13:13" x14ac:dyDescent="0.25">
      <c r="M370" s="148">
        <f t="shared" si="7"/>
        <v>0</v>
      </c>
    </row>
    <row r="371" spans="13:13" x14ac:dyDescent="0.25">
      <c r="M371" s="148">
        <f t="shared" si="7"/>
        <v>0</v>
      </c>
    </row>
    <row r="372" spans="13:13" x14ac:dyDescent="0.25">
      <c r="M372" s="148">
        <f t="shared" si="7"/>
        <v>0</v>
      </c>
    </row>
    <row r="373" spans="13:13" x14ac:dyDescent="0.25">
      <c r="M373" s="148">
        <f t="shared" si="7"/>
        <v>0</v>
      </c>
    </row>
    <row r="374" spans="13:13" x14ac:dyDescent="0.25">
      <c r="M374" s="148">
        <f t="shared" si="7"/>
        <v>0</v>
      </c>
    </row>
    <row r="375" spans="13:13" x14ac:dyDescent="0.25">
      <c r="M375" s="148">
        <f t="shared" si="7"/>
        <v>0</v>
      </c>
    </row>
    <row r="376" spans="13:13" x14ac:dyDescent="0.25">
      <c r="M376" s="148">
        <f t="shared" si="7"/>
        <v>0</v>
      </c>
    </row>
    <row r="377" spans="13:13" x14ac:dyDescent="0.25">
      <c r="M377" s="148">
        <f t="shared" si="7"/>
        <v>0</v>
      </c>
    </row>
    <row r="378" spans="13:13" x14ac:dyDescent="0.25">
      <c r="M378" s="148">
        <f t="shared" si="7"/>
        <v>0</v>
      </c>
    </row>
    <row r="379" spans="13:13" x14ac:dyDescent="0.25">
      <c r="M379" s="148">
        <f t="shared" si="7"/>
        <v>0</v>
      </c>
    </row>
    <row r="380" spans="13:13" x14ac:dyDescent="0.25">
      <c r="M380" s="148">
        <f t="shared" si="7"/>
        <v>0</v>
      </c>
    </row>
    <row r="381" spans="13:13" x14ac:dyDescent="0.25">
      <c r="M381" s="148">
        <f t="shared" si="7"/>
        <v>0</v>
      </c>
    </row>
    <row r="382" spans="13:13" x14ac:dyDescent="0.25">
      <c r="M382" s="148">
        <f t="shared" si="7"/>
        <v>0</v>
      </c>
    </row>
    <row r="383" spans="13:13" x14ac:dyDescent="0.25">
      <c r="M383" s="148">
        <f t="shared" si="7"/>
        <v>0</v>
      </c>
    </row>
    <row r="384" spans="13:13" x14ac:dyDescent="0.25">
      <c r="M384" s="148">
        <f t="shared" si="7"/>
        <v>0</v>
      </c>
    </row>
    <row r="385" spans="13:13" x14ac:dyDescent="0.25">
      <c r="M385" s="148">
        <f t="shared" si="7"/>
        <v>0</v>
      </c>
    </row>
    <row r="386" spans="13:13" x14ac:dyDescent="0.25">
      <c r="M386" s="148">
        <f t="shared" si="7"/>
        <v>0</v>
      </c>
    </row>
    <row r="387" spans="13:13" x14ac:dyDescent="0.25">
      <c r="M387" s="148">
        <f t="shared" ref="M387:M450" si="8">D387-C387</f>
        <v>0</v>
      </c>
    </row>
    <row r="388" spans="13:13" x14ac:dyDescent="0.25">
      <c r="M388" s="148">
        <f t="shared" si="8"/>
        <v>0</v>
      </c>
    </row>
    <row r="389" spans="13:13" x14ac:dyDescent="0.25">
      <c r="M389" s="148">
        <f t="shared" si="8"/>
        <v>0</v>
      </c>
    </row>
    <row r="390" spans="13:13" x14ac:dyDescent="0.25">
      <c r="M390" s="148">
        <f t="shared" si="8"/>
        <v>0</v>
      </c>
    </row>
    <row r="391" spans="13:13" x14ac:dyDescent="0.25">
      <c r="M391" s="148">
        <f t="shared" si="8"/>
        <v>0</v>
      </c>
    </row>
    <row r="392" spans="13:13" x14ac:dyDescent="0.25">
      <c r="M392" s="148">
        <f t="shared" si="8"/>
        <v>0</v>
      </c>
    </row>
    <row r="393" spans="13:13" x14ac:dyDescent="0.25">
      <c r="M393" s="148">
        <f t="shared" si="8"/>
        <v>0</v>
      </c>
    </row>
    <row r="394" spans="13:13" x14ac:dyDescent="0.25">
      <c r="M394" s="148">
        <f t="shared" si="8"/>
        <v>0</v>
      </c>
    </row>
    <row r="395" spans="13:13" x14ac:dyDescent="0.25">
      <c r="M395" s="148">
        <f t="shared" si="8"/>
        <v>0</v>
      </c>
    </row>
    <row r="396" spans="13:13" x14ac:dyDescent="0.25">
      <c r="M396" s="148">
        <f t="shared" si="8"/>
        <v>0</v>
      </c>
    </row>
    <row r="397" spans="13:13" x14ac:dyDescent="0.25">
      <c r="M397" s="148">
        <f t="shared" si="8"/>
        <v>0</v>
      </c>
    </row>
    <row r="398" spans="13:13" x14ac:dyDescent="0.25">
      <c r="M398" s="148">
        <f t="shared" si="8"/>
        <v>0</v>
      </c>
    </row>
    <row r="399" spans="13:13" x14ac:dyDescent="0.25">
      <c r="M399" s="148">
        <f t="shared" si="8"/>
        <v>0</v>
      </c>
    </row>
    <row r="400" spans="13:13" x14ac:dyDescent="0.25">
      <c r="M400" s="148">
        <f t="shared" si="8"/>
        <v>0</v>
      </c>
    </row>
    <row r="401" spans="13:13" x14ac:dyDescent="0.25">
      <c r="M401" s="148">
        <f t="shared" si="8"/>
        <v>0</v>
      </c>
    </row>
    <row r="402" spans="13:13" x14ac:dyDescent="0.25">
      <c r="M402" s="148">
        <f t="shared" si="8"/>
        <v>0</v>
      </c>
    </row>
    <row r="403" spans="13:13" x14ac:dyDescent="0.25">
      <c r="M403" s="148">
        <f t="shared" si="8"/>
        <v>0</v>
      </c>
    </row>
    <row r="404" spans="13:13" x14ac:dyDescent="0.25">
      <c r="M404" s="148">
        <f t="shared" si="8"/>
        <v>0</v>
      </c>
    </row>
    <row r="405" spans="13:13" x14ac:dyDescent="0.25">
      <c r="M405" s="148">
        <f t="shared" si="8"/>
        <v>0</v>
      </c>
    </row>
    <row r="406" spans="13:13" x14ac:dyDescent="0.25">
      <c r="M406" s="148">
        <f t="shared" si="8"/>
        <v>0</v>
      </c>
    </row>
    <row r="407" spans="13:13" x14ac:dyDescent="0.25">
      <c r="M407" s="148">
        <f t="shared" si="8"/>
        <v>0</v>
      </c>
    </row>
    <row r="408" spans="13:13" x14ac:dyDescent="0.25">
      <c r="M408" s="148">
        <f t="shared" si="8"/>
        <v>0</v>
      </c>
    </row>
    <row r="409" spans="13:13" x14ac:dyDescent="0.25">
      <c r="M409" s="148">
        <f t="shared" si="8"/>
        <v>0</v>
      </c>
    </row>
    <row r="410" spans="13:13" x14ac:dyDescent="0.25">
      <c r="M410" s="148">
        <f t="shared" si="8"/>
        <v>0</v>
      </c>
    </row>
    <row r="411" spans="13:13" x14ac:dyDescent="0.25">
      <c r="M411" s="148">
        <f t="shared" si="8"/>
        <v>0</v>
      </c>
    </row>
    <row r="412" spans="13:13" x14ac:dyDescent="0.25">
      <c r="M412" s="148">
        <f t="shared" si="8"/>
        <v>0</v>
      </c>
    </row>
    <row r="413" spans="13:13" x14ac:dyDescent="0.25">
      <c r="M413" s="148">
        <f t="shared" si="8"/>
        <v>0</v>
      </c>
    </row>
    <row r="414" spans="13:13" x14ac:dyDescent="0.25">
      <c r="M414" s="148">
        <f t="shared" si="8"/>
        <v>0</v>
      </c>
    </row>
    <row r="415" spans="13:13" x14ac:dyDescent="0.25">
      <c r="M415" s="148">
        <f t="shared" si="8"/>
        <v>0</v>
      </c>
    </row>
    <row r="416" spans="13:13" x14ac:dyDescent="0.25">
      <c r="M416" s="148">
        <f t="shared" si="8"/>
        <v>0</v>
      </c>
    </row>
    <row r="417" spans="13:13" x14ac:dyDescent="0.25">
      <c r="M417" s="148">
        <f t="shared" si="8"/>
        <v>0</v>
      </c>
    </row>
    <row r="418" spans="13:13" x14ac:dyDescent="0.25">
      <c r="M418" s="148">
        <f t="shared" si="8"/>
        <v>0</v>
      </c>
    </row>
    <row r="419" spans="13:13" x14ac:dyDescent="0.25">
      <c r="M419" s="148">
        <f t="shared" si="8"/>
        <v>0</v>
      </c>
    </row>
    <row r="420" spans="13:13" x14ac:dyDescent="0.25">
      <c r="M420" s="148">
        <f t="shared" si="8"/>
        <v>0</v>
      </c>
    </row>
    <row r="421" spans="13:13" x14ac:dyDescent="0.25">
      <c r="M421" s="148">
        <f t="shared" si="8"/>
        <v>0</v>
      </c>
    </row>
    <row r="422" spans="13:13" x14ac:dyDescent="0.25">
      <c r="M422" s="148">
        <f t="shared" si="8"/>
        <v>0</v>
      </c>
    </row>
    <row r="423" spans="13:13" x14ac:dyDescent="0.25">
      <c r="M423" s="148">
        <f t="shared" si="8"/>
        <v>0</v>
      </c>
    </row>
    <row r="424" spans="13:13" x14ac:dyDescent="0.25">
      <c r="M424" s="148">
        <f t="shared" si="8"/>
        <v>0</v>
      </c>
    </row>
    <row r="425" spans="13:13" x14ac:dyDescent="0.25">
      <c r="M425" s="148">
        <f t="shared" si="8"/>
        <v>0</v>
      </c>
    </row>
    <row r="426" spans="13:13" x14ac:dyDescent="0.25">
      <c r="M426" s="148">
        <f t="shared" si="8"/>
        <v>0</v>
      </c>
    </row>
    <row r="427" spans="13:13" x14ac:dyDescent="0.25">
      <c r="M427" s="148">
        <f t="shared" si="8"/>
        <v>0</v>
      </c>
    </row>
    <row r="428" spans="13:13" x14ac:dyDescent="0.25">
      <c r="M428" s="148">
        <f t="shared" si="8"/>
        <v>0</v>
      </c>
    </row>
    <row r="429" spans="13:13" x14ac:dyDescent="0.25">
      <c r="M429" s="148">
        <f t="shared" si="8"/>
        <v>0</v>
      </c>
    </row>
    <row r="430" spans="13:13" x14ac:dyDescent="0.25">
      <c r="M430" s="148">
        <f t="shared" si="8"/>
        <v>0</v>
      </c>
    </row>
    <row r="431" spans="13:13" x14ac:dyDescent="0.25">
      <c r="M431" s="148">
        <f t="shared" si="8"/>
        <v>0</v>
      </c>
    </row>
    <row r="432" spans="13:13" x14ac:dyDescent="0.25">
      <c r="M432" s="148">
        <f t="shared" si="8"/>
        <v>0</v>
      </c>
    </row>
    <row r="433" spans="13:13" x14ac:dyDescent="0.25">
      <c r="M433" s="148">
        <f t="shared" si="8"/>
        <v>0</v>
      </c>
    </row>
    <row r="434" spans="13:13" x14ac:dyDescent="0.25">
      <c r="M434" s="148">
        <f t="shared" si="8"/>
        <v>0</v>
      </c>
    </row>
    <row r="435" spans="13:13" x14ac:dyDescent="0.25">
      <c r="M435" s="148">
        <f t="shared" si="8"/>
        <v>0</v>
      </c>
    </row>
    <row r="436" spans="13:13" x14ac:dyDescent="0.25">
      <c r="M436" s="148">
        <f t="shared" si="8"/>
        <v>0</v>
      </c>
    </row>
    <row r="437" spans="13:13" x14ac:dyDescent="0.25">
      <c r="M437" s="148">
        <f t="shared" si="8"/>
        <v>0</v>
      </c>
    </row>
    <row r="438" spans="13:13" x14ac:dyDescent="0.25">
      <c r="M438" s="148">
        <f t="shared" si="8"/>
        <v>0</v>
      </c>
    </row>
    <row r="439" spans="13:13" x14ac:dyDescent="0.25">
      <c r="M439" s="148">
        <f t="shared" si="8"/>
        <v>0</v>
      </c>
    </row>
    <row r="440" spans="13:13" x14ac:dyDescent="0.25">
      <c r="M440" s="148">
        <f t="shared" si="8"/>
        <v>0</v>
      </c>
    </row>
    <row r="441" spans="13:13" x14ac:dyDescent="0.25">
      <c r="M441" s="148">
        <f t="shared" si="8"/>
        <v>0</v>
      </c>
    </row>
    <row r="442" spans="13:13" x14ac:dyDescent="0.25">
      <c r="M442" s="148">
        <f t="shared" si="8"/>
        <v>0</v>
      </c>
    </row>
    <row r="443" spans="13:13" x14ac:dyDescent="0.25">
      <c r="M443" s="148">
        <f t="shared" si="8"/>
        <v>0</v>
      </c>
    </row>
    <row r="444" spans="13:13" x14ac:dyDescent="0.25">
      <c r="M444" s="148">
        <f t="shared" si="8"/>
        <v>0</v>
      </c>
    </row>
    <row r="445" spans="13:13" x14ac:dyDescent="0.25">
      <c r="M445" s="148">
        <f t="shared" si="8"/>
        <v>0</v>
      </c>
    </row>
    <row r="446" spans="13:13" x14ac:dyDescent="0.25">
      <c r="M446" s="148">
        <f t="shared" si="8"/>
        <v>0</v>
      </c>
    </row>
    <row r="447" spans="13:13" x14ac:dyDescent="0.25">
      <c r="M447" s="148">
        <f t="shared" si="8"/>
        <v>0</v>
      </c>
    </row>
    <row r="448" spans="13:13" x14ac:dyDescent="0.25">
      <c r="M448" s="148">
        <f t="shared" si="8"/>
        <v>0</v>
      </c>
    </row>
    <row r="449" spans="13:13" x14ac:dyDescent="0.25">
      <c r="M449" s="148">
        <f t="shared" si="8"/>
        <v>0</v>
      </c>
    </row>
    <row r="450" spans="13:13" x14ac:dyDescent="0.25">
      <c r="M450" s="148">
        <f t="shared" si="8"/>
        <v>0</v>
      </c>
    </row>
    <row r="451" spans="13:13" x14ac:dyDescent="0.25">
      <c r="M451" s="148">
        <f t="shared" ref="M451:M500" si="9">D451-C451</f>
        <v>0</v>
      </c>
    </row>
    <row r="452" spans="13:13" x14ac:dyDescent="0.25">
      <c r="M452" s="148">
        <f t="shared" si="9"/>
        <v>0</v>
      </c>
    </row>
    <row r="453" spans="13:13" x14ac:dyDescent="0.25">
      <c r="M453" s="148">
        <f t="shared" si="9"/>
        <v>0</v>
      </c>
    </row>
    <row r="454" spans="13:13" x14ac:dyDescent="0.25">
      <c r="M454" s="148">
        <f t="shared" si="9"/>
        <v>0</v>
      </c>
    </row>
    <row r="455" spans="13:13" x14ac:dyDescent="0.25">
      <c r="M455" s="148">
        <f t="shared" si="9"/>
        <v>0</v>
      </c>
    </row>
    <row r="456" spans="13:13" x14ac:dyDescent="0.25">
      <c r="M456" s="148">
        <f t="shared" si="9"/>
        <v>0</v>
      </c>
    </row>
    <row r="457" spans="13:13" x14ac:dyDescent="0.25">
      <c r="M457" s="148">
        <f t="shared" si="9"/>
        <v>0</v>
      </c>
    </row>
    <row r="458" spans="13:13" x14ac:dyDescent="0.25">
      <c r="M458" s="148">
        <f t="shared" si="9"/>
        <v>0</v>
      </c>
    </row>
    <row r="459" spans="13:13" x14ac:dyDescent="0.25">
      <c r="M459" s="148">
        <f t="shared" si="9"/>
        <v>0</v>
      </c>
    </row>
    <row r="460" spans="13:13" x14ac:dyDescent="0.25">
      <c r="M460" s="148">
        <f t="shared" si="9"/>
        <v>0</v>
      </c>
    </row>
    <row r="461" spans="13:13" x14ac:dyDescent="0.25">
      <c r="M461" s="148">
        <f t="shared" si="9"/>
        <v>0</v>
      </c>
    </row>
    <row r="462" spans="13:13" x14ac:dyDescent="0.25">
      <c r="M462" s="148">
        <f t="shared" si="9"/>
        <v>0</v>
      </c>
    </row>
    <row r="463" spans="13:13" x14ac:dyDescent="0.25">
      <c r="M463" s="148">
        <f t="shared" si="9"/>
        <v>0</v>
      </c>
    </row>
    <row r="464" spans="13:13" x14ac:dyDescent="0.25">
      <c r="M464" s="148">
        <f t="shared" si="9"/>
        <v>0</v>
      </c>
    </row>
    <row r="465" spans="13:13" x14ac:dyDescent="0.25">
      <c r="M465" s="148">
        <f t="shared" si="9"/>
        <v>0</v>
      </c>
    </row>
    <row r="466" spans="13:13" x14ac:dyDescent="0.25">
      <c r="M466" s="148">
        <f t="shared" si="9"/>
        <v>0</v>
      </c>
    </row>
    <row r="467" spans="13:13" x14ac:dyDescent="0.25">
      <c r="M467" s="148">
        <f t="shared" si="9"/>
        <v>0</v>
      </c>
    </row>
    <row r="468" spans="13:13" x14ac:dyDescent="0.25">
      <c r="M468" s="148">
        <f t="shared" si="9"/>
        <v>0</v>
      </c>
    </row>
    <row r="469" spans="13:13" x14ac:dyDescent="0.25">
      <c r="M469" s="148">
        <f t="shared" si="9"/>
        <v>0</v>
      </c>
    </row>
    <row r="470" spans="13:13" x14ac:dyDescent="0.25">
      <c r="M470" s="148">
        <f t="shared" si="9"/>
        <v>0</v>
      </c>
    </row>
    <row r="471" spans="13:13" x14ac:dyDescent="0.25">
      <c r="M471" s="148">
        <f t="shared" si="9"/>
        <v>0</v>
      </c>
    </row>
    <row r="472" spans="13:13" x14ac:dyDescent="0.25">
      <c r="M472" s="148">
        <f t="shared" si="9"/>
        <v>0</v>
      </c>
    </row>
    <row r="473" spans="13:13" x14ac:dyDescent="0.25">
      <c r="M473" s="148">
        <f t="shared" si="9"/>
        <v>0</v>
      </c>
    </row>
    <row r="474" spans="13:13" x14ac:dyDescent="0.25">
      <c r="M474" s="148">
        <f t="shared" si="9"/>
        <v>0</v>
      </c>
    </row>
    <row r="475" spans="13:13" x14ac:dyDescent="0.25">
      <c r="M475" s="148">
        <f t="shared" si="9"/>
        <v>0</v>
      </c>
    </row>
    <row r="476" spans="13:13" x14ac:dyDescent="0.25">
      <c r="M476" s="148">
        <f t="shared" si="9"/>
        <v>0</v>
      </c>
    </row>
    <row r="477" spans="13:13" x14ac:dyDescent="0.25">
      <c r="M477" s="148">
        <f t="shared" si="9"/>
        <v>0</v>
      </c>
    </row>
    <row r="478" spans="13:13" x14ac:dyDescent="0.25">
      <c r="M478" s="148">
        <f t="shared" si="9"/>
        <v>0</v>
      </c>
    </row>
    <row r="479" spans="13:13" x14ac:dyDescent="0.25">
      <c r="M479" s="148">
        <f t="shared" si="9"/>
        <v>0</v>
      </c>
    </row>
    <row r="480" spans="13:13" x14ac:dyDescent="0.25">
      <c r="M480" s="148">
        <f t="shared" si="9"/>
        <v>0</v>
      </c>
    </row>
    <row r="481" spans="13:13" x14ac:dyDescent="0.25">
      <c r="M481" s="148">
        <f t="shared" si="9"/>
        <v>0</v>
      </c>
    </row>
    <row r="482" spans="13:13" x14ac:dyDescent="0.25">
      <c r="M482" s="148">
        <f t="shared" si="9"/>
        <v>0</v>
      </c>
    </row>
    <row r="483" spans="13:13" x14ac:dyDescent="0.25">
      <c r="M483" s="148">
        <f t="shared" si="9"/>
        <v>0</v>
      </c>
    </row>
    <row r="484" spans="13:13" x14ac:dyDescent="0.25">
      <c r="M484" s="148">
        <f t="shared" si="9"/>
        <v>0</v>
      </c>
    </row>
    <row r="485" spans="13:13" x14ac:dyDescent="0.25">
      <c r="M485" s="148">
        <f t="shared" si="9"/>
        <v>0</v>
      </c>
    </row>
    <row r="486" spans="13:13" x14ac:dyDescent="0.25">
      <c r="M486" s="148">
        <f t="shared" si="9"/>
        <v>0</v>
      </c>
    </row>
    <row r="487" spans="13:13" x14ac:dyDescent="0.25">
      <c r="M487" s="148">
        <f t="shared" si="9"/>
        <v>0</v>
      </c>
    </row>
    <row r="488" spans="13:13" x14ac:dyDescent="0.25">
      <c r="M488" s="148">
        <f t="shared" si="9"/>
        <v>0</v>
      </c>
    </row>
    <row r="489" spans="13:13" x14ac:dyDescent="0.25">
      <c r="M489" s="148">
        <f t="shared" si="9"/>
        <v>0</v>
      </c>
    </row>
    <row r="490" spans="13:13" x14ac:dyDescent="0.25">
      <c r="M490" s="148">
        <f t="shared" si="9"/>
        <v>0</v>
      </c>
    </row>
    <row r="491" spans="13:13" x14ac:dyDescent="0.25">
      <c r="M491" s="148">
        <f t="shared" si="9"/>
        <v>0</v>
      </c>
    </row>
    <row r="492" spans="13:13" x14ac:dyDescent="0.25">
      <c r="M492" s="148">
        <f t="shared" si="9"/>
        <v>0</v>
      </c>
    </row>
    <row r="493" spans="13:13" x14ac:dyDescent="0.25">
      <c r="M493" s="148">
        <f t="shared" si="9"/>
        <v>0</v>
      </c>
    </row>
    <row r="494" spans="13:13" x14ac:dyDescent="0.25">
      <c r="M494" s="148">
        <f t="shared" si="9"/>
        <v>0</v>
      </c>
    </row>
    <row r="495" spans="13:13" x14ac:dyDescent="0.25">
      <c r="M495" s="148">
        <f t="shared" si="9"/>
        <v>0</v>
      </c>
    </row>
    <row r="496" spans="13:13" x14ac:dyDescent="0.25">
      <c r="M496" s="148">
        <f t="shared" si="9"/>
        <v>0</v>
      </c>
    </row>
    <row r="497" spans="13:13" x14ac:dyDescent="0.25">
      <c r="M497" s="148">
        <f t="shared" si="9"/>
        <v>0</v>
      </c>
    </row>
    <row r="498" spans="13:13" x14ac:dyDescent="0.25">
      <c r="M498" s="148">
        <f t="shared" si="9"/>
        <v>0</v>
      </c>
    </row>
    <row r="499" spans="13:13" x14ac:dyDescent="0.25">
      <c r="M499" s="148">
        <f t="shared" si="9"/>
        <v>0</v>
      </c>
    </row>
    <row r="500" spans="13:13" x14ac:dyDescent="0.25">
      <c r="M500" s="148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49</vt:lpstr>
      <vt:lpstr>Mon Dec 05</vt:lpstr>
      <vt:lpstr>Tue Dec 06</vt:lpstr>
      <vt:lpstr>Wed Dec 07</vt:lpstr>
      <vt:lpstr>Thu Dec 08</vt:lpstr>
      <vt:lpstr>Fri Dec 09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2022-12-13T20:04:25Z</dcterms:created>
  <dcterms:modified xsi:type="dcterms:W3CDTF">2022-12-13T21:42:30Z</dcterms:modified>
</cp:coreProperties>
</file>