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hip Trucks Weekly Numbers/"/>
    </mc:Choice>
  </mc:AlternateContent>
  <bookViews>
    <workbookView xWindow="0" yWindow="1200" windowWidth="28800" windowHeight="12285"/>
  </bookViews>
  <sheets>
    <sheet name="Week 41" sheetId="1" r:id="rId1"/>
    <sheet name="Mon Oct 10" sheetId="2" r:id="rId2"/>
    <sheet name="Tue Oct 11" sheetId="3" r:id="rId3"/>
    <sheet name="Wed Oct 12" sheetId="4" r:id="rId4"/>
    <sheet name="Thu Oct 13" sheetId="5" r:id="rId5"/>
    <sheet name="Fri Oct 14" sheetId="6" r:id="rId6"/>
    <sheet name="Sat Oct 15" sheetId="7" r:id="rId7"/>
    <sheet name="Sun Oct 16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R49" i="1" l="1"/>
  <c r="R48" i="1"/>
  <c r="S46" i="1"/>
  <c r="R46" i="1"/>
  <c r="S45" i="1"/>
  <c r="R45" i="1"/>
  <c r="R43" i="1"/>
  <c r="S41" i="1"/>
  <c r="R41" i="1"/>
  <c r="S40" i="1"/>
  <c r="R40" i="1"/>
  <c r="R37" i="1"/>
  <c r="R36" i="1"/>
  <c r="R35" i="1"/>
  <c r="S33" i="1"/>
  <c r="R33" i="1"/>
  <c r="S32" i="1"/>
  <c r="R32" i="1"/>
  <c r="S31" i="1"/>
  <c r="R31" i="1"/>
  <c r="S29" i="1"/>
  <c r="R29" i="1"/>
  <c r="S28" i="1"/>
  <c r="R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6" i="1"/>
  <c r="M47" i="1"/>
  <c r="M48" i="1"/>
  <c r="M49" i="1"/>
  <c r="M50" i="1"/>
  <c r="M51" i="1"/>
  <c r="M52" i="1"/>
  <c r="M53" i="1"/>
  <c r="M54" i="1"/>
  <c r="M56" i="1"/>
  <c r="M57" i="1"/>
  <c r="M58" i="1"/>
  <c r="M59" i="1"/>
  <c r="M60" i="1"/>
  <c r="M61" i="1"/>
  <c r="M62" i="1"/>
  <c r="M63" i="1"/>
  <c r="M64" i="1"/>
  <c r="M66" i="1"/>
  <c r="M67" i="1"/>
  <c r="M68" i="1"/>
  <c r="M69" i="1"/>
  <c r="M71" i="1"/>
  <c r="M72" i="1"/>
  <c r="M73" i="1"/>
  <c r="M75" i="1"/>
  <c r="M76" i="1"/>
  <c r="M77" i="1"/>
  <c r="M78" i="1"/>
  <c r="M79" i="1"/>
  <c r="M80" i="1"/>
  <c r="M81" i="1"/>
  <c r="M82" i="1"/>
  <c r="M83" i="1"/>
  <c r="M84" i="1"/>
  <c r="M85" i="1"/>
  <c r="M87" i="1"/>
  <c r="M88" i="1"/>
  <c r="M89" i="1"/>
  <c r="M90" i="1"/>
  <c r="M91" i="1"/>
  <c r="M92" i="1"/>
  <c r="M93" i="1"/>
  <c r="M95" i="1"/>
  <c r="M96" i="1"/>
  <c r="M97" i="1"/>
  <c r="M98" i="1"/>
  <c r="M99" i="1"/>
  <c r="M100" i="1"/>
  <c r="M101" i="1"/>
  <c r="M102" i="1"/>
  <c r="M103" i="1"/>
  <c r="M104" i="1"/>
  <c r="M106" i="1"/>
  <c r="M108" i="1"/>
  <c r="M109" i="1"/>
  <c r="M110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6" i="1"/>
  <c r="M127" i="1"/>
  <c r="M128" i="1"/>
  <c r="M129" i="1"/>
  <c r="M131" i="1"/>
  <c r="M132" i="1"/>
  <c r="M133" i="1"/>
  <c r="M134" i="1"/>
  <c r="M135" i="1"/>
  <c r="M138" i="1"/>
  <c r="M139" i="1"/>
  <c r="M140" i="1"/>
  <c r="M141" i="1"/>
  <c r="M142" i="1"/>
  <c r="M143" i="1"/>
  <c r="M145" i="1"/>
  <c r="M146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5" i="1"/>
  <c r="M226" i="1"/>
  <c r="M227" i="1"/>
  <c r="M228" i="1"/>
  <c r="M229" i="1"/>
  <c r="M230" i="1"/>
  <c r="M232" i="1"/>
  <c r="M233" i="1"/>
  <c r="M236" i="1"/>
  <c r="M237" i="1"/>
  <c r="M238" i="1"/>
  <c r="M239" i="1"/>
  <c r="M240" i="1"/>
  <c r="M241" i="1"/>
  <c r="M242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2" i="1"/>
  <c r="M263" i="1"/>
  <c r="M264" i="1"/>
  <c r="M265" i="1"/>
  <c r="M266" i="1"/>
  <c r="M267" i="1"/>
  <c r="M268" i="1"/>
  <c r="M269" i="1"/>
  <c r="M271" i="1"/>
  <c r="M272" i="1"/>
  <c r="M274" i="1"/>
  <c r="M275" i="1"/>
  <c r="M276" i="1"/>
  <c r="M277" i="1"/>
  <c r="M278" i="1"/>
  <c r="M279" i="1"/>
  <c r="M280" i="1"/>
  <c r="M281" i="1"/>
  <c r="M283" i="1"/>
  <c r="M284" i="1"/>
  <c r="M285" i="1"/>
  <c r="M286" i="1"/>
  <c r="M287" i="1"/>
  <c r="M289" i="1"/>
  <c r="M290" i="1"/>
  <c r="M291" i="1"/>
  <c r="M293" i="1"/>
  <c r="M294" i="1"/>
  <c r="M295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60" i="1"/>
  <c r="M461" i="1"/>
  <c r="M462" i="1"/>
  <c r="M463" i="1"/>
  <c r="M464" i="1"/>
  <c r="M466" i="1"/>
  <c r="M467" i="1"/>
  <c r="M468" i="1"/>
  <c r="M469" i="1"/>
  <c r="M470" i="1"/>
  <c r="M471" i="1"/>
  <c r="M472" i="1"/>
  <c r="M474" i="1"/>
  <c r="M475" i="1"/>
  <c r="M476" i="1"/>
  <c r="M477" i="1"/>
  <c r="M478" i="1"/>
  <c r="M479" i="1"/>
  <c r="M481" i="1"/>
  <c r="M482" i="1"/>
  <c r="M483" i="1"/>
  <c r="M485" i="1"/>
  <c r="M486" i="1"/>
  <c r="M487" i="1"/>
  <c r="M489" i="1"/>
  <c r="M490" i="1"/>
  <c r="M491" i="1"/>
  <c r="M492" i="1"/>
  <c r="M493" i="1"/>
  <c r="M494" i="1"/>
  <c r="M496" i="1"/>
  <c r="M497" i="1"/>
  <c r="M498" i="1"/>
  <c r="M499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8" i="1"/>
  <c r="M539" i="1"/>
  <c r="M540" i="1"/>
  <c r="M542" i="1"/>
  <c r="M543" i="1"/>
  <c r="M545" i="1"/>
  <c r="M546" i="1"/>
  <c r="M547" i="1"/>
  <c r="M548" i="1"/>
  <c r="M551" i="1"/>
  <c r="M552" i="1"/>
  <c r="M553" i="1"/>
  <c r="M555" i="1"/>
  <c r="M556" i="1"/>
  <c r="M557" i="1"/>
  <c r="M558" i="1"/>
  <c r="M559" i="1"/>
  <c r="M561" i="1"/>
  <c r="M562" i="1"/>
  <c r="M565" i="1"/>
  <c r="M566" i="1"/>
  <c r="M569" i="1"/>
  <c r="M570" i="1"/>
  <c r="M571" i="1"/>
  <c r="M573" i="1"/>
  <c r="M574" i="1"/>
  <c r="M576" i="1"/>
  <c r="M577" i="1"/>
  <c r="M579" i="1"/>
  <c r="M580" i="1"/>
  <c r="M582" i="1"/>
  <c r="M583" i="1"/>
  <c r="M585" i="1"/>
  <c r="M586" i="1"/>
  <c r="M587" i="1"/>
  <c r="M588" i="1"/>
  <c r="M589" i="1"/>
  <c r="M590" i="1"/>
  <c r="M591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6" i="1"/>
  <c r="N47" i="1"/>
  <c r="N48" i="1"/>
  <c r="N49" i="1"/>
  <c r="N50" i="1"/>
  <c r="N51" i="1"/>
  <c r="N52" i="1"/>
  <c r="N53" i="1"/>
  <c r="N54" i="1"/>
  <c r="N56" i="1"/>
  <c r="N57" i="1"/>
  <c r="N58" i="1"/>
  <c r="N59" i="1"/>
  <c r="N60" i="1"/>
  <c r="N61" i="1"/>
  <c r="N62" i="1"/>
  <c r="N63" i="1"/>
  <c r="N64" i="1"/>
  <c r="N66" i="1"/>
  <c r="N67" i="1"/>
  <c r="N68" i="1"/>
  <c r="N69" i="1"/>
  <c r="N71" i="1"/>
  <c r="N72" i="1"/>
  <c r="N73" i="1"/>
  <c r="N75" i="1"/>
  <c r="N76" i="1"/>
  <c r="N77" i="1"/>
  <c r="N78" i="1"/>
  <c r="N79" i="1"/>
  <c r="N80" i="1"/>
  <c r="N81" i="1"/>
  <c r="N82" i="1"/>
  <c r="N83" i="1"/>
  <c r="N84" i="1"/>
  <c r="N85" i="1"/>
  <c r="N87" i="1"/>
  <c r="N88" i="1"/>
  <c r="N89" i="1"/>
  <c r="N90" i="1"/>
  <c r="N91" i="1"/>
  <c r="N92" i="1"/>
  <c r="N93" i="1"/>
  <c r="N95" i="1"/>
  <c r="N96" i="1"/>
  <c r="N97" i="1"/>
  <c r="N98" i="1"/>
  <c r="N99" i="1"/>
  <c r="N100" i="1"/>
  <c r="N101" i="1"/>
  <c r="N102" i="1"/>
  <c r="N103" i="1"/>
  <c r="N104" i="1"/>
  <c r="N106" i="1"/>
  <c r="N108" i="1"/>
  <c r="N109" i="1"/>
  <c r="N110" i="1"/>
  <c r="N112" i="1"/>
  <c r="N113" i="1"/>
  <c r="N114" i="1"/>
  <c r="N115" i="1"/>
  <c r="N116" i="1"/>
  <c r="N117" i="1"/>
  <c r="N118" i="1"/>
  <c r="N119" i="1"/>
  <c r="N121" i="1"/>
  <c r="N122" i="1"/>
  <c r="N123" i="1"/>
  <c r="N124" i="1"/>
  <c r="N126" i="1"/>
  <c r="N127" i="1"/>
  <c r="N128" i="1"/>
  <c r="N129" i="1"/>
  <c r="N131" i="1"/>
  <c r="N132" i="1"/>
  <c r="N133" i="1"/>
  <c r="N134" i="1"/>
  <c r="N135" i="1"/>
  <c r="N138" i="1"/>
  <c r="N139" i="1"/>
  <c r="N140" i="1"/>
  <c r="N141" i="1"/>
  <c r="N142" i="1"/>
  <c r="N143" i="1"/>
  <c r="N145" i="1"/>
  <c r="N146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3" i="1"/>
  <c r="N204" i="1"/>
  <c r="N205" i="1"/>
  <c r="N206" i="1"/>
  <c r="N207" i="1"/>
  <c r="N208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5" i="1"/>
  <c r="N226" i="1"/>
  <c r="N227" i="1"/>
  <c r="N228" i="1"/>
  <c r="N229" i="1"/>
  <c r="N230" i="1"/>
  <c r="N232" i="1"/>
  <c r="N233" i="1"/>
  <c r="N236" i="1"/>
  <c r="N237" i="1"/>
  <c r="N238" i="1"/>
  <c r="N239" i="1"/>
  <c r="N240" i="1"/>
  <c r="N241" i="1"/>
  <c r="N242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2" i="1"/>
  <c r="N263" i="1"/>
  <c r="N264" i="1"/>
  <c r="N265" i="1"/>
  <c r="N266" i="1"/>
  <c r="N267" i="1"/>
  <c r="N268" i="1"/>
  <c r="N269" i="1"/>
  <c r="N271" i="1"/>
  <c r="N272" i="1"/>
  <c r="N274" i="1"/>
  <c r="N275" i="1"/>
  <c r="N276" i="1"/>
  <c r="N277" i="1"/>
  <c r="N278" i="1"/>
  <c r="N279" i="1"/>
  <c r="N280" i="1"/>
  <c r="N281" i="1"/>
  <c r="N283" i="1"/>
  <c r="N284" i="1"/>
  <c r="N285" i="1"/>
  <c r="N286" i="1"/>
  <c r="N287" i="1"/>
  <c r="N289" i="1"/>
  <c r="N290" i="1"/>
  <c r="N291" i="1"/>
  <c r="N293" i="1"/>
  <c r="N294" i="1"/>
  <c r="N295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60" i="1"/>
  <c r="N461" i="1"/>
  <c r="N462" i="1"/>
  <c r="N463" i="1"/>
  <c r="N464" i="1"/>
  <c r="N466" i="1"/>
  <c r="N467" i="1"/>
  <c r="N468" i="1"/>
  <c r="N469" i="1"/>
  <c r="N470" i="1"/>
  <c r="N471" i="1"/>
  <c r="N472" i="1"/>
  <c r="N474" i="1"/>
  <c r="N475" i="1"/>
  <c r="N476" i="1"/>
  <c r="N477" i="1"/>
  <c r="N478" i="1"/>
  <c r="N479" i="1"/>
  <c r="N481" i="1"/>
  <c r="N482" i="1"/>
  <c r="N483" i="1"/>
  <c r="N485" i="1"/>
  <c r="N486" i="1"/>
  <c r="N487" i="1"/>
  <c r="N489" i="1"/>
  <c r="N490" i="1"/>
  <c r="N491" i="1"/>
  <c r="N492" i="1"/>
  <c r="N493" i="1"/>
  <c r="N494" i="1"/>
  <c r="N496" i="1"/>
  <c r="N497" i="1"/>
  <c r="N498" i="1"/>
  <c r="N499" i="1"/>
  <c r="N502" i="1"/>
  <c r="N503" i="1"/>
  <c r="N504" i="1"/>
  <c r="N505" i="1"/>
  <c r="N506" i="1"/>
  <c r="N507" i="1"/>
  <c r="N508" i="1"/>
  <c r="N509" i="1"/>
  <c r="N510" i="1"/>
  <c r="N511" i="1"/>
  <c r="N512" i="1"/>
  <c r="N515" i="1"/>
  <c r="N516" i="1"/>
  <c r="N517" i="1"/>
  <c r="N518" i="1"/>
  <c r="N519" i="1"/>
  <c r="N520" i="1"/>
  <c r="N521" i="1"/>
  <c r="N522" i="1"/>
  <c r="N523" i="1"/>
  <c r="N524" i="1"/>
  <c r="N525" i="1"/>
  <c r="N527" i="1"/>
  <c r="N528" i="1"/>
  <c r="N529" i="1"/>
  <c r="N530" i="1"/>
  <c r="N531" i="1"/>
  <c r="N532" i="1"/>
  <c r="N533" i="1"/>
  <c r="N535" i="1"/>
  <c r="N536" i="1"/>
  <c r="N538" i="1"/>
  <c r="N539" i="1"/>
  <c r="N542" i="1"/>
  <c r="N543" i="1"/>
  <c r="N545" i="1"/>
  <c r="N547" i="1"/>
  <c r="N548" i="1"/>
  <c r="N551" i="1"/>
  <c r="N552" i="1"/>
  <c r="N553" i="1"/>
  <c r="N555" i="1"/>
  <c r="N556" i="1"/>
  <c r="N557" i="1"/>
  <c r="N559" i="1"/>
  <c r="N561" i="1"/>
  <c r="N562" i="1"/>
  <c r="N565" i="1"/>
  <c r="N566" i="1"/>
  <c r="N569" i="1"/>
  <c r="N570" i="1"/>
  <c r="N571" i="1"/>
  <c r="N573" i="1"/>
  <c r="N574" i="1"/>
  <c r="N576" i="1"/>
  <c r="N577" i="1"/>
  <c r="N579" i="1"/>
  <c r="N580" i="1"/>
  <c r="N582" i="1"/>
  <c r="N583" i="1"/>
  <c r="N585" i="1"/>
  <c r="N586" i="1"/>
  <c r="N587" i="1"/>
  <c r="N588" i="1"/>
  <c r="N589" i="1"/>
  <c r="N590" i="1"/>
  <c r="N591" i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" i="8"/>
  <c r="R12" i="8"/>
  <c r="R13" i="8"/>
  <c r="R17" i="8"/>
  <c r="R19" i="8"/>
  <c r="R20" i="8"/>
  <c r="R21" i="8"/>
  <c r="R22" i="8"/>
  <c r="R24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5" i="8"/>
  <c r="L6" i="8"/>
  <c r="L7" i="8"/>
  <c r="L8" i="8"/>
  <c r="L9" i="8"/>
  <c r="L11" i="8"/>
  <c r="L13" i="8"/>
  <c r="L14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M5" i="8"/>
  <c r="M6" i="8"/>
  <c r="M7" i="8"/>
  <c r="M8" i="8"/>
  <c r="M9" i="8"/>
  <c r="M11" i="8"/>
  <c r="M13" i="8"/>
  <c r="M14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3" i="7"/>
  <c r="R4" i="7"/>
  <c r="R7" i="7"/>
  <c r="R8" i="7"/>
  <c r="R9" i="7"/>
  <c r="R12" i="7"/>
  <c r="R21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4" i="7"/>
  <c r="L5" i="7"/>
  <c r="L6" i="7"/>
  <c r="L9" i="7"/>
  <c r="L10" i="7"/>
  <c r="L11" i="7"/>
  <c r="L12" i="7"/>
  <c r="L13" i="7"/>
  <c r="L14" i="7"/>
  <c r="L15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" i="7"/>
  <c r="M5" i="7"/>
  <c r="M6" i="7"/>
  <c r="M9" i="7"/>
  <c r="M10" i="7"/>
  <c r="M11" i="7"/>
  <c r="M12" i="7"/>
  <c r="M13" i="7"/>
  <c r="M14" i="7"/>
  <c r="M15" i="7"/>
  <c r="Q29" i="6"/>
  <c r="Q28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2" i="6"/>
  <c r="R23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5" i="6"/>
  <c r="L6" i="6"/>
  <c r="L7" i="6"/>
  <c r="L9" i="6"/>
  <c r="L10" i="6"/>
  <c r="L11" i="6"/>
  <c r="L12" i="6"/>
  <c r="L13" i="6"/>
  <c r="L14" i="6"/>
  <c r="L16" i="6"/>
  <c r="L17" i="6"/>
  <c r="L18" i="6"/>
  <c r="L20" i="6"/>
  <c r="L21" i="6"/>
  <c r="L23" i="6"/>
  <c r="L24" i="6"/>
  <c r="L25" i="6"/>
  <c r="L26" i="6"/>
  <c r="L29" i="6"/>
  <c r="L30" i="6"/>
  <c r="L31" i="6"/>
  <c r="L32" i="6"/>
  <c r="L34" i="6"/>
  <c r="L35" i="6"/>
  <c r="L36" i="6"/>
  <c r="L38" i="6"/>
  <c r="L39" i="6"/>
  <c r="L40" i="6"/>
  <c r="L41" i="6"/>
  <c r="L42" i="6"/>
  <c r="L45" i="6"/>
  <c r="L46" i="6"/>
  <c r="L47" i="6"/>
  <c r="L48" i="6"/>
  <c r="L50" i="6"/>
  <c r="L51" i="6"/>
  <c r="L52" i="6"/>
  <c r="L53" i="6"/>
  <c r="L54" i="6"/>
  <c r="L55" i="6"/>
  <c r="L56" i="6"/>
  <c r="L57" i="6"/>
  <c r="L59" i="6"/>
  <c r="L60" i="6"/>
  <c r="L63" i="6"/>
  <c r="L64" i="6"/>
  <c r="L66" i="6"/>
  <c r="L67" i="6"/>
  <c r="L68" i="6"/>
  <c r="L69" i="6"/>
  <c r="L70" i="6"/>
  <c r="L71" i="6"/>
  <c r="L72" i="6"/>
  <c r="L75" i="6"/>
  <c r="L76" i="6"/>
  <c r="L77" i="6"/>
  <c r="L78" i="6"/>
  <c r="L79" i="6"/>
  <c r="L80" i="6"/>
  <c r="L81" i="6"/>
  <c r="L82" i="6"/>
  <c r="L84" i="6"/>
  <c r="L85" i="6"/>
  <c r="L8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5" i="6"/>
  <c r="M6" i="6"/>
  <c r="M7" i="6"/>
  <c r="M9" i="6"/>
  <c r="M10" i="6"/>
  <c r="M11" i="6"/>
  <c r="M12" i="6"/>
  <c r="M13" i="6"/>
  <c r="M14" i="6"/>
  <c r="M16" i="6"/>
  <c r="M17" i="6"/>
  <c r="M18" i="6"/>
  <c r="M20" i="6"/>
  <c r="M21" i="6"/>
  <c r="M23" i="6"/>
  <c r="M24" i="6"/>
  <c r="M25" i="6"/>
  <c r="M26" i="6"/>
  <c r="M29" i="6"/>
  <c r="M30" i="6"/>
  <c r="M31" i="6"/>
  <c r="M32" i="6"/>
  <c r="M34" i="6"/>
  <c r="M35" i="6"/>
  <c r="M36" i="6"/>
  <c r="M38" i="6"/>
  <c r="M39" i="6"/>
  <c r="M40" i="6"/>
  <c r="M41" i="6"/>
  <c r="M42" i="6"/>
  <c r="M45" i="6"/>
  <c r="M46" i="6"/>
  <c r="M47" i="6"/>
  <c r="M48" i="6"/>
  <c r="M50" i="6"/>
  <c r="M51" i="6"/>
  <c r="M52" i="6"/>
  <c r="M53" i="6"/>
  <c r="M54" i="6"/>
  <c r="M55" i="6"/>
  <c r="M56" i="6"/>
  <c r="M57" i="6"/>
  <c r="M59" i="6"/>
  <c r="M60" i="6"/>
  <c r="M63" i="6"/>
  <c r="M64" i="6"/>
  <c r="M66" i="6"/>
  <c r="M67" i="6"/>
  <c r="M68" i="6"/>
  <c r="M69" i="6"/>
  <c r="M70" i="6"/>
  <c r="M71" i="6"/>
  <c r="M72" i="6"/>
  <c r="M76" i="6"/>
  <c r="M77" i="6"/>
  <c r="M78" i="6"/>
  <c r="M79" i="6"/>
  <c r="M80" i="6"/>
  <c r="M81" i="6"/>
  <c r="M84" i="6"/>
  <c r="M85" i="6"/>
  <c r="M86" i="6"/>
  <c r="Q28" i="5"/>
  <c r="R31" i="5"/>
  <c r="Q31" i="5"/>
  <c r="R30" i="5"/>
  <c r="Q30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5" i="5"/>
  <c r="L6" i="5"/>
  <c r="L7" i="5"/>
  <c r="L8" i="5"/>
  <c r="L10" i="5"/>
  <c r="L11" i="5"/>
  <c r="L12" i="5"/>
  <c r="L13" i="5"/>
  <c r="L16" i="5"/>
  <c r="L17" i="5"/>
  <c r="L18" i="5"/>
  <c r="L20" i="5"/>
  <c r="L21" i="5"/>
  <c r="L22" i="5"/>
  <c r="L24" i="5"/>
  <c r="L25" i="5"/>
  <c r="L26" i="5"/>
  <c r="L28" i="5"/>
  <c r="L29" i="5"/>
  <c r="L30" i="5"/>
  <c r="L31" i="5"/>
  <c r="L32" i="5"/>
  <c r="L33" i="5"/>
  <c r="L34" i="5"/>
  <c r="L35" i="5"/>
  <c r="L36" i="5"/>
  <c r="L38" i="5"/>
  <c r="L39" i="5"/>
  <c r="L40" i="5"/>
  <c r="L43" i="5"/>
  <c r="L44" i="5"/>
  <c r="L45" i="5"/>
  <c r="L46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2" i="5"/>
  <c r="L63" i="5"/>
  <c r="L64" i="5"/>
  <c r="L65" i="5"/>
  <c r="L66" i="5"/>
  <c r="L69" i="5"/>
  <c r="L70" i="5"/>
  <c r="L72" i="5"/>
  <c r="L73" i="5"/>
  <c r="L74" i="5"/>
  <c r="L75" i="5"/>
  <c r="L77" i="5"/>
  <c r="L78" i="5"/>
  <c r="L79" i="5"/>
  <c r="L80" i="5"/>
  <c r="L81" i="5"/>
  <c r="L82" i="5"/>
  <c r="L83" i="5"/>
  <c r="L84" i="5"/>
  <c r="L87" i="5"/>
  <c r="L88" i="5"/>
  <c r="L89" i="5"/>
  <c r="L90" i="5"/>
  <c r="L91" i="5"/>
  <c r="L92" i="5"/>
  <c r="L94" i="5"/>
  <c r="L95" i="5"/>
  <c r="L96" i="5"/>
  <c r="L97" i="5"/>
  <c r="L98" i="5"/>
  <c r="L99" i="5"/>
  <c r="L100" i="5"/>
  <c r="L102" i="5"/>
  <c r="L103" i="5"/>
  <c r="L104" i="5"/>
  <c r="L105" i="5"/>
  <c r="L106" i="5"/>
  <c r="L107" i="5"/>
  <c r="L108" i="5"/>
  <c r="L111" i="5"/>
  <c r="L112" i="5"/>
  <c r="L113" i="5"/>
  <c r="L114" i="5"/>
  <c r="L116" i="5"/>
  <c r="L117" i="5"/>
  <c r="L118" i="5"/>
  <c r="L119" i="5"/>
  <c r="L120" i="5"/>
  <c r="L121" i="5"/>
  <c r="L123" i="5"/>
  <c r="L124" i="5"/>
  <c r="L125" i="5"/>
  <c r="L126" i="5"/>
  <c r="L127" i="5"/>
  <c r="L128" i="5"/>
  <c r="L129" i="5"/>
  <c r="L131" i="5"/>
  <c r="L132" i="5"/>
  <c r="L134" i="5"/>
  <c r="L135" i="5"/>
  <c r="L137" i="5"/>
  <c r="L138" i="5"/>
  <c r="L140" i="5"/>
  <c r="L141" i="5"/>
  <c r="L142" i="5"/>
  <c r="L143" i="5"/>
  <c r="L144" i="5"/>
  <c r="L145" i="5"/>
  <c r="L146" i="5"/>
  <c r="L147" i="5"/>
  <c r="L148" i="5"/>
  <c r="L149" i="5"/>
  <c r="L152" i="5"/>
  <c r="L153" i="5"/>
  <c r="L154" i="5"/>
  <c r="L155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10" i="5"/>
  <c r="M11" i="5"/>
  <c r="M12" i="5"/>
  <c r="M13" i="5"/>
  <c r="M16" i="5"/>
  <c r="M17" i="5"/>
  <c r="M18" i="5"/>
  <c r="M20" i="5"/>
  <c r="M21" i="5"/>
  <c r="M22" i="5"/>
  <c r="M24" i="5"/>
  <c r="M25" i="5"/>
  <c r="M26" i="5"/>
  <c r="M28" i="5"/>
  <c r="M29" i="5"/>
  <c r="M30" i="5"/>
  <c r="M31" i="5"/>
  <c r="M32" i="5"/>
  <c r="M33" i="5"/>
  <c r="M34" i="5"/>
  <c r="M35" i="5"/>
  <c r="M36" i="5"/>
  <c r="M38" i="5"/>
  <c r="M39" i="5"/>
  <c r="M40" i="5"/>
  <c r="M43" i="5"/>
  <c r="M44" i="5"/>
  <c r="M45" i="5"/>
  <c r="M46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2" i="5"/>
  <c r="M63" i="5"/>
  <c r="M64" i="5"/>
  <c r="M65" i="5"/>
  <c r="M66" i="5"/>
  <c r="M69" i="5"/>
  <c r="M70" i="5"/>
  <c r="M72" i="5"/>
  <c r="M73" i="5"/>
  <c r="M74" i="5"/>
  <c r="M75" i="5"/>
  <c r="M77" i="5"/>
  <c r="M78" i="5"/>
  <c r="M79" i="5"/>
  <c r="M80" i="5"/>
  <c r="M81" i="5"/>
  <c r="M82" i="5"/>
  <c r="M83" i="5"/>
  <c r="M84" i="5"/>
  <c r="M87" i="5"/>
  <c r="M88" i="5"/>
  <c r="M89" i="5"/>
  <c r="M90" i="5"/>
  <c r="M91" i="5"/>
  <c r="M92" i="5"/>
  <c r="M94" i="5"/>
  <c r="M95" i="5"/>
  <c r="M96" i="5"/>
  <c r="M97" i="5"/>
  <c r="M98" i="5"/>
  <c r="M99" i="5"/>
  <c r="M100" i="5"/>
  <c r="M102" i="5"/>
  <c r="M103" i="5"/>
  <c r="M104" i="5"/>
  <c r="M105" i="5"/>
  <c r="M106" i="5"/>
  <c r="M107" i="5"/>
  <c r="M108" i="5"/>
  <c r="M111" i="5"/>
  <c r="M112" i="5"/>
  <c r="M113" i="5"/>
  <c r="M114" i="5"/>
  <c r="M116" i="5"/>
  <c r="M117" i="5"/>
  <c r="M118" i="5"/>
  <c r="M119" i="5"/>
  <c r="M120" i="5"/>
  <c r="M121" i="5"/>
  <c r="M123" i="5"/>
  <c r="M124" i="5"/>
  <c r="M125" i="5"/>
  <c r="M126" i="5"/>
  <c r="M127" i="5"/>
  <c r="M128" i="5"/>
  <c r="M129" i="5"/>
  <c r="M131" i="5"/>
  <c r="M132" i="5"/>
  <c r="M134" i="5"/>
  <c r="M135" i="5"/>
  <c r="M137" i="5"/>
  <c r="M138" i="5"/>
  <c r="M140" i="5"/>
  <c r="M141" i="5"/>
  <c r="M142" i="5"/>
  <c r="M143" i="5"/>
  <c r="M144" i="5"/>
  <c r="M145" i="5"/>
  <c r="M146" i="5"/>
  <c r="M148" i="5"/>
  <c r="M149" i="5"/>
  <c r="M152" i="5"/>
  <c r="M153" i="5"/>
  <c r="M154" i="5"/>
  <c r="M155" i="5"/>
  <c r="R34" i="4"/>
  <c r="Q34" i="4"/>
  <c r="Q30" i="4"/>
  <c r="Q29" i="4"/>
  <c r="Q28" i="4"/>
  <c r="R33" i="4"/>
  <c r="Q33" i="4"/>
  <c r="R4" i="4"/>
  <c r="R5" i="4"/>
  <c r="R6" i="4"/>
  <c r="R7" i="4"/>
  <c r="R8" i="4"/>
  <c r="R9" i="4"/>
  <c r="S2" i="4" s="1"/>
  <c r="R10" i="4"/>
  <c r="R11" i="4"/>
  <c r="R12" i="4"/>
  <c r="R13" i="4"/>
  <c r="R14" i="4"/>
  <c r="R15" i="4"/>
  <c r="R16" i="4"/>
  <c r="R17" i="4"/>
  <c r="R18" i="4"/>
  <c r="R19" i="4"/>
  <c r="R20" i="4"/>
  <c r="R22" i="4"/>
  <c r="R23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7" i="4"/>
  <c r="L9" i="4"/>
  <c r="L10" i="4"/>
  <c r="L11" i="4"/>
  <c r="L13" i="4"/>
  <c r="L14" i="4"/>
  <c r="L16" i="4"/>
  <c r="L17" i="4"/>
  <c r="L18" i="4"/>
  <c r="L19" i="4"/>
  <c r="L21" i="4"/>
  <c r="L22" i="4"/>
  <c r="L23" i="4"/>
  <c r="L25" i="4"/>
  <c r="L26" i="4"/>
  <c r="L28" i="4"/>
  <c r="L29" i="4"/>
  <c r="L30" i="4"/>
  <c r="L31" i="4"/>
  <c r="L34" i="4"/>
  <c r="L35" i="4"/>
  <c r="L37" i="4"/>
  <c r="L38" i="4"/>
  <c r="L39" i="4"/>
  <c r="L40" i="4"/>
  <c r="L41" i="4"/>
  <c r="L42" i="4"/>
  <c r="L43" i="4"/>
  <c r="L44" i="4"/>
  <c r="L45" i="4"/>
  <c r="L46" i="4"/>
  <c r="L47" i="4"/>
  <c r="L48" i="4"/>
  <c r="R25" i="4" s="1"/>
  <c r="L50" i="4"/>
  <c r="L51" i="4"/>
  <c r="L52" i="4"/>
  <c r="L53" i="4"/>
  <c r="L54" i="4"/>
  <c r="L57" i="4"/>
  <c r="L58" i="4"/>
  <c r="L59" i="4"/>
  <c r="L61" i="4"/>
  <c r="L62" i="4"/>
  <c r="L63" i="4"/>
  <c r="L64" i="4"/>
  <c r="L65" i="4"/>
  <c r="L66" i="4"/>
  <c r="L67" i="4"/>
  <c r="L68" i="4"/>
  <c r="L71" i="4"/>
  <c r="L72" i="4"/>
  <c r="L73" i="4"/>
  <c r="L74" i="4"/>
  <c r="L76" i="4"/>
  <c r="L77" i="4"/>
  <c r="L78" i="4"/>
  <c r="L79" i="4"/>
  <c r="L80" i="4"/>
  <c r="L81" i="4"/>
  <c r="L82" i="4"/>
  <c r="L83" i="4"/>
  <c r="L85" i="4"/>
  <c r="L86" i="4"/>
  <c r="L87" i="4"/>
  <c r="L88" i="4"/>
  <c r="L89" i="4"/>
  <c r="L92" i="4"/>
  <c r="L93" i="4"/>
  <c r="L94" i="4"/>
  <c r="L95" i="4"/>
  <c r="L96" i="4"/>
  <c r="L97" i="4"/>
  <c r="L98" i="4"/>
  <c r="L100" i="4"/>
  <c r="L101" i="4"/>
  <c r="L102" i="4"/>
  <c r="L103" i="4"/>
  <c r="L104" i="4"/>
  <c r="L105" i="4"/>
  <c r="L106" i="4"/>
  <c r="L108" i="4"/>
  <c r="L109" i="4"/>
  <c r="L110" i="4"/>
  <c r="L112" i="4"/>
  <c r="L113" i="4"/>
  <c r="L114" i="4"/>
  <c r="L115" i="4"/>
  <c r="L117" i="4"/>
  <c r="L118" i="4"/>
  <c r="L120" i="4"/>
  <c r="L121" i="4"/>
  <c r="L122" i="4"/>
  <c r="L123" i="4"/>
  <c r="L124" i="4"/>
  <c r="L125" i="4"/>
  <c r="L126" i="4"/>
  <c r="L128" i="4"/>
  <c r="L129" i="4"/>
  <c r="L131" i="4"/>
  <c r="L132" i="4"/>
  <c r="L135" i="4"/>
  <c r="L136" i="4"/>
  <c r="L137" i="4"/>
  <c r="L139" i="4"/>
  <c r="L140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9" i="4"/>
  <c r="M10" i="4"/>
  <c r="M11" i="4"/>
  <c r="M13" i="4"/>
  <c r="M14" i="4"/>
  <c r="M16" i="4"/>
  <c r="M17" i="4"/>
  <c r="M18" i="4"/>
  <c r="M19" i="4"/>
  <c r="M21" i="4"/>
  <c r="M22" i="4"/>
  <c r="M23" i="4"/>
  <c r="M25" i="4"/>
  <c r="M26" i="4"/>
  <c r="M28" i="4"/>
  <c r="M29" i="4"/>
  <c r="M30" i="4"/>
  <c r="M31" i="4"/>
  <c r="M34" i="4"/>
  <c r="M35" i="4"/>
  <c r="M37" i="4"/>
  <c r="M38" i="4"/>
  <c r="M39" i="4"/>
  <c r="M40" i="4"/>
  <c r="M41" i="4"/>
  <c r="M42" i="4"/>
  <c r="M43" i="4"/>
  <c r="M44" i="4"/>
  <c r="M45" i="4"/>
  <c r="M46" i="4"/>
  <c r="M47" i="4"/>
  <c r="M48" i="4"/>
  <c r="M50" i="4"/>
  <c r="M51" i="4"/>
  <c r="M52" i="4"/>
  <c r="M53" i="4"/>
  <c r="M54" i="4"/>
  <c r="M57" i="4"/>
  <c r="M58" i="4"/>
  <c r="M59" i="4"/>
  <c r="M61" i="4"/>
  <c r="M62" i="4"/>
  <c r="M63" i="4"/>
  <c r="M64" i="4"/>
  <c r="M65" i="4"/>
  <c r="M66" i="4"/>
  <c r="M67" i="4"/>
  <c r="M68" i="4"/>
  <c r="M71" i="4"/>
  <c r="M72" i="4"/>
  <c r="M73" i="4"/>
  <c r="M74" i="4"/>
  <c r="M76" i="4"/>
  <c r="M77" i="4"/>
  <c r="M78" i="4"/>
  <c r="M79" i="4"/>
  <c r="M80" i="4"/>
  <c r="M81" i="4"/>
  <c r="M82" i="4"/>
  <c r="M83" i="4"/>
  <c r="M85" i="4"/>
  <c r="M86" i="4"/>
  <c r="M87" i="4"/>
  <c r="M88" i="4"/>
  <c r="M89" i="4"/>
  <c r="M92" i="4"/>
  <c r="M93" i="4"/>
  <c r="M94" i="4"/>
  <c r="M95" i="4"/>
  <c r="M96" i="4"/>
  <c r="M97" i="4"/>
  <c r="M98" i="4"/>
  <c r="M100" i="4"/>
  <c r="M101" i="4"/>
  <c r="M102" i="4"/>
  <c r="M103" i="4"/>
  <c r="M104" i="4"/>
  <c r="M105" i="4"/>
  <c r="M106" i="4"/>
  <c r="M108" i="4"/>
  <c r="M109" i="4"/>
  <c r="M110" i="4"/>
  <c r="M112" i="4"/>
  <c r="M113" i="4"/>
  <c r="M114" i="4"/>
  <c r="M115" i="4"/>
  <c r="M117" i="4"/>
  <c r="M118" i="4"/>
  <c r="M122" i="4"/>
  <c r="M123" i="4"/>
  <c r="M124" i="4"/>
  <c r="M125" i="4"/>
  <c r="M126" i="4"/>
  <c r="M129" i="4"/>
  <c r="M131" i="4"/>
  <c r="M132" i="4"/>
  <c r="M135" i="4"/>
  <c r="M136" i="4"/>
  <c r="M137" i="4"/>
  <c r="M139" i="4"/>
  <c r="M140" i="4"/>
  <c r="R30" i="3"/>
  <c r="Q30" i="3"/>
  <c r="R29" i="3"/>
  <c r="Q29" i="3"/>
  <c r="R28" i="3"/>
  <c r="Q28" i="3"/>
  <c r="L5" i="3"/>
  <c r="L6" i="3"/>
  <c r="L8" i="3"/>
  <c r="L9" i="3"/>
  <c r="L10" i="3"/>
  <c r="L12" i="3"/>
  <c r="L13" i="3"/>
  <c r="L15" i="3"/>
  <c r="L16" i="3"/>
  <c r="L17" i="3"/>
  <c r="L19" i="3"/>
  <c r="L20" i="3"/>
  <c r="L21" i="3"/>
  <c r="L22" i="3"/>
  <c r="L23" i="3"/>
  <c r="L24" i="3"/>
  <c r="L26" i="3"/>
  <c r="L27" i="3"/>
  <c r="L28" i="3"/>
  <c r="L30" i="3"/>
  <c r="L32" i="3"/>
  <c r="L33" i="3"/>
  <c r="L34" i="3"/>
  <c r="L35" i="3"/>
  <c r="L36" i="3"/>
  <c r="L37" i="3"/>
  <c r="L38" i="3"/>
  <c r="L39" i="3"/>
  <c r="L40" i="3"/>
  <c r="L41" i="3"/>
  <c r="L42" i="3"/>
  <c r="L43" i="3"/>
  <c r="L45" i="3"/>
  <c r="L46" i="3"/>
  <c r="L47" i="3"/>
  <c r="L48" i="3"/>
  <c r="L50" i="3"/>
  <c r="L51" i="3"/>
  <c r="L53" i="3"/>
  <c r="L55" i="3"/>
  <c r="L56" i="3"/>
  <c r="L57" i="3"/>
  <c r="L59" i="3"/>
  <c r="L60" i="3"/>
  <c r="L62" i="3"/>
  <c r="L63" i="3"/>
  <c r="L64" i="3"/>
  <c r="L65" i="3"/>
  <c r="L66" i="3"/>
  <c r="L68" i="3"/>
  <c r="L69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6" i="3"/>
  <c r="L87" i="3"/>
  <c r="L88" i="3"/>
  <c r="L89" i="3"/>
  <c r="L90" i="3"/>
  <c r="L91" i="3"/>
  <c r="L92" i="3"/>
  <c r="L93" i="3"/>
  <c r="L95" i="3"/>
  <c r="L96" i="3"/>
  <c r="L97" i="3"/>
  <c r="L98" i="3"/>
  <c r="L99" i="3"/>
  <c r="L100" i="3"/>
  <c r="L103" i="3"/>
  <c r="L104" i="3"/>
  <c r="L105" i="3"/>
  <c r="L106" i="3"/>
  <c r="L107" i="3"/>
  <c r="L108" i="3"/>
  <c r="L110" i="3"/>
  <c r="L111" i="3"/>
  <c r="L112" i="3"/>
  <c r="L113" i="3"/>
  <c r="L114" i="3"/>
  <c r="L116" i="3"/>
  <c r="L117" i="3"/>
  <c r="L118" i="3"/>
  <c r="L119" i="3"/>
  <c r="L120" i="3"/>
  <c r="L123" i="3"/>
  <c r="L124" i="3"/>
  <c r="L125" i="3"/>
  <c r="L127" i="3"/>
  <c r="L128" i="3"/>
  <c r="L129" i="3"/>
  <c r="L131" i="3"/>
  <c r="L132" i="3"/>
  <c r="L133" i="3"/>
  <c r="L134" i="3"/>
  <c r="L135" i="3"/>
  <c r="L136" i="3"/>
  <c r="L137" i="3"/>
  <c r="L140" i="3"/>
  <c r="L141" i="3"/>
  <c r="L142" i="3"/>
  <c r="L143" i="3"/>
  <c r="L145" i="3"/>
  <c r="L146" i="3"/>
  <c r="L147" i="3"/>
  <c r="L148" i="3"/>
  <c r="L150" i="3"/>
  <c r="L151" i="3"/>
  <c r="L153" i="3"/>
  <c r="L155" i="3"/>
  <c r="L156" i="3"/>
  <c r="L157" i="3"/>
  <c r="L158" i="3"/>
  <c r="M5" i="3"/>
  <c r="M6" i="3"/>
  <c r="M8" i="3"/>
  <c r="M9" i="3"/>
  <c r="M10" i="3"/>
  <c r="M12" i="3"/>
  <c r="M13" i="3"/>
  <c r="M15" i="3"/>
  <c r="M16" i="3"/>
  <c r="M17" i="3"/>
  <c r="M19" i="3"/>
  <c r="M20" i="3"/>
  <c r="M21" i="3"/>
  <c r="M22" i="3"/>
  <c r="M23" i="3"/>
  <c r="M24" i="3"/>
  <c r="M26" i="3"/>
  <c r="M27" i="3"/>
  <c r="M28" i="3"/>
  <c r="M30" i="3"/>
  <c r="M32" i="3"/>
  <c r="M33" i="3"/>
  <c r="M34" i="3"/>
  <c r="M35" i="3"/>
  <c r="M36" i="3"/>
  <c r="M37" i="3"/>
  <c r="M38" i="3"/>
  <c r="M39" i="3"/>
  <c r="M40" i="3"/>
  <c r="M41" i="3"/>
  <c r="M42" i="3"/>
  <c r="M43" i="3"/>
  <c r="M45" i="3"/>
  <c r="M46" i="3"/>
  <c r="M47" i="3"/>
  <c r="M48" i="3"/>
  <c r="M50" i="3"/>
  <c r="M51" i="3"/>
  <c r="M53" i="3"/>
  <c r="M55" i="3"/>
  <c r="M56" i="3"/>
  <c r="M57" i="3"/>
  <c r="M59" i="3"/>
  <c r="M60" i="3"/>
  <c r="M62" i="3"/>
  <c r="M63" i="3"/>
  <c r="M64" i="3"/>
  <c r="M65" i="3"/>
  <c r="M66" i="3"/>
  <c r="M68" i="3"/>
  <c r="M69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6" i="3"/>
  <c r="M87" i="3"/>
  <c r="M88" i="3"/>
  <c r="M89" i="3"/>
  <c r="M90" i="3"/>
  <c r="M91" i="3"/>
  <c r="M92" i="3"/>
  <c r="M93" i="3"/>
  <c r="M95" i="3"/>
  <c r="M96" i="3"/>
  <c r="M97" i="3"/>
  <c r="M98" i="3"/>
  <c r="M99" i="3"/>
  <c r="M100" i="3"/>
  <c r="M103" i="3"/>
  <c r="M104" i="3"/>
  <c r="M105" i="3"/>
  <c r="M106" i="3"/>
  <c r="M107" i="3"/>
  <c r="M108" i="3"/>
  <c r="M110" i="3"/>
  <c r="M111" i="3"/>
  <c r="M112" i="3"/>
  <c r="M113" i="3"/>
  <c r="M114" i="3"/>
  <c r="M116" i="3"/>
  <c r="M117" i="3"/>
  <c r="M118" i="3"/>
  <c r="M119" i="3"/>
  <c r="M120" i="3"/>
  <c r="R7" i="3" s="1"/>
  <c r="M123" i="3"/>
  <c r="M124" i="3"/>
  <c r="M125" i="3"/>
  <c r="M127" i="3"/>
  <c r="M128" i="3"/>
  <c r="M129" i="3"/>
  <c r="M131" i="3"/>
  <c r="M132" i="3"/>
  <c r="M133" i="3"/>
  <c r="M134" i="3"/>
  <c r="M135" i="3"/>
  <c r="M136" i="3"/>
  <c r="M137" i="3"/>
  <c r="M140" i="3"/>
  <c r="M141" i="3"/>
  <c r="M142" i="3"/>
  <c r="M143" i="3"/>
  <c r="M145" i="3"/>
  <c r="M146" i="3"/>
  <c r="M147" i="3"/>
  <c r="M148" i="3"/>
  <c r="M150" i="3"/>
  <c r="M151" i="3"/>
  <c r="M153" i="3"/>
  <c r="M155" i="3"/>
  <c r="M156" i="3"/>
  <c r="M157" i="3"/>
  <c r="M158" i="3"/>
  <c r="R29" i="2"/>
  <c r="Q29" i="2"/>
  <c r="R28" i="2"/>
  <c r="Q2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3" i="2"/>
  <c r="R24" i="2"/>
  <c r="R2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5" i="2"/>
  <c r="L6" i="2"/>
  <c r="L8" i="2"/>
  <c r="L9" i="2"/>
  <c r="L11" i="2"/>
  <c r="L12" i="2"/>
  <c r="L13" i="2"/>
  <c r="L14" i="2"/>
  <c r="L16" i="2"/>
  <c r="L17" i="2"/>
  <c r="L18" i="2"/>
  <c r="L19" i="2"/>
  <c r="L21" i="2"/>
  <c r="L22" i="2"/>
  <c r="L24" i="2"/>
  <c r="L26" i="2"/>
  <c r="L27" i="2"/>
  <c r="L28" i="2"/>
  <c r="L29" i="2"/>
  <c r="L30" i="2"/>
  <c r="L31" i="2"/>
  <c r="L32" i="2"/>
  <c r="L33" i="2"/>
  <c r="L34" i="2"/>
  <c r="L35" i="2"/>
  <c r="L36" i="2"/>
  <c r="L38" i="2"/>
  <c r="L39" i="2"/>
  <c r="L41" i="2"/>
  <c r="L42" i="2"/>
  <c r="L44" i="2"/>
  <c r="L45" i="2"/>
  <c r="L47" i="2"/>
  <c r="L48" i="2"/>
  <c r="L51" i="2"/>
  <c r="L52" i="2"/>
  <c r="L53" i="2"/>
  <c r="L54" i="2"/>
  <c r="L55" i="2"/>
  <c r="L57" i="2"/>
  <c r="L58" i="2"/>
  <c r="L59" i="2"/>
  <c r="L60" i="2"/>
  <c r="L62" i="2"/>
  <c r="L63" i="2"/>
  <c r="L64" i="2"/>
  <c r="L65" i="2"/>
  <c r="L66" i="2"/>
  <c r="L69" i="2"/>
  <c r="L70" i="2"/>
  <c r="L71" i="2"/>
  <c r="L73" i="2"/>
  <c r="L74" i="2"/>
  <c r="L75" i="2"/>
  <c r="L76" i="2"/>
  <c r="L77" i="2"/>
  <c r="L78" i="2"/>
  <c r="L79" i="2"/>
  <c r="L82" i="2"/>
  <c r="L83" i="2"/>
  <c r="L85" i="2"/>
  <c r="L86" i="2"/>
  <c r="L87" i="2"/>
  <c r="L89" i="2"/>
  <c r="L90" i="2"/>
  <c r="L92" i="2"/>
  <c r="L93" i="2"/>
  <c r="L94" i="2"/>
  <c r="L95" i="2"/>
  <c r="L96" i="2"/>
  <c r="L97" i="2"/>
  <c r="L98" i="2"/>
  <c r="L99" i="2"/>
  <c r="L101" i="2"/>
  <c r="L103" i="2"/>
  <c r="L104" i="2"/>
  <c r="L105" i="2"/>
  <c r="L107" i="2"/>
  <c r="L108" i="2"/>
  <c r="L109" i="2"/>
  <c r="L111" i="2"/>
  <c r="L112" i="2"/>
  <c r="L113" i="2"/>
  <c r="L115" i="2"/>
  <c r="L116" i="2"/>
  <c r="L117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8" i="2"/>
  <c r="M9" i="2"/>
  <c r="M11" i="2"/>
  <c r="M12" i="2"/>
  <c r="M13" i="2"/>
  <c r="M14" i="2"/>
  <c r="M16" i="2"/>
  <c r="M17" i="2"/>
  <c r="M18" i="2"/>
  <c r="M19" i="2"/>
  <c r="M21" i="2"/>
  <c r="M22" i="2"/>
  <c r="M24" i="2"/>
  <c r="M26" i="2"/>
  <c r="M27" i="2"/>
  <c r="M28" i="2"/>
  <c r="M29" i="2"/>
  <c r="M30" i="2"/>
  <c r="M31" i="2"/>
  <c r="M32" i="2"/>
  <c r="M33" i="2"/>
  <c r="M34" i="2"/>
  <c r="M35" i="2"/>
  <c r="M36" i="2"/>
  <c r="M38" i="2"/>
  <c r="M39" i="2"/>
  <c r="M41" i="2"/>
  <c r="M42" i="2"/>
  <c r="M44" i="2"/>
  <c r="M45" i="2"/>
  <c r="M47" i="2"/>
  <c r="M48" i="2"/>
  <c r="M51" i="2"/>
  <c r="M52" i="2"/>
  <c r="M53" i="2"/>
  <c r="M54" i="2"/>
  <c r="M55" i="2"/>
  <c r="M57" i="2"/>
  <c r="M58" i="2"/>
  <c r="M59" i="2"/>
  <c r="M60" i="2"/>
  <c r="M62" i="2"/>
  <c r="M63" i="2"/>
  <c r="M64" i="2"/>
  <c r="M65" i="2"/>
  <c r="M66" i="2"/>
  <c r="M69" i="2"/>
  <c r="M70" i="2"/>
  <c r="M71" i="2"/>
  <c r="M73" i="2"/>
  <c r="M74" i="2"/>
  <c r="M75" i="2"/>
  <c r="M76" i="2"/>
  <c r="M77" i="2"/>
  <c r="M78" i="2"/>
  <c r="M79" i="2"/>
  <c r="M82" i="2"/>
  <c r="M83" i="2"/>
  <c r="M85" i="2"/>
  <c r="M86" i="2"/>
  <c r="M87" i="2"/>
  <c r="M89" i="2"/>
  <c r="M90" i="2"/>
  <c r="M92" i="2"/>
  <c r="M93" i="2"/>
  <c r="M94" i="2"/>
  <c r="M95" i="2"/>
  <c r="M96" i="2"/>
  <c r="M97" i="2"/>
  <c r="M98" i="2"/>
  <c r="M99" i="2"/>
  <c r="M101" i="2"/>
  <c r="M103" i="2"/>
  <c r="M104" i="2"/>
  <c r="M105" i="2"/>
  <c r="M107" i="2"/>
  <c r="M108" i="2"/>
  <c r="M109" i="2"/>
  <c r="M111" i="2"/>
  <c r="M112" i="2"/>
  <c r="M113" i="2"/>
  <c r="M115" i="2"/>
  <c r="M116" i="2"/>
  <c r="M117" i="2"/>
  <c r="R19" i="1" l="1"/>
  <c r="R3" i="1"/>
  <c r="R2" i="1"/>
  <c r="R20" i="1"/>
  <c r="R14" i="1"/>
  <c r="R8" i="1"/>
  <c r="R25" i="1"/>
  <c r="R13" i="1"/>
  <c r="R24" i="1"/>
  <c r="R18" i="1"/>
  <c r="R12" i="1"/>
  <c r="R6" i="1"/>
  <c r="R7" i="1"/>
  <c r="R23" i="1"/>
  <c r="R17" i="1"/>
  <c r="R11" i="1"/>
  <c r="R5" i="1"/>
  <c r="R22" i="1"/>
  <c r="R16" i="1"/>
  <c r="R10" i="1"/>
  <c r="R4" i="1"/>
  <c r="R21" i="1"/>
  <c r="R15" i="1"/>
  <c r="R9" i="1"/>
  <c r="S25" i="1"/>
  <c r="T8" i="1" s="1"/>
  <c r="S18" i="5"/>
  <c r="S25" i="5"/>
  <c r="S3" i="5"/>
  <c r="S7" i="5"/>
  <c r="S19" i="5"/>
  <c r="S12" i="5"/>
  <c r="S2" i="5"/>
  <c r="S20" i="5"/>
  <c r="S14" i="5"/>
  <c r="S8" i="5"/>
  <c r="S6" i="5"/>
  <c r="S23" i="5"/>
  <c r="S17" i="5"/>
  <c r="S11" i="5"/>
  <c r="S5" i="5"/>
  <c r="S13" i="5"/>
  <c r="S24" i="5"/>
  <c r="S22" i="5"/>
  <c r="S16" i="5"/>
  <c r="S10" i="5"/>
  <c r="S4" i="5"/>
  <c r="S21" i="5"/>
  <c r="S15" i="5"/>
  <c r="S9" i="5"/>
  <c r="S3" i="4"/>
  <c r="S8" i="4"/>
  <c r="S25" i="4"/>
  <c r="S19" i="4"/>
  <c r="S13" i="4"/>
  <c r="S7" i="4"/>
  <c r="S14" i="4"/>
  <c r="S24" i="4"/>
  <c r="S18" i="4"/>
  <c r="S12" i="4"/>
  <c r="S6" i="4"/>
  <c r="S20" i="4"/>
  <c r="S23" i="4"/>
  <c r="S17" i="4"/>
  <c r="S11" i="4"/>
  <c r="S5" i="4"/>
  <c r="S22" i="4"/>
  <c r="S16" i="4"/>
  <c r="S10" i="4"/>
  <c r="S4" i="4"/>
  <c r="S21" i="4"/>
  <c r="S15" i="4"/>
  <c r="S9" i="4"/>
  <c r="P16" i="3"/>
  <c r="R6" i="3"/>
  <c r="P5" i="3"/>
  <c r="P11" i="3"/>
  <c r="P17" i="3"/>
  <c r="P23" i="3"/>
  <c r="R24" i="3"/>
  <c r="R17" i="3"/>
  <c r="R11" i="3"/>
  <c r="R5" i="3"/>
  <c r="P22" i="3"/>
  <c r="P6" i="3"/>
  <c r="P12" i="3"/>
  <c r="P18" i="3"/>
  <c r="P24" i="3"/>
  <c r="R23" i="3"/>
  <c r="R16" i="3"/>
  <c r="R10" i="3"/>
  <c r="R4" i="3"/>
  <c r="P10" i="3"/>
  <c r="R25" i="3"/>
  <c r="P7" i="3"/>
  <c r="P13" i="3"/>
  <c r="P19" i="3"/>
  <c r="P25" i="3"/>
  <c r="R22" i="3"/>
  <c r="R15" i="3"/>
  <c r="R9" i="3"/>
  <c r="R3" i="3"/>
  <c r="P4" i="3"/>
  <c r="R18" i="3"/>
  <c r="P2" i="3"/>
  <c r="P8" i="3"/>
  <c r="P14" i="3"/>
  <c r="P20" i="3"/>
  <c r="R21" i="3"/>
  <c r="R14" i="3"/>
  <c r="R8" i="3"/>
  <c r="R12" i="3"/>
  <c r="P3" i="3"/>
  <c r="P9" i="3"/>
  <c r="P15" i="3"/>
  <c r="P21" i="3"/>
  <c r="R19" i="3"/>
  <c r="R13" i="3"/>
  <c r="T5" i="1" l="1"/>
  <c r="T6" i="1"/>
  <c r="T22" i="1"/>
  <c r="T12" i="1"/>
  <c r="T9" i="1"/>
  <c r="T13" i="1"/>
  <c r="T15" i="1"/>
  <c r="T19" i="1"/>
  <c r="T21" i="1"/>
  <c r="T11" i="1"/>
  <c r="T18" i="1"/>
  <c r="T25" i="1"/>
  <c r="T4" i="1"/>
  <c r="T17" i="1"/>
  <c r="T24" i="1"/>
  <c r="T14" i="1"/>
  <c r="T10" i="1"/>
  <c r="T23" i="1"/>
  <c r="T20" i="1"/>
  <c r="T3" i="1"/>
  <c r="T16" i="1"/>
  <c r="T2" i="1"/>
  <c r="T7" i="1"/>
  <c r="S2" i="3"/>
  <c r="S4" i="3"/>
  <c r="S12" i="3"/>
  <c r="S25" i="3"/>
  <c r="S6" i="3"/>
  <c r="S17" i="3"/>
  <c r="S10" i="3"/>
  <c r="S18" i="3"/>
  <c r="S8" i="3"/>
  <c r="S3" i="3"/>
  <c r="S9" i="3"/>
  <c r="S16" i="3"/>
  <c r="S24" i="3"/>
  <c r="S14" i="3"/>
  <c r="S23" i="3"/>
  <c r="S19" i="3"/>
  <c r="S11" i="3"/>
  <c r="S15" i="3"/>
  <c r="S22" i="3"/>
  <c r="S7" i="3"/>
  <c r="S20" i="3"/>
  <c r="Q3" i="3"/>
  <c r="Q9" i="3"/>
  <c r="Q15" i="3"/>
  <c r="Q21" i="3"/>
  <c r="Q4" i="3"/>
  <c r="Q10" i="3"/>
  <c r="Q16" i="3"/>
  <c r="Q22" i="3"/>
  <c r="Q5" i="3"/>
  <c r="Q11" i="3"/>
  <c r="Q17" i="3"/>
  <c r="Q23" i="3"/>
  <c r="Q6" i="3"/>
  <c r="Q12" i="3"/>
  <c r="Q18" i="3"/>
  <c r="Q24" i="3"/>
  <c r="Q8" i="3"/>
  <c r="Q14" i="3"/>
  <c r="Q20" i="3"/>
  <c r="Q2" i="3"/>
  <c r="Q7" i="3"/>
  <c r="Q13" i="3"/>
  <c r="Q19" i="3"/>
  <c r="Q25" i="3"/>
  <c r="S21" i="3"/>
  <c r="S5" i="3"/>
  <c r="S13" i="3"/>
</calcChain>
</file>

<file path=xl/sharedStrings.xml><?xml version="1.0" encoding="utf-8"?>
<sst xmlns="http://schemas.openxmlformats.org/spreadsheetml/2006/main" count="7332" uniqueCount="1724">
  <si>
    <t>9:41:53</t>
  </si>
  <si>
    <t>8:43:24</t>
  </si>
  <si>
    <t>10.10.2022</t>
  </si>
  <si>
    <t>Southern Yellow Pine</t>
  </si>
  <si>
    <t>11729989</t>
  </si>
  <si>
    <t>Wood Delivery</t>
  </si>
  <si>
    <t>LZ-PiedmontTim-Sims Tract</t>
  </si>
  <si>
    <t>Piedmont Timber Inc.</t>
  </si>
  <si>
    <t>148916</t>
  </si>
  <si>
    <t>17:33:00</t>
  </si>
  <si>
    <t>17:11:04</t>
  </si>
  <si>
    <t>11730887</t>
  </si>
  <si>
    <t>LZ-Gold Creek-Yadkinville</t>
  </si>
  <si>
    <t>Gold Creek Inc</t>
  </si>
  <si>
    <t>141463</t>
  </si>
  <si>
    <t>2:57:16</t>
  </si>
  <si>
    <t>2:33:47</t>
  </si>
  <si>
    <t>11728313</t>
  </si>
  <si>
    <t>LZ-Williams-Sugar Tract</t>
  </si>
  <si>
    <t>Williams Logging and Chipping</t>
  </si>
  <si>
    <t>134177</t>
  </si>
  <si>
    <t>Result</t>
  </si>
  <si>
    <t>In-woods chips  coniferous w. -    - d</t>
  </si>
  <si>
    <t>1558234</t>
  </si>
  <si>
    <t>12:53:45</t>
  </si>
  <si>
    <t>12:25:42</t>
  </si>
  <si>
    <t>11730645</t>
  </si>
  <si>
    <t>Recycling</t>
  </si>
  <si>
    <t>Roseburg Forest Products</t>
  </si>
  <si>
    <t>143607</t>
  </si>
  <si>
    <t>10:26:35</t>
  </si>
  <si>
    <t>9:55:22</t>
  </si>
  <si>
    <t>11730264</t>
  </si>
  <si>
    <t>The Truss Shop, Inc.</t>
  </si>
  <si>
    <t>139741</t>
  </si>
  <si>
    <t>5:23:34</t>
  </si>
  <si>
    <t>4:56:51</t>
  </si>
  <si>
    <t>11728968</t>
  </si>
  <si>
    <t>Clayton Homes</t>
  </si>
  <si>
    <t>137602</t>
  </si>
  <si>
    <t>Pre-Consumer RC Solid Wood Chips</t>
  </si>
  <si>
    <t>1545607</t>
  </si>
  <si>
    <t>18:45:22</t>
  </si>
  <si>
    <t>18:24:32</t>
  </si>
  <si>
    <t>Poplar</t>
  </si>
  <si>
    <t>11730910</t>
  </si>
  <si>
    <t>14:51:35</t>
  </si>
  <si>
    <t>14:26:04</t>
  </si>
  <si>
    <t>11730792</t>
  </si>
  <si>
    <t>11:17:06</t>
  </si>
  <si>
    <t>10:44:24</t>
  </si>
  <si>
    <t>11730400</t>
  </si>
  <si>
    <t>Woodgrain Inc</t>
  </si>
  <si>
    <t>133777</t>
  </si>
  <si>
    <t>16:50:48</t>
  </si>
  <si>
    <t>16:26:40</t>
  </si>
  <si>
    <t>Mixed Hardwood</t>
  </si>
  <si>
    <t>11730881</t>
  </si>
  <si>
    <t>15:03:20</t>
  </si>
  <si>
    <t>14:31:05</t>
  </si>
  <si>
    <t>11730794</t>
  </si>
  <si>
    <t>6:47:30</t>
  </si>
  <si>
    <t>6:23:48</t>
  </si>
  <si>
    <t>11729369</t>
  </si>
  <si>
    <t>Kepley-Frank Hardwood Co.</t>
  </si>
  <si>
    <t>126249</t>
  </si>
  <si>
    <t>7:49:43</t>
  </si>
  <si>
    <t>7:29:25</t>
  </si>
  <si>
    <t>11729654</t>
  </si>
  <si>
    <t>High Country Lumber and Mulch LLC</t>
  </si>
  <si>
    <t>121427</t>
  </si>
  <si>
    <t>Chips         dec.wood    -    - d</t>
  </si>
  <si>
    <t>812274</t>
  </si>
  <si>
    <t>23:42:42</t>
  </si>
  <si>
    <t>23:27:49</t>
  </si>
  <si>
    <t>11731091</t>
  </si>
  <si>
    <t>C &amp; B Lumber Inc.</t>
  </si>
  <si>
    <t>140659</t>
  </si>
  <si>
    <t>22:30:55</t>
  </si>
  <si>
    <t>22:07:18</t>
  </si>
  <si>
    <t>11730982</t>
  </si>
  <si>
    <t>L &amp; E Lumber Inc</t>
  </si>
  <si>
    <t>134395</t>
  </si>
  <si>
    <t>21:42:22</t>
  </si>
  <si>
    <t>21:24:20</t>
  </si>
  <si>
    <t>White Pine</t>
  </si>
  <si>
    <t>11730971</t>
  </si>
  <si>
    <t>20:52:15</t>
  </si>
  <si>
    <t>20:33:36</t>
  </si>
  <si>
    <t>11730953</t>
  </si>
  <si>
    <t>15:29:48</t>
  </si>
  <si>
    <t>14:52:37</t>
  </si>
  <si>
    <t>11730824</t>
  </si>
  <si>
    <t>14:32:57</t>
  </si>
  <si>
    <t>13:59:10</t>
  </si>
  <si>
    <t>11730767</t>
  </si>
  <si>
    <t>7:46:02</t>
  </si>
  <si>
    <t>7:20:59</t>
  </si>
  <si>
    <t>11729617</t>
  </si>
  <si>
    <t>3:42:49</t>
  </si>
  <si>
    <t>3:23:34</t>
  </si>
  <si>
    <t>11728546</t>
  </si>
  <si>
    <t>LZ Woodgrain - Independence VA</t>
  </si>
  <si>
    <t>16:12:57</t>
  </si>
  <si>
    <t>15:51:13</t>
  </si>
  <si>
    <t>11730862</t>
  </si>
  <si>
    <t>15:10:18</t>
  </si>
  <si>
    <t>14:46:00</t>
  </si>
  <si>
    <t>11730822</t>
  </si>
  <si>
    <t>Hull Brothers Lumber Co.</t>
  </si>
  <si>
    <t>133776</t>
  </si>
  <si>
    <t>8:08:23</t>
  </si>
  <si>
    <t>7:48:00</t>
  </si>
  <si>
    <t>11729734</t>
  </si>
  <si>
    <t>Carolina Wood Enterprises</t>
  </si>
  <si>
    <t>133767</t>
  </si>
  <si>
    <t>17:44:00</t>
  </si>
  <si>
    <t>17:14:55</t>
  </si>
  <si>
    <t>11730889</t>
  </si>
  <si>
    <t>12:35:49</t>
  </si>
  <si>
    <t>12:15:35</t>
  </si>
  <si>
    <t>11730637</t>
  </si>
  <si>
    <t>LZ-Hopkins-Critz Mill</t>
  </si>
  <si>
    <t>23:58:40</t>
  </si>
  <si>
    <t>23:44:16</t>
  </si>
  <si>
    <t>11731164</t>
  </si>
  <si>
    <t>5:35:01</t>
  </si>
  <si>
    <t>5:11:08</t>
  </si>
  <si>
    <t>11729039</t>
  </si>
  <si>
    <t>Hopkins Lumber Contractors Inc</t>
  </si>
  <si>
    <t>131860</t>
  </si>
  <si>
    <t>12:55:28</t>
  </si>
  <si>
    <t>12:23:31</t>
  </si>
  <si>
    <t>11730644</t>
  </si>
  <si>
    <t>Pine Products, LLC</t>
  </si>
  <si>
    <t>131853</t>
  </si>
  <si>
    <t>16:28:01</t>
  </si>
  <si>
    <t>15:56:29</t>
  </si>
  <si>
    <t>11730864</t>
  </si>
  <si>
    <t>14:54:15</t>
  </si>
  <si>
    <t>14:19:20</t>
  </si>
  <si>
    <t>11730790</t>
  </si>
  <si>
    <t>11:46:01</t>
  </si>
  <si>
    <t>11:23:26</t>
  </si>
  <si>
    <t>11730520</t>
  </si>
  <si>
    <t>11:18:55</t>
  </si>
  <si>
    <t>10:58:11</t>
  </si>
  <si>
    <t>11730426</t>
  </si>
  <si>
    <t>10:47:26</t>
  </si>
  <si>
    <t>10:21:14</t>
  </si>
  <si>
    <t>11730349</t>
  </si>
  <si>
    <t>10:07:15</t>
  </si>
  <si>
    <t>9:14:39</t>
  </si>
  <si>
    <t>11730114</t>
  </si>
  <si>
    <t>LZ Troy Lumber Sawmill</t>
  </si>
  <si>
    <t>14:11:13</t>
  </si>
  <si>
    <t>13:49:49</t>
  </si>
  <si>
    <t>11730761</t>
  </si>
  <si>
    <t>12:37:55</t>
  </si>
  <si>
    <t>12:16:30</t>
  </si>
  <si>
    <t>11730639</t>
  </si>
  <si>
    <t>9:21:26</t>
  </si>
  <si>
    <t>8:35:19</t>
  </si>
  <si>
    <t>11729946</t>
  </si>
  <si>
    <t>LZ Troy Lumber Chipmill</t>
  </si>
  <si>
    <t>Troy Lumber Company</t>
  </si>
  <si>
    <t>126302</t>
  </si>
  <si>
    <t>8:30:13</t>
  </si>
  <si>
    <t>8:05:20</t>
  </si>
  <si>
    <t>11729809</t>
  </si>
  <si>
    <t>8:21:51</t>
  </si>
  <si>
    <t>7:55:01</t>
  </si>
  <si>
    <t>11729756</t>
  </si>
  <si>
    <t>7:12:32</t>
  </si>
  <si>
    <t>6:50:00</t>
  </si>
  <si>
    <t>11729498</t>
  </si>
  <si>
    <t>4:50:33</t>
  </si>
  <si>
    <t>4:23:28</t>
  </si>
  <si>
    <t>11728804</t>
  </si>
  <si>
    <t>4:38:32</t>
  </si>
  <si>
    <t>4:20:12</t>
  </si>
  <si>
    <t>11728777</t>
  </si>
  <si>
    <t>H. W. Culp Lumber Co.</t>
  </si>
  <si>
    <t>122406</t>
  </si>
  <si>
    <t>9:55:25</t>
  </si>
  <si>
    <t>9:10:04</t>
  </si>
  <si>
    <t>11730095</t>
  </si>
  <si>
    <t>6:49:40</t>
  </si>
  <si>
    <t>6:27:21</t>
  </si>
  <si>
    <t>11729386</t>
  </si>
  <si>
    <t>5:02:42</t>
  </si>
  <si>
    <t>4:41:06</t>
  </si>
  <si>
    <t>11728921</t>
  </si>
  <si>
    <t>4:01:43</t>
  </si>
  <si>
    <t>3:42:18</t>
  </si>
  <si>
    <t>11728664</t>
  </si>
  <si>
    <t>Jordan Lumber &amp; Supply</t>
  </si>
  <si>
    <t>122405</t>
  </si>
  <si>
    <t>14:39:34</t>
  </si>
  <si>
    <t>14:06:55</t>
  </si>
  <si>
    <t>11730773</t>
  </si>
  <si>
    <t>12:57:50</t>
  </si>
  <si>
    <t>12:08:55</t>
  </si>
  <si>
    <t>11730608</t>
  </si>
  <si>
    <t>11:11:19</t>
  </si>
  <si>
    <t>10:42:16</t>
  </si>
  <si>
    <t>11730388</t>
  </si>
  <si>
    <t>9:31:14</t>
  </si>
  <si>
    <t>8:41:33</t>
  </si>
  <si>
    <t>11729986</t>
  </si>
  <si>
    <t>5:54:33</t>
  </si>
  <si>
    <t>5:30:17</t>
  </si>
  <si>
    <t>11729153</t>
  </si>
  <si>
    <t>Canfor - New South Lumber Co.</t>
  </si>
  <si>
    <t>121423</t>
  </si>
  <si>
    <t>Chips         pine        -    - d</t>
  </si>
  <si>
    <t>1506200</t>
  </si>
  <si>
    <t>13:31:49</t>
  </si>
  <si>
    <t>12:55:02</t>
  </si>
  <si>
    <t>11730706</t>
  </si>
  <si>
    <t>11:07:13</t>
  </si>
  <si>
    <t>10:38:41</t>
  </si>
  <si>
    <t>11730382</t>
  </si>
  <si>
    <t>16:15:49</t>
  </si>
  <si>
    <t>15:52:02</t>
  </si>
  <si>
    <t>11730863</t>
  </si>
  <si>
    <t>13:44:35</t>
  </si>
  <si>
    <t>13:20:09</t>
  </si>
  <si>
    <t>11730740</t>
  </si>
  <si>
    <t>Piedmont Hardwood Lumber Co. Inc</t>
  </si>
  <si>
    <t>132671</t>
  </si>
  <si>
    <t>21:16:24</t>
  </si>
  <si>
    <t>20:58:20</t>
  </si>
  <si>
    <t>11730957</t>
  </si>
  <si>
    <t>20:42:42</t>
  </si>
  <si>
    <t>20:30:19</t>
  </si>
  <si>
    <t>11730950</t>
  </si>
  <si>
    <t>4:24:58</t>
  </si>
  <si>
    <t>4:05:58</t>
  </si>
  <si>
    <t>11728753</t>
  </si>
  <si>
    <t>1:42:45</t>
  </si>
  <si>
    <t>1:24:42</t>
  </si>
  <si>
    <t>11728062</t>
  </si>
  <si>
    <t>S &amp; L Sawmills</t>
  </si>
  <si>
    <t>130657</t>
  </si>
  <si>
    <t>5:09:02</t>
  </si>
  <si>
    <t>4:45:42</t>
  </si>
  <si>
    <t>11728931</t>
  </si>
  <si>
    <t>22:28:37</t>
  </si>
  <si>
    <t>22:05:50</t>
  </si>
  <si>
    <t>11730981</t>
  </si>
  <si>
    <t>19:16:57</t>
  </si>
  <si>
    <t>18:59:50</t>
  </si>
  <si>
    <t>11730914</t>
  </si>
  <si>
    <t>15:47:07</t>
  </si>
  <si>
    <t>15:24:29</t>
  </si>
  <si>
    <t>11730855</t>
  </si>
  <si>
    <t>13:55:02</t>
  </si>
  <si>
    <t>13:33:31</t>
  </si>
  <si>
    <t>11730744</t>
  </si>
  <si>
    <t>13:00:14</t>
  </si>
  <si>
    <t>12:27:09</t>
  </si>
  <si>
    <t>11730646</t>
  </si>
  <si>
    <t>10:39:05</t>
  </si>
  <si>
    <t>10:06:49</t>
  </si>
  <si>
    <t>11730316</t>
  </si>
  <si>
    <t>9:34:05</t>
  </si>
  <si>
    <t>9:12:47</t>
  </si>
  <si>
    <t>11730110</t>
  </si>
  <si>
    <t>7:07:59</t>
  </si>
  <si>
    <t>6:28:56</t>
  </si>
  <si>
    <t>11729410</t>
  </si>
  <si>
    <t>7:03:18</t>
  </si>
  <si>
    <t>6:25:35</t>
  </si>
  <si>
    <t>11729383</t>
  </si>
  <si>
    <t>6:20:58</t>
  </si>
  <si>
    <t>6:01:43</t>
  </si>
  <si>
    <t>11729291</t>
  </si>
  <si>
    <t>5:37:25</t>
  </si>
  <si>
    <t>5:14:48</t>
  </si>
  <si>
    <t>Shavings</t>
  </si>
  <si>
    <t>11729058</t>
  </si>
  <si>
    <t>LZ-Canfor-S</t>
  </si>
  <si>
    <t>Sawdust     Pine             -    - -</t>
  </si>
  <si>
    <t>1474070</t>
  </si>
  <si>
    <t>15:05:23</t>
  </si>
  <si>
    <t>14:38:36</t>
  </si>
  <si>
    <t>11730820</t>
  </si>
  <si>
    <t>12:51:51</t>
  </si>
  <si>
    <t>12:17:59</t>
  </si>
  <si>
    <t>11730641</t>
  </si>
  <si>
    <t>Hendrix Lumber Co.</t>
  </si>
  <si>
    <t>141453</t>
  </si>
  <si>
    <t>12:33:58</t>
  </si>
  <si>
    <t>12:00:26</t>
  </si>
  <si>
    <t>11730601</t>
  </si>
  <si>
    <t>16:03:55</t>
  </si>
  <si>
    <t>15:33:17</t>
  </si>
  <si>
    <t>11730858</t>
  </si>
  <si>
    <t>11:32:16</t>
  </si>
  <si>
    <t>10:51:04</t>
  </si>
  <si>
    <t>11730409</t>
  </si>
  <si>
    <t>5:49:55</t>
  </si>
  <si>
    <t>5:17:05</t>
  </si>
  <si>
    <t>11729061</t>
  </si>
  <si>
    <t>Elkins Sawmill</t>
  </si>
  <si>
    <t>133763</t>
  </si>
  <si>
    <t>6:11:08</t>
  </si>
  <si>
    <t>5:53:42</t>
  </si>
  <si>
    <t>11729225</t>
  </si>
  <si>
    <t>LZ-Uwharrie Lumber Sawdust</t>
  </si>
  <si>
    <t>Uwharrie Lumber Company</t>
  </si>
  <si>
    <t>132348</t>
  </si>
  <si>
    <t>9:13:01</t>
  </si>
  <si>
    <t>8:38:26</t>
  </si>
  <si>
    <t>11729980</t>
  </si>
  <si>
    <t>7:21:21</t>
  </si>
  <si>
    <t>6:30:58</t>
  </si>
  <si>
    <t>11729418</t>
  </si>
  <si>
    <t>3:55:16</t>
  </si>
  <si>
    <t>3:37:06</t>
  </si>
  <si>
    <t>11728628</t>
  </si>
  <si>
    <t>10:49:15</t>
  </si>
  <si>
    <t>10:16:42</t>
  </si>
  <si>
    <t>11730342</t>
  </si>
  <si>
    <t>8:53:39</t>
  </si>
  <si>
    <t>8:29:56</t>
  </si>
  <si>
    <t>11729934</t>
  </si>
  <si>
    <t>16:00:50</t>
  </si>
  <si>
    <t>15:28:02</t>
  </si>
  <si>
    <t>11730857</t>
  </si>
  <si>
    <t>13:20:47</t>
  </si>
  <si>
    <t>12:53:16</t>
  </si>
  <si>
    <t>11730705</t>
  </si>
  <si>
    <t>McDowell Lumber and Pallet Co.</t>
  </si>
  <si>
    <t>122491</t>
  </si>
  <si>
    <t>Sawdust       dec.wood    -    - -</t>
  </si>
  <si>
    <t>812275</t>
  </si>
  <si>
    <t>Overall Result</t>
  </si>
  <si>
    <t>Time weighing out</t>
  </si>
  <si>
    <t>Time weighing in</t>
  </si>
  <si>
    <t>Weighing in date</t>
  </si>
  <si>
    <t>Comment 4</t>
  </si>
  <si>
    <t>Weighing log</t>
  </si>
  <si>
    <t>Weigh group</t>
  </si>
  <si>
    <t>Loading area</t>
  </si>
  <si>
    <t>Vendor</t>
  </si>
  <si>
    <t>Material</t>
  </si>
  <si>
    <t>11733736</t>
  </si>
  <si>
    <t>11.10.2022</t>
  </si>
  <si>
    <t>8:05:59</t>
  </si>
  <si>
    <t>8:42:13</t>
  </si>
  <si>
    <t>11734811</t>
  </si>
  <si>
    <t>13:24:33</t>
  </si>
  <si>
    <t>13:58:06</t>
  </si>
  <si>
    <t>11733310</t>
  </si>
  <si>
    <t>6:23:47</t>
  </si>
  <si>
    <t>7:03:50</t>
  </si>
  <si>
    <t>11734750</t>
  </si>
  <si>
    <t>12:43:41</t>
  </si>
  <si>
    <t>13:19:41</t>
  </si>
  <si>
    <t>11734660</t>
  </si>
  <si>
    <t>11:57:53</t>
  </si>
  <si>
    <t>12:33:19</t>
  </si>
  <si>
    <t>11734542</t>
  </si>
  <si>
    <t>11:20:31</t>
  </si>
  <si>
    <t>11:52:10</t>
  </si>
  <si>
    <t>11734883</t>
  </si>
  <si>
    <t>14:11:18</t>
  </si>
  <si>
    <t>14:39:01</t>
  </si>
  <si>
    <t>11732760</t>
  </si>
  <si>
    <t>4:35:29</t>
  </si>
  <si>
    <t>4:57:31</t>
  </si>
  <si>
    <t>11733270</t>
  </si>
  <si>
    <t>6:18:30</t>
  </si>
  <si>
    <t>6:51:16</t>
  </si>
  <si>
    <t>11734112</t>
  </si>
  <si>
    <t>9:24:35</t>
  </si>
  <si>
    <t>9:59:10</t>
  </si>
  <si>
    <t>133778</t>
  </si>
  <si>
    <t>Pine Log Company</t>
  </si>
  <si>
    <t>11733854</t>
  </si>
  <si>
    <t>8:30:32</t>
  </si>
  <si>
    <t>9:15:11</t>
  </si>
  <si>
    <t>11733868</t>
  </si>
  <si>
    <t>8:31:45</t>
  </si>
  <si>
    <t>9:21:57</t>
  </si>
  <si>
    <t>11734773</t>
  </si>
  <si>
    <t>12:57:56</t>
  </si>
  <si>
    <t>13:42:56</t>
  </si>
  <si>
    <t>11734876</t>
  </si>
  <si>
    <t>14:00:09</t>
  </si>
  <si>
    <t>14:31:41</t>
  </si>
  <si>
    <t>11734898</t>
  </si>
  <si>
    <t>14:14:53</t>
  </si>
  <si>
    <t>15:10:07</t>
  </si>
  <si>
    <t>134020</t>
  </si>
  <si>
    <t>Stoneville Lumber Co., Inc</t>
  </si>
  <si>
    <t>11734907</t>
  </si>
  <si>
    <t>14:25:56</t>
  </si>
  <si>
    <t>15:39:07</t>
  </si>
  <si>
    <t>134725</t>
  </si>
  <si>
    <t>Associated Hardwoods</t>
  </si>
  <si>
    <t>11733952</t>
  </si>
  <si>
    <t>8:52:29</t>
  </si>
  <si>
    <t>10:15:09</t>
  </si>
  <si>
    <t>11734666</t>
  </si>
  <si>
    <t>12:02:02</t>
  </si>
  <si>
    <t>12:57:05</t>
  </si>
  <si>
    <t>11734770</t>
  </si>
  <si>
    <t>12:55:51</t>
  </si>
  <si>
    <t>13:35:28</t>
  </si>
  <si>
    <t>11734870</t>
  </si>
  <si>
    <t>13:52:51</t>
  </si>
  <si>
    <t>14:19:07</t>
  </si>
  <si>
    <t>11731445</t>
  </si>
  <si>
    <t>1:24:27</t>
  </si>
  <si>
    <t>1:44:52</t>
  </si>
  <si>
    <t>11733193</t>
  </si>
  <si>
    <t>6:04:52</t>
  </si>
  <si>
    <t>6:26:23</t>
  </si>
  <si>
    <t>11733876</t>
  </si>
  <si>
    <t>8:34:08</t>
  </si>
  <si>
    <t>9:28:33</t>
  </si>
  <si>
    <t>11733903</t>
  </si>
  <si>
    <t>8:43:32</t>
  </si>
  <si>
    <t>9:41:16</t>
  </si>
  <si>
    <t>11734305</t>
  </si>
  <si>
    <t>10:11:39</t>
  </si>
  <si>
    <t>10:33:31</t>
  </si>
  <si>
    <t>11734464</t>
  </si>
  <si>
    <t>10:54:59</t>
  </si>
  <si>
    <t>11:16:37</t>
  </si>
  <si>
    <t>11734477</t>
  </si>
  <si>
    <t>10:56:27</t>
  </si>
  <si>
    <t>11:23:34</t>
  </si>
  <si>
    <t>11734743</t>
  </si>
  <si>
    <t>12:36:22</t>
  </si>
  <si>
    <t>13:06:54</t>
  </si>
  <si>
    <t>11734801</t>
  </si>
  <si>
    <t>13:05:39</t>
  </si>
  <si>
    <t>13:36:53</t>
  </si>
  <si>
    <t>11734980</t>
  </si>
  <si>
    <t>16:08:32</t>
  </si>
  <si>
    <t>16:44:33</t>
  </si>
  <si>
    <t>11735086</t>
  </si>
  <si>
    <t>20:16:20</t>
  </si>
  <si>
    <t>20:40:02</t>
  </si>
  <si>
    <t>11735252</t>
  </si>
  <si>
    <t>23:41:04</t>
  </si>
  <si>
    <t>11733769</t>
  </si>
  <si>
    <t>8:09:11</t>
  </si>
  <si>
    <t>8:43:46</t>
  </si>
  <si>
    <t>11734510</t>
  </si>
  <si>
    <t>11:08:56</t>
  </si>
  <si>
    <t>11:36:28</t>
  </si>
  <si>
    <t>11734908</t>
  </si>
  <si>
    <t>14:27:40</t>
  </si>
  <si>
    <t>15:01:27</t>
  </si>
  <si>
    <t>11732213</t>
  </si>
  <si>
    <t>3:11:33</t>
  </si>
  <si>
    <t>3:26:57</t>
  </si>
  <si>
    <t>11734586</t>
  </si>
  <si>
    <t>11:38:23</t>
  </si>
  <si>
    <t>12:07:52</t>
  </si>
  <si>
    <t>11734905</t>
  </si>
  <si>
    <t>14:21:34</t>
  </si>
  <si>
    <t>15:18:58</t>
  </si>
  <si>
    <t>11733479</t>
  </si>
  <si>
    <t>7:03:38</t>
  </si>
  <si>
    <t>7:26:35</t>
  </si>
  <si>
    <t>11733225</t>
  </si>
  <si>
    <t>6:13:28</t>
  </si>
  <si>
    <t>6:36:24</t>
  </si>
  <si>
    <t>11734751</t>
  </si>
  <si>
    <t>12:46:35</t>
  </si>
  <si>
    <t>13:33:56</t>
  </si>
  <si>
    <t>11735011</t>
  </si>
  <si>
    <t>17:17:02</t>
  </si>
  <si>
    <t>17:53:24</t>
  </si>
  <si>
    <t>11734616</t>
  </si>
  <si>
    <t>11:47:35</t>
  </si>
  <si>
    <t>12:14:25</t>
  </si>
  <si>
    <t>11735016</t>
  </si>
  <si>
    <t>17:41:17</t>
  </si>
  <si>
    <t>18:26:19</t>
  </si>
  <si>
    <t>11732766</t>
  </si>
  <si>
    <t>4:38:46</t>
  </si>
  <si>
    <t>5:13:46</t>
  </si>
  <si>
    <t>11735081</t>
  </si>
  <si>
    <t>20:07:43</t>
  </si>
  <si>
    <t>20:25:52</t>
  </si>
  <si>
    <t>134196</t>
  </si>
  <si>
    <t>Turman Sawmill Inc.</t>
  </si>
  <si>
    <t>11734885</t>
  </si>
  <si>
    <t>14:13:11</t>
  </si>
  <si>
    <t>14:55:43</t>
  </si>
  <si>
    <t>141476</t>
  </si>
  <si>
    <t>GPC Land and Timber LLC</t>
  </si>
  <si>
    <t>11734978</t>
  </si>
  <si>
    <t>16:05:13</t>
  </si>
  <si>
    <t>16:42:36</t>
  </si>
  <si>
    <t>151663</t>
  </si>
  <si>
    <t>New Hope Hardwoods</t>
  </si>
  <si>
    <t>11735112</t>
  </si>
  <si>
    <t>21:32:35</t>
  </si>
  <si>
    <t>22:00:13</t>
  </si>
  <si>
    <t>152405</t>
  </si>
  <si>
    <t>Sandhills Consolidated Services Inc</t>
  </si>
  <si>
    <t>11733702</t>
  </si>
  <si>
    <t>7:51:28</t>
  </si>
  <si>
    <t>8:35:02</t>
  </si>
  <si>
    <t>11733764</t>
  </si>
  <si>
    <t>8:07:43</t>
  </si>
  <si>
    <t>8:55:07</t>
  </si>
  <si>
    <t>11732823</t>
  </si>
  <si>
    <t>4:50:43</t>
  </si>
  <si>
    <t>5:08:51</t>
  </si>
  <si>
    <t>11732875</t>
  </si>
  <si>
    <t>4:56:58</t>
  </si>
  <si>
    <t>5:20:35</t>
  </si>
  <si>
    <t>11732889</t>
  </si>
  <si>
    <t>5:01:14</t>
  </si>
  <si>
    <t>5:42:54</t>
  </si>
  <si>
    <t>11732947</t>
  </si>
  <si>
    <t>5:13:18</t>
  </si>
  <si>
    <t>5:53:52</t>
  </si>
  <si>
    <t>11733007</t>
  </si>
  <si>
    <t>5:21:33</t>
  </si>
  <si>
    <t>6:07:02</t>
  </si>
  <si>
    <t>11733076</t>
  </si>
  <si>
    <t>5:42:27</t>
  </si>
  <si>
    <t>6:27:59</t>
  </si>
  <si>
    <t>11733666</t>
  </si>
  <si>
    <t>7:45:55</t>
  </si>
  <si>
    <t>8:18:49</t>
  </si>
  <si>
    <t>11733920</t>
  </si>
  <si>
    <t>8:46:23</t>
  </si>
  <si>
    <t>9:10:46</t>
  </si>
  <si>
    <t>11733955</t>
  </si>
  <si>
    <t>8:54:20</t>
  </si>
  <si>
    <t>9:30:23</t>
  </si>
  <si>
    <t>11734481</t>
  </si>
  <si>
    <t>10:59:41</t>
  </si>
  <si>
    <t>11:20:48</t>
  </si>
  <si>
    <t>11734768</t>
  </si>
  <si>
    <t>12:53:42</t>
  </si>
  <si>
    <t>13:32:24</t>
  </si>
  <si>
    <t>11734968</t>
  </si>
  <si>
    <t>15:32:42</t>
  </si>
  <si>
    <t>16:06:00</t>
  </si>
  <si>
    <t>11734979</t>
  </si>
  <si>
    <t>16:06:37</t>
  </si>
  <si>
    <t>16:27:06</t>
  </si>
  <si>
    <t>11732657</t>
  </si>
  <si>
    <t>4:08:13</t>
  </si>
  <si>
    <t>4:31:30</t>
  </si>
  <si>
    <t>11733446</t>
  </si>
  <si>
    <t>6:54:01</t>
  </si>
  <si>
    <t>7:13:23</t>
  </si>
  <si>
    <t>11733449</t>
  </si>
  <si>
    <t>6:56:25</t>
  </si>
  <si>
    <t>7:20:16</t>
  </si>
  <si>
    <t>11734083</t>
  </si>
  <si>
    <t>9:21:48</t>
  </si>
  <si>
    <t>9:46:34</t>
  </si>
  <si>
    <t>11734171</t>
  </si>
  <si>
    <t>9:38:41</t>
  </si>
  <si>
    <t>10:04:05</t>
  </si>
  <si>
    <t>11734193</t>
  </si>
  <si>
    <t>9:47:38</t>
  </si>
  <si>
    <t>10:13:16</t>
  </si>
  <si>
    <t>11734708</t>
  </si>
  <si>
    <t>12:16:07</t>
  </si>
  <si>
    <t>12:40:00</t>
  </si>
  <si>
    <t>11734745</t>
  </si>
  <si>
    <t>12:39:16</t>
  </si>
  <si>
    <t>13:02:38</t>
  </si>
  <si>
    <t>11734010</t>
  </si>
  <si>
    <t>9:05:55</t>
  </si>
  <si>
    <t>9:45:06</t>
  </si>
  <si>
    <t>11734664</t>
  </si>
  <si>
    <t>11:59:56</t>
  </si>
  <si>
    <t>12:55:15</t>
  </si>
  <si>
    <t>11734711</t>
  </si>
  <si>
    <t>12:17:51</t>
  </si>
  <si>
    <t>13:12:51</t>
  </si>
  <si>
    <t>11734741</t>
  </si>
  <si>
    <t>12:34:37</t>
  </si>
  <si>
    <t>13:21:56</t>
  </si>
  <si>
    <t>11734864</t>
  </si>
  <si>
    <t>13:47:25</t>
  </si>
  <si>
    <t>14:08:33</t>
  </si>
  <si>
    <t>11734918</t>
  </si>
  <si>
    <t>14:53:02</t>
  </si>
  <si>
    <t>15:28:56</t>
  </si>
  <si>
    <t>11733289</t>
  </si>
  <si>
    <t>6:21:26</t>
  </si>
  <si>
    <t>6:54:11</t>
  </si>
  <si>
    <t>11733473</t>
  </si>
  <si>
    <t>7:01:28</t>
  </si>
  <si>
    <t>7:29:02</t>
  </si>
  <si>
    <t>11733577</t>
  </si>
  <si>
    <t>7:23:07</t>
  </si>
  <si>
    <t>8:09:23</t>
  </si>
  <si>
    <t>11734361</t>
  </si>
  <si>
    <t>10:23:48</t>
  </si>
  <si>
    <t>10:58:31</t>
  </si>
  <si>
    <t>11734633</t>
  </si>
  <si>
    <t>11:53:55</t>
  </si>
  <si>
    <t>12:38:00</t>
  </si>
  <si>
    <t>11734909</t>
  </si>
  <si>
    <t>14:30:07</t>
  </si>
  <si>
    <t>15:00:12</t>
  </si>
  <si>
    <t>11732612</t>
  </si>
  <si>
    <t>3:55:14</t>
  </si>
  <si>
    <t>4:19:03</t>
  </si>
  <si>
    <t>11734016</t>
  </si>
  <si>
    <t>9:09:16</t>
  </si>
  <si>
    <t>9:56:43</t>
  </si>
  <si>
    <t>11734280</t>
  </si>
  <si>
    <t>10:03:29</t>
  </si>
  <si>
    <t>10:31:39</t>
  </si>
  <si>
    <t>11734560</t>
  </si>
  <si>
    <t>11:26:35</t>
  </si>
  <si>
    <t>11:48:02</t>
  </si>
  <si>
    <t>11734636</t>
  </si>
  <si>
    <t>11:56:15</t>
  </si>
  <si>
    <t>12:48:54</t>
  </si>
  <si>
    <t>11734607</t>
  </si>
  <si>
    <t>11:40:27</t>
  </si>
  <si>
    <t>12:19:50</t>
  </si>
  <si>
    <t>11734944</t>
  </si>
  <si>
    <t>15:30:37</t>
  </si>
  <si>
    <t>15:52:05</t>
  </si>
  <si>
    <t>11734986</t>
  </si>
  <si>
    <t>16:20:36</t>
  </si>
  <si>
    <t>16:58:52</t>
  </si>
  <si>
    <t>11735065</t>
  </si>
  <si>
    <t>19:29:38</t>
  </si>
  <si>
    <t>19:52:39</t>
  </si>
  <si>
    <t>11735317</t>
  </si>
  <si>
    <t>23:58:33</t>
  </si>
  <si>
    <t>11731765</t>
  </si>
  <si>
    <t>2:51:24</t>
  </si>
  <si>
    <t>3:09:56</t>
  </si>
  <si>
    <t>11735253</t>
  </si>
  <si>
    <t>23:42:58</t>
  </si>
  <si>
    <t>11735094</t>
  </si>
  <si>
    <t>21:08:43</t>
  </si>
  <si>
    <t>21:28:12</t>
  </si>
  <si>
    <t>131974</t>
  </si>
  <si>
    <t>Southern Veneer Specialty Products</t>
  </si>
  <si>
    <t>11732883</t>
  </si>
  <si>
    <t>4:58:58</t>
  </si>
  <si>
    <t>5:32:56</t>
  </si>
  <si>
    <t>11733075</t>
  </si>
  <si>
    <t>5:40:47</t>
  </si>
  <si>
    <t>6:14:43</t>
  </si>
  <si>
    <t>11733694</t>
  </si>
  <si>
    <t>7:49:21</t>
  </si>
  <si>
    <t>8:37:02</t>
  </si>
  <si>
    <t>11732319</t>
  </si>
  <si>
    <t>3:14:17</t>
  </si>
  <si>
    <t>3:36:07</t>
  </si>
  <si>
    <t>11733210</t>
  </si>
  <si>
    <t>6:07:18</t>
  </si>
  <si>
    <t>6:43:20</t>
  </si>
  <si>
    <t>11734342</t>
  </si>
  <si>
    <t>10:18:03</t>
  </si>
  <si>
    <t>10:40:22</t>
  </si>
  <si>
    <t>11734483</t>
  </si>
  <si>
    <t>11:02:11</t>
  </si>
  <si>
    <t>11:41:46</t>
  </si>
  <si>
    <t>11735015</t>
  </si>
  <si>
    <t>17:37:27</t>
  </si>
  <si>
    <t>18:12:26</t>
  </si>
  <si>
    <t>134393</t>
  </si>
  <si>
    <t>Griffith Lumber Co Inc</t>
  </si>
  <si>
    <t>11735192</t>
  </si>
  <si>
    <t>22:58:05</t>
  </si>
  <si>
    <t>148930</t>
  </si>
  <si>
    <t>Shoun Lumber LLC</t>
  </si>
  <si>
    <t>11733948</t>
  </si>
  <si>
    <t>8:50:20</t>
  </si>
  <si>
    <t>9:26:48</t>
  </si>
  <si>
    <t>11733923</t>
  </si>
  <si>
    <t>8:48:16</t>
  </si>
  <si>
    <t>9:51:37</t>
  </si>
  <si>
    <t>11734486</t>
  </si>
  <si>
    <t>11:06:33</t>
  </si>
  <si>
    <t>11:38:59</t>
  </si>
  <si>
    <t>11734906</t>
  </si>
  <si>
    <t>14:23:46</t>
  </si>
  <si>
    <t>15:27:01</t>
  </si>
  <si>
    <t>11734879</t>
  </si>
  <si>
    <t>14:05:54</t>
  </si>
  <si>
    <t>14:43:48</t>
  </si>
  <si>
    <t>11734062</t>
  </si>
  <si>
    <t>9:17:09</t>
  </si>
  <si>
    <t>10:35:47</t>
  </si>
  <si>
    <t>11734831</t>
  </si>
  <si>
    <t>13:32:32</t>
  </si>
  <si>
    <t>14:06:45</t>
  </si>
  <si>
    <t>11735005</t>
  </si>
  <si>
    <t>16:57:30</t>
  </si>
  <si>
    <t>17:22:28</t>
  </si>
  <si>
    <t>11734196</t>
  </si>
  <si>
    <t>9:49:00</t>
  </si>
  <si>
    <t>10:42:49</t>
  </si>
  <si>
    <t>11734012</t>
  </si>
  <si>
    <t>9:07:26</t>
  </si>
  <si>
    <t>10:29:51</t>
  </si>
  <si>
    <t>11733486</t>
  </si>
  <si>
    <t>7:07:17</t>
  </si>
  <si>
    <t>7:34:04</t>
  </si>
  <si>
    <t>11731559</t>
  </si>
  <si>
    <t>2:05:33</t>
  </si>
  <si>
    <t>2:26:38</t>
  </si>
  <si>
    <t>141740</t>
  </si>
  <si>
    <t>Darrell Brian Garrett</t>
  </si>
  <si>
    <t>LZ - Garrett Logging Eden Tract</t>
  </si>
  <si>
    <t>11733543</t>
  </si>
  <si>
    <t>7:18:29</t>
  </si>
  <si>
    <t>7:42:32</t>
  </si>
  <si>
    <t>11733552</t>
  </si>
  <si>
    <t>7:20:34</t>
  </si>
  <si>
    <t>7:54:26</t>
  </si>
  <si>
    <t>11734913</t>
  </si>
  <si>
    <t>14:35:18</t>
  </si>
  <si>
    <t>15:15:40</t>
  </si>
  <si>
    <t>151104</t>
  </si>
  <si>
    <t>Falling Oak Timber</t>
  </si>
  <si>
    <t>LZ-FallingOak-Coe Tract</t>
  </si>
  <si>
    <t>11734866</t>
  </si>
  <si>
    <t>13:49:21</t>
  </si>
  <si>
    <t>14:20:39</t>
  </si>
  <si>
    <t>11737324</t>
  </si>
  <si>
    <t>12.10.2022</t>
  </si>
  <si>
    <t>6:24:06</t>
  </si>
  <si>
    <t>7:00:12</t>
  </si>
  <si>
    <t>11738177</t>
  </si>
  <si>
    <t>9:01:46</t>
  </si>
  <si>
    <t>9:28:24</t>
  </si>
  <si>
    <t>11738881</t>
  </si>
  <si>
    <t>14:37:06</t>
  </si>
  <si>
    <t>15:02:12</t>
  </si>
  <si>
    <t>11738206</t>
  </si>
  <si>
    <t>9:11:37</t>
  </si>
  <si>
    <t>9:37:14</t>
  </si>
  <si>
    <t>11738599</t>
  </si>
  <si>
    <t>12:34:41</t>
  </si>
  <si>
    <t>13:04:52</t>
  </si>
  <si>
    <t>11738978</t>
  </si>
  <si>
    <t>16:29:26</t>
  </si>
  <si>
    <t>16:55:04</t>
  </si>
  <si>
    <t>11738894</t>
  </si>
  <si>
    <t>13:24:17</t>
  </si>
  <si>
    <t>14:04:09</t>
  </si>
  <si>
    <t>11738544</t>
  </si>
  <si>
    <t>10:42:23</t>
  </si>
  <si>
    <t>11:04:38</t>
  </si>
  <si>
    <t>131651</t>
  </si>
  <si>
    <t>Triple-N Lumber</t>
  </si>
  <si>
    <t>11737698</t>
  </si>
  <si>
    <t>7:32:41</t>
  </si>
  <si>
    <t>7:59:44</t>
  </si>
  <si>
    <t>11738645</t>
  </si>
  <si>
    <t>11:16:39</t>
  </si>
  <si>
    <t>11:59:50</t>
  </si>
  <si>
    <t>11738975</t>
  </si>
  <si>
    <t>15:22:42</t>
  </si>
  <si>
    <t>15:50:19</t>
  </si>
  <si>
    <t>11738806</t>
  </si>
  <si>
    <t>12:30:56</t>
  </si>
  <si>
    <t>12:49:19</t>
  </si>
  <si>
    <t>11737433</t>
  </si>
  <si>
    <t>6:45:09</t>
  </si>
  <si>
    <t>7:13:14</t>
  </si>
  <si>
    <t>11739099</t>
  </si>
  <si>
    <t>18:56:55</t>
  </si>
  <si>
    <t>19:24:03</t>
  </si>
  <si>
    <t>11738980</t>
  </si>
  <si>
    <t>16:44:28</t>
  </si>
  <si>
    <t>17:18:17</t>
  </si>
  <si>
    <t>11738601</t>
  </si>
  <si>
    <t>13:00:20</t>
  </si>
  <si>
    <t>13:21:23</t>
  </si>
  <si>
    <t>11738877</t>
  </si>
  <si>
    <t>14:00:01</t>
  </si>
  <si>
    <t>14:40:26</t>
  </si>
  <si>
    <t>11738583</t>
  </si>
  <si>
    <t>11:03:19</t>
  </si>
  <si>
    <t>11:30:37</t>
  </si>
  <si>
    <t>11738879</t>
  </si>
  <si>
    <t>14:18:10</t>
  </si>
  <si>
    <t>15:17:36</t>
  </si>
  <si>
    <t>134022</t>
  </si>
  <si>
    <t>R &amp; M Lumber</t>
  </si>
  <si>
    <t>11738874</t>
  </si>
  <si>
    <t>13:20:00</t>
  </si>
  <si>
    <t>13:49:14</t>
  </si>
  <si>
    <t>11738656</t>
  </si>
  <si>
    <t>11:26:26</t>
  </si>
  <si>
    <t>12:07:35</t>
  </si>
  <si>
    <t>11736956</t>
  </si>
  <si>
    <t>5:06:15</t>
  </si>
  <si>
    <t>5:39:21</t>
  </si>
  <si>
    <t>11738007</t>
  </si>
  <si>
    <t>8:30:36</t>
  </si>
  <si>
    <t>8:49:55</t>
  </si>
  <si>
    <t>11736938</t>
  </si>
  <si>
    <t>5:03:19</t>
  </si>
  <si>
    <t>5:27:31</t>
  </si>
  <si>
    <t>11737181</t>
  </si>
  <si>
    <t>5:57:16</t>
  </si>
  <si>
    <t>6:18:08</t>
  </si>
  <si>
    <t>11737541</t>
  </si>
  <si>
    <t>7:05:13</t>
  </si>
  <si>
    <t>7:36:23</t>
  </si>
  <si>
    <t>11737664</t>
  </si>
  <si>
    <t>7:28:11</t>
  </si>
  <si>
    <t>7:46:40</t>
  </si>
  <si>
    <t>11737874</t>
  </si>
  <si>
    <t>8:06:57</t>
  </si>
  <si>
    <t>8:33:33</t>
  </si>
  <si>
    <t>11738445</t>
  </si>
  <si>
    <t>10:10:40</t>
  </si>
  <si>
    <t>10:30:13</t>
  </si>
  <si>
    <t>11738743</t>
  </si>
  <si>
    <t>12:07:07</t>
  </si>
  <si>
    <t>12:24:33</t>
  </si>
  <si>
    <t>11738875</t>
  </si>
  <si>
    <t>13:52:58</t>
  </si>
  <si>
    <t>14:26:12</t>
  </si>
  <si>
    <t>11738902</t>
  </si>
  <si>
    <t>13:40:47</t>
  </si>
  <si>
    <t>14:10:50</t>
  </si>
  <si>
    <t>11738979</t>
  </si>
  <si>
    <t>16:39:30</t>
  </si>
  <si>
    <t>17:04:34</t>
  </si>
  <si>
    <t>11739123</t>
  </si>
  <si>
    <t>20:22:58</t>
  </si>
  <si>
    <t>20:43:59</t>
  </si>
  <si>
    <t>11739354</t>
  </si>
  <si>
    <t>23:48:21</t>
  </si>
  <si>
    <t>11736887</t>
  </si>
  <si>
    <t>4:51:58</t>
  </si>
  <si>
    <t>5:12:22</t>
  </si>
  <si>
    <t>11737763</t>
  </si>
  <si>
    <t>7:44:30</t>
  </si>
  <si>
    <t>8:06:17</t>
  </si>
  <si>
    <t>11738440</t>
  </si>
  <si>
    <t>10:08:14</t>
  </si>
  <si>
    <t>10:32:07</t>
  </si>
  <si>
    <t>11738602</t>
  </si>
  <si>
    <t>13:05:52</t>
  </si>
  <si>
    <t>13:31:13</t>
  </si>
  <si>
    <t>11737013</t>
  </si>
  <si>
    <t>5:21:25</t>
  </si>
  <si>
    <t>5:53:07</t>
  </si>
  <si>
    <t>11736110</t>
  </si>
  <si>
    <t>2:59:26</t>
  </si>
  <si>
    <t>3:21:12</t>
  </si>
  <si>
    <t>11736357</t>
  </si>
  <si>
    <t>3:28:36</t>
  </si>
  <si>
    <t>3:47:45</t>
  </si>
  <si>
    <t>11737523</t>
  </si>
  <si>
    <t>7:03:54</t>
  </si>
  <si>
    <t>7:25:20</t>
  </si>
  <si>
    <t>11737284</t>
  </si>
  <si>
    <t>6:18:49</t>
  </si>
  <si>
    <t>6:42:07</t>
  </si>
  <si>
    <t>11738974</t>
  </si>
  <si>
    <t>15:04:42</t>
  </si>
  <si>
    <t>15:29:41</t>
  </si>
  <si>
    <t>11738983</t>
  </si>
  <si>
    <t>17:49:47</t>
  </si>
  <si>
    <t>18:10:06</t>
  </si>
  <si>
    <t>131973</t>
  </si>
  <si>
    <t>Shaver Wood Products LLC</t>
  </si>
  <si>
    <t>11738230</t>
  </si>
  <si>
    <t>9:17:18</t>
  </si>
  <si>
    <t>9:50:20</t>
  </si>
  <si>
    <t>11738603</t>
  </si>
  <si>
    <t>13:07:50</t>
  </si>
  <si>
    <t>13:35:50</t>
  </si>
  <si>
    <t>11738330</t>
  </si>
  <si>
    <t>9:40:04</t>
  </si>
  <si>
    <t>10:05:35</t>
  </si>
  <si>
    <t>11738982</t>
  </si>
  <si>
    <t>17:34:30</t>
  </si>
  <si>
    <t>18:00:33</t>
  </si>
  <si>
    <t>11739163</t>
  </si>
  <si>
    <t>21:05:33</t>
  </si>
  <si>
    <t>21:28:30</t>
  </si>
  <si>
    <t>11736989</t>
  </si>
  <si>
    <t>5:11:52</t>
  </si>
  <si>
    <t>5:58:29</t>
  </si>
  <si>
    <t>11737092</t>
  </si>
  <si>
    <t>5:33:34</t>
  </si>
  <si>
    <t>6:10:32</t>
  </si>
  <si>
    <t>11738790</t>
  </si>
  <si>
    <t>12:22:04</t>
  </si>
  <si>
    <t>12:52:00</t>
  </si>
  <si>
    <t>11737841</t>
  </si>
  <si>
    <t>7:56:38</t>
  </si>
  <si>
    <t>8:24:29</t>
  </si>
  <si>
    <t>11736387</t>
  </si>
  <si>
    <t>3:33:01</t>
  </si>
  <si>
    <t>3:50:42</t>
  </si>
  <si>
    <t>11736499</t>
  </si>
  <si>
    <t>3:49:11</t>
  </si>
  <si>
    <t>4:07:51</t>
  </si>
  <si>
    <t>11737178</t>
  </si>
  <si>
    <t>5:55:47</t>
  </si>
  <si>
    <t>6:12:48</t>
  </si>
  <si>
    <t>11737338</t>
  </si>
  <si>
    <t>6:29:22</t>
  </si>
  <si>
    <t>6:49:08</t>
  </si>
  <si>
    <t>11737497</t>
  </si>
  <si>
    <t>6:55:46</t>
  </si>
  <si>
    <t>7:16:12</t>
  </si>
  <si>
    <t>11738269</t>
  </si>
  <si>
    <t>9:24:37</t>
  </si>
  <si>
    <t>9:47:58</t>
  </si>
  <si>
    <t>11738296</t>
  </si>
  <si>
    <t>9:36:37</t>
  </si>
  <si>
    <t>9:58:51</t>
  </si>
  <si>
    <t>11738732</t>
  </si>
  <si>
    <t>11:56:04</t>
  </si>
  <si>
    <t>12:19:49</t>
  </si>
  <si>
    <t>11737507</t>
  </si>
  <si>
    <t>6:58:44</t>
  </si>
  <si>
    <t>7:30:23</t>
  </si>
  <si>
    <t>11737807</t>
  </si>
  <si>
    <t>7:50:39</t>
  </si>
  <si>
    <t>8:19:14</t>
  </si>
  <si>
    <t>11737899</t>
  </si>
  <si>
    <t>8:09:14</t>
  </si>
  <si>
    <t>8:37:53</t>
  </si>
  <si>
    <t>11737931</t>
  </si>
  <si>
    <t>8:14:10</t>
  </si>
  <si>
    <t>8:48:21</t>
  </si>
  <si>
    <t>11738335</t>
  </si>
  <si>
    <t>9:42:08</t>
  </si>
  <si>
    <t>10:13:26</t>
  </si>
  <si>
    <t>11737464</t>
  </si>
  <si>
    <t>6:48:12</t>
  </si>
  <si>
    <t>7:19:43</t>
  </si>
  <si>
    <t>11737671</t>
  </si>
  <si>
    <t>7:30:26</t>
  </si>
  <si>
    <t>7:57:23</t>
  </si>
  <si>
    <t>11738518</t>
  </si>
  <si>
    <t>10:34:47</t>
  </si>
  <si>
    <t>11:01:19</t>
  </si>
  <si>
    <t>11738609</t>
  </si>
  <si>
    <t>11:06:41</t>
  </si>
  <si>
    <t>11:35:52</t>
  </si>
  <si>
    <t>11738652</t>
  </si>
  <si>
    <t>11:21:40</t>
  </si>
  <si>
    <t>12:08:47</t>
  </si>
  <si>
    <t>11738654</t>
  </si>
  <si>
    <t>11:24:19</t>
  </si>
  <si>
    <t>12:12:58</t>
  </si>
  <si>
    <t>11738977</t>
  </si>
  <si>
    <t>16:12:31</t>
  </si>
  <si>
    <t>16:43:06</t>
  </si>
  <si>
    <t>11736850</t>
  </si>
  <si>
    <t>4:43:10</t>
  </si>
  <si>
    <t>5:06:56</t>
  </si>
  <si>
    <t>11738105</t>
  </si>
  <si>
    <t>8:47:47</t>
  </si>
  <si>
    <t>9:13:28</t>
  </si>
  <si>
    <t>11738600</t>
  </si>
  <si>
    <t>12:39:09</t>
  </si>
  <si>
    <t>13:03:03</t>
  </si>
  <si>
    <t>11738647</t>
  </si>
  <si>
    <t>11:18:57</t>
  </si>
  <si>
    <t>11:54:08</t>
  </si>
  <si>
    <t>11738876</t>
  </si>
  <si>
    <t>13:58:38</t>
  </si>
  <si>
    <t>14:20:52</t>
  </si>
  <si>
    <t>11738880</t>
  </si>
  <si>
    <t>14:19:43</t>
  </si>
  <si>
    <t>14:42:46</t>
  </si>
  <si>
    <t>11738899</t>
  </si>
  <si>
    <t>13:34:47</t>
  </si>
  <si>
    <t>13:57:09</t>
  </si>
  <si>
    <t>11736608</t>
  </si>
  <si>
    <t>3:52:55</t>
  </si>
  <si>
    <t>4:21:12</t>
  </si>
  <si>
    <t>11738878</t>
  </si>
  <si>
    <t>14:05:35</t>
  </si>
  <si>
    <t>14:31:30</t>
  </si>
  <si>
    <t>11739173</t>
  </si>
  <si>
    <t>21:27:51</t>
  </si>
  <si>
    <t>21:53:43</t>
  </si>
  <si>
    <t>11736875</t>
  </si>
  <si>
    <t>4:47:54</t>
  </si>
  <si>
    <t>5:17:06</t>
  </si>
  <si>
    <t>11736921</t>
  </si>
  <si>
    <t>5:01:42</t>
  </si>
  <si>
    <t>5:51:15</t>
  </si>
  <si>
    <t>132367</t>
  </si>
  <si>
    <t>Boise Cascade Company</t>
  </si>
  <si>
    <t>11737101</t>
  </si>
  <si>
    <t>5:38:25</t>
  </si>
  <si>
    <t>6:20:24</t>
  </si>
  <si>
    <t>11739097</t>
  </si>
  <si>
    <t>18:43:48</t>
  </si>
  <si>
    <t>19:02:45</t>
  </si>
  <si>
    <t>11737823</t>
  </si>
  <si>
    <t>7:54:36</t>
  </si>
  <si>
    <t>8:31:36</t>
  </si>
  <si>
    <t>11738784</t>
  </si>
  <si>
    <t>12:17:31</t>
  </si>
  <si>
    <t>12:42:14</t>
  </si>
  <si>
    <t>11735462</t>
  </si>
  <si>
    <t>0:50:51</t>
  </si>
  <si>
    <t>1:23:35</t>
  </si>
  <si>
    <t>11735467</t>
  </si>
  <si>
    <t>0:53:14</t>
  </si>
  <si>
    <t>1:36:35</t>
  </si>
  <si>
    <t>11738883</t>
  </si>
  <si>
    <t>14:55:39</t>
  </si>
  <si>
    <t>15:32:28</t>
  </si>
  <si>
    <t>11739166</t>
  </si>
  <si>
    <t>21:08:07</t>
  </si>
  <si>
    <t>21:33:34</t>
  </si>
  <si>
    <t>11739169</t>
  </si>
  <si>
    <t>21:23:36</t>
  </si>
  <si>
    <t>21:41:16</t>
  </si>
  <si>
    <t>11739229</t>
  </si>
  <si>
    <t>23:00:38</t>
  </si>
  <si>
    <t>23:19:38</t>
  </si>
  <si>
    <t>11736914</t>
  </si>
  <si>
    <t>4:58:46</t>
  </si>
  <si>
    <t>5:29:33</t>
  </si>
  <si>
    <t>11735393</t>
  </si>
  <si>
    <t>0:22:11</t>
  </si>
  <si>
    <t>0:38:17</t>
  </si>
  <si>
    <t>11739194</t>
  </si>
  <si>
    <t>21:53:11</t>
  </si>
  <si>
    <t>22:09:11</t>
  </si>
  <si>
    <t>136546</t>
  </si>
  <si>
    <t>H&amp;M Wood Preserving Inc.</t>
  </si>
  <si>
    <t>11738976</t>
  </si>
  <si>
    <t>15:24:48</t>
  </si>
  <si>
    <t>15:56:59</t>
  </si>
  <si>
    <t>11738624</t>
  </si>
  <si>
    <t>11:09:55</t>
  </si>
  <si>
    <t>11:51:55</t>
  </si>
  <si>
    <t>133738</t>
  </si>
  <si>
    <t>Pine State Group Inc</t>
  </si>
  <si>
    <t>LZ Pine State - Pelham</t>
  </si>
  <si>
    <t>11738713</t>
  </si>
  <si>
    <t>11:47:36</t>
  </si>
  <si>
    <t>12:26:03</t>
  </si>
  <si>
    <t>11738882</t>
  </si>
  <si>
    <t>14:48:47</t>
  </si>
  <si>
    <t>15:09:32</t>
  </si>
  <si>
    <t>141454</t>
  </si>
  <si>
    <t>Calvin L Payne</t>
  </si>
  <si>
    <t>LZ Calvin L Payne - Wood Yard</t>
  </si>
  <si>
    <t>11738632</t>
  </si>
  <si>
    <t>11:15:16</t>
  </si>
  <si>
    <t>11:40:59</t>
  </si>
  <si>
    <t>11737995</t>
  </si>
  <si>
    <t>8:27:00</t>
  </si>
  <si>
    <t>9:05:32</t>
  </si>
  <si>
    <t>11738981</t>
  </si>
  <si>
    <t>17:32:37</t>
  </si>
  <si>
    <t>17:53:42</t>
  </si>
  <si>
    <t>11741670</t>
  </si>
  <si>
    <t>13.10.2022</t>
  </si>
  <si>
    <t>9:16:07</t>
  </si>
  <si>
    <t>9:40:12</t>
  </si>
  <si>
    <t>11742111</t>
  </si>
  <si>
    <t>10:45:06</t>
  </si>
  <si>
    <t>12:09:38</t>
  </si>
  <si>
    <t>11742542</t>
  </si>
  <si>
    <t>15:37:56</t>
  </si>
  <si>
    <t>15:57:50</t>
  </si>
  <si>
    <t>133764</t>
  </si>
  <si>
    <t>Fortner Lumber Co.</t>
  </si>
  <si>
    <t>11739597</t>
  </si>
  <si>
    <t>1:07:29</t>
  </si>
  <si>
    <t>1:47:11</t>
  </si>
  <si>
    <t>11742109</t>
  </si>
  <si>
    <t>10:35:31</t>
  </si>
  <si>
    <t>11:54:40</t>
  </si>
  <si>
    <t>11742227</t>
  </si>
  <si>
    <t>11:23:37</t>
  </si>
  <si>
    <t>12:38:35</t>
  </si>
  <si>
    <t>11742540</t>
  </si>
  <si>
    <t>15:10:37</t>
  </si>
  <si>
    <t>15:34:58</t>
  </si>
  <si>
    <t>11742626</t>
  </si>
  <si>
    <t>17:47:47</t>
  </si>
  <si>
    <t>18:09:11</t>
  </si>
  <si>
    <t>11741456</t>
  </si>
  <si>
    <t>8:10:06</t>
  </si>
  <si>
    <t>8:47:32</t>
  </si>
  <si>
    <t>11742226</t>
  </si>
  <si>
    <t>11:21:56</t>
  </si>
  <si>
    <t>12:27:39</t>
  </si>
  <si>
    <t>11742534</t>
  </si>
  <si>
    <t>14:22:01</t>
  </si>
  <si>
    <t>14:47:02</t>
  </si>
  <si>
    <t>11740699</t>
  </si>
  <si>
    <t>5:19:18</t>
  </si>
  <si>
    <t>5:40:55</t>
  </si>
  <si>
    <t>11741021</t>
  </si>
  <si>
    <t>6:43:35</t>
  </si>
  <si>
    <t>7:24:40</t>
  </si>
  <si>
    <t>11742409</t>
  </si>
  <si>
    <t>13:33:18</t>
  </si>
  <si>
    <t>13:53:08</t>
  </si>
  <si>
    <t>131652</t>
  </si>
  <si>
    <t>Home Lumber Company</t>
  </si>
  <si>
    <t>11740701</t>
  </si>
  <si>
    <t>5:20:52</t>
  </si>
  <si>
    <t>5:51:40</t>
  </si>
  <si>
    <t>11741880</t>
  </si>
  <si>
    <t>9:40:51</t>
  </si>
  <si>
    <t>10:28:52</t>
  </si>
  <si>
    <t>11742411</t>
  </si>
  <si>
    <t>13:57:37</t>
  </si>
  <si>
    <t>14:16:59</t>
  </si>
  <si>
    <t>11740198</t>
  </si>
  <si>
    <t>3:27:15</t>
  </si>
  <si>
    <t>3:47:02</t>
  </si>
  <si>
    <t>11741023</t>
  </si>
  <si>
    <t>6:47:13</t>
  </si>
  <si>
    <t>7:09:14</t>
  </si>
  <si>
    <t>11741459</t>
  </si>
  <si>
    <t>8:25:36</t>
  </si>
  <si>
    <t>9:03:21</t>
  </si>
  <si>
    <t>11742105</t>
  </si>
  <si>
    <t>10:28:22</t>
  </si>
  <si>
    <t>10:49:48</t>
  </si>
  <si>
    <t>11742405</t>
  </si>
  <si>
    <t>12:36:38</t>
  </si>
  <si>
    <t>13:04:28</t>
  </si>
  <si>
    <t>11740841</t>
  </si>
  <si>
    <t>6:31:20</t>
  </si>
  <si>
    <t>6:59:42</t>
  </si>
  <si>
    <t>11740707</t>
  </si>
  <si>
    <t>5:22:46</t>
  </si>
  <si>
    <t>6:04:42</t>
  </si>
  <si>
    <t>133769</t>
  </si>
  <si>
    <t>Gold Hill Forest Products</t>
  </si>
  <si>
    <t>11742537</t>
  </si>
  <si>
    <t>14:49:21</t>
  </si>
  <si>
    <t>15:15:21</t>
  </si>
  <si>
    <t>11740838</t>
  </si>
  <si>
    <t>6:22:55</t>
  </si>
  <si>
    <t>6:46:52</t>
  </si>
  <si>
    <t>11741457</t>
  </si>
  <si>
    <t>8:11:38</t>
  </si>
  <si>
    <t>8:35:28</t>
  </si>
  <si>
    <t>11741980</t>
  </si>
  <si>
    <t>11:16:15</t>
  </si>
  <si>
    <t>11742543</t>
  </si>
  <si>
    <t>15:50:58</t>
  </si>
  <si>
    <t>16:16:59</t>
  </si>
  <si>
    <t>11740616</t>
  </si>
  <si>
    <t>5:00:51</t>
  </si>
  <si>
    <t>5:20:07</t>
  </si>
  <si>
    <t>11741672</t>
  </si>
  <si>
    <t>9:25:43</t>
  </si>
  <si>
    <t>9:59:50</t>
  </si>
  <si>
    <t>11742407</t>
  </si>
  <si>
    <t>13:05:27</t>
  </si>
  <si>
    <t>13:29:13</t>
  </si>
  <si>
    <t>11741105</t>
  </si>
  <si>
    <t>6:49:17</t>
  </si>
  <si>
    <t>7:15:18</t>
  </si>
  <si>
    <t>11740125</t>
  </si>
  <si>
    <t>3:06:35</t>
  </si>
  <si>
    <t>3:24:59</t>
  </si>
  <si>
    <t>11740840</t>
  </si>
  <si>
    <t>6:29:53</t>
  </si>
  <si>
    <t>6:52:08</t>
  </si>
  <si>
    <t>11741018</t>
  </si>
  <si>
    <t>6:39:27</t>
  </si>
  <si>
    <t>7:10:51</t>
  </si>
  <si>
    <t>11741110</t>
  </si>
  <si>
    <t>7:10:41</t>
  </si>
  <si>
    <t>7:32:48</t>
  </si>
  <si>
    <t>11741396</t>
  </si>
  <si>
    <t>7:51:03</t>
  </si>
  <si>
    <t>8:08:07</t>
  </si>
  <si>
    <t>11741881</t>
  </si>
  <si>
    <t>9:42:46</t>
  </si>
  <si>
    <t>10:34:27</t>
  </si>
  <si>
    <t>11742107</t>
  </si>
  <si>
    <t>10:31:42</t>
  </si>
  <si>
    <t>11:01:20</t>
  </si>
  <si>
    <t>11742108</t>
  </si>
  <si>
    <t>10:33:14</t>
  </si>
  <si>
    <t>11:44:36</t>
  </si>
  <si>
    <t>11742531</t>
  </si>
  <si>
    <t>14:34:56</t>
  </si>
  <si>
    <t>15:06:15</t>
  </si>
  <si>
    <t>11742624</t>
  </si>
  <si>
    <t>16:40:34</t>
  </si>
  <si>
    <t>16:57:45</t>
  </si>
  <si>
    <t>11742725</t>
  </si>
  <si>
    <t>20:29:01</t>
  </si>
  <si>
    <t>20:49:27</t>
  </si>
  <si>
    <t>11742890</t>
  </si>
  <si>
    <t>23:50:35</t>
  </si>
  <si>
    <t>11742907</t>
  </si>
  <si>
    <t>23:52:42</t>
  </si>
  <si>
    <t>11740540</t>
  </si>
  <si>
    <t>4:44:05</t>
  </si>
  <si>
    <t>5:10:33</t>
  </si>
  <si>
    <t>11741669</t>
  </si>
  <si>
    <t>9:13:06</t>
  </si>
  <si>
    <t>9:38:32</t>
  </si>
  <si>
    <t>11742230</t>
  </si>
  <si>
    <t>11:51:13</t>
  </si>
  <si>
    <t>12:19:35</t>
  </si>
  <si>
    <t>11742536</t>
  </si>
  <si>
    <t>14:40:06</t>
  </si>
  <si>
    <t>15:03:44</t>
  </si>
  <si>
    <t>11739877</t>
  </si>
  <si>
    <t>2:11:33</t>
  </si>
  <si>
    <t>2:27:53</t>
  </si>
  <si>
    <t>11741111</t>
  </si>
  <si>
    <t>7:13:58</t>
  </si>
  <si>
    <t>7:44:48</t>
  </si>
  <si>
    <t>11742770</t>
  </si>
  <si>
    <t>22:37:06</t>
  </si>
  <si>
    <t>22:58:57</t>
  </si>
  <si>
    <t>11741259</t>
  </si>
  <si>
    <t>7:29:24</t>
  </si>
  <si>
    <t>7:55:09</t>
  </si>
  <si>
    <t>11741982</t>
  </si>
  <si>
    <t>10:20:12</t>
  </si>
  <si>
    <t>11:28:23</t>
  </si>
  <si>
    <t>11742639</t>
  </si>
  <si>
    <t>17:13:19</t>
  </si>
  <si>
    <t>17:35:57</t>
  </si>
  <si>
    <t>11742734</t>
  </si>
  <si>
    <t>20:59:55</t>
  </si>
  <si>
    <t>21:17:43</t>
  </si>
  <si>
    <t>11741671</t>
  </si>
  <si>
    <t>9:23:15</t>
  </si>
  <si>
    <t>9:47:06</t>
  </si>
  <si>
    <t>11742528</t>
  </si>
  <si>
    <t>14:26:13</t>
  </si>
  <si>
    <t>14:56:46</t>
  </si>
  <si>
    <t>11742625</t>
  </si>
  <si>
    <t>16:45:31</t>
  </si>
  <si>
    <t>17:14:06</t>
  </si>
  <si>
    <t>11741875</t>
  </si>
  <si>
    <t>9:33:03</t>
  </si>
  <si>
    <t>10:16:41</t>
  </si>
  <si>
    <t>11742740</t>
  </si>
  <si>
    <t>21:12:23</t>
  </si>
  <si>
    <t>21:39:21</t>
  </si>
  <si>
    <t>11742728</t>
  </si>
  <si>
    <t>20:37:21</t>
  </si>
  <si>
    <t>21:04:51</t>
  </si>
  <si>
    <t>143118</t>
  </si>
  <si>
    <t>Gregory Lumber, Inc</t>
  </si>
  <si>
    <t>11741977</t>
  </si>
  <si>
    <t>10:12:02</t>
  </si>
  <si>
    <t>10:59:25</t>
  </si>
  <si>
    <t>11740807</t>
  </si>
  <si>
    <t>5:44:09</t>
  </si>
  <si>
    <t>6:31:00</t>
  </si>
  <si>
    <t>11740645</t>
  </si>
  <si>
    <t>5:05:53</t>
  </si>
  <si>
    <t>5:33:39</t>
  </si>
  <si>
    <t>11740667</t>
  </si>
  <si>
    <t>5:11:51</t>
  </si>
  <si>
    <t>5:44:48</t>
  </si>
  <si>
    <t>11740887</t>
  </si>
  <si>
    <t>5:58:20</t>
  </si>
  <si>
    <t>6:18:37</t>
  </si>
  <si>
    <t>11741454</t>
  </si>
  <si>
    <t>8:05:39</t>
  </si>
  <si>
    <t>8:55:27</t>
  </si>
  <si>
    <t>11742113</t>
  </si>
  <si>
    <t>11:09:36</t>
  </si>
  <si>
    <t>11:40:53</t>
  </si>
  <si>
    <t>11742413</t>
  </si>
  <si>
    <t>14:15:23</t>
  </si>
  <si>
    <t>14:35:03</t>
  </si>
  <si>
    <t>11740275</t>
  </si>
  <si>
    <t>3:45:26</t>
  </si>
  <si>
    <t>4:06:25</t>
  </si>
  <si>
    <t>11741015</t>
  </si>
  <si>
    <t>6:34:22</t>
  </si>
  <si>
    <t>7:04:48</t>
  </si>
  <si>
    <t>11741109</t>
  </si>
  <si>
    <t>7:03:58</t>
  </si>
  <si>
    <t>7:36:57</t>
  </si>
  <si>
    <t>11741874</t>
  </si>
  <si>
    <t>9:31:05</t>
  </si>
  <si>
    <t>9:52:00</t>
  </si>
  <si>
    <t>11741883</t>
  </si>
  <si>
    <t>9:44:37</t>
  </si>
  <si>
    <t>10:05:58</t>
  </si>
  <si>
    <t>11742231</t>
  </si>
  <si>
    <t>12:11:05</t>
  </si>
  <si>
    <t>12:33:06</t>
  </si>
  <si>
    <t>11742410</t>
  </si>
  <si>
    <t>13:48:33</t>
  </si>
  <si>
    <t>14:12:30</t>
  </si>
  <si>
    <t>11740554</t>
  </si>
  <si>
    <t>4:46:42</t>
  </si>
  <si>
    <t>5:15:57</t>
  </si>
  <si>
    <t>11741108</t>
  </si>
  <si>
    <t>7:01:12</t>
  </si>
  <si>
    <t>7:22:32</t>
  </si>
  <si>
    <t>11741263</t>
  </si>
  <si>
    <t>7:49:16</t>
  </si>
  <si>
    <t>8:19:03</t>
  </si>
  <si>
    <t>11741400</t>
  </si>
  <si>
    <t>7:58:22</t>
  </si>
  <si>
    <t>8:33:50</t>
  </si>
  <si>
    <t>11741458</t>
  </si>
  <si>
    <t>8:23:20</t>
  </si>
  <si>
    <t>9:06:23</t>
  </si>
  <si>
    <t>11741668</t>
  </si>
  <si>
    <t>9:07:12</t>
  </si>
  <si>
    <t>9:33:57</t>
  </si>
  <si>
    <t>11741974</t>
  </si>
  <si>
    <t>9:52:17</t>
  </si>
  <si>
    <t>10:14:47</t>
  </si>
  <si>
    <t>11740538</t>
  </si>
  <si>
    <t>4:42:25</t>
  </si>
  <si>
    <t>5:07:07</t>
  </si>
  <si>
    <t>11742404</t>
  </si>
  <si>
    <t>12:32:28</t>
  </si>
  <si>
    <t>13:02:30</t>
  </si>
  <si>
    <t>11742538</t>
  </si>
  <si>
    <t>14:55:15</t>
  </si>
  <si>
    <t>15:31:25</t>
  </si>
  <si>
    <t>11742539</t>
  </si>
  <si>
    <t>14:57:02</t>
  </si>
  <si>
    <t>15:33:04</t>
  </si>
  <si>
    <t>11741666</t>
  </si>
  <si>
    <t>8:51:58</t>
  </si>
  <si>
    <t>9:16:57</t>
  </si>
  <si>
    <t>11741877</t>
  </si>
  <si>
    <t>9:35:20</t>
  </si>
  <si>
    <t>10:04:18</t>
  </si>
  <si>
    <t>11742112</t>
  </si>
  <si>
    <t>11:02:36</t>
  </si>
  <si>
    <t>11:31:51</t>
  </si>
  <si>
    <t>11742225</t>
  </si>
  <si>
    <t>11:12:29</t>
  </si>
  <si>
    <t>12:00:22</t>
  </si>
  <si>
    <t>11742229</t>
  </si>
  <si>
    <t>11:38:26</t>
  </si>
  <si>
    <t>12:17:27</t>
  </si>
  <si>
    <t>11742508</t>
  </si>
  <si>
    <t>14:00:15</t>
  </si>
  <si>
    <t>14:25:05</t>
  </si>
  <si>
    <t>11741256</t>
  </si>
  <si>
    <t>7:23:48</t>
  </si>
  <si>
    <t>7:42:52</t>
  </si>
  <si>
    <t>11741402</t>
  </si>
  <si>
    <t>8:00:55</t>
  </si>
  <si>
    <t>8:49:22</t>
  </si>
  <si>
    <t>11742106</t>
  </si>
  <si>
    <t>10:30:15</t>
  </si>
  <si>
    <t>11:18:10</t>
  </si>
  <si>
    <t>11742535</t>
  </si>
  <si>
    <t>14:38:13</t>
  </si>
  <si>
    <t>14:59:42</t>
  </si>
  <si>
    <t>11740837</t>
  </si>
  <si>
    <t>6:16:16</t>
  </si>
  <si>
    <t>6:43:12</t>
  </si>
  <si>
    <t>11739672</t>
  </si>
  <si>
    <t>1:28:44</t>
  </si>
  <si>
    <t>1:53:21</t>
  </si>
  <si>
    <t>11741019</t>
  </si>
  <si>
    <t>6:41:35</t>
  </si>
  <si>
    <t>7:18:14</t>
  </si>
  <si>
    <t>11742406</t>
  </si>
  <si>
    <t>12:38:26</t>
  </si>
  <si>
    <t>13:09:49</t>
  </si>
  <si>
    <t>11742687</t>
  </si>
  <si>
    <t>19:04:31</t>
  </si>
  <si>
    <t>19:33:56</t>
  </si>
  <si>
    <t>11740563</t>
  </si>
  <si>
    <t>4:49:59</t>
  </si>
  <si>
    <t>5:27:18</t>
  </si>
  <si>
    <t>11741398</t>
  </si>
  <si>
    <t>7:55:27</t>
  </si>
  <si>
    <t>8:26:17</t>
  </si>
  <si>
    <t>11740836</t>
  </si>
  <si>
    <t>6:07:50</t>
  </si>
  <si>
    <t>6:32:49</t>
  </si>
  <si>
    <t>11742104</t>
  </si>
  <si>
    <t>10:26:51</t>
  </si>
  <si>
    <t>11:08:18</t>
  </si>
  <si>
    <t>11740498</t>
  </si>
  <si>
    <t>4:34:09</t>
  </si>
  <si>
    <t>4:53:32</t>
  </si>
  <si>
    <t>11740842</t>
  </si>
  <si>
    <t>6:33:06</t>
  </si>
  <si>
    <t>6:53:54</t>
  </si>
  <si>
    <t>11741981</t>
  </si>
  <si>
    <t>10:18:15</t>
  </si>
  <si>
    <t>10:47:00</t>
  </si>
  <si>
    <t>11741983</t>
  </si>
  <si>
    <t>10:22:20</t>
  </si>
  <si>
    <t>10:57:27</t>
  </si>
  <si>
    <t>11742224</t>
  </si>
  <si>
    <t>11:10:54</t>
  </si>
  <si>
    <t>11:49:58</t>
  </si>
  <si>
    <t>11742637</t>
  </si>
  <si>
    <t>17:08:41</t>
  </si>
  <si>
    <t>17:41:50</t>
  </si>
  <si>
    <t>11742708</t>
  </si>
  <si>
    <t>19:59:48</t>
  </si>
  <si>
    <t>20:18:00</t>
  </si>
  <si>
    <t>11739530</t>
  </si>
  <si>
    <t>0:46:32</t>
  </si>
  <si>
    <t>1:08:52</t>
  </si>
  <si>
    <t>11742738</t>
  </si>
  <si>
    <t>21:11:13</t>
  </si>
  <si>
    <t>21:37:46</t>
  </si>
  <si>
    <t>11742412</t>
  </si>
  <si>
    <t>14:12:28</t>
  </si>
  <si>
    <t>14:44:39</t>
  </si>
  <si>
    <t>133808</t>
  </si>
  <si>
    <t>Bowling Logging and Chipping Inc.</t>
  </si>
  <si>
    <t>LZ-Bowling-421 Tract</t>
  </si>
  <si>
    <t>11742408</t>
  </si>
  <si>
    <t>13:24:01</t>
  </si>
  <si>
    <t>13:42:40</t>
  </si>
  <si>
    <t>LZ-Bowling-Pace Tract</t>
  </si>
  <si>
    <t>11742232</t>
  </si>
  <si>
    <t>12:17:03</t>
  </si>
  <si>
    <t>12:40:21</t>
  </si>
  <si>
    <t>11741261</t>
  </si>
  <si>
    <t>7:42:37</t>
  </si>
  <si>
    <t>8:02:53</t>
  </si>
  <si>
    <t>11742664</t>
  </si>
  <si>
    <t>18:33:00</t>
  </si>
  <si>
    <t>18:57:00</t>
  </si>
  <si>
    <t>11744309</t>
  </si>
  <si>
    <t>14.10.2022</t>
  </si>
  <si>
    <t>5:34:01</t>
  </si>
  <si>
    <t>5:55:50</t>
  </si>
  <si>
    <t>11745120</t>
  </si>
  <si>
    <t>8:54:55</t>
  </si>
  <si>
    <t>9:18:07</t>
  </si>
  <si>
    <t>11745590</t>
  </si>
  <si>
    <t>11:44:27</t>
  </si>
  <si>
    <t>12:06:59</t>
  </si>
  <si>
    <t>11743385</t>
  </si>
  <si>
    <t>2:11:47</t>
  </si>
  <si>
    <t>2:29:44</t>
  </si>
  <si>
    <t>11745028</t>
  </si>
  <si>
    <t>8:30:20</t>
  </si>
  <si>
    <t>8:52:24</t>
  </si>
  <si>
    <t>11745613</t>
  </si>
  <si>
    <t>12:01:19</t>
  </si>
  <si>
    <t>12:24:12</t>
  </si>
  <si>
    <t>11745630</t>
  </si>
  <si>
    <t>12:09:16</t>
  </si>
  <si>
    <t>12:52:50</t>
  </si>
  <si>
    <t>135535</t>
  </si>
  <si>
    <t>Roten Tie and Timber</t>
  </si>
  <si>
    <t>11745697</t>
  </si>
  <si>
    <t>13:16:18</t>
  </si>
  <si>
    <t>13:38:59</t>
  </si>
  <si>
    <t>135538</t>
  </si>
  <si>
    <t>New River Hardwood</t>
  </si>
  <si>
    <t>11743818</t>
  </si>
  <si>
    <t>3:38:41</t>
  </si>
  <si>
    <t>4:06:53</t>
  </si>
  <si>
    <t>11744891</t>
  </si>
  <si>
    <t>7:53:52</t>
  </si>
  <si>
    <t>8:31:25</t>
  </si>
  <si>
    <t>11744711</t>
  </si>
  <si>
    <t>6:57:18</t>
  </si>
  <si>
    <t>7:19:48</t>
  </si>
  <si>
    <t>11745189</t>
  </si>
  <si>
    <t>9:03:16</t>
  </si>
  <si>
    <t>9:31:30</t>
  </si>
  <si>
    <t>11743782</t>
  </si>
  <si>
    <t>3:32:23</t>
  </si>
  <si>
    <t>3:52:44</t>
  </si>
  <si>
    <t>11744561</t>
  </si>
  <si>
    <t>6:26:26</t>
  </si>
  <si>
    <t>6:47:43</t>
  </si>
  <si>
    <t>11744326</t>
  </si>
  <si>
    <t>5:44:53</t>
  </si>
  <si>
    <t>6:11:27</t>
  </si>
  <si>
    <t>11745631</t>
  </si>
  <si>
    <t>12:11:00</t>
  </si>
  <si>
    <t>12:37:11</t>
  </si>
  <si>
    <t>11744753</t>
  </si>
  <si>
    <t>7:12:04</t>
  </si>
  <si>
    <t>7:38:19</t>
  </si>
  <si>
    <t>11745615</t>
  </si>
  <si>
    <t>12:03:36</t>
  </si>
  <si>
    <t>12:41:32</t>
  </si>
  <si>
    <t>11743642</t>
  </si>
  <si>
    <t>3:02:14</t>
  </si>
  <si>
    <t>3:25:15</t>
  </si>
  <si>
    <t>11744854</t>
  </si>
  <si>
    <t>7:41:10</t>
  </si>
  <si>
    <t>8:06:53</t>
  </si>
  <si>
    <t>11745192</t>
  </si>
  <si>
    <t>9:06:42</t>
  </si>
  <si>
    <t>9:43:09</t>
  </si>
  <si>
    <t>11745664</t>
  </si>
  <si>
    <t>12:31:14</t>
  </si>
  <si>
    <t>13:07:19</t>
  </si>
  <si>
    <t>11744195</t>
  </si>
  <si>
    <t>5:09:14</t>
  </si>
  <si>
    <t>5:33:31</t>
  </si>
  <si>
    <t>11745020</t>
  </si>
  <si>
    <t>8:26:36</t>
  </si>
  <si>
    <t>8:49:26</t>
  </si>
  <si>
    <t>11743214</t>
  </si>
  <si>
    <t>1:21:42</t>
  </si>
  <si>
    <t>1:36:57</t>
  </si>
  <si>
    <t>11744451</t>
  </si>
  <si>
    <t>6:03:26</t>
  </si>
  <si>
    <t>6:23:08</t>
  </si>
  <si>
    <t>11744457</t>
  </si>
  <si>
    <t>6:05:09</t>
  </si>
  <si>
    <t>6:31:57</t>
  </si>
  <si>
    <t>11745870</t>
  </si>
  <si>
    <t>17:20:37</t>
  </si>
  <si>
    <t>17:38:02</t>
  </si>
  <si>
    <t>11745924</t>
  </si>
  <si>
    <t>21:02:21</t>
  </si>
  <si>
    <t>21:20:52</t>
  </si>
  <si>
    <t>11745232</t>
  </si>
  <si>
    <t>9:21:51</t>
  </si>
  <si>
    <t>9:54:36</t>
  </si>
  <si>
    <t>11744153</t>
  </si>
  <si>
    <t>4:57:59</t>
  </si>
  <si>
    <t>5:18:40</t>
  </si>
  <si>
    <t>11744180</t>
  </si>
  <si>
    <t>5:00:24</t>
  </si>
  <si>
    <t>5:25:56</t>
  </si>
  <si>
    <t>11744211</t>
  </si>
  <si>
    <t>5:11:58</t>
  </si>
  <si>
    <t>5:42:48</t>
  </si>
  <si>
    <t>11744276</t>
  </si>
  <si>
    <t>5:20:54</t>
  </si>
  <si>
    <t>5:49:10</t>
  </si>
  <si>
    <t>11743572</t>
  </si>
  <si>
    <t>2:55:09</t>
  </si>
  <si>
    <t>3:17:52</t>
  </si>
  <si>
    <t>11743954</t>
  </si>
  <si>
    <t>4:13:36</t>
  </si>
  <si>
    <t>4:33:13</t>
  </si>
  <si>
    <t>11744248</t>
  </si>
  <si>
    <t>5:18:26</t>
  </si>
  <si>
    <t>5:38:06</t>
  </si>
  <si>
    <t>11744738</t>
  </si>
  <si>
    <t>7:07:54</t>
  </si>
  <si>
    <t>7:32:49</t>
  </si>
  <si>
    <t>11744784</t>
  </si>
  <si>
    <t>7:19:13</t>
  </si>
  <si>
    <t>7:42:01</t>
  </si>
  <si>
    <t>11744920</t>
  </si>
  <si>
    <t>8:01:36</t>
  </si>
  <si>
    <t>8:22:33</t>
  </si>
  <si>
    <t>11745364</t>
  </si>
  <si>
    <t>10:11:09</t>
  </si>
  <si>
    <t>10:31:03</t>
  </si>
  <si>
    <t>11745476</t>
  </si>
  <si>
    <t>10:50:01</t>
  </si>
  <si>
    <t>11:09:14</t>
  </si>
  <si>
    <t>11744283</t>
  </si>
  <si>
    <t>5:23:28</t>
  </si>
  <si>
    <t>5:58:09</t>
  </si>
  <si>
    <t>11745099</t>
  </si>
  <si>
    <t>8:47:37</t>
  </si>
  <si>
    <t>9:08:04</t>
  </si>
  <si>
    <t>11745534</t>
  </si>
  <si>
    <t>11:15:31</t>
  </si>
  <si>
    <t>11:43:39</t>
  </si>
  <si>
    <t>11745593</t>
  </si>
  <si>
    <t>11:47:15</t>
  </si>
  <si>
    <t>12:28:39</t>
  </si>
  <si>
    <t>11745017</t>
  </si>
  <si>
    <t>8:24:51</t>
  </si>
  <si>
    <t>8:47:58</t>
  </si>
  <si>
    <t>11745264</t>
  </si>
  <si>
    <t>9:27:23</t>
  </si>
  <si>
    <t>9:51:35</t>
  </si>
  <si>
    <t>11745536</t>
  </si>
  <si>
    <t>11:16:59</t>
  </si>
  <si>
    <t>11:50:44</t>
  </si>
  <si>
    <t>11745609</t>
  </si>
  <si>
    <t>11:55:55</t>
  </si>
  <si>
    <t>12:30:14</t>
  </si>
  <si>
    <t>11745053</t>
  </si>
  <si>
    <t>8:35:08</t>
  </si>
  <si>
    <t>8:58:13</t>
  </si>
  <si>
    <t>11744078</t>
  </si>
  <si>
    <t>4:39:39</t>
  </si>
  <si>
    <t>5:10:36</t>
  </si>
  <si>
    <t>11744416</t>
  </si>
  <si>
    <t>5:53:56</t>
  </si>
  <si>
    <t>6:25:26</t>
  </si>
  <si>
    <t>11742983</t>
  </si>
  <si>
    <t>0:21:31</t>
  </si>
  <si>
    <t>0:40:11</t>
  </si>
  <si>
    <t>11744391</t>
  </si>
  <si>
    <t>5:46:27</t>
  </si>
  <si>
    <t>6:09:41</t>
  </si>
  <si>
    <t>11744504</t>
  </si>
  <si>
    <t>6:14:38</t>
  </si>
  <si>
    <t>6:36:27</t>
  </si>
  <si>
    <t>11745481</t>
  </si>
  <si>
    <t>10:53:48</t>
  </si>
  <si>
    <t>11:22:36</t>
  </si>
  <si>
    <t>11745816</t>
  </si>
  <si>
    <t>16:03:33</t>
  </si>
  <si>
    <t>16:38:54</t>
  </si>
  <si>
    <t>11745921</t>
  </si>
  <si>
    <t>20:24:23</t>
  </si>
  <si>
    <t>20:47:31</t>
  </si>
  <si>
    <t>11745811</t>
  </si>
  <si>
    <t>15:39:43</t>
  </si>
  <si>
    <t>16:07:27</t>
  </si>
  <si>
    <t>11742958</t>
  </si>
  <si>
    <t>0:08:36</t>
  </si>
  <si>
    <t>0:38:27</t>
  </si>
  <si>
    <t>11745008</t>
  </si>
  <si>
    <t>8:18:11</t>
  </si>
  <si>
    <t>8:35:59</t>
  </si>
  <si>
    <t>11745771</t>
  </si>
  <si>
    <t>14:42:29</t>
  </si>
  <si>
    <t>15:07:10</t>
  </si>
  <si>
    <t>11745552</t>
  </si>
  <si>
    <t>11:22:00</t>
  </si>
  <si>
    <t>12:03:26</t>
  </si>
  <si>
    <t>11746000</t>
  </si>
  <si>
    <t>15.10.2022</t>
  </si>
  <si>
    <t>1:07:45</t>
  </si>
  <si>
    <t>1:25:54</t>
  </si>
  <si>
    <t>11746001</t>
  </si>
  <si>
    <t>1:08:50</t>
  </si>
  <si>
    <t>1:38:49</t>
  </si>
  <si>
    <t>11746299</t>
  </si>
  <si>
    <t>10:52:11</t>
  </si>
  <si>
    <t>11:17:26</t>
  </si>
  <si>
    <t>LZ Jordan Lumber S</t>
  </si>
  <si>
    <t>11746042</t>
  </si>
  <si>
    <t>2:36:59</t>
  </si>
  <si>
    <t>2:57:18</t>
  </si>
  <si>
    <t>11746116</t>
  </si>
  <si>
    <t>5:05:43</t>
  </si>
  <si>
    <t>5:26:41</t>
  </si>
  <si>
    <t>11746140</t>
  </si>
  <si>
    <t>5:24:32</t>
  </si>
  <si>
    <t>5:46:34</t>
  </si>
  <si>
    <t>11746142</t>
  </si>
  <si>
    <t>6:19:27</t>
  </si>
  <si>
    <t>6:43:56</t>
  </si>
  <si>
    <t>11746206</t>
  </si>
  <si>
    <t>7:49:37</t>
  </si>
  <si>
    <t>8:12:28</t>
  </si>
  <si>
    <t>11746263</t>
  </si>
  <si>
    <t>10:16:39</t>
  </si>
  <si>
    <t>10:40:47</t>
  </si>
  <si>
    <t>11746351</t>
  </si>
  <si>
    <t>19:22:26</t>
  </si>
  <si>
    <t>19:47:14</t>
  </si>
  <si>
    <t>11746598</t>
  </si>
  <si>
    <t>16.10.2022</t>
  </si>
  <si>
    <t>18:51:02</t>
  </si>
  <si>
    <t>19:21:25</t>
  </si>
  <si>
    <t>11746607</t>
  </si>
  <si>
    <t>22:40:54</t>
  </si>
  <si>
    <t>22:58:46</t>
  </si>
  <si>
    <t>11746589</t>
  </si>
  <si>
    <t>17:10:47</t>
  </si>
  <si>
    <t>17:31:27</t>
  </si>
  <si>
    <t>11746467</t>
  </si>
  <si>
    <t>10:24:22</t>
  </si>
  <si>
    <t>10:56:56</t>
  </si>
  <si>
    <t>11746599</t>
  </si>
  <si>
    <t>19:03:00</t>
  </si>
  <si>
    <t>19:29:39</t>
  </si>
  <si>
    <t>11746604</t>
  </si>
  <si>
    <t>20:45:11</t>
  </si>
  <si>
    <t>21:03:53</t>
  </si>
  <si>
    <t>11746533</t>
  </si>
  <si>
    <t>11:06:49</t>
  </si>
  <si>
    <t>11:37:15</t>
  </si>
  <si>
    <t>11746563</t>
  </si>
  <si>
    <t>15:44:30</t>
  </si>
  <si>
    <t>16:08:01</t>
  </si>
  <si>
    <t>Weighing in week</t>
  </si>
  <si>
    <t>41.2022</t>
  </si>
  <si>
    <t>Entry Hours</t>
  </si>
  <si>
    <t>Daily Hours</t>
  </si>
  <si>
    <t>Daily Total Number of Chip Trucks by Hour</t>
  </si>
  <si>
    <t>Total Time</t>
  </si>
  <si>
    <t>Daily Average Number of Chip Trucks by Hour</t>
  </si>
  <si>
    <t>Daily Average Time of Weighing Chip Trucks by Hour</t>
  </si>
  <si>
    <t>Daily Average Time of Weighing Chip Trucks</t>
  </si>
  <si>
    <t>24:03:31</t>
  </si>
  <si>
    <t>24:29:02</t>
  </si>
  <si>
    <t>24:16:29</t>
  </si>
  <si>
    <t>24:07:56</t>
  </si>
  <si>
    <t>24:12:17</t>
  </si>
  <si>
    <t>24:16:47</t>
  </si>
  <si>
    <t>24:22:02</t>
  </si>
  <si>
    <t>Weekly Total Number of Chip Trucks by Hour</t>
  </si>
  <si>
    <t>Weekly Average Time of Weighing Chip Trucks by Hour</t>
  </si>
  <si>
    <t>Weekly Average Number of Chip Trucks by Hour</t>
  </si>
  <si>
    <t>Weekly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</si>
</sst>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">
    <xf numFmtId="0" fontId="0" fillId="0" borderId="0"/>
    <xf numFmtId="164" fontId="1" fillId="0" borderId="1" applyNumberFormat="0" applyProtection="0">
      <alignment horizontal="right" vertical="center"/>
    </xf>
    <xf numFmtId="164" fontId="1" fillId="2" borderId="4" applyNumberFormat="0" applyAlignment="0" applyProtection="0">
      <alignment horizontal="left" vertical="center" indent="1"/>
    </xf>
    <xf numFmtId="164" fontId="2" fillId="0" borderId="6" applyNumberFormat="0" applyProtection="0">
      <alignment horizontal="right" vertical="center"/>
    </xf>
    <xf numFmtId="0" fontId="2" fillId="3" borderId="6" applyNumberFormat="0" applyAlignment="0" applyProtection="0">
      <alignment horizontal="left" vertical="center" indent="1"/>
    </xf>
    <xf numFmtId="0" fontId="2" fillId="3" borderId="4" applyNumberFormat="0" applyAlignment="0" applyProtection="0">
      <alignment horizontal="left" vertical="center" indent="1"/>
    </xf>
  </cellStyleXfs>
  <cellXfs count="30">
    <xf numFmtId="0" fontId="0" fillId="0" borderId="0" xfId="0"/>
    <xf numFmtId="49" fontId="1" fillId="0" borderId="2" xfId="1" applyNumberFormat="1" applyBorder="1">
      <alignment horizontal="right" vertical="center"/>
    </xf>
    <xf numFmtId="49" fontId="1" fillId="0" borderId="3" xfId="1" applyNumberFormat="1" applyBorder="1">
      <alignment horizontal="right" vertical="center"/>
    </xf>
    <xf numFmtId="0" fontId="1" fillId="2" borderId="4" xfId="2" quotePrefix="1" applyNumberFormat="1" applyBorder="1" applyAlignment="1"/>
    <xf numFmtId="0" fontId="1" fillId="2" borderId="4" xfId="2" applyNumberFormat="1" applyBorder="1" applyAlignment="1"/>
    <xf numFmtId="49" fontId="1" fillId="0" borderId="5" xfId="1" applyNumberFormat="1" applyBorder="1">
      <alignment horizontal="right" vertical="center"/>
    </xf>
    <xf numFmtId="49" fontId="1" fillId="0" borderId="1" xfId="1" applyNumberFormat="1">
      <alignment horizontal="right" vertical="center"/>
    </xf>
    <xf numFmtId="0" fontId="1" fillId="2" borderId="4" xfId="2" quotePrefix="1" applyNumberFormat="1" applyAlignment="1"/>
    <xf numFmtId="0" fontId="1" fillId="2" borderId="4" xfId="2" applyNumberFormat="1" applyAlignment="1"/>
    <xf numFmtId="0" fontId="2" fillId="0" borderId="7" xfId="3" applyNumberFormat="1" applyBorder="1">
      <alignment horizontal="right" vertical="center"/>
    </xf>
    <xf numFmtId="0" fontId="2" fillId="0" borderId="6" xfId="3" applyNumberFormat="1">
      <alignment horizontal="right" vertical="center"/>
    </xf>
    <xf numFmtId="0" fontId="2" fillId="3" borderId="7" xfId="4" applyNumberFormat="1" applyBorder="1" applyAlignment="1"/>
    <xf numFmtId="0" fontId="2" fillId="3" borderId="6" xfId="4" applyNumberFormat="1" applyAlignment="1"/>
    <xf numFmtId="0" fontId="2" fillId="3" borderId="6" xfId="4" quotePrefix="1" applyNumberFormat="1" applyAlignment="1"/>
    <xf numFmtId="0" fontId="2" fillId="3" borderId="8" xfId="4" quotePrefix="1" applyNumberFormat="1" applyBorder="1" applyAlignment="1"/>
    <xf numFmtId="0" fontId="2" fillId="3" borderId="4" xfId="5" quotePrefix="1" applyNumberFormat="1" applyBorder="1" applyAlignment="1"/>
    <xf numFmtId="0" fontId="2" fillId="3" borderId="4" xfId="5" applyNumberFormat="1" applyBorder="1" applyAlignment="1"/>
    <xf numFmtId="165" fontId="0" fillId="0" borderId="0" xfId="0" applyNumberFormat="1"/>
    <xf numFmtId="165" fontId="0" fillId="0" borderId="0" xfId="0" applyNumberFormat="1" applyFont="1" applyBorder="1"/>
    <xf numFmtId="49" fontId="1" fillId="4" borderId="1" xfId="1" applyNumberFormat="1" applyFill="1">
      <alignment horizontal="right" vertical="center"/>
    </xf>
    <xf numFmtId="49" fontId="1" fillId="4" borderId="5" xfId="1" applyNumberFormat="1" applyFill="1" applyBorder="1">
      <alignment horizontal="right" vertical="center"/>
    </xf>
    <xf numFmtId="165" fontId="0" fillId="4" borderId="0" xfId="0" applyNumberFormat="1" applyFill="1"/>
    <xf numFmtId="0" fontId="0" fillId="4" borderId="0" xfId="0" applyFill="1"/>
    <xf numFmtId="49" fontId="1" fillId="5" borderId="5" xfId="1" applyNumberFormat="1" applyFill="1" applyBorder="1">
      <alignment horizontal="right" vertical="center"/>
    </xf>
    <xf numFmtId="49" fontId="1" fillId="6" borderId="1" xfId="1" applyNumberFormat="1" applyFill="1">
      <alignment horizontal="right" vertical="center"/>
    </xf>
    <xf numFmtId="49" fontId="1" fillId="6" borderId="5" xfId="1" applyNumberFormat="1" applyFill="1" applyBorder="1">
      <alignment horizontal="right" vertical="center"/>
    </xf>
    <xf numFmtId="165" fontId="0" fillId="6" borderId="0" xfId="0" applyNumberFormat="1" applyFill="1"/>
    <xf numFmtId="0" fontId="0" fillId="6" borderId="0" xfId="0" applyFill="1"/>
    <xf numFmtId="0" fontId="0" fillId="7" borderId="0" xfId="0" applyFill="1"/>
    <xf numFmtId="165" fontId="0" fillId="6" borderId="0" xfId="0" applyNumberFormat="1" applyFont="1" applyFill="1" applyBorder="1"/>
  </cellXfs>
  <cellStyles count="6">
    <cellStyle name="Normal" xfId="0" builtinId="0"/>
    <cellStyle name="SAPDataCell" xfId="1"/>
    <cellStyle name="SAPDataTotalCell" xfId="3"/>
    <cellStyle name="SAPDimensionCell" xfId="5"/>
    <cellStyle name="SAPMemberCell" xfId="2"/>
    <cellStyle name="SAPMemberTotalCell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1"/>
  <sheetViews>
    <sheetView tabSelected="1" topLeftCell="M1" zoomScale="96" zoomScaleNormal="96" workbookViewId="0">
      <selection activeCell="S12" sqref="S12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7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5" t="s">
        <v>347</v>
      </c>
      <c r="B1" s="16"/>
      <c r="C1" s="15" t="s">
        <v>346</v>
      </c>
      <c r="D1" s="16"/>
      <c r="E1" s="15" t="s">
        <v>345</v>
      </c>
      <c r="F1" s="15" t="s">
        <v>344</v>
      </c>
      <c r="G1" s="15" t="s">
        <v>343</v>
      </c>
      <c r="H1" s="15" t="s">
        <v>342</v>
      </c>
      <c r="I1" s="15" t="s">
        <v>341</v>
      </c>
      <c r="J1" s="15" t="s">
        <v>1704</v>
      </c>
      <c r="K1" s="3" t="s">
        <v>340</v>
      </c>
      <c r="L1" s="3" t="s">
        <v>339</v>
      </c>
      <c r="M1" s="17" t="s">
        <v>1709</v>
      </c>
      <c r="N1" t="s">
        <v>1706</v>
      </c>
      <c r="P1" t="s">
        <v>1707</v>
      </c>
      <c r="Q1" t="s">
        <v>1720</v>
      </c>
      <c r="R1" t="s">
        <v>1722</v>
      </c>
      <c r="S1" t="s">
        <v>1721</v>
      </c>
      <c r="T1" t="s">
        <v>1723</v>
      </c>
    </row>
    <row r="2" spans="1:20" x14ac:dyDescent="0.25">
      <c r="A2" s="14" t="s">
        <v>338</v>
      </c>
      <c r="B2" s="12"/>
      <c r="C2" s="12"/>
      <c r="D2" s="12"/>
      <c r="E2" s="12"/>
      <c r="F2" s="12"/>
      <c r="G2" s="12"/>
      <c r="H2" s="12"/>
      <c r="I2" s="12"/>
      <c r="J2" s="11"/>
      <c r="K2" s="10"/>
      <c r="L2" s="9"/>
      <c r="P2">
        <v>0</v>
      </c>
      <c r="Q2">
        <f>COUNTIF(N:N,"0")</f>
        <v>6</v>
      </c>
      <c r="R2">
        <f>AVERAGE($Q$2:$Q$25)</f>
        <v>21.625</v>
      </c>
      <c r="S2" s="17">
        <f t="shared" ref="S2:S25" si="0">AVERAGEIF($N$2:$N$1200,  P2, $M$2:$M$1200)</f>
        <v>1.8869598765432097E-2</v>
      </c>
      <c r="T2" s="17">
        <f>AVERAGEIF($S$2:$S$25,"&lt;&gt; 0")</f>
        <v>1.9264920446694526E-2</v>
      </c>
    </row>
    <row r="3" spans="1:20" x14ac:dyDescent="0.25">
      <c r="A3" s="3" t="s">
        <v>72</v>
      </c>
      <c r="B3" s="7" t="s">
        <v>71</v>
      </c>
      <c r="C3" s="13" t="s">
        <v>21</v>
      </c>
      <c r="D3" s="12"/>
      <c r="E3" s="12"/>
      <c r="F3" s="12"/>
      <c r="G3" s="12"/>
      <c r="H3" s="12"/>
      <c r="I3" s="12"/>
      <c r="J3" s="11"/>
      <c r="K3" s="10"/>
      <c r="L3" s="9"/>
      <c r="P3">
        <v>1</v>
      </c>
      <c r="Q3">
        <f>COUNTIF(N:N,"1")</f>
        <v>7</v>
      </c>
      <c r="R3">
        <f t="shared" ref="R3:R25" si="1">AVERAGE($Q$2:$Q$25)</f>
        <v>21.625</v>
      </c>
      <c r="S3" s="17">
        <f t="shared" si="0"/>
        <v>1.6484788359788363E-2</v>
      </c>
      <c r="T3" s="17">
        <f t="shared" ref="T3:T25" si="2">AVERAGEIF($S$2:$S$25,"&lt;&gt; 0")</f>
        <v>1.9264920446694526E-2</v>
      </c>
    </row>
    <row r="4" spans="1:20" x14ac:dyDescent="0.25">
      <c r="A4" s="4"/>
      <c r="B4" s="8"/>
      <c r="C4" s="7" t="s">
        <v>70</v>
      </c>
      <c r="D4" s="7" t="s">
        <v>69</v>
      </c>
      <c r="E4" s="7" t="s">
        <v>69</v>
      </c>
      <c r="F4" s="7" t="s">
        <v>5</v>
      </c>
      <c r="G4" s="7" t="s">
        <v>68</v>
      </c>
      <c r="H4" s="7" t="s">
        <v>56</v>
      </c>
      <c r="I4" s="7" t="s">
        <v>2</v>
      </c>
      <c r="J4" s="3" t="s">
        <v>1705</v>
      </c>
      <c r="K4" s="6" t="s">
        <v>67</v>
      </c>
      <c r="L4" s="5" t="s">
        <v>66</v>
      </c>
      <c r="M4" s="17">
        <f t="shared" ref="M4:M66" si="3">L4-K4</f>
        <v>1.4097222222222205E-2</v>
      </c>
      <c r="N4">
        <f t="shared" ref="N4:N66" si="4">HOUR(K4)</f>
        <v>7</v>
      </c>
      <c r="P4">
        <v>2</v>
      </c>
      <c r="Q4">
        <f>COUNTIF(N:N,"2")</f>
        <v>8</v>
      </c>
      <c r="R4">
        <f t="shared" si="1"/>
        <v>21.625</v>
      </c>
      <c r="S4" s="17">
        <f t="shared" si="0"/>
        <v>1.4078414351851856E-2</v>
      </c>
      <c r="T4" s="17">
        <f t="shared" si="2"/>
        <v>1.9264920446694526E-2</v>
      </c>
    </row>
    <row r="5" spans="1:20" x14ac:dyDescent="0.25">
      <c r="A5" s="4"/>
      <c r="B5" s="8"/>
      <c r="C5" s="7" t="s">
        <v>65</v>
      </c>
      <c r="D5" s="7" t="s">
        <v>64</v>
      </c>
      <c r="E5" s="7" t="s">
        <v>64</v>
      </c>
      <c r="F5" s="7" t="s">
        <v>5</v>
      </c>
      <c r="G5" s="13" t="s">
        <v>21</v>
      </c>
      <c r="H5" s="12"/>
      <c r="I5" s="12"/>
      <c r="J5" s="11"/>
      <c r="K5" s="10"/>
      <c r="L5" s="9"/>
      <c r="P5">
        <v>3</v>
      </c>
      <c r="Q5">
        <f>COUNTIF(N:N,"3")</f>
        <v>16</v>
      </c>
      <c r="R5">
        <f t="shared" si="1"/>
        <v>21.625</v>
      </c>
      <c r="S5" s="17">
        <f t="shared" si="0"/>
        <v>1.4427083333333335E-2</v>
      </c>
      <c r="T5" s="17">
        <f t="shared" si="2"/>
        <v>1.9264920446694526E-2</v>
      </c>
    </row>
    <row r="6" spans="1:20" x14ac:dyDescent="0.25">
      <c r="A6" s="4"/>
      <c r="B6" s="8"/>
      <c r="C6" s="8"/>
      <c r="D6" s="8"/>
      <c r="E6" s="8"/>
      <c r="F6" s="8"/>
      <c r="G6" s="7" t="s">
        <v>63</v>
      </c>
      <c r="H6" s="7" t="s">
        <v>56</v>
      </c>
      <c r="I6" s="7" t="s">
        <v>2</v>
      </c>
      <c r="J6" s="3" t="s">
        <v>1705</v>
      </c>
      <c r="K6" s="6" t="s">
        <v>62</v>
      </c>
      <c r="L6" s="5" t="s">
        <v>61</v>
      </c>
      <c r="M6" s="17">
        <f t="shared" si="3"/>
        <v>1.6458333333333353E-2</v>
      </c>
      <c r="N6">
        <f t="shared" si="4"/>
        <v>6</v>
      </c>
      <c r="P6">
        <v>4</v>
      </c>
      <c r="Q6">
        <f>COUNTIF(N:N,"4")</f>
        <v>24</v>
      </c>
      <c r="R6">
        <f t="shared" si="1"/>
        <v>21.625</v>
      </c>
      <c r="S6" s="17">
        <f t="shared" si="0"/>
        <v>1.7494695216049381E-2</v>
      </c>
      <c r="T6" s="17">
        <f t="shared" si="2"/>
        <v>1.9264920446694526E-2</v>
      </c>
    </row>
    <row r="7" spans="1:20" x14ac:dyDescent="0.25">
      <c r="A7" s="4"/>
      <c r="B7" s="8"/>
      <c r="C7" s="8"/>
      <c r="D7" s="8"/>
      <c r="E7" s="8"/>
      <c r="F7" s="8"/>
      <c r="G7" s="7" t="s">
        <v>60</v>
      </c>
      <c r="H7" s="7" t="s">
        <v>56</v>
      </c>
      <c r="I7" s="7" t="s">
        <v>2</v>
      </c>
      <c r="J7" s="3" t="s">
        <v>1705</v>
      </c>
      <c r="K7" s="6" t="s">
        <v>59</v>
      </c>
      <c r="L7" s="5" t="s">
        <v>58</v>
      </c>
      <c r="M7" s="17">
        <f t="shared" si="3"/>
        <v>2.2395833333333282E-2</v>
      </c>
      <c r="N7">
        <f t="shared" si="4"/>
        <v>14</v>
      </c>
      <c r="P7">
        <v>5</v>
      </c>
      <c r="Q7">
        <f>COUNTIF(N:N,"5")</f>
        <v>39</v>
      </c>
      <c r="R7">
        <f t="shared" si="1"/>
        <v>21.625</v>
      </c>
      <c r="S7" s="17">
        <f t="shared" si="0"/>
        <v>2.1030389363722698E-2</v>
      </c>
      <c r="T7" s="17">
        <f t="shared" si="2"/>
        <v>1.9264920446694526E-2</v>
      </c>
    </row>
    <row r="8" spans="1:20" x14ac:dyDescent="0.25">
      <c r="A8" s="4"/>
      <c r="B8" s="8"/>
      <c r="C8" s="8"/>
      <c r="D8" s="8"/>
      <c r="E8" s="8"/>
      <c r="F8" s="8"/>
      <c r="G8" s="7" t="s">
        <v>57</v>
      </c>
      <c r="H8" s="7" t="s">
        <v>56</v>
      </c>
      <c r="I8" s="7" t="s">
        <v>2</v>
      </c>
      <c r="J8" s="3" t="s">
        <v>1705</v>
      </c>
      <c r="K8" s="6" t="s">
        <v>55</v>
      </c>
      <c r="L8" s="5" t="s">
        <v>54</v>
      </c>
      <c r="M8" s="17">
        <f t="shared" si="3"/>
        <v>1.6759259259259363E-2</v>
      </c>
      <c r="N8">
        <f t="shared" si="4"/>
        <v>16</v>
      </c>
      <c r="P8">
        <v>6</v>
      </c>
      <c r="Q8">
        <f>COUNTIF(N:N,"6")</f>
        <v>40</v>
      </c>
      <c r="R8">
        <f t="shared" si="1"/>
        <v>21.625</v>
      </c>
      <c r="S8" s="17">
        <f t="shared" si="0"/>
        <v>1.9210648148148154E-2</v>
      </c>
      <c r="T8" s="17">
        <f t="shared" si="2"/>
        <v>1.9264920446694526E-2</v>
      </c>
    </row>
    <row r="9" spans="1:20" x14ac:dyDescent="0.25">
      <c r="A9" s="4"/>
      <c r="B9" s="8"/>
      <c r="C9" s="8"/>
      <c r="D9" s="8"/>
      <c r="E9" s="8"/>
      <c r="F9" s="8"/>
      <c r="G9" s="7" t="s">
        <v>686</v>
      </c>
      <c r="H9" s="7" t="s">
        <v>56</v>
      </c>
      <c r="I9" s="7" t="s">
        <v>349</v>
      </c>
      <c r="J9" s="3" t="s">
        <v>1705</v>
      </c>
      <c r="K9" s="6" t="s">
        <v>687</v>
      </c>
      <c r="L9" s="5" t="s">
        <v>688</v>
      </c>
      <c r="M9" s="17">
        <f t="shared" si="3"/>
        <v>4.3993055555555605E-2</v>
      </c>
      <c r="N9">
        <f t="shared" si="4"/>
        <v>8</v>
      </c>
      <c r="P9">
        <v>7</v>
      </c>
      <c r="Q9">
        <f>COUNTIF(N:N,"7")</f>
        <v>39</v>
      </c>
      <c r="R9">
        <f t="shared" si="1"/>
        <v>21.625</v>
      </c>
      <c r="S9" s="17">
        <f t="shared" si="0"/>
        <v>1.930347815764483E-2</v>
      </c>
      <c r="T9" s="17">
        <f t="shared" si="2"/>
        <v>1.9264920446694526E-2</v>
      </c>
    </row>
    <row r="10" spans="1:20" x14ac:dyDescent="0.25">
      <c r="A10" s="4"/>
      <c r="B10" s="8"/>
      <c r="C10" s="8"/>
      <c r="D10" s="8"/>
      <c r="E10" s="8"/>
      <c r="F10" s="8"/>
      <c r="G10" s="7" t="s">
        <v>689</v>
      </c>
      <c r="H10" s="7" t="s">
        <v>56</v>
      </c>
      <c r="I10" s="7" t="s">
        <v>349</v>
      </c>
      <c r="J10" s="3" t="s">
        <v>1705</v>
      </c>
      <c r="K10" s="6" t="s">
        <v>690</v>
      </c>
      <c r="L10" s="5" t="s">
        <v>691</v>
      </c>
      <c r="M10" s="17">
        <f t="shared" si="3"/>
        <v>2.2523148148148098E-2</v>
      </c>
      <c r="N10">
        <f t="shared" si="4"/>
        <v>11</v>
      </c>
      <c r="P10">
        <v>8</v>
      </c>
      <c r="Q10">
        <f>COUNTIF(N:N,"8")</f>
        <v>39</v>
      </c>
      <c r="R10">
        <f t="shared" si="1"/>
        <v>21.625</v>
      </c>
      <c r="S10" s="17">
        <f t="shared" si="0"/>
        <v>2.5238010446343793E-2</v>
      </c>
      <c r="T10" s="17">
        <f t="shared" si="2"/>
        <v>1.9264920446694526E-2</v>
      </c>
    </row>
    <row r="11" spans="1:20" x14ac:dyDescent="0.25">
      <c r="A11" s="4"/>
      <c r="B11" s="8"/>
      <c r="C11" s="8"/>
      <c r="D11" s="8"/>
      <c r="E11" s="8"/>
      <c r="F11" s="8"/>
      <c r="G11" s="7" t="s">
        <v>692</v>
      </c>
      <c r="H11" s="7" t="s">
        <v>56</v>
      </c>
      <c r="I11" s="7" t="s">
        <v>349</v>
      </c>
      <c r="J11" s="3" t="s">
        <v>1705</v>
      </c>
      <c r="K11" s="6" t="s">
        <v>693</v>
      </c>
      <c r="L11" s="5" t="s">
        <v>694</v>
      </c>
      <c r="M11" s="17">
        <f t="shared" si="3"/>
        <v>4.3923611111111094E-2</v>
      </c>
      <c r="N11">
        <f t="shared" si="4"/>
        <v>14</v>
      </c>
      <c r="P11">
        <v>9</v>
      </c>
      <c r="Q11">
        <f>COUNTIF(N:N,"9")</f>
        <v>36</v>
      </c>
      <c r="R11">
        <f t="shared" si="1"/>
        <v>21.625</v>
      </c>
      <c r="S11" s="17">
        <f t="shared" si="0"/>
        <v>2.3976980452674906E-2</v>
      </c>
      <c r="T11" s="17">
        <f t="shared" si="2"/>
        <v>1.9264920446694526E-2</v>
      </c>
    </row>
    <row r="12" spans="1:20" x14ac:dyDescent="0.25">
      <c r="A12" s="4"/>
      <c r="B12" s="8"/>
      <c r="C12" s="8"/>
      <c r="D12" s="8"/>
      <c r="E12" s="8"/>
      <c r="F12" s="8"/>
      <c r="G12" s="7" t="s">
        <v>737</v>
      </c>
      <c r="H12" s="7" t="s">
        <v>56</v>
      </c>
      <c r="I12" s="7" t="s">
        <v>738</v>
      </c>
      <c r="J12" s="3" t="s">
        <v>1705</v>
      </c>
      <c r="K12" s="6" t="s">
        <v>739</v>
      </c>
      <c r="L12" s="5" t="s">
        <v>740</v>
      </c>
      <c r="M12" s="17">
        <f t="shared" si="3"/>
        <v>2.5069444444444422E-2</v>
      </c>
      <c r="N12">
        <f t="shared" si="4"/>
        <v>6</v>
      </c>
      <c r="P12">
        <v>10</v>
      </c>
      <c r="Q12">
        <f>COUNTIF(N:N,"10")</f>
        <v>37</v>
      </c>
      <c r="R12">
        <f t="shared" si="1"/>
        <v>21.625</v>
      </c>
      <c r="S12" s="17">
        <f t="shared" si="0"/>
        <v>2.3962399899899907E-2</v>
      </c>
      <c r="T12" s="17">
        <f t="shared" si="2"/>
        <v>1.9264920446694526E-2</v>
      </c>
    </row>
    <row r="13" spans="1:20" x14ac:dyDescent="0.25">
      <c r="A13" s="4"/>
      <c r="B13" s="8"/>
      <c r="C13" s="8"/>
      <c r="D13" s="8"/>
      <c r="E13" s="8"/>
      <c r="F13" s="8"/>
      <c r="G13" s="7" t="s">
        <v>741</v>
      </c>
      <c r="H13" s="7" t="s">
        <v>56</v>
      </c>
      <c r="I13" s="7" t="s">
        <v>738</v>
      </c>
      <c r="J13" s="3" t="s">
        <v>1705</v>
      </c>
      <c r="K13" s="6" t="s">
        <v>742</v>
      </c>
      <c r="L13" s="5" t="s">
        <v>743</v>
      </c>
      <c r="M13" s="17">
        <f t="shared" si="3"/>
        <v>1.8495370370370356E-2</v>
      </c>
      <c r="N13">
        <f t="shared" si="4"/>
        <v>9</v>
      </c>
      <c r="P13">
        <v>11</v>
      </c>
      <c r="Q13">
        <f>COUNTIF(N:N,"11")</f>
        <v>39</v>
      </c>
      <c r="R13">
        <f t="shared" si="1"/>
        <v>21.625</v>
      </c>
      <c r="S13" s="17">
        <f t="shared" si="0"/>
        <v>2.5777243589743593E-2</v>
      </c>
      <c r="T13" s="17">
        <f t="shared" si="2"/>
        <v>1.9264920446694526E-2</v>
      </c>
    </row>
    <row r="14" spans="1:20" x14ac:dyDescent="0.25">
      <c r="A14" s="4"/>
      <c r="B14" s="8"/>
      <c r="C14" s="8"/>
      <c r="D14" s="8"/>
      <c r="E14" s="8"/>
      <c r="F14" s="8"/>
      <c r="G14" s="7" t="s">
        <v>744</v>
      </c>
      <c r="H14" s="7" t="s">
        <v>56</v>
      </c>
      <c r="I14" s="7" t="s">
        <v>738</v>
      </c>
      <c r="J14" s="3" t="s">
        <v>1705</v>
      </c>
      <c r="K14" s="6" t="s">
        <v>745</v>
      </c>
      <c r="L14" s="5" t="s">
        <v>746</v>
      </c>
      <c r="M14" s="17">
        <f t="shared" si="3"/>
        <v>1.7430555555555505E-2</v>
      </c>
      <c r="N14">
        <f t="shared" si="4"/>
        <v>14</v>
      </c>
      <c r="P14">
        <v>12</v>
      </c>
      <c r="Q14">
        <f>COUNTIF(N:N,"12")</f>
        <v>37</v>
      </c>
      <c r="R14">
        <f t="shared" si="1"/>
        <v>21.625</v>
      </c>
      <c r="S14" s="17">
        <f t="shared" si="0"/>
        <v>2.2577577577577567E-2</v>
      </c>
      <c r="T14" s="17">
        <f t="shared" si="2"/>
        <v>1.9264920446694526E-2</v>
      </c>
    </row>
    <row r="15" spans="1:20" x14ac:dyDescent="0.25">
      <c r="A15" s="4"/>
      <c r="B15" s="8"/>
      <c r="C15" s="8"/>
      <c r="D15" s="8"/>
      <c r="E15" s="8"/>
      <c r="F15" s="8"/>
      <c r="G15" s="7" t="s">
        <v>1074</v>
      </c>
      <c r="H15" s="7" t="s">
        <v>56</v>
      </c>
      <c r="I15" s="7" t="s">
        <v>1075</v>
      </c>
      <c r="J15" s="3" t="s">
        <v>1705</v>
      </c>
      <c r="K15" s="6" t="s">
        <v>1076</v>
      </c>
      <c r="L15" s="5" t="s">
        <v>1077</v>
      </c>
      <c r="M15" s="17">
        <f t="shared" si="3"/>
        <v>1.6724537037037024E-2</v>
      </c>
      <c r="N15">
        <f t="shared" si="4"/>
        <v>9</v>
      </c>
      <c r="P15">
        <v>13</v>
      </c>
      <c r="Q15">
        <f>COUNTIF(N:N,"13")</f>
        <v>25</v>
      </c>
      <c r="R15">
        <f t="shared" si="1"/>
        <v>21.625</v>
      </c>
      <c r="S15" s="17">
        <f t="shared" si="0"/>
        <v>1.8290740740740725E-2</v>
      </c>
      <c r="T15" s="17">
        <f t="shared" si="2"/>
        <v>1.9264920446694526E-2</v>
      </c>
    </row>
    <row r="16" spans="1:20" x14ac:dyDescent="0.25">
      <c r="A16" s="4"/>
      <c r="B16" s="8"/>
      <c r="C16" s="8"/>
      <c r="D16" s="8"/>
      <c r="E16" s="8"/>
      <c r="F16" s="8"/>
      <c r="G16" s="7" t="s">
        <v>1078</v>
      </c>
      <c r="H16" s="7" t="s">
        <v>56</v>
      </c>
      <c r="I16" s="7" t="s">
        <v>1075</v>
      </c>
      <c r="J16" s="3" t="s">
        <v>1705</v>
      </c>
      <c r="K16" s="6" t="s">
        <v>1079</v>
      </c>
      <c r="L16" s="5" t="s">
        <v>1080</v>
      </c>
      <c r="M16" s="17">
        <f t="shared" si="3"/>
        <v>5.8703703703703647E-2</v>
      </c>
      <c r="N16">
        <f t="shared" si="4"/>
        <v>10</v>
      </c>
      <c r="P16">
        <v>14</v>
      </c>
      <c r="Q16">
        <f>COUNTIF(N:N,"14")</f>
        <v>38</v>
      </c>
      <c r="R16">
        <f t="shared" si="1"/>
        <v>21.625</v>
      </c>
      <c r="S16" s="17">
        <f t="shared" si="0"/>
        <v>2.3858430799220287E-2</v>
      </c>
      <c r="T16" s="17">
        <f t="shared" si="2"/>
        <v>1.9264920446694526E-2</v>
      </c>
    </row>
    <row r="17" spans="1:20" x14ac:dyDescent="0.25">
      <c r="A17" s="4"/>
      <c r="B17" s="8"/>
      <c r="C17" s="8"/>
      <c r="D17" s="8"/>
      <c r="E17" s="8"/>
      <c r="F17" s="8"/>
      <c r="G17" s="7" t="s">
        <v>1081</v>
      </c>
      <c r="H17" s="7" t="s">
        <v>56</v>
      </c>
      <c r="I17" s="7" t="s">
        <v>1075</v>
      </c>
      <c r="J17" s="3" t="s">
        <v>1705</v>
      </c>
      <c r="K17" s="6" t="s">
        <v>1082</v>
      </c>
      <c r="L17" s="5" t="s">
        <v>1083</v>
      </c>
      <c r="M17" s="17">
        <f t="shared" si="3"/>
        <v>1.3819444444444495E-2</v>
      </c>
      <c r="N17">
        <f t="shared" si="4"/>
        <v>15</v>
      </c>
      <c r="P17">
        <v>15</v>
      </c>
      <c r="Q17">
        <f>COUNTIF(N:N,"15")</f>
        <v>16</v>
      </c>
      <c r="R17">
        <f t="shared" si="1"/>
        <v>21.625</v>
      </c>
      <c r="S17" s="17">
        <f t="shared" si="0"/>
        <v>1.8410734953703697E-2</v>
      </c>
      <c r="T17" s="17">
        <f t="shared" si="2"/>
        <v>1.9264920446694526E-2</v>
      </c>
    </row>
    <row r="18" spans="1:20" x14ac:dyDescent="0.25">
      <c r="A18" s="4"/>
      <c r="B18" s="8"/>
      <c r="C18" s="8"/>
      <c r="D18" s="8"/>
      <c r="E18" s="8"/>
      <c r="F18" s="8"/>
      <c r="G18" s="7" t="s">
        <v>1450</v>
      </c>
      <c r="H18" s="7" t="s">
        <v>56</v>
      </c>
      <c r="I18" s="7" t="s">
        <v>1451</v>
      </c>
      <c r="J18" s="3" t="s">
        <v>1705</v>
      </c>
      <c r="K18" s="6" t="s">
        <v>1452</v>
      </c>
      <c r="L18" s="5" t="s">
        <v>1453</v>
      </c>
      <c r="M18" s="17">
        <f t="shared" si="3"/>
        <v>1.5150462962962963E-2</v>
      </c>
      <c r="N18">
        <f t="shared" si="4"/>
        <v>5</v>
      </c>
      <c r="P18">
        <v>16</v>
      </c>
      <c r="Q18">
        <f>COUNTIF(N:N,"16")</f>
        <v>13</v>
      </c>
      <c r="R18">
        <f t="shared" si="1"/>
        <v>21.625</v>
      </c>
      <c r="S18" s="17">
        <f t="shared" si="0"/>
        <v>2.0163817663817672E-2</v>
      </c>
      <c r="T18" s="17">
        <f t="shared" si="2"/>
        <v>1.9264920446694526E-2</v>
      </c>
    </row>
    <row r="19" spans="1:20" x14ac:dyDescent="0.25">
      <c r="A19" s="4"/>
      <c r="B19" s="8"/>
      <c r="C19" s="8"/>
      <c r="D19" s="8"/>
      <c r="E19" s="8"/>
      <c r="F19" s="8"/>
      <c r="G19" s="7" t="s">
        <v>1454</v>
      </c>
      <c r="H19" s="7" t="s">
        <v>56</v>
      </c>
      <c r="I19" s="7" t="s">
        <v>1451</v>
      </c>
      <c r="J19" s="3" t="s">
        <v>1705</v>
      </c>
      <c r="K19" s="6" t="s">
        <v>1455</v>
      </c>
      <c r="L19" s="5" t="s">
        <v>1456</v>
      </c>
      <c r="M19" s="17">
        <f t="shared" si="3"/>
        <v>1.6111111111111076E-2</v>
      </c>
      <c r="N19">
        <f t="shared" si="4"/>
        <v>8</v>
      </c>
      <c r="P19">
        <v>17</v>
      </c>
      <c r="Q19">
        <f>COUNTIF(N:N,"17")</f>
        <v>13</v>
      </c>
      <c r="R19">
        <f t="shared" si="1"/>
        <v>21.625</v>
      </c>
      <c r="S19" s="17">
        <f t="shared" si="0"/>
        <v>1.870281339031344E-2</v>
      </c>
      <c r="T19" s="17">
        <f t="shared" si="2"/>
        <v>1.9264920446694526E-2</v>
      </c>
    </row>
    <row r="20" spans="1:20" x14ac:dyDescent="0.25">
      <c r="A20" s="4"/>
      <c r="B20" s="8"/>
      <c r="C20" s="8"/>
      <c r="D20" s="8"/>
      <c r="E20" s="8"/>
      <c r="F20" s="8"/>
      <c r="G20" s="7" t="s">
        <v>1457</v>
      </c>
      <c r="H20" s="7" t="s">
        <v>56</v>
      </c>
      <c r="I20" s="7" t="s">
        <v>1451</v>
      </c>
      <c r="J20" s="3" t="s">
        <v>1705</v>
      </c>
      <c r="K20" s="6" t="s">
        <v>1458</v>
      </c>
      <c r="L20" s="5" t="s">
        <v>1459</v>
      </c>
      <c r="M20" s="17">
        <f t="shared" si="3"/>
        <v>1.5648148148148189E-2</v>
      </c>
      <c r="N20">
        <f t="shared" si="4"/>
        <v>11</v>
      </c>
      <c r="P20">
        <v>18</v>
      </c>
      <c r="Q20">
        <f>COUNTIF(N:N,"18")</f>
        <v>6</v>
      </c>
      <c r="R20">
        <f t="shared" si="1"/>
        <v>21.625</v>
      </c>
      <c r="S20" s="17">
        <f t="shared" si="0"/>
        <v>1.6020447530864162E-2</v>
      </c>
      <c r="T20" s="17">
        <f t="shared" si="2"/>
        <v>1.9264920446694526E-2</v>
      </c>
    </row>
    <row r="21" spans="1:20" x14ac:dyDescent="0.25">
      <c r="A21" s="4"/>
      <c r="B21" s="8"/>
      <c r="C21" s="7" t="s">
        <v>130</v>
      </c>
      <c r="D21" s="7" t="s">
        <v>129</v>
      </c>
      <c r="E21" s="7" t="s">
        <v>122</v>
      </c>
      <c r="F21" s="7" t="s">
        <v>5</v>
      </c>
      <c r="G21" s="7" t="s">
        <v>695</v>
      </c>
      <c r="H21" s="7" t="s">
        <v>56</v>
      </c>
      <c r="I21" s="7" t="s">
        <v>349</v>
      </c>
      <c r="J21" s="3" t="s">
        <v>1705</v>
      </c>
      <c r="K21" s="6" t="s">
        <v>696</v>
      </c>
      <c r="L21" s="5" t="s">
        <v>697</v>
      </c>
      <c r="M21" s="17">
        <f t="shared" si="3"/>
        <v>2.6319444444444451E-2</v>
      </c>
      <c r="N21">
        <f t="shared" si="4"/>
        <v>14</v>
      </c>
      <c r="P21">
        <v>19</v>
      </c>
      <c r="Q21">
        <f>COUNTIF(N:N,"19")</f>
        <v>5</v>
      </c>
      <c r="R21">
        <f t="shared" si="1"/>
        <v>21.625</v>
      </c>
      <c r="S21" s="17">
        <f t="shared" si="0"/>
        <v>1.6956018518518513E-2</v>
      </c>
      <c r="T21" s="17">
        <f t="shared" si="2"/>
        <v>1.9264920446694526E-2</v>
      </c>
    </row>
    <row r="22" spans="1:20" x14ac:dyDescent="0.25">
      <c r="A22" s="4"/>
      <c r="B22" s="8"/>
      <c r="C22" s="7" t="s">
        <v>1084</v>
      </c>
      <c r="D22" s="7" t="s">
        <v>1085</v>
      </c>
      <c r="E22" s="7" t="s">
        <v>1085</v>
      </c>
      <c r="F22" s="7" t="s">
        <v>5</v>
      </c>
      <c r="G22" s="7" t="s">
        <v>1086</v>
      </c>
      <c r="H22" s="7" t="s">
        <v>56</v>
      </c>
      <c r="I22" s="7" t="s">
        <v>1075</v>
      </c>
      <c r="J22" s="3" t="s">
        <v>1705</v>
      </c>
      <c r="K22" s="6" t="s">
        <v>1087</v>
      </c>
      <c r="L22" s="5" t="s">
        <v>1088</v>
      </c>
      <c r="M22" s="17">
        <f t="shared" si="3"/>
        <v>2.7569444444444445E-2</v>
      </c>
      <c r="N22">
        <f t="shared" si="4"/>
        <v>1</v>
      </c>
      <c r="P22">
        <v>20</v>
      </c>
      <c r="Q22">
        <f>COUNTIF(N:N,"20")</f>
        <v>11</v>
      </c>
      <c r="R22">
        <f t="shared" si="1"/>
        <v>21.625</v>
      </c>
      <c r="S22" s="17">
        <f t="shared" si="0"/>
        <v>1.3859427609427639E-2</v>
      </c>
      <c r="T22" s="17">
        <f t="shared" si="2"/>
        <v>1.9264920446694526E-2</v>
      </c>
    </row>
    <row r="23" spans="1:20" x14ac:dyDescent="0.25">
      <c r="A23" s="4"/>
      <c r="B23" s="8"/>
      <c r="C23" s="7" t="s">
        <v>53</v>
      </c>
      <c r="D23" s="7" t="s">
        <v>52</v>
      </c>
      <c r="E23" s="7" t="s">
        <v>52</v>
      </c>
      <c r="F23" s="7" t="s">
        <v>5</v>
      </c>
      <c r="G23" s="13" t="s">
        <v>21</v>
      </c>
      <c r="H23" s="12"/>
      <c r="I23" s="12"/>
      <c r="J23" s="11"/>
      <c r="K23" s="10"/>
      <c r="L23" s="9"/>
      <c r="P23">
        <v>21</v>
      </c>
      <c r="Q23">
        <f>COUNTIF(N:N,"21")</f>
        <v>11</v>
      </c>
      <c r="R23">
        <f t="shared" si="1"/>
        <v>21.625</v>
      </c>
      <c r="S23" s="17">
        <f t="shared" si="0"/>
        <v>1.5474537037037071E-2</v>
      </c>
      <c r="T23" s="17">
        <f t="shared" si="2"/>
        <v>1.9264920446694526E-2</v>
      </c>
    </row>
    <row r="24" spans="1:20" x14ac:dyDescent="0.25">
      <c r="A24" s="4"/>
      <c r="B24" s="8"/>
      <c r="C24" s="8"/>
      <c r="D24" s="8"/>
      <c r="E24" s="8"/>
      <c r="F24" s="8"/>
      <c r="G24" s="7" t="s">
        <v>51</v>
      </c>
      <c r="H24" s="7" t="s">
        <v>44</v>
      </c>
      <c r="I24" s="7" t="s">
        <v>2</v>
      </c>
      <c r="J24" s="3" t="s">
        <v>1705</v>
      </c>
      <c r="K24" s="6" t="s">
        <v>50</v>
      </c>
      <c r="L24" s="5" t="s">
        <v>49</v>
      </c>
      <c r="M24" s="17">
        <f t="shared" si="3"/>
        <v>2.270833333333333E-2</v>
      </c>
      <c r="N24">
        <f t="shared" si="4"/>
        <v>10</v>
      </c>
      <c r="P24">
        <v>22</v>
      </c>
      <c r="Q24">
        <f>COUNTIF(N:N,"22")</f>
        <v>5</v>
      </c>
      <c r="R24">
        <f t="shared" si="1"/>
        <v>21.625</v>
      </c>
      <c r="S24" s="17">
        <f t="shared" si="0"/>
        <v>2.1662037037037063E-2</v>
      </c>
      <c r="T24" s="17">
        <f t="shared" si="2"/>
        <v>1.9264920446694526E-2</v>
      </c>
    </row>
    <row r="25" spans="1:20" x14ac:dyDescent="0.25">
      <c r="A25" s="4"/>
      <c r="B25" s="8"/>
      <c r="C25" s="8"/>
      <c r="D25" s="8"/>
      <c r="E25" s="8"/>
      <c r="F25" s="8"/>
      <c r="G25" s="7" t="s">
        <v>48</v>
      </c>
      <c r="H25" s="7" t="s">
        <v>44</v>
      </c>
      <c r="I25" s="7" t="s">
        <v>2</v>
      </c>
      <c r="J25" s="3" t="s">
        <v>1705</v>
      </c>
      <c r="K25" s="6" t="s">
        <v>47</v>
      </c>
      <c r="L25" s="5" t="s">
        <v>46</v>
      </c>
      <c r="M25" s="17">
        <f t="shared" si="3"/>
        <v>1.7719907407407365E-2</v>
      </c>
      <c r="N25">
        <f t="shared" si="4"/>
        <v>14</v>
      </c>
      <c r="P25">
        <v>23</v>
      </c>
      <c r="Q25">
        <f>COUNTIF(N:N,"23")</f>
        <v>9</v>
      </c>
      <c r="R25">
        <f t="shared" si="1"/>
        <v>21.625</v>
      </c>
      <c r="S25" s="17">
        <f t="shared" si="0"/>
        <v>1.6527777777777794E-2</v>
      </c>
      <c r="T25" s="17">
        <f t="shared" si="2"/>
        <v>1.9264920446694526E-2</v>
      </c>
    </row>
    <row r="26" spans="1:20" x14ac:dyDescent="0.25">
      <c r="A26" s="4"/>
      <c r="B26" s="8"/>
      <c r="C26" s="8"/>
      <c r="D26" s="8"/>
      <c r="E26" s="8"/>
      <c r="F26" s="8"/>
      <c r="G26" s="7" t="s">
        <v>45</v>
      </c>
      <c r="H26" s="7" t="s">
        <v>44</v>
      </c>
      <c r="I26" s="7" t="s">
        <v>2</v>
      </c>
      <c r="J26" s="3" t="s">
        <v>1705</v>
      </c>
      <c r="K26" s="6" t="s">
        <v>43</v>
      </c>
      <c r="L26" s="5" t="s">
        <v>42</v>
      </c>
      <c r="M26" s="17">
        <f t="shared" si="3"/>
        <v>1.446759259259256E-2</v>
      </c>
      <c r="N26">
        <f t="shared" si="4"/>
        <v>18</v>
      </c>
      <c r="S26" s="22"/>
      <c r="T26" s="22"/>
    </row>
    <row r="27" spans="1:20" x14ac:dyDescent="0.25">
      <c r="A27" s="4"/>
      <c r="B27" s="8"/>
      <c r="C27" s="8"/>
      <c r="D27" s="8"/>
      <c r="E27" s="8"/>
      <c r="F27" s="8"/>
      <c r="G27" s="7" t="s">
        <v>698</v>
      </c>
      <c r="H27" s="7" t="s">
        <v>44</v>
      </c>
      <c r="I27" s="7" t="s">
        <v>349</v>
      </c>
      <c r="J27" s="3" t="s">
        <v>1705</v>
      </c>
      <c r="K27" s="6" t="s">
        <v>699</v>
      </c>
      <c r="L27" s="5" t="s">
        <v>700</v>
      </c>
      <c r="M27" s="17">
        <f t="shared" si="3"/>
        <v>5.4606481481481506E-2</v>
      </c>
      <c r="N27">
        <f t="shared" si="4"/>
        <v>9</v>
      </c>
    </row>
    <row r="28" spans="1:20" x14ac:dyDescent="0.25">
      <c r="A28" s="4"/>
      <c r="B28" s="8"/>
      <c r="C28" s="8"/>
      <c r="D28" s="8"/>
      <c r="E28" s="8"/>
      <c r="F28" s="8"/>
      <c r="G28" s="7" t="s">
        <v>701</v>
      </c>
      <c r="H28" s="7" t="s">
        <v>44</v>
      </c>
      <c r="I28" s="7" t="s">
        <v>349</v>
      </c>
      <c r="J28" s="3" t="s">
        <v>1705</v>
      </c>
      <c r="K28" s="6" t="s">
        <v>702</v>
      </c>
      <c r="L28" s="5" t="s">
        <v>703</v>
      </c>
      <c r="M28" s="17">
        <f t="shared" si="3"/>
        <v>2.3761574074074088E-2</v>
      </c>
      <c r="N28">
        <f t="shared" si="4"/>
        <v>13</v>
      </c>
      <c r="P28" s="19" t="s">
        <v>124</v>
      </c>
      <c r="Q28" s="5" t="s">
        <v>123</v>
      </c>
      <c r="R28" s="17">
        <f t="shared" ref="R28:R29" si="5">Q28-P28</f>
        <v>1.0000000000000009E-2</v>
      </c>
      <c r="S28">
        <f t="shared" ref="S28:S29" si="6">HOUR(P28)</f>
        <v>23</v>
      </c>
    </row>
    <row r="29" spans="1:20" x14ac:dyDescent="0.25">
      <c r="A29" s="4"/>
      <c r="B29" s="8"/>
      <c r="C29" s="8"/>
      <c r="D29" s="8"/>
      <c r="E29" s="8"/>
      <c r="F29" s="8"/>
      <c r="G29" s="7" t="s">
        <v>704</v>
      </c>
      <c r="H29" s="7" t="s">
        <v>44</v>
      </c>
      <c r="I29" s="7" t="s">
        <v>349</v>
      </c>
      <c r="J29" s="3" t="s">
        <v>1705</v>
      </c>
      <c r="K29" s="6" t="s">
        <v>705</v>
      </c>
      <c r="L29" s="5" t="s">
        <v>706</v>
      </c>
      <c r="M29" s="17">
        <f t="shared" si="3"/>
        <v>1.7337962962963083E-2</v>
      </c>
      <c r="N29">
        <f t="shared" si="4"/>
        <v>16</v>
      </c>
      <c r="P29" s="19" t="s">
        <v>74</v>
      </c>
      <c r="Q29" s="5" t="s">
        <v>73</v>
      </c>
      <c r="R29" s="17">
        <f t="shared" si="5"/>
        <v>1.0335648148148247E-2</v>
      </c>
      <c r="S29">
        <f t="shared" si="6"/>
        <v>23</v>
      </c>
    </row>
    <row r="30" spans="1:20" x14ac:dyDescent="0.25">
      <c r="A30" s="4"/>
      <c r="B30" s="8"/>
      <c r="C30" s="8"/>
      <c r="D30" s="8"/>
      <c r="E30" s="8"/>
      <c r="F30" s="8"/>
      <c r="G30" s="7" t="s">
        <v>747</v>
      </c>
      <c r="H30" s="7" t="s">
        <v>56</v>
      </c>
      <c r="I30" s="7" t="s">
        <v>738</v>
      </c>
      <c r="J30" s="3" t="s">
        <v>1705</v>
      </c>
      <c r="K30" s="6" t="s">
        <v>748</v>
      </c>
      <c r="L30" s="5" t="s">
        <v>749</v>
      </c>
      <c r="M30" s="17">
        <f t="shared" si="3"/>
        <v>1.7789351851851876E-2</v>
      </c>
      <c r="N30">
        <f t="shared" si="4"/>
        <v>9</v>
      </c>
      <c r="P30" s="28"/>
      <c r="Q30" s="28"/>
      <c r="R30" s="28"/>
      <c r="S30" s="28"/>
    </row>
    <row r="31" spans="1:20" x14ac:dyDescent="0.25">
      <c r="A31" s="4"/>
      <c r="B31" s="8"/>
      <c r="C31" s="8"/>
      <c r="D31" s="8"/>
      <c r="E31" s="8"/>
      <c r="F31" s="8"/>
      <c r="G31" s="7" t="s">
        <v>750</v>
      </c>
      <c r="H31" s="7" t="s">
        <v>56</v>
      </c>
      <c r="I31" s="7" t="s">
        <v>738</v>
      </c>
      <c r="J31" s="3" t="s">
        <v>1705</v>
      </c>
      <c r="K31" s="6" t="s">
        <v>751</v>
      </c>
      <c r="L31" s="5" t="s">
        <v>752</v>
      </c>
      <c r="M31" s="17">
        <f t="shared" si="3"/>
        <v>2.0960648148148131E-2</v>
      </c>
      <c r="N31">
        <f t="shared" si="4"/>
        <v>12</v>
      </c>
      <c r="P31" s="19" t="s">
        <v>449</v>
      </c>
      <c r="Q31" s="23" t="s">
        <v>1713</v>
      </c>
      <c r="R31" s="17">
        <f t="shared" ref="R31:R33" si="7">Q31-P31</f>
        <v>1.5590277777777883E-2</v>
      </c>
      <c r="S31">
        <f t="shared" ref="S31:S33" si="8">HOUR(P31)</f>
        <v>23</v>
      </c>
    </row>
    <row r="32" spans="1:20" x14ac:dyDescent="0.25">
      <c r="A32" s="4"/>
      <c r="B32" s="8"/>
      <c r="C32" s="8"/>
      <c r="D32" s="8"/>
      <c r="E32" s="8"/>
      <c r="F32" s="8"/>
      <c r="G32" s="7" t="s">
        <v>753</v>
      </c>
      <c r="H32" s="7" t="s">
        <v>56</v>
      </c>
      <c r="I32" s="7" t="s">
        <v>738</v>
      </c>
      <c r="J32" s="3" t="s">
        <v>1705</v>
      </c>
      <c r="K32" s="6" t="s">
        <v>754</v>
      </c>
      <c r="L32" s="5" t="s">
        <v>755</v>
      </c>
      <c r="M32" s="17">
        <f t="shared" si="3"/>
        <v>1.780092592592597E-2</v>
      </c>
      <c r="N32">
        <f t="shared" si="4"/>
        <v>16</v>
      </c>
      <c r="P32" s="19" t="s">
        <v>642</v>
      </c>
      <c r="Q32" s="23" t="s">
        <v>1714</v>
      </c>
      <c r="R32" s="17">
        <f t="shared" si="7"/>
        <v>2.1168981481481386E-2</v>
      </c>
      <c r="S32">
        <f t="shared" si="8"/>
        <v>23</v>
      </c>
    </row>
    <row r="33" spans="1:19" x14ac:dyDescent="0.25">
      <c r="A33" s="4"/>
      <c r="B33" s="8"/>
      <c r="C33" s="8"/>
      <c r="D33" s="8"/>
      <c r="E33" s="8"/>
      <c r="F33" s="8"/>
      <c r="G33" s="7" t="s">
        <v>1089</v>
      </c>
      <c r="H33" s="7" t="s">
        <v>56</v>
      </c>
      <c r="I33" s="7" t="s">
        <v>1075</v>
      </c>
      <c r="J33" s="3" t="s">
        <v>1705</v>
      </c>
      <c r="K33" s="6" t="s">
        <v>1090</v>
      </c>
      <c r="L33" s="5" t="s">
        <v>1091</v>
      </c>
      <c r="M33" s="17">
        <f t="shared" si="3"/>
        <v>5.4965277777777821E-2</v>
      </c>
      <c r="N33">
        <f t="shared" si="4"/>
        <v>10</v>
      </c>
      <c r="P33" s="19" t="s">
        <v>647</v>
      </c>
      <c r="Q33" s="23" t="s">
        <v>1715</v>
      </c>
      <c r="R33" s="17">
        <f t="shared" si="7"/>
        <v>2.3275462962963012E-2</v>
      </c>
      <c r="S33">
        <f t="shared" si="8"/>
        <v>23</v>
      </c>
    </row>
    <row r="34" spans="1:19" x14ac:dyDescent="0.25">
      <c r="A34" s="4"/>
      <c r="B34" s="8"/>
      <c r="C34" s="8"/>
      <c r="D34" s="8"/>
      <c r="E34" s="8"/>
      <c r="F34" s="8"/>
      <c r="G34" s="7" t="s">
        <v>1092</v>
      </c>
      <c r="H34" s="7" t="s">
        <v>56</v>
      </c>
      <c r="I34" s="7" t="s">
        <v>1075</v>
      </c>
      <c r="J34" s="3" t="s">
        <v>1705</v>
      </c>
      <c r="K34" s="6" t="s">
        <v>1093</v>
      </c>
      <c r="L34" s="5" t="s">
        <v>1094</v>
      </c>
      <c r="M34" s="17">
        <f t="shared" si="3"/>
        <v>5.2060185185185182E-2</v>
      </c>
      <c r="N34">
        <f t="shared" si="4"/>
        <v>11</v>
      </c>
      <c r="P34" s="28"/>
      <c r="Q34" s="28"/>
      <c r="R34" s="28"/>
      <c r="S34" s="28"/>
    </row>
    <row r="35" spans="1:19" x14ac:dyDescent="0.25">
      <c r="A35" s="4"/>
      <c r="B35" s="8"/>
      <c r="C35" s="8"/>
      <c r="D35" s="8"/>
      <c r="E35" s="8"/>
      <c r="F35" s="8"/>
      <c r="G35" s="7" t="s">
        <v>1095</v>
      </c>
      <c r="H35" s="7" t="s">
        <v>56</v>
      </c>
      <c r="I35" s="7" t="s">
        <v>1075</v>
      </c>
      <c r="J35" s="3" t="s">
        <v>1705</v>
      </c>
      <c r="K35" s="6" t="s">
        <v>1096</v>
      </c>
      <c r="L35" s="5" t="s">
        <v>1097</v>
      </c>
      <c r="M35" s="17">
        <f t="shared" si="3"/>
        <v>1.6909722222222201E-2</v>
      </c>
      <c r="N35">
        <f t="shared" si="4"/>
        <v>15</v>
      </c>
      <c r="P35" s="24" t="s">
        <v>1019</v>
      </c>
      <c r="Q35" s="5" t="s">
        <v>1020</v>
      </c>
      <c r="R35" s="17">
        <f t="shared" ref="R35:R37" si="9">Q35-P35</f>
        <v>2.2731481481481478E-2</v>
      </c>
      <c r="S35">
        <v>0</v>
      </c>
    </row>
    <row r="36" spans="1:19" x14ac:dyDescent="0.25">
      <c r="A36" s="4"/>
      <c r="B36" s="8"/>
      <c r="C36" s="8"/>
      <c r="D36" s="8"/>
      <c r="E36" s="8"/>
      <c r="F36" s="8"/>
      <c r="G36" s="7" t="s">
        <v>1098</v>
      </c>
      <c r="H36" s="7" t="s">
        <v>56</v>
      </c>
      <c r="I36" s="7" t="s">
        <v>1075</v>
      </c>
      <c r="J36" s="3" t="s">
        <v>1705</v>
      </c>
      <c r="K36" s="6" t="s">
        <v>1099</v>
      </c>
      <c r="L36" s="5" t="s">
        <v>1100</v>
      </c>
      <c r="M36" s="17">
        <f t="shared" si="3"/>
        <v>1.4861111111111214E-2</v>
      </c>
      <c r="N36">
        <f t="shared" si="4"/>
        <v>17</v>
      </c>
      <c r="P36" s="24" t="s">
        <v>1022</v>
      </c>
      <c r="Q36" s="5" t="s">
        <v>1023</v>
      </c>
      <c r="R36" s="17">
        <f t="shared" si="9"/>
        <v>3.0104166666666668E-2</v>
      </c>
      <c r="S36">
        <v>0</v>
      </c>
    </row>
    <row r="37" spans="1:19" x14ac:dyDescent="0.25">
      <c r="A37" s="4"/>
      <c r="B37" s="8"/>
      <c r="C37" s="8"/>
      <c r="D37" s="8"/>
      <c r="E37" s="8"/>
      <c r="F37" s="8"/>
      <c r="G37" s="7" t="s">
        <v>1460</v>
      </c>
      <c r="H37" s="7" t="s">
        <v>56</v>
      </c>
      <c r="I37" s="7" t="s">
        <v>1451</v>
      </c>
      <c r="J37" s="3" t="s">
        <v>1705</v>
      </c>
      <c r="K37" s="6" t="s">
        <v>1461</v>
      </c>
      <c r="L37" s="5" t="s">
        <v>1462</v>
      </c>
      <c r="M37" s="17">
        <f t="shared" si="3"/>
        <v>1.2465277777777783E-2</v>
      </c>
      <c r="N37">
        <f t="shared" si="4"/>
        <v>2</v>
      </c>
      <c r="P37" s="24" t="s">
        <v>1040</v>
      </c>
      <c r="Q37" s="23" t="s">
        <v>1041</v>
      </c>
      <c r="R37" s="17">
        <f t="shared" si="9"/>
        <v>1.1180555555555553E-2</v>
      </c>
      <c r="S37">
        <v>0</v>
      </c>
    </row>
    <row r="38" spans="1:19" x14ac:dyDescent="0.25">
      <c r="A38" s="4"/>
      <c r="B38" s="8"/>
      <c r="C38" s="8"/>
      <c r="D38" s="8"/>
      <c r="E38" s="8"/>
      <c r="F38" s="8"/>
      <c r="G38" s="7" t="s">
        <v>1463</v>
      </c>
      <c r="H38" s="7" t="s">
        <v>44</v>
      </c>
      <c r="I38" s="7" t="s">
        <v>1451</v>
      </c>
      <c r="J38" s="3" t="s">
        <v>1705</v>
      </c>
      <c r="K38" s="6" t="s">
        <v>1464</v>
      </c>
      <c r="L38" s="5" t="s">
        <v>1465</v>
      </c>
      <c r="M38" s="17">
        <f t="shared" si="3"/>
        <v>1.5324074074074046E-2</v>
      </c>
      <c r="N38">
        <f t="shared" si="4"/>
        <v>8</v>
      </c>
    </row>
    <row r="39" spans="1:19" x14ac:dyDescent="0.25">
      <c r="A39" s="4"/>
      <c r="B39" s="8"/>
      <c r="C39" s="8"/>
      <c r="D39" s="8"/>
      <c r="E39" s="8"/>
      <c r="F39" s="8"/>
      <c r="G39" s="7" t="s">
        <v>1466</v>
      </c>
      <c r="H39" s="7" t="s">
        <v>56</v>
      </c>
      <c r="I39" s="7" t="s">
        <v>1451</v>
      </c>
      <c r="J39" s="3" t="s">
        <v>1705</v>
      </c>
      <c r="K39" s="6" t="s">
        <v>1467</v>
      </c>
      <c r="L39" s="5" t="s">
        <v>1468</v>
      </c>
      <c r="M39" s="17">
        <f t="shared" si="3"/>
        <v>1.5891203703703671E-2</v>
      </c>
      <c r="N39">
        <f t="shared" si="4"/>
        <v>12</v>
      </c>
    </row>
    <row r="40" spans="1:19" x14ac:dyDescent="0.25">
      <c r="A40" s="4"/>
      <c r="B40" s="8"/>
      <c r="C40" s="8"/>
      <c r="D40" s="8"/>
      <c r="E40" s="8"/>
      <c r="F40" s="8"/>
      <c r="G40" s="7" t="s">
        <v>1469</v>
      </c>
      <c r="H40" s="7" t="s">
        <v>56</v>
      </c>
      <c r="I40" s="7" t="s">
        <v>1451</v>
      </c>
      <c r="J40" s="3" t="s">
        <v>1705</v>
      </c>
      <c r="K40" s="6" t="s">
        <v>1470</v>
      </c>
      <c r="L40" s="5" t="s">
        <v>1471</v>
      </c>
      <c r="M40" s="17">
        <f t="shared" si="3"/>
        <v>3.0254629629629659E-2</v>
      </c>
      <c r="N40">
        <f t="shared" si="4"/>
        <v>12</v>
      </c>
      <c r="P40" s="19" t="s">
        <v>845</v>
      </c>
      <c r="Q40" s="23" t="s">
        <v>1717</v>
      </c>
      <c r="R40" s="17">
        <f t="shared" ref="R40:R41" si="10">Q40-P40</f>
        <v>1.6620370370370452E-2</v>
      </c>
      <c r="S40">
        <f t="shared" ref="S40:S41" si="11">HOUR(P40)</f>
        <v>23</v>
      </c>
    </row>
    <row r="41" spans="1:19" x14ac:dyDescent="0.25">
      <c r="A41" s="4"/>
      <c r="B41" s="8"/>
      <c r="C41" s="7" t="s">
        <v>492</v>
      </c>
      <c r="D41" s="7" t="s">
        <v>493</v>
      </c>
      <c r="E41" s="7" t="s">
        <v>493</v>
      </c>
      <c r="F41" s="7" t="s">
        <v>5</v>
      </c>
      <c r="G41" s="7" t="s">
        <v>707</v>
      </c>
      <c r="H41" s="7" t="s">
        <v>44</v>
      </c>
      <c r="I41" s="7" t="s">
        <v>349</v>
      </c>
      <c r="J41" s="3" t="s">
        <v>1705</v>
      </c>
      <c r="K41" s="6" t="s">
        <v>708</v>
      </c>
      <c r="L41" s="5" t="s">
        <v>709</v>
      </c>
      <c r="M41" s="17">
        <f t="shared" si="3"/>
        <v>3.7372685185185217E-2</v>
      </c>
      <c r="N41">
        <f t="shared" si="4"/>
        <v>9</v>
      </c>
      <c r="P41" s="19" t="s">
        <v>1034</v>
      </c>
      <c r="Q41" s="5" t="s">
        <v>1035</v>
      </c>
      <c r="R41" s="17">
        <f t="shared" si="10"/>
        <v>1.3194444444444398E-2</v>
      </c>
      <c r="S41">
        <f t="shared" si="11"/>
        <v>23</v>
      </c>
    </row>
    <row r="42" spans="1:19" x14ac:dyDescent="0.25">
      <c r="A42" s="4"/>
      <c r="B42" s="8"/>
      <c r="C42" s="7" t="s">
        <v>1472</v>
      </c>
      <c r="D42" s="7" t="s">
        <v>1473</v>
      </c>
      <c r="E42" s="7" t="s">
        <v>1473</v>
      </c>
      <c r="F42" s="7" t="s">
        <v>5</v>
      </c>
      <c r="G42" s="7" t="s">
        <v>1474</v>
      </c>
      <c r="H42" s="7" t="s">
        <v>56</v>
      </c>
      <c r="I42" s="7" t="s">
        <v>1451</v>
      </c>
      <c r="J42" s="3" t="s">
        <v>1705</v>
      </c>
      <c r="K42" s="6" t="s">
        <v>1475</v>
      </c>
      <c r="L42" s="5" t="s">
        <v>1476</v>
      </c>
      <c r="M42" s="17">
        <f t="shared" si="3"/>
        <v>1.5752314814814872E-2</v>
      </c>
      <c r="N42">
        <f t="shared" si="4"/>
        <v>13</v>
      </c>
      <c r="P42" s="28"/>
      <c r="Q42" s="28"/>
      <c r="R42" s="28"/>
      <c r="S42" s="28"/>
    </row>
    <row r="43" spans="1:19" x14ac:dyDescent="0.25">
      <c r="A43" s="4"/>
      <c r="B43" s="8"/>
      <c r="C43" s="7" t="s">
        <v>1477</v>
      </c>
      <c r="D43" s="7" t="s">
        <v>1478</v>
      </c>
      <c r="E43" s="7" t="s">
        <v>1478</v>
      </c>
      <c r="F43" s="7" t="s">
        <v>5</v>
      </c>
      <c r="G43" s="7" t="s">
        <v>1479</v>
      </c>
      <c r="H43" s="7" t="s">
        <v>44</v>
      </c>
      <c r="I43" s="7" t="s">
        <v>1451</v>
      </c>
      <c r="J43" s="3" t="s">
        <v>1705</v>
      </c>
      <c r="K43" s="6" t="s">
        <v>1480</v>
      </c>
      <c r="L43" s="5" t="s">
        <v>1481</v>
      </c>
      <c r="M43" s="17">
        <f t="shared" si="3"/>
        <v>1.9583333333333341E-2</v>
      </c>
      <c r="N43">
        <f t="shared" si="4"/>
        <v>3</v>
      </c>
      <c r="P43" s="24" t="s">
        <v>1426</v>
      </c>
      <c r="Q43" s="5" t="s">
        <v>1427</v>
      </c>
      <c r="R43" s="17">
        <f t="shared" ref="R43" si="12">Q43-P43</f>
        <v>1.5509259259259257E-2</v>
      </c>
      <c r="S43">
        <v>0</v>
      </c>
    </row>
    <row r="44" spans="1:19" x14ac:dyDescent="0.25">
      <c r="A44" s="3" t="s">
        <v>337</v>
      </c>
      <c r="B44" s="7" t="s">
        <v>336</v>
      </c>
      <c r="C44" s="13" t="s">
        <v>21</v>
      </c>
      <c r="D44" s="12"/>
      <c r="E44" s="12"/>
      <c r="F44" s="12"/>
      <c r="G44" s="12"/>
      <c r="H44" s="12"/>
      <c r="I44" s="12"/>
      <c r="J44" s="11"/>
      <c r="K44" s="10"/>
      <c r="L44" s="9"/>
    </row>
    <row r="45" spans="1:19" x14ac:dyDescent="0.25">
      <c r="A45" s="4"/>
      <c r="B45" s="8"/>
      <c r="C45" s="7" t="s">
        <v>335</v>
      </c>
      <c r="D45" s="7" t="s">
        <v>334</v>
      </c>
      <c r="E45" s="7" t="s">
        <v>334</v>
      </c>
      <c r="F45" s="7" t="s">
        <v>5</v>
      </c>
      <c r="G45" s="13" t="s">
        <v>21</v>
      </c>
      <c r="H45" s="12"/>
      <c r="I45" s="12"/>
      <c r="J45" s="11"/>
      <c r="K45" s="10"/>
      <c r="L45" s="9"/>
      <c r="P45" s="19" t="s">
        <v>1213</v>
      </c>
      <c r="Q45" s="23" t="s">
        <v>1718</v>
      </c>
      <c r="R45" s="17">
        <f t="shared" ref="R45:R46" si="13">Q45-P45</f>
        <v>1.8194444444444513E-2</v>
      </c>
      <c r="S45">
        <f t="shared" ref="S45:S46" si="14">HOUR(P45)</f>
        <v>23</v>
      </c>
    </row>
    <row r="46" spans="1:19" x14ac:dyDescent="0.25">
      <c r="A46" s="4"/>
      <c r="B46" s="8"/>
      <c r="C46" s="8"/>
      <c r="D46" s="8"/>
      <c r="E46" s="8"/>
      <c r="F46" s="8"/>
      <c r="G46" s="7" t="s">
        <v>333</v>
      </c>
      <c r="H46" s="7" t="s">
        <v>56</v>
      </c>
      <c r="I46" s="7" t="s">
        <v>2</v>
      </c>
      <c r="J46" s="3" t="s">
        <v>1705</v>
      </c>
      <c r="K46" s="6" t="s">
        <v>332</v>
      </c>
      <c r="L46" s="5" t="s">
        <v>331</v>
      </c>
      <c r="M46" s="17">
        <f t="shared" si="3"/>
        <v>1.910879629629636E-2</v>
      </c>
      <c r="N46">
        <f t="shared" si="4"/>
        <v>12</v>
      </c>
      <c r="P46" s="19" t="s">
        <v>1215</v>
      </c>
      <c r="Q46" s="23" t="s">
        <v>1719</v>
      </c>
      <c r="R46" s="17">
        <f t="shared" si="13"/>
        <v>2.0370370370370261E-2</v>
      </c>
      <c r="S46">
        <f t="shared" si="14"/>
        <v>23</v>
      </c>
    </row>
    <row r="47" spans="1:19" x14ac:dyDescent="0.25">
      <c r="A47" s="4"/>
      <c r="B47" s="8"/>
      <c r="C47" s="8"/>
      <c r="D47" s="8"/>
      <c r="E47" s="8"/>
      <c r="F47" s="8"/>
      <c r="G47" s="7" t="s">
        <v>330</v>
      </c>
      <c r="H47" s="7" t="s">
        <v>56</v>
      </c>
      <c r="I47" s="7" t="s">
        <v>2</v>
      </c>
      <c r="J47" s="3" t="s">
        <v>1705</v>
      </c>
      <c r="K47" s="6" t="s">
        <v>329</v>
      </c>
      <c r="L47" s="5" t="s">
        <v>328</v>
      </c>
      <c r="M47" s="17">
        <f t="shared" si="3"/>
        <v>2.2777777777777786E-2</v>
      </c>
      <c r="N47">
        <f t="shared" si="4"/>
        <v>15</v>
      </c>
      <c r="P47" s="28"/>
      <c r="Q47" s="28"/>
      <c r="R47" s="28"/>
      <c r="S47" s="28"/>
    </row>
    <row r="48" spans="1:19" x14ac:dyDescent="0.25">
      <c r="A48" s="4"/>
      <c r="B48" s="8"/>
      <c r="C48" s="8"/>
      <c r="D48" s="8"/>
      <c r="E48" s="8"/>
      <c r="F48" s="8"/>
      <c r="G48" s="7" t="s">
        <v>348</v>
      </c>
      <c r="H48" s="7" t="s">
        <v>56</v>
      </c>
      <c r="I48" s="7" t="s">
        <v>349</v>
      </c>
      <c r="J48" s="3" t="s">
        <v>1705</v>
      </c>
      <c r="K48" s="6" t="s">
        <v>350</v>
      </c>
      <c r="L48" s="5" t="s">
        <v>351</v>
      </c>
      <c r="M48" s="17">
        <f t="shared" si="3"/>
        <v>2.5162037037037066E-2</v>
      </c>
      <c r="N48">
        <f t="shared" si="4"/>
        <v>8</v>
      </c>
      <c r="P48" s="24" t="s">
        <v>1615</v>
      </c>
      <c r="Q48" s="23" t="s">
        <v>1616</v>
      </c>
      <c r="R48" s="17">
        <f t="shared" ref="R48:R49" si="15">Q48-P48</f>
        <v>1.2962962962962963E-2</v>
      </c>
      <c r="S48">
        <v>0</v>
      </c>
    </row>
    <row r="49" spans="1:19" x14ac:dyDescent="0.25">
      <c r="A49" s="4"/>
      <c r="B49" s="8"/>
      <c r="C49" s="8"/>
      <c r="D49" s="8"/>
      <c r="E49" s="8"/>
      <c r="F49" s="8"/>
      <c r="G49" s="7" t="s">
        <v>352</v>
      </c>
      <c r="H49" s="7" t="s">
        <v>56</v>
      </c>
      <c r="I49" s="7" t="s">
        <v>349</v>
      </c>
      <c r="J49" s="3" t="s">
        <v>1705</v>
      </c>
      <c r="K49" s="6" t="s">
        <v>353</v>
      </c>
      <c r="L49" s="5" t="s">
        <v>354</v>
      </c>
      <c r="M49" s="17">
        <f t="shared" si="3"/>
        <v>2.3298611111111089E-2</v>
      </c>
      <c r="N49">
        <f t="shared" si="4"/>
        <v>13</v>
      </c>
      <c r="P49" s="24" t="s">
        <v>1636</v>
      </c>
      <c r="Q49" s="23" t="s">
        <v>1637</v>
      </c>
      <c r="R49" s="17">
        <f t="shared" si="15"/>
        <v>2.0729166666666667E-2</v>
      </c>
      <c r="S49">
        <v>0</v>
      </c>
    </row>
    <row r="50" spans="1:19" x14ac:dyDescent="0.25">
      <c r="A50" s="4"/>
      <c r="B50" s="8"/>
      <c r="C50" s="8"/>
      <c r="D50" s="8"/>
      <c r="E50" s="8"/>
      <c r="F50" s="8"/>
      <c r="G50" s="7" t="s">
        <v>756</v>
      </c>
      <c r="H50" s="7" t="s">
        <v>56</v>
      </c>
      <c r="I50" s="7" t="s">
        <v>738</v>
      </c>
      <c r="J50" s="3" t="s">
        <v>1705</v>
      </c>
      <c r="K50" s="6" t="s">
        <v>757</v>
      </c>
      <c r="L50" s="5" t="s">
        <v>758</v>
      </c>
      <c r="M50" s="17">
        <f t="shared" si="3"/>
        <v>2.7685185185185146E-2</v>
      </c>
      <c r="N50">
        <f t="shared" si="4"/>
        <v>13</v>
      </c>
    </row>
    <row r="51" spans="1:19" x14ac:dyDescent="0.25">
      <c r="A51" s="4"/>
      <c r="B51" s="8"/>
      <c r="C51" s="8"/>
      <c r="D51" s="8"/>
      <c r="E51" s="8"/>
      <c r="F51" s="8"/>
      <c r="G51" s="7" t="s">
        <v>1101</v>
      </c>
      <c r="H51" s="7" t="s">
        <v>56</v>
      </c>
      <c r="I51" s="7" t="s">
        <v>1075</v>
      </c>
      <c r="J51" s="3" t="s">
        <v>1705</v>
      </c>
      <c r="K51" s="6" t="s">
        <v>1102</v>
      </c>
      <c r="L51" s="5" t="s">
        <v>1103</v>
      </c>
      <c r="M51" s="17">
        <f t="shared" si="3"/>
        <v>2.5995370370370363E-2</v>
      </c>
      <c r="N51">
        <f t="shared" si="4"/>
        <v>8</v>
      </c>
    </row>
    <row r="52" spans="1:19" x14ac:dyDescent="0.25">
      <c r="A52" s="4"/>
      <c r="B52" s="8"/>
      <c r="C52" s="8"/>
      <c r="D52" s="8"/>
      <c r="E52" s="8"/>
      <c r="F52" s="8"/>
      <c r="G52" s="7" t="s">
        <v>1104</v>
      </c>
      <c r="H52" s="7" t="s">
        <v>56</v>
      </c>
      <c r="I52" s="7" t="s">
        <v>1075</v>
      </c>
      <c r="J52" s="3" t="s">
        <v>1705</v>
      </c>
      <c r="K52" s="6" t="s">
        <v>1105</v>
      </c>
      <c r="L52" s="5" t="s">
        <v>1106</v>
      </c>
      <c r="M52" s="17">
        <f t="shared" si="3"/>
        <v>4.5636574074074066E-2</v>
      </c>
      <c r="N52">
        <f t="shared" si="4"/>
        <v>11</v>
      </c>
    </row>
    <row r="53" spans="1:19" x14ac:dyDescent="0.25">
      <c r="A53" s="4"/>
      <c r="B53" s="8"/>
      <c r="C53" s="8"/>
      <c r="D53" s="8"/>
      <c r="E53" s="8"/>
      <c r="F53" s="8"/>
      <c r="G53" s="7" t="s">
        <v>1107</v>
      </c>
      <c r="H53" s="7" t="s">
        <v>56</v>
      </c>
      <c r="I53" s="7" t="s">
        <v>1075</v>
      </c>
      <c r="J53" s="3" t="s">
        <v>1705</v>
      </c>
      <c r="K53" s="6" t="s">
        <v>1108</v>
      </c>
      <c r="L53" s="5" t="s">
        <v>1109</v>
      </c>
      <c r="M53" s="17">
        <f t="shared" si="3"/>
        <v>1.7372685185185199E-2</v>
      </c>
      <c r="N53">
        <f t="shared" si="4"/>
        <v>14</v>
      </c>
    </row>
    <row r="54" spans="1:19" x14ac:dyDescent="0.25">
      <c r="A54" s="4"/>
      <c r="B54" s="8"/>
      <c r="C54" s="8"/>
      <c r="D54" s="8"/>
      <c r="E54" s="8"/>
      <c r="F54" s="8"/>
      <c r="G54" s="7" t="s">
        <v>1482</v>
      </c>
      <c r="H54" s="7" t="s">
        <v>56</v>
      </c>
      <c r="I54" s="7" t="s">
        <v>1451</v>
      </c>
      <c r="J54" s="3" t="s">
        <v>1705</v>
      </c>
      <c r="K54" s="6" t="s">
        <v>1483</v>
      </c>
      <c r="L54" s="5" t="s">
        <v>1484</v>
      </c>
      <c r="M54" s="17">
        <f t="shared" si="3"/>
        <v>2.6076388888888857E-2</v>
      </c>
      <c r="N54">
        <f t="shared" si="4"/>
        <v>7</v>
      </c>
    </row>
    <row r="55" spans="1:19" x14ac:dyDescent="0.25">
      <c r="A55" s="4"/>
      <c r="B55" s="8"/>
      <c r="C55" s="7" t="s">
        <v>65</v>
      </c>
      <c r="D55" s="7" t="s">
        <v>64</v>
      </c>
      <c r="E55" s="7" t="s">
        <v>64</v>
      </c>
      <c r="F55" s="7" t="s">
        <v>5</v>
      </c>
      <c r="G55" s="13" t="s">
        <v>21</v>
      </c>
      <c r="H55" s="12"/>
      <c r="I55" s="12"/>
      <c r="J55" s="11"/>
      <c r="K55" s="10"/>
      <c r="L55" s="9"/>
    </row>
    <row r="56" spans="1:19" x14ac:dyDescent="0.25">
      <c r="A56" s="4"/>
      <c r="B56" s="8"/>
      <c r="C56" s="8"/>
      <c r="D56" s="8"/>
      <c r="E56" s="8"/>
      <c r="F56" s="8"/>
      <c r="G56" s="7" t="s">
        <v>327</v>
      </c>
      <c r="H56" s="7" t="s">
        <v>56</v>
      </c>
      <c r="I56" s="7" t="s">
        <v>2</v>
      </c>
      <c r="J56" s="3" t="s">
        <v>1705</v>
      </c>
      <c r="K56" s="6" t="s">
        <v>326</v>
      </c>
      <c r="L56" s="5" t="s">
        <v>325</v>
      </c>
      <c r="M56" s="17">
        <f t="shared" si="3"/>
        <v>1.6469907407407447E-2</v>
      </c>
      <c r="N56">
        <f t="shared" si="4"/>
        <v>8</v>
      </c>
    </row>
    <row r="57" spans="1:19" x14ac:dyDescent="0.25">
      <c r="A57" s="4"/>
      <c r="B57" s="8"/>
      <c r="C57" s="8"/>
      <c r="D57" s="8"/>
      <c r="E57" s="8"/>
      <c r="F57" s="8"/>
      <c r="G57" s="7" t="s">
        <v>324</v>
      </c>
      <c r="H57" s="7" t="s">
        <v>56</v>
      </c>
      <c r="I57" s="7" t="s">
        <v>2</v>
      </c>
      <c r="J57" s="3" t="s">
        <v>1705</v>
      </c>
      <c r="K57" s="6" t="s">
        <v>323</v>
      </c>
      <c r="L57" s="5" t="s">
        <v>322</v>
      </c>
      <c r="M57" s="17">
        <f t="shared" si="3"/>
        <v>2.2604166666666703E-2</v>
      </c>
      <c r="N57">
        <f t="shared" si="4"/>
        <v>10</v>
      </c>
    </row>
    <row r="58" spans="1:19" x14ac:dyDescent="0.25">
      <c r="A58" s="4"/>
      <c r="B58" s="8"/>
      <c r="C58" s="8"/>
      <c r="D58" s="8"/>
      <c r="E58" s="8"/>
      <c r="F58" s="8"/>
      <c r="G58" s="7" t="s">
        <v>355</v>
      </c>
      <c r="H58" s="7" t="s">
        <v>56</v>
      </c>
      <c r="I58" s="7" t="s">
        <v>349</v>
      </c>
      <c r="J58" s="3" t="s">
        <v>1705</v>
      </c>
      <c r="K58" s="6" t="s">
        <v>356</v>
      </c>
      <c r="L58" s="5" t="s">
        <v>357</v>
      </c>
      <c r="M58" s="17">
        <f t="shared" si="3"/>
        <v>2.7812500000000018E-2</v>
      </c>
      <c r="N58">
        <f t="shared" si="4"/>
        <v>6</v>
      </c>
    </row>
    <row r="59" spans="1:19" x14ac:dyDescent="0.25">
      <c r="A59" s="4"/>
      <c r="B59" s="8"/>
      <c r="C59" s="8"/>
      <c r="D59" s="8"/>
      <c r="E59" s="8"/>
      <c r="F59" s="8"/>
      <c r="G59" s="7" t="s">
        <v>358</v>
      </c>
      <c r="H59" s="7" t="s">
        <v>56</v>
      </c>
      <c r="I59" s="7" t="s">
        <v>349</v>
      </c>
      <c r="J59" s="3" t="s">
        <v>1705</v>
      </c>
      <c r="K59" s="6" t="s">
        <v>359</v>
      </c>
      <c r="L59" s="5" t="s">
        <v>360</v>
      </c>
      <c r="M59" s="17">
        <f t="shared" si="3"/>
        <v>2.5000000000000022E-2</v>
      </c>
      <c r="N59">
        <f t="shared" si="4"/>
        <v>12</v>
      </c>
    </row>
    <row r="60" spans="1:19" x14ac:dyDescent="0.25">
      <c r="A60" s="4"/>
      <c r="B60" s="8"/>
      <c r="C60" s="8"/>
      <c r="D60" s="8"/>
      <c r="E60" s="8"/>
      <c r="F60" s="8"/>
      <c r="G60" s="7" t="s">
        <v>759</v>
      </c>
      <c r="H60" s="7" t="s">
        <v>56</v>
      </c>
      <c r="I60" s="7" t="s">
        <v>738</v>
      </c>
      <c r="J60" s="3" t="s">
        <v>1705</v>
      </c>
      <c r="K60" s="6" t="s">
        <v>760</v>
      </c>
      <c r="L60" s="5" t="s">
        <v>761</v>
      </c>
      <c r="M60" s="17">
        <f t="shared" si="3"/>
        <v>1.5451388888888862E-2</v>
      </c>
      <c r="N60">
        <f t="shared" si="4"/>
        <v>10</v>
      </c>
    </row>
    <row r="61" spans="1:19" x14ac:dyDescent="0.25">
      <c r="A61" s="4"/>
      <c r="B61" s="8"/>
      <c r="C61" s="8"/>
      <c r="D61" s="8"/>
      <c r="E61" s="8"/>
      <c r="F61" s="8"/>
      <c r="G61" s="7" t="s">
        <v>1110</v>
      </c>
      <c r="H61" s="7" t="s">
        <v>56</v>
      </c>
      <c r="I61" s="7" t="s">
        <v>1075</v>
      </c>
      <c r="J61" s="3" t="s">
        <v>1705</v>
      </c>
      <c r="K61" s="6" t="s">
        <v>1111</v>
      </c>
      <c r="L61" s="5" t="s">
        <v>1112</v>
      </c>
      <c r="M61" s="17">
        <f t="shared" si="3"/>
        <v>1.501157407407408E-2</v>
      </c>
      <c r="N61">
        <f t="shared" si="4"/>
        <v>5</v>
      </c>
    </row>
    <row r="62" spans="1:19" x14ac:dyDescent="0.25">
      <c r="A62" s="4"/>
      <c r="B62" s="8"/>
      <c r="C62" s="8"/>
      <c r="D62" s="8"/>
      <c r="E62" s="8"/>
      <c r="F62" s="8"/>
      <c r="G62" s="7" t="s">
        <v>1113</v>
      </c>
      <c r="H62" s="7" t="s">
        <v>56</v>
      </c>
      <c r="I62" s="7" t="s">
        <v>1075</v>
      </c>
      <c r="J62" s="3" t="s">
        <v>1705</v>
      </c>
      <c r="K62" s="6" t="s">
        <v>1114</v>
      </c>
      <c r="L62" s="5" t="s">
        <v>1115</v>
      </c>
      <c r="M62" s="17">
        <f t="shared" si="3"/>
        <v>2.8530092592592593E-2</v>
      </c>
      <c r="N62">
        <f t="shared" si="4"/>
        <v>6</v>
      </c>
    </row>
    <row r="63" spans="1:19" x14ac:dyDescent="0.25">
      <c r="A63" s="4"/>
      <c r="B63" s="8"/>
      <c r="C63" s="8"/>
      <c r="D63" s="8"/>
      <c r="E63" s="8"/>
      <c r="F63" s="8"/>
      <c r="G63" s="7" t="s">
        <v>1116</v>
      </c>
      <c r="H63" s="7" t="s">
        <v>56</v>
      </c>
      <c r="I63" s="7" t="s">
        <v>1075</v>
      </c>
      <c r="J63" s="3" t="s">
        <v>1705</v>
      </c>
      <c r="K63" s="6" t="s">
        <v>1117</v>
      </c>
      <c r="L63" s="5" t="s">
        <v>1118</v>
      </c>
      <c r="M63" s="17">
        <f t="shared" si="3"/>
        <v>1.3773148148148118E-2</v>
      </c>
      <c r="N63">
        <f t="shared" si="4"/>
        <v>13</v>
      </c>
    </row>
    <row r="64" spans="1:19" x14ac:dyDescent="0.25">
      <c r="A64" s="4"/>
      <c r="B64" s="8"/>
      <c r="C64" s="8"/>
      <c r="D64" s="8"/>
      <c r="E64" s="8"/>
      <c r="F64" s="8"/>
      <c r="G64" s="7" t="s">
        <v>1485</v>
      </c>
      <c r="H64" s="7" t="s">
        <v>56</v>
      </c>
      <c r="I64" s="7" t="s">
        <v>1451</v>
      </c>
      <c r="J64" s="3" t="s">
        <v>1705</v>
      </c>
      <c r="K64" s="6" t="s">
        <v>1486</v>
      </c>
      <c r="L64" s="5" t="s">
        <v>1487</v>
      </c>
      <c r="M64" s="17">
        <f t="shared" si="3"/>
        <v>1.5625E-2</v>
      </c>
      <c r="N64">
        <f t="shared" si="4"/>
        <v>6</v>
      </c>
    </row>
    <row r="65" spans="1:14" x14ac:dyDescent="0.25">
      <c r="A65" s="4"/>
      <c r="B65" s="8"/>
      <c r="C65" s="7" t="s">
        <v>762</v>
      </c>
      <c r="D65" s="7" t="s">
        <v>763</v>
      </c>
      <c r="E65" s="7" t="s">
        <v>763</v>
      </c>
      <c r="F65" s="7" t="s">
        <v>5</v>
      </c>
      <c r="G65" s="13" t="s">
        <v>21</v>
      </c>
      <c r="H65" s="12"/>
      <c r="I65" s="12"/>
      <c r="J65" s="11"/>
      <c r="K65" s="10"/>
      <c r="L65" s="9"/>
    </row>
    <row r="66" spans="1:14" x14ac:dyDescent="0.25">
      <c r="A66" s="4"/>
      <c r="B66" s="8"/>
      <c r="C66" s="8"/>
      <c r="D66" s="8"/>
      <c r="E66" s="8"/>
      <c r="F66" s="8"/>
      <c r="G66" s="7" t="s">
        <v>764</v>
      </c>
      <c r="H66" s="7" t="s">
        <v>56</v>
      </c>
      <c r="I66" s="7" t="s">
        <v>738</v>
      </c>
      <c r="J66" s="3" t="s">
        <v>1705</v>
      </c>
      <c r="K66" s="6" t="s">
        <v>765</v>
      </c>
      <c r="L66" s="5" t="s">
        <v>766</v>
      </c>
      <c r="M66" s="17">
        <f t="shared" si="3"/>
        <v>1.8784722222222217E-2</v>
      </c>
      <c r="N66">
        <f t="shared" si="4"/>
        <v>7</v>
      </c>
    </row>
    <row r="67" spans="1:14" x14ac:dyDescent="0.25">
      <c r="A67" s="4"/>
      <c r="B67" s="8"/>
      <c r="C67" s="8"/>
      <c r="D67" s="8"/>
      <c r="E67" s="8"/>
      <c r="F67" s="8"/>
      <c r="G67" s="7" t="s">
        <v>767</v>
      </c>
      <c r="H67" s="7" t="s">
        <v>56</v>
      </c>
      <c r="I67" s="7" t="s">
        <v>738</v>
      </c>
      <c r="J67" s="3" t="s">
        <v>1705</v>
      </c>
      <c r="K67" s="6" t="s">
        <v>768</v>
      </c>
      <c r="L67" s="5" t="s">
        <v>769</v>
      </c>
      <c r="M67" s="17">
        <f t="shared" ref="M67:M129" si="16">L67-K67</f>
        <v>2.9988425925925877E-2</v>
      </c>
      <c r="N67">
        <f t="shared" ref="N67:N129" si="17">HOUR(K67)</f>
        <v>11</v>
      </c>
    </row>
    <row r="68" spans="1:14" x14ac:dyDescent="0.25">
      <c r="A68" s="4"/>
      <c r="B68" s="8"/>
      <c r="C68" s="8"/>
      <c r="D68" s="8"/>
      <c r="E68" s="8"/>
      <c r="F68" s="8"/>
      <c r="G68" s="7" t="s">
        <v>770</v>
      </c>
      <c r="H68" s="7" t="s">
        <v>56</v>
      </c>
      <c r="I68" s="7" t="s">
        <v>738</v>
      </c>
      <c r="J68" s="3" t="s">
        <v>1705</v>
      </c>
      <c r="K68" s="6" t="s">
        <v>771</v>
      </c>
      <c r="L68" s="5" t="s">
        <v>772</v>
      </c>
      <c r="M68" s="17">
        <f t="shared" si="16"/>
        <v>1.9178240740740704E-2</v>
      </c>
      <c r="N68">
        <f t="shared" si="17"/>
        <v>15</v>
      </c>
    </row>
    <row r="69" spans="1:14" x14ac:dyDescent="0.25">
      <c r="A69" s="4"/>
      <c r="B69" s="8"/>
      <c r="C69" s="8"/>
      <c r="D69" s="8"/>
      <c r="E69" s="8"/>
      <c r="F69" s="8"/>
      <c r="G69" s="7" t="s">
        <v>1488</v>
      </c>
      <c r="H69" s="7" t="s">
        <v>56</v>
      </c>
      <c r="I69" s="7" t="s">
        <v>1451</v>
      </c>
      <c r="J69" s="3" t="s">
        <v>1705</v>
      </c>
      <c r="K69" s="6" t="s">
        <v>1489</v>
      </c>
      <c r="L69" s="5" t="s">
        <v>1490</v>
      </c>
      <c r="M69" s="17">
        <f t="shared" si="16"/>
        <v>1.960648148148153E-2</v>
      </c>
      <c r="N69">
        <f t="shared" si="17"/>
        <v>9</v>
      </c>
    </row>
    <row r="70" spans="1:14" x14ac:dyDescent="0.25">
      <c r="A70" s="4"/>
      <c r="B70" s="8"/>
      <c r="C70" s="7" t="s">
        <v>1119</v>
      </c>
      <c r="D70" s="7" t="s">
        <v>1120</v>
      </c>
      <c r="E70" s="7" t="s">
        <v>1120</v>
      </c>
      <c r="F70" s="7" t="s">
        <v>5</v>
      </c>
      <c r="G70" s="13" t="s">
        <v>21</v>
      </c>
      <c r="H70" s="12"/>
      <c r="I70" s="12"/>
      <c r="J70" s="11"/>
      <c r="K70" s="10"/>
      <c r="L70" s="9"/>
    </row>
    <row r="71" spans="1:14" x14ac:dyDescent="0.25">
      <c r="A71" s="4"/>
      <c r="B71" s="8"/>
      <c r="C71" s="8"/>
      <c r="D71" s="8"/>
      <c r="E71" s="8"/>
      <c r="F71" s="8"/>
      <c r="G71" s="7" t="s">
        <v>1121</v>
      </c>
      <c r="H71" s="7" t="s">
        <v>44</v>
      </c>
      <c r="I71" s="7" t="s">
        <v>1075</v>
      </c>
      <c r="J71" s="3" t="s">
        <v>1705</v>
      </c>
      <c r="K71" s="6" t="s">
        <v>1122</v>
      </c>
      <c r="L71" s="5" t="s">
        <v>1123</v>
      </c>
      <c r="M71" s="17">
        <f t="shared" si="16"/>
        <v>2.1388888888888846E-2</v>
      </c>
      <c r="N71">
        <f t="shared" si="17"/>
        <v>5</v>
      </c>
    </row>
    <row r="72" spans="1:14" x14ac:dyDescent="0.25">
      <c r="A72" s="4"/>
      <c r="B72" s="8"/>
      <c r="C72" s="8"/>
      <c r="D72" s="8"/>
      <c r="E72" s="8"/>
      <c r="F72" s="8"/>
      <c r="G72" s="7" t="s">
        <v>1124</v>
      </c>
      <c r="H72" s="7" t="s">
        <v>56</v>
      </c>
      <c r="I72" s="7" t="s">
        <v>1075</v>
      </c>
      <c r="J72" s="3" t="s">
        <v>1705</v>
      </c>
      <c r="K72" s="6" t="s">
        <v>1125</v>
      </c>
      <c r="L72" s="5" t="s">
        <v>1126</v>
      </c>
      <c r="M72" s="17">
        <f t="shared" si="16"/>
        <v>3.3344907407407365E-2</v>
      </c>
      <c r="N72">
        <f t="shared" si="17"/>
        <v>9</v>
      </c>
    </row>
    <row r="73" spans="1:14" x14ac:dyDescent="0.25">
      <c r="A73" s="4"/>
      <c r="B73" s="8"/>
      <c r="C73" s="8"/>
      <c r="D73" s="8"/>
      <c r="E73" s="8"/>
      <c r="F73" s="8"/>
      <c r="G73" s="7" t="s">
        <v>1127</v>
      </c>
      <c r="H73" s="7" t="s">
        <v>44</v>
      </c>
      <c r="I73" s="7" t="s">
        <v>1075</v>
      </c>
      <c r="J73" s="3" t="s">
        <v>1705</v>
      </c>
      <c r="K73" s="6" t="s">
        <v>1128</v>
      </c>
      <c r="L73" s="5" t="s">
        <v>1129</v>
      </c>
      <c r="M73" s="17">
        <f t="shared" si="16"/>
        <v>1.3449074074074141E-2</v>
      </c>
      <c r="N73">
        <f t="shared" si="17"/>
        <v>13</v>
      </c>
    </row>
    <row r="74" spans="1:14" x14ac:dyDescent="0.25">
      <c r="A74" s="4"/>
      <c r="B74" s="8"/>
      <c r="C74" s="7" t="s">
        <v>130</v>
      </c>
      <c r="D74" s="7" t="s">
        <v>129</v>
      </c>
      <c r="E74" s="7" t="s">
        <v>129</v>
      </c>
      <c r="F74" s="7" t="s">
        <v>5</v>
      </c>
      <c r="G74" s="13" t="s">
        <v>21</v>
      </c>
      <c r="H74" s="12"/>
      <c r="I74" s="12"/>
      <c r="J74" s="11"/>
      <c r="K74" s="10"/>
      <c r="L74" s="9"/>
    </row>
    <row r="75" spans="1:14" x14ac:dyDescent="0.25">
      <c r="A75" s="4"/>
      <c r="B75" s="8"/>
      <c r="C75" s="8"/>
      <c r="D75" s="8"/>
      <c r="E75" s="8"/>
      <c r="F75" s="8"/>
      <c r="G75" s="7" t="s">
        <v>321</v>
      </c>
      <c r="H75" s="7" t="s">
        <v>56</v>
      </c>
      <c r="I75" s="7" t="s">
        <v>2</v>
      </c>
      <c r="J75" s="3" t="s">
        <v>1705</v>
      </c>
      <c r="K75" s="6" t="s">
        <v>320</v>
      </c>
      <c r="L75" s="5" t="s">
        <v>319</v>
      </c>
      <c r="M75" s="17">
        <f t="shared" si="16"/>
        <v>1.2615740740740733E-2</v>
      </c>
      <c r="N75">
        <f t="shared" si="17"/>
        <v>3</v>
      </c>
    </row>
    <row r="76" spans="1:14" x14ac:dyDescent="0.25">
      <c r="A76" s="4"/>
      <c r="B76" s="8"/>
      <c r="C76" s="8"/>
      <c r="D76" s="8"/>
      <c r="E76" s="8"/>
      <c r="F76" s="8"/>
      <c r="G76" s="7" t="s">
        <v>318</v>
      </c>
      <c r="H76" s="7" t="s">
        <v>56</v>
      </c>
      <c r="I76" s="7" t="s">
        <v>2</v>
      </c>
      <c r="J76" s="3" t="s">
        <v>1705</v>
      </c>
      <c r="K76" s="6" t="s">
        <v>317</v>
      </c>
      <c r="L76" s="5" t="s">
        <v>316</v>
      </c>
      <c r="M76" s="17">
        <f t="shared" si="16"/>
        <v>3.4988425925925937E-2</v>
      </c>
      <c r="N76">
        <f t="shared" si="17"/>
        <v>6</v>
      </c>
    </row>
    <row r="77" spans="1:14" x14ac:dyDescent="0.25">
      <c r="A77" s="4"/>
      <c r="B77" s="8"/>
      <c r="C77" s="8"/>
      <c r="D77" s="8"/>
      <c r="E77" s="8"/>
      <c r="F77" s="8"/>
      <c r="G77" s="7" t="s">
        <v>315</v>
      </c>
      <c r="H77" s="7" t="s">
        <v>56</v>
      </c>
      <c r="I77" s="7" t="s">
        <v>2</v>
      </c>
      <c r="J77" s="3" t="s">
        <v>1705</v>
      </c>
      <c r="K77" s="6" t="s">
        <v>314</v>
      </c>
      <c r="L77" s="5" t="s">
        <v>313</v>
      </c>
      <c r="M77" s="17">
        <f t="shared" si="16"/>
        <v>2.4016203703703665E-2</v>
      </c>
      <c r="N77">
        <f t="shared" si="17"/>
        <v>8</v>
      </c>
    </row>
    <row r="78" spans="1:14" x14ac:dyDescent="0.25">
      <c r="A78" s="4"/>
      <c r="B78" s="8"/>
      <c r="C78" s="8"/>
      <c r="D78" s="8"/>
      <c r="E78" s="8"/>
      <c r="F78" s="8"/>
      <c r="G78" s="7" t="s">
        <v>361</v>
      </c>
      <c r="H78" s="7" t="s">
        <v>56</v>
      </c>
      <c r="I78" s="7" t="s">
        <v>349</v>
      </c>
      <c r="J78" s="3" t="s">
        <v>1705</v>
      </c>
      <c r="K78" s="6" t="s">
        <v>362</v>
      </c>
      <c r="L78" s="5" t="s">
        <v>363</v>
      </c>
      <c r="M78" s="17">
        <f t="shared" si="16"/>
        <v>2.4606481481481479E-2</v>
      </c>
      <c r="N78">
        <f t="shared" si="17"/>
        <v>11</v>
      </c>
    </row>
    <row r="79" spans="1:14" x14ac:dyDescent="0.25">
      <c r="A79" s="4"/>
      <c r="B79" s="8"/>
      <c r="C79" s="8"/>
      <c r="D79" s="8"/>
      <c r="E79" s="8"/>
      <c r="F79" s="8"/>
      <c r="G79" s="7" t="s">
        <v>1130</v>
      </c>
      <c r="H79" s="7" t="s">
        <v>56</v>
      </c>
      <c r="I79" s="7" t="s">
        <v>1075</v>
      </c>
      <c r="J79" s="3" t="s">
        <v>1705</v>
      </c>
      <c r="K79" s="6" t="s">
        <v>1131</v>
      </c>
      <c r="L79" s="5" t="s">
        <v>1132</v>
      </c>
      <c r="M79" s="17">
        <f t="shared" si="16"/>
        <v>1.3738425925925946E-2</v>
      </c>
      <c r="N79">
        <f t="shared" si="17"/>
        <v>3</v>
      </c>
    </row>
    <row r="80" spans="1:14" x14ac:dyDescent="0.25">
      <c r="A80" s="4"/>
      <c r="B80" s="8"/>
      <c r="C80" s="8"/>
      <c r="D80" s="8"/>
      <c r="E80" s="8"/>
      <c r="F80" s="8"/>
      <c r="G80" s="7" t="s">
        <v>1133</v>
      </c>
      <c r="H80" s="7" t="s">
        <v>56</v>
      </c>
      <c r="I80" s="7" t="s">
        <v>1075</v>
      </c>
      <c r="J80" s="3" t="s">
        <v>1705</v>
      </c>
      <c r="K80" s="6" t="s">
        <v>1134</v>
      </c>
      <c r="L80" s="5" t="s">
        <v>1135</v>
      </c>
      <c r="M80" s="17">
        <f t="shared" si="16"/>
        <v>1.5289351851851873E-2</v>
      </c>
      <c r="N80">
        <f t="shared" si="17"/>
        <v>6</v>
      </c>
    </row>
    <row r="81" spans="1:14" x14ac:dyDescent="0.25">
      <c r="A81" s="4"/>
      <c r="B81" s="8"/>
      <c r="C81" s="8"/>
      <c r="D81" s="8"/>
      <c r="E81" s="8"/>
      <c r="F81" s="8"/>
      <c r="G81" s="7" t="s">
        <v>1136</v>
      </c>
      <c r="H81" s="7" t="s">
        <v>56</v>
      </c>
      <c r="I81" s="7" t="s">
        <v>1075</v>
      </c>
      <c r="J81" s="3" t="s">
        <v>1705</v>
      </c>
      <c r="K81" s="6" t="s">
        <v>1137</v>
      </c>
      <c r="L81" s="5" t="s">
        <v>1138</v>
      </c>
      <c r="M81" s="17">
        <f t="shared" si="16"/>
        <v>2.6215277777777823E-2</v>
      </c>
      <c r="N81">
        <f t="shared" si="17"/>
        <v>8</v>
      </c>
    </row>
    <row r="82" spans="1:14" x14ac:dyDescent="0.25">
      <c r="A82" s="4"/>
      <c r="B82" s="8"/>
      <c r="C82" s="8"/>
      <c r="D82" s="8"/>
      <c r="E82" s="8"/>
      <c r="F82" s="8"/>
      <c r="G82" s="7" t="s">
        <v>1139</v>
      </c>
      <c r="H82" s="7" t="s">
        <v>56</v>
      </c>
      <c r="I82" s="7" t="s">
        <v>1075</v>
      </c>
      <c r="J82" s="3" t="s">
        <v>1705</v>
      </c>
      <c r="K82" s="6" t="s">
        <v>1140</v>
      </c>
      <c r="L82" s="5" t="s">
        <v>1141</v>
      </c>
      <c r="M82" s="17">
        <f t="shared" si="16"/>
        <v>1.4884259259259291E-2</v>
      </c>
      <c r="N82">
        <f t="shared" si="17"/>
        <v>10</v>
      </c>
    </row>
    <row r="83" spans="1:14" x14ac:dyDescent="0.25">
      <c r="A83" s="4"/>
      <c r="B83" s="8"/>
      <c r="C83" s="8"/>
      <c r="D83" s="8"/>
      <c r="E83" s="8"/>
      <c r="F83" s="8"/>
      <c r="G83" s="7" t="s">
        <v>1142</v>
      </c>
      <c r="H83" s="7" t="s">
        <v>56</v>
      </c>
      <c r="I83" s="7" t="s">
        <v>1075</v>
      </c>
      <c r="J83" s="3" t="s">
        <v>1705</v>
      </c>
      <c r="K83" s="6" t="s">
        <v>1143</v>
      </c>
      <c r="L83" s="5" t="s">
        <v>1144</v>
      </c>
      <c r="M83" s="17">
        <f t="shared" si="16"/>
        <v>1.9328703703703654E-2</v>
      </c>
      <c r="N83">
        <f t="shared" si="17"/>
        <v>12</v>
      </c>
    </row>
    <row r="84" spans="1:14" x14ac:dyDescent="0.25">
      <c r="A84" s="4"/>
      <c r="B84" s="8"/>
      <c r="C84" s="8"/>
      <c r="D84" s="8"/>
      <c r="E84" s="8"/>
      <c r="F84" s="8"/>
      <c r="G84" s="7" t="s">
        <v>1491</v>
      </c>
      <c r="H84" s="7" t="s">
        <v>56</v>
      </c>
      <c r="I84" s="7" t="s">
        <v>1451</v>
      </c>
      <c r="J84" s="3" t="s">
        <v>1705</v>
      </c>
      <c r="K84" s="6" t="s">
        <v>1492</v>
      </c>
      <c r="L84" s="5" t="s">
        <v>1493</v>
      </c>
      <c r="M84" s="17">
        <f t="shared" si="16"/>
        <v>1.4131944444444461E-2</v>
      </c>
      <c r="N84">
        <f t="shared" si="17"/>
        <v>3</v>
      </c>
    </row>
    <row r="85" spans="1:14" x14ac:dyDescent="0.25">
      <c r="A85" s="4"/>
      <c r="B85" s="8"/>
      <c r="C85" s="8"/>
      <c r="D85" s="8"/>
      <c r="E85" s="8"/>
      <c r="F85" s="8"/>
      <c r="G85" s="7" t="s">
        <v>1494</v>
      </c>
      <c r="H85" s="7" t="s">
        <v>56</v>
      </c>
      <c r="I85" s="7" t="s">
        <v>1451</v>
      </c>
      <c r="J85" s="3" t="s">
        <v>1705</v>
      </c>
      <c r="K85" s="6" t="s">
        <v>1495</v>
      </c>
      <c r="L85" s="5" t="s">
        <v>1496</v>
      </c>
      <c r="M85" s="17">
        <f t="shared" si="16"/>
        <v>1.4780092592592609E-2</v>
      </c>
      <c r="N85">
        <f t="shared" si="17"/>
        <v>6</v>
      </c>
    </row>
    <row r="86" spans="1:14" x14ac:dyDescent="0.25">
      <c r="A86" s="4"/>
      <c r="B86" s="8"/>
      <c r="C86" s="7" t="s">
        <v>312</v>
      </c>
      <c r="D86" s="7" t="s">
        <v>311</v>
      </c>
      <c r="E86" s="7" t="s">
        <v>310</v>
      </c>
      <c r="F86" s="7" t="s">
        <v>5</v>
      </c>
      <c r="G86" s="13" t="s">
        <v>21</v>
      </c>
      <c r="H86" s="12"/>
      <c r="I86" s="12"/>
      <c r="J86" s="11"/>
      <c r="K86" s="10"/>
      <c r="L86" s="9"/>
    </row>
    <row r="87" spans="1:14" x14ac:dyDescent="0.25">
      <c r="A87" s="4"/>
      <c r="B87" s="8"/>
      <c r="C87" s="8"/>
      <c r="D87" s="8"/>
      <c r="E87" s="8"/>
      <c r="F87" s="8"/>
      <c r="G87" s="7" t="s">
        <v>309</v>
      </c>
      <c r="H87" s="7" t="s">
        <v>56</v>
      </c>
      <c r="I87" s="7" t="s">
        <v>2</v>
      </c>
      <c r="J87" s="3" t="s">
        <v>1705</v>
      </c>
      <c r="K87" s="6" t="s">
        <v>308</v>
      </c>
      <c r="L87" s="5" t="s">
        <v>307</v>
      </c>
      <c r="M87" s="17">
        <f t="shared" si="16"/>
        <v>1.2106481481481468E-2</v>
      </c>
      <c r="N87">
        <f t="shared" si="17"/>
        <v>5</v>
      </c>
    </row>
    <row r="88" spans="1:14" x14ac:dyDescent="0.25">
      <c r="A88" s="4"/>
      <c r="B88" s="8"/>
      <c r="C88" s="8"/>
      <c r="D88" s="8"/>
      <c r="E88" s="8"/>
      <c r="F88" s="8"/>
      <c r="G88" s="7" t="s">
        <v>364</v>
      </c>
      <c r="H88" s="7" t="s">
        <v>56</v>
      </c>
      <c r="I88" s="7" t="s">
        <v>349</v>
      </c>
      <c r="J88" s="3" t="s">
        <v>1705</v>
      </c>
      <c r="K88" s="6" t="s">
        <v>365</v>
      </c>
      <c r="L88" s="5" t="s">
        <v>366</v>
      </c>
      <c r="M88" s="17">
        <f t="shared" si="16"/>
        <v>2.1979166666666661E-2</v>
      </c>
      <c r="N88">
        <f t="shared" si="17"/>
        <v>11</v>
      </c>
    </row>
    <row r="89" spans="1:14" x14ac:dyDescent="0.25">
      <c r="A89" s="4"/>
      <c r="B89" s="8"/>
      <c r="C89" s="8"/>
      <c r="D89" s="8"/>
      <c r="E89" s="8"/>
      <c r="F89" s="8"/>
      <c r="G89" s="7" t="s">
        <v>367</v>
      </c>
      <c r="H89" s="7" t="s">
        <v>56</v>
      </c>
      <c r="I89" s="7" t="s">
        <v>349</v>
      </c>
      <c r="J89" s="3" t="s">
        <v>1705</v>
      </c>
      <c r="K89" s="6" t="s">
        <v>368</v>
      </c>
      <c r="L89" s="5" t="s">
        <v>369</v>
      </c>
      <c r="M89" s="17">
        <f t="shared" si="16"/>
        <v>1.924768518518527E-2</v>
      </c>
      <c r="N89">
        <f t="shared" si="17"/>
        <v>14</v>
      </c>
    </row>
    <row r="90" spans="1:14" x14ac:dyDescent="0.25">
      <c r="A90" s="4"/>
      <c r="B90" s="8"/>
      <c r="C90" s="8"/>
      <c r="D90" s="8"/>
      <c r="E90" s="8"/>
      <c r="F90" s="8"/>
      <c r="G90" s="7" t="s">
        <v>773</v>
      </c>
      <c r="H90" s="7" t="s">
        <v>56</v>
      </c>
      <c r="I90" s="7" t="s">
        <v>738</v>
      </c>
      <c r="J90" s="3" t="s">
        <v>1705</v>
      </c>
      <c r="K90" s="6" t="s">
        <v>774</v>
      </c>
      <c r="L90" s="5" t="s">
        <v>775</v>
      </c>
      <c r="M90" s="17">
        <f t="shared" si="16"/>
        <v>1.2766203703703627E-2</v>
      </c>
      <c r="N90">
        <f t="shared" si="17"/>
        <v>12</v>
      </c>
    </row>
    <row r="91" spans="1:14" x14ac:dyDescent="0.25">
      <c r="A91" s="4"/>
      <c r="B91" s="8"/>
      <c r="C91" s="8"/>
      <c r="D91" s="8"/>
      <c r="E91" s="8"/>
      <c r="F91" s="8"/>
      <c r="G91" s="7" t="s">
        <v>1145</v>
      </c>
      <c r="H91" s="7" t="s">
        <v>56</v>
      </c>
      <c r="I91" s="7" t="s">
        <v>1075</v>
      </c>
      <c r="J91" s="3" t="s">
        <v>1705</v>
      </c>
      <c r="K91" s="6" t="s">
        <v>1146</v>
      </c>
      <c r="L91" s="5" t="s">
        <v>1147</v>
      </c>
      <c r="M91" s="17">
        <f t="shared" si="16"/>
        <v>1.9699074074074063E-2</v>
      </c>
      <c r="N91">
        <f t="shared" si="17"/>
        <v>6</v>
      </c>
    </row>
    <row r="92" spans="1:14" x14ac:dyDescent="0.25">
      <c r="A92" s="4"/>
      <c r="B92" s="8"/>
      <c r="C92" s="8"/>
      <c r="D92" s="8"/>
      <c r="E92" s="8"/>
      <c r="F92" s="8"/>
      <c r="G92" s="7" t="s">
        <v>1497</v>
      </c>
      <c r="H92" s="7" t="s">
        <v>56</v>
      </c>
      <c r="I92" s="7" t="s">
        <v>1451</v>
      </c>
      <c r="J92" s="3" t="s">
        <v>1705</v>
      </c>
      <c r="K92" s="6" t="s">
        <v>1498</v>
      </c>
      <c r="L92" s="5" t="s">
        <v>1499</v>
      </c>
      <c r="M92" s="17">
        <f t="shared" si="16"/>
        <v>1.8449074074074062E-2</v>
      </c>
      <c r="N92">
        <f t="shared" si="17"/>
        <v>5</v>
      </c>
    </row>
    <row r="93" spans="1:14" x14ac:dyDescent="0.25">
      <c r="A93" s="4"/>
      <c r="B93" s="8"/>
      <c r="C93" s="8"/>
      <c r="D93" s="8"/>
      <c r="E93" s="8"/>
      <c r="F93" s="8"/>
      <c r="G93" s="7" t="s">
        <v>1500</v>
      </c>
      <c r="H93" s="7" t="s">
        <v>56</v>
      </c>
      <c r="I93" s="7" t="s">
        <v>1451</v>
      </c>
      <c r="J93" s="3" t="s">
        <v>1705</v>
      </c>
      <c r="K93" s="6" t="s">
        <v>1501</v>
      </c>
      <c r="L93" s="5" t="s">
        <v>1502</v>
      </c>
      <c r="M93" s="17">
        <f t="shared" si="16"/>
        <v>1.8182870370370363E-2</v>
      </c>
      <c r="N93">
        <f t="shared" si="17"/>
        <v>12</v>
      </c>
    </row>
    <row r="94" spans="1:14" x14ac:dyDescent="0.25">
      <c r="A94" s="4"/>
      <c r="B94" s="8"/>
      <c r="C94" s="7" t="s">
        <v>306</v>
      </c>
      <c r="D94" s="7" t="s">
        <v>305</v>
      </c>
      <c r="E94" s="7" t="s">
        <v>305</v>
      </c>
      <c r="F94" s="7" t="s">
        <v>5</v>
      </c>
      <c r="G94" s="13" t="s">
        <v>21</v>
      </c>
      <c r="H94" s="12"/>
      <c r="I94" s="12"/>
      <c r="J94" s="11"/>
      <c r="K94" s="10"/>
      <c r="L94" s="9"/>
    </row>
    <row r="95" spans="1:14" x14ac:dyDescent="0.25">
      <c r="A95" s="4"/>
      <c r="B95" s="8"/>
      <c r="C95" s="8"/>
      <c r="D95" s="8"/>
      <c r="E95" s="8"/>
      <c r="F95" s="8"/>
      <c r="G95" s="7" t="s">
        <v>304</v>
      </c>
      <c r="H95" s="7" t="s">
        <v>56</v>
      </c>
      <c r="I95" s="7" t="s">
        <v>2</v>
      </c>
      <c r="J95" s="3" t="s">
        <v>1705</v>
      </c>
      <c r="K95" s="6" t="s">
        <v>303</v>
      </c>
      <c r="L95" s="5" t="s">
        <v>302</v>
      </c>
      <c r="M95" s="17">
        <f t="shared" si="16"/>
        <v>2.2800925925925891E-2</v>
      </c>
      <c r="N95">
        <f t="shared" si="17"/>
        <v>5</v>
      </c>
    </row>
    <row r="96" spans="1:14" x14ac:dyDescent="0.25">
      <c r="A96" s="4"/>
      <c r="B96" s="8"/>
      <c r="C96" s="8"/>
      <c r="D96" s="8"/>
      <c r="E96" s="8"/>
      <c r="F96" s="8"/>
      <c r="G96" s="7" t="s">
        <v>301</v>
      </c>
      <c r="H96" s="7" t="s">
        <v>44</v>
      </c>
      <c r="I96" s="7" t="s">
        <v>2</v>
      </c>
      <c r="J96" s="3" t="s">
        <v>1705</v>
      </c>
      <c r="K96" s="6" t="s">
        <v>300</v>
      </c>
      <c r="L96" s="5" t="s">
        <v>299</v>
      </c>
      <c r="M96" s="17">
        <f t="shared" si="16"/>
        <v>2.8611111111111143E-2</v>
      </c>
      <c r="N96">
        <f t="shared" si="17"/>
        <v>10</v>
      </c>
    </row>
    <row r="97" spans="1:14" x14ac:dyDescent="0.25">
      <c r="A97" s="4"/>
      <c r="B97" s="8"/>
      <c r="C97" s="8"/>
      <c r="D97" s="8"/>
      <c r="E97" s="8"/>
      <c r="F97" s="8"/>
      <c r="G97" s="7" t="s">
        <v>298</v>
      </c>
      <c r="H97" s="7" t="s">
        <v>44</v>
      </c>
      <c r="I97" s="7" t="s">
        <v>2</v>
      </c>
      <c r="J97" s="3" t="s">
        <v>1705</v>
      </c>
      <c r="K97" s="6" t="s">
        <v>297</v>
      </c>
      <c r="L97" s="5" t="s">
        <v>296</v>
      </c>
      <c r="M97" s="17">
        <f t="shared" si="16"/>
        <v>2.1273148148148069E-2</v>
      </c>
      <c r="N97">
        <f t="shared" si="17"/>
        <v>15</v>
      </c>
    </row>
    <row r="98" spans="1:14" x14ac:dyDescent="0.25">
      <c r="A98" s="4"/>
      <c r="B98" s="8"/>
      <c r="C98" s="8"/>
      <c r="D98" s="8"/>
      <c r="E98" s="8"/>
      <c r="F98" s="8"/>
      <c r="G98" s="7" t="s">
        <v>370</v>
      </c>
      <c r="H98" s="7" t="s">
        <v>44</v>
      </c>
      <c r="I98" s="7" t="s">
        <v>349</v>
      </c>
      <c r="J98" s="3" t="s">
        <v>1705</v>
      </c>
      <c r="K98" s="6" t="s">
        <v>371</v>
      </c>
      <c r="L98" s="5" t="s">
        <v>372</v>
      </c>
      <c r="M98" s="17">
        <f t="shared" si="16"/>
        <v>1.5300925925925912E-2</v>
      </c>
      <c r="N98">
        <f t="shared" si="17"/>
        <v>4</v>
      </c>
    </row>
    <row r="99" spans="1:14" x14ac:dyDescent="0.25">
      <c r="A99" s="4"/>
      <c r="B99" s="8"/>
      <c r="C99" s="8"/>
      <c r="D99" s="8"/>
      <c r="E99" s="8"/>
      <c r="F99" s="8"/>
      <c r="G99" s="7" t="s">
        <v>373</v>
      </c>
      <c r="H99" s="7" t="s">
        <v>44</v>
      </c>
      <c r="I99" s="7" t="s">
        <v>349</v>
      </c>
      <c r="J99" s="3" t="s">
        <v>1705</v>
      </c>
      <c r="K99" s="6" t="s">
        <v>374</v>
      </c>
      <c r="L99" s="5" t="s">
        <v>375</v>
      </c>
      <c r="M99" s="17">
        <f t="shared" si="16"/>
        <v>2.2754629629629652E-2</v>
      </c>
      <c r="N99">
        <f t="shared" si="17"/>
        <v>6</v>
      </c>
    </row>
    <row r="100" spans="1:14" x14ac:dyDescent="0.25">
      <c r="A100" s="4"/>
      <c r="B100" s="8"/>
      <c r="C100" s="8"/>
      <c r="D100" s="8"/>
      <c r="E100" s="8"/>
      <c r="F100" s="8"/>
      <c r="G100" s="7" t="s">
        <v>776</v>
      </c>
      <c r="H100" s="7" t="s">
        <v>44</v>
      </c>
      <c r="I100" s="7" t="s">
        <v>738</v>
      </c>
      <c r="J100" s="3" t="s">
        <v>1705</v>
      </c>
      <c r="K100" s="6" t="s">
        <v>777</v>
      </c>
      <c r="L100" s="5" t="s">
        <v>778</v>
      </c>
      <c r="M100" s="17">
        <f t="shared" si="16"/>
        <v>1.9502314814814847E-2</v>
      </c>
      <c r="N100">
        <f t="shared" si="17"/>
        <v>6</v>
      </c>
    </row>
    <row r="101" spans="1:14" x14ac:dyDescent="0.25">
      <c r="A101" s="4"/>
      <c r="B101" s="8"/>
      <c r="C101" s="8"/>
      <c r="D101" s="8"/>
      <c r="E101" s="8"/>
      <c r="F101" s="8"/>
      <c r="G101" s="7" t="s">
        <v>779</v>
      </c>
      <c r="H101" s="7" t="s">
        <v>44</v>
      </c>
      <c r="I101" s="7" t="s">
        <v>738</v>
      </c>
      <c r="J101" s="3" t="s">
        <v>1705</v>
      </c>
      <c r="K101" s="6" t="s">
        <v>780</v>
      </c>
      <c r="L101" s="5" t="s">
        <v>781</v>
      </c>
      <c r="M101" s="17">
        <f t="shared" si="16"/>
        <v>1.8842592592592577E-2</v>
      </c>
      <c r="N101">
        <f t="shared" si="17"/>
        <v>18</v>
      </c>
    </row>
    <row r="102" spans="1:14" x14ac:dyDescent="0.25">
      <c r="A102" s="4"/>
      <c r="B102" s="8"/>
      <c r="C102" s="8"/>
      <c r="D102" s="8"/>
      <c r="E102" s="8"/>
      <c r="F102" s="8"/>
      <c r="G102" s="7" t="s">
        <v>1148</v>
      </c>
      <c r="H102" s="7" t="s">
        <v>56</v>
      </c>
      <c r="I102" s="7" t="s">
        <v>1075</v>
      </c>
      <c r="J102" s="3" t="s">
        <v>1705</v>
      </c>
      <c r="K102" s="6" t="s">
        <v>1149</v>
      </c>
      <c r="L102" s="5" t="s">
        <v>1150</v>
      </c>
      <c r="M102" s="17">
        <f t="shared" si="16"/>
        <v>2.912037037037038E-2</v>
      </c>
      <c r="N102">
        <f t="shared" si="17"/>
        <v>5</v>
      </c>
    </row>
    <row r="103" spans="1:14" x14ac:dyDescent="0.25">
      <c r="A103" s="4"/>
      <c r="B103" s="8"/>
      <c r="C103" s="8"/>
      <c r="D103" s="8"/>
      <c r="E103" s="8"/>
      <c r="F103" s="8"/>
      <c r="G103" s="7" t="s">
        <v>1503</v>
      </c>
      <c r="H103" s="7" t="s">
        <v>56</v>
      </c>
      <c r="I103" s="7" t="s">
        <v>1451</v>
      </c>
      <c r="J103" s="3" t="s">
        <v>1705</v>
      </c>
      <c r="K103" s="6" t="s">
        <v>1504</v>
      </c>
      <c r="L103" s="5" t="s">
        <v>1505</v>
      </c>
      <c r="M103" s="17">
        <f t="shared" si="16"/>
        <v>1.8229166666666685E-2</v>
      </c>
      <c r="N103">
        <f t="shared" si="17"/>
        <v>7</v>
      </c>
    </row>
    <row r="104" spans="1:14" x14ac:dyDescent="0.25">
      <c r="A104" s="4"/>
      <c r="B104" s="8"/>
      <c r="C104" s="7" t="s">
        <v>1151</v>
      </c>
      <c r="D104" s="7" t="s">
        <v>1152</v>
      </c>
      <c r="E104" s="7" t="s">
        <v>1152</v>
      </c>
      <c r="F104" s="7" t="s">
        <v>5</v>
      </c>
      <c r="G104" s="7" t="s">
        <v>1153</v>
      </c>
      <c r="H104" s="7" t="s">
        <v>56</v>
      </c>
      <c r="I104" s="7" t="s">
        <v>1075</v>
      </c>
      <c r="J104" s="3" t="s">
        <v>1705</v>
      </c>
      <c r="K104" s="6" t="s">
        <v>1154</v>
      </c>
      <c r="L104" s="5" t="s">
        <v>1155</v>
      </c>
      <c r="M104" s="17">
        <f t="shared" si="16"/>
        <v>1.8055555555555602E-2</v>
      </c>
      <c r="N104">
        <f t="shared" si="17"/>
        <v>14</v>
      </c>
    </row>
    <row r="105" spans="1:14" x14ac:dyDescent="0.25">
      <c r="A105" s="4"/>
      <c r="B105" s="8"/>
      <c r="C105" s="7" t="s">
        <v>53</v>
      </c>
      <c r="D105" s="7" t="s">
        <v>52</v>
      </c>
      <c r="E105" s="13" t="s">
        <v>21</v>
      </c>
      <c r="F105" s="12"/>
      <c r="G105" s="12"/>
      <c r="H105" s="12"/>
      <c r="I105" s="12"/>
      <c r="J105" s="11"/>
      <c r="K105" s="10"/>
      <c r="L105" s="9"/>
    </row>
    <row r="106" spans="1:14" x14ac:dyDescent="0.25">
      <c r="A106" s="4"/>
      <c r="B106" s="8"/>
      <c r="C106" s="8"/>
      <c r="D106" s="8"/>
      <c r="E106" s="7" t="s">
        <v>102</v>
      </c>
      <c r="F106" s="7" t="s">
        <v>5</v>
      </c>
      <c r="G106" s="7" t="s">
        <v>782</v>
      </c>
      <c r="H106" s="7" t="s">
        <v>56</v>
      </c>
      <c r="I106" s="7" t="s">
        <v>738</v>
      </c>
      <c r="J106" s="3" t="s">
        <v>1705</v>
      </c>
      <c r="K106" s="6" t="s">
        <v>783</v>
      </c>
      <c r="L106" s="5" t="s">
        <v>784</v>
      </c>
      <c r="M106" s="17">
        <f t="shared" si="16"/>
        <v>2.3483796296296267E-2</v>
      </c>
      <c r="N106">
        <f t="shared" si="17"/>
        <v>16</v>
      </c>
    </row>
    <row r="107" spans="1:14" x14ac:dyDescent="0.25">
      <c r="A107" s="4"/>
      <c r="B107" s="8"/>
      <c r="C107" s="8"/>
      <c r="D107" s="8"/>
      <c r="E107" s="7" t="s">
        <v>52</v>
      </c>
      <c r="F107" s="7" t="s">
        <v>5</v>
      </c>
      <c r="G107" s="13" t="s">
        <v>21</v>
      </c>
      <c r="H107" s="12"/>
      <c r="I107" s="12"/>
      <c r="J107" s="11"/>
      <c r="K107" s="10"/>
      <c r="L107" s="9"/>
    </row>
    <row r="108" spans="1:14" x14ac:dyDescent="0.25">
      <c r="A108" s="4"/>
      <c r="B108" s="8"/>
      <c r="C108" s="8"/>
      <c r="D108" s="8"/>
      <c r="E108" s="8"/>
      <c r="F108" s="8"/>
      <c r="G108" s="7" t="s">
        <v>295</v>
      </c>
      <c r="H108" s="7" t="s">
        <v>44</v>
      </c>
      <c r="I108" s="7" t="s">
        <v>2</v>
      </c>
      <c r="J108" s="3" t="s">
        <v>1705</v>
      </c>
      <c r="K108" s="6" t="s">
        <v>294</v>
      </c>
      <c r="L108" s="5" t="s">
        <v>293</v>
      </c>
      <c r="M108" s="17">
        <f t="shared" si="16"/>
        <v>2.3287037037037051E-2</v>
      </c>
      <c r="N108">
        <f t="shared" si="17"/>
        <v>12</v>
      </c>
    </row>
    <row r="109" spans="1:14" x14ac:dyDescent="0.25">
      <c r="A109" s="4"/>
      <c r="B109" s="8"/>
      <c r="C109" s="8"/>
      <c r="D109" s="8"/>
      <c r="E109" s="8"/>
      <c r="F109" s="8"/>
      <c r="G109" s="7" t="s">
        <v>376</v>
      </c>
      <c r="H109" s="7" t="s">
        <v>56</v>
      </c>
      <c r="I109" s="7" t="s">
        <v>349</v>
      </c>
      <c r="J109" s="3" t="s">
        <v>1705</v>
      </c>
      <c r="K109" s="6" t="s">
        <v>377</v>
      </c>
      <c r="L109" s="5" t="s">
        <v>378</v>
      </c>
      <c r="M109" s="17">
        <f t="shared" si="16"/>
        <v>2.401620370370372E-2</v>
      </c>
      <c r="N109">
        <f t="shared" si="17"/>
        <v>9</v>
      </c>
    </row>
    <row r="110" spans="1:14" x14ac:dyDescent="0.25">
      <c r="A110" s="4"/>
      <c r="B110" s="8"/>
      <c r="C110" s="8"/>
      <c r="D110" s="8"/>
      <c r="E110" s="8"/>
      <c r="F110" s="8"/>
      <c r="G110" s="7" t="s">
        <v>1156</v>
      </c>
      <c r="H110" s="7" t="s">
        <v>56</v>
      </c>
      <c r="I110" s="7" t="s">
        <v>1075</v>
      </c>
      <c r="J110" s="3" t="s">
        <v>1705</v>
      </c>
      <c r="K110" s="6" t="s">
        <v>1157</v>
      </c>
      <c r="L110" s="5" t="s">
        <v>1158</v>
      </c>
      <c r="M110" s="17">
        <f t="shared" si="16"/>
        <v>1.6631944444444435E-2</v>
      </c>
      <c r="N110">
        <f t="shared" si="17"/>
        <v>6</v>
      </c>
    </row>
    <row r="111" spans="1:14" x14ac:dyDescent="0.25">
      <c r="A111" s="4"/>
      <c r="B111" s="8"/>
      <c r="C111" s="7" t="s">
        <v>379</v>
      </c>
      <c r="D111" s="7" t="s">
        <v>380</v>
      </c>
      <c r="E111" s="7" t="s">
        <v>380</v>
      </c>
      <c r="F111" s="7" t="s">
        <v>5</v>
      </c>
      <c r="G111" s="13" t="s">
        <v>21</v>
      </c>
      <c r="H111" s="12"/>
      <c r="I111" s="12"/>
      <c r="J111" s="11"/>
      <c r="K111" s="10"/>
      <c r="L111" s="9"/>
    </row>
    <row r="112" spans="1:14" x14ac:dyDescent="0.25">
      <c r="A112" s="4"/>
      <c r="B112" s="8"/>
      <c r="C112" s="8"/>
      <c r="D112" s="8"/>
      <c r="E112" s="8"/>
      <c r="F112" s="8"/>
      <c r="G112" s="7" t="s">
        <v>381</v>
      </c>
      <c r="H112" s="7" t="s">
        <v>56</v>
      </c>
      <c r="I112" s="7" t="s">
        <v>349</v>
      </c>
      <c r="J112" s="3" t="s">
        <v>1705</v>
      </c>
      <c r="K112" s="6" t="s">
        <v>382</v>
      </c>
      <c r="L112" s="5" t="s">
        <v>383</v>
      </c>
      <c r="M112" s="17">
        <f t="shared" si="16"/>
        <v>3.1006944444444406E-2</v>
      </c>
      <c r="N112">
        <f t="shared" si="17"/>
        <v>8</v>
      </c>
    </row>
    <row r="113" spans="1:14" x14ac:dyDescent="0.25">
      <c r="A113" s="4"/>
      <c r="B113" s="8"/>
      <c r="C113" s="8"/>
      <c r="D113" s="8"/>
      <c r="E113" s="8"/>
      <c r="F113" s="8"/>
      <c r="G113" s="7" t="s">
        <v>384</v>
      </c>
      <c r="H113" s="7" t="s">
        <v>56</v>
      </c>
      <c r="I113" s="7" t="s">
        <v>349</v>
      </c>
      <c r="J113" s="3" t="s">
        <v>1705</v>
      </c>
      <c r="K113" s="6" t="s">
        <v>385</v>
      </c>
      <c r="L113" s="5" t="s">
        <v>386</v>
      </c>
      <c r="M113" s="17">
        <f t="shared" si="16"/>
        <v>3.486111111111112E-2</v>
      </c>
      <c r="N113">
        <f t="shared" si="17"/>
        <v>8</v>
      </c>
    </row>
    <row r="114" spans="1:14" x14ac:dyDescent="0.25">
      <c r="A114" s="4"/>
      <c r="B114" s="8"/>
      <c r="C114" s="8"/>
      <c r="D114" s="8"/>
      <c r="E114" s="8"/>
      <c r="F114" s="8"/>
      <c r="G114" s="7" t="s">
        <v>387</v>
      </c>
      <c r="H114" s="7" t="s">
        <v>56</v>
      </c>
      <c r="I114" s="7" t="s">
        <v>349</v>
      </c>
      <c r="J114" s="3" t="s">
        <v>1705</v>
      </c>
      <c r="K114" s="6" t="s">
        <v>388</v>
      </c>
      <c r="L114" s="5" t="s">
        <v>389</v>
      </c>
      <c r="M114" s="17">
        <f t="shared" si="16"/>
        <v>3.125E-2</v>
      </c>
      <c r="N114">
        <f t="shared" si="17"/>
        <v>12</v>
      </c>
    </row>
    <row r="115" spans="1:14" x14ac:dyDescent="0.25">
      <c r="A115" s="4"/>
      <c r="B115" s="8"/>
      <c r="C115" s="8"/>
      <c r="D115" s="8"/>
      <c r="E115" s="8"/>
      <c r="F115" s="8"/>
      <c r="G115" s="7" t="s">
        <v>390</v>
      </c>
      <c r="H115" s="7" t="s">
        <v>56</v>
      </c>
      <c r="I115" s="7" t="s">
        <v>349</v>
      </c>
      <c r="J115" s="3" t="s">
        <v>1705</v>
      </c>
      <c r="K115" s="6" t="s">
        <v>391</v>
      </c>
      <c r="L115" s="5" t="s">
        <v>392</v>
      </c>
      <c r="M115" s="17">
        <f t="shared" si="16"/>
        <v>2.1898148148148167E-2</v>
      </c>
      <c r="N115">
        <f t="shared" si="17"/>
        <v>14</v>
      </c>
    </row>
    <row r="116" spans="1:14" x14ac:dyDescent="0.25">
      <c r="A116" s="4"/>
      <c r="B116" s="8"/>
      <c r="C116" s="8"/>
      <c r="D116" s="8"/>
      <c r="E116" s="8"/>
      <c r="F116" s="8"/>
      <c r="G116" s="7" t="s">
        <v>393</v>
      </c>
      <c r="H116" s="7" t="s">
        <v>56</v>
      </c>
      <c r="I116" s="7" t="s">
        <v>349</v>
      </c>
      <c r="J116" s="3" t="s">
        <v>1705</v>
      </c>
      <c r="K116" s="6" t="s">
        <v>394</v>
      </c>
      <c r="L116" s="5" t="s">
        <v>395</v>
      </c>
      <c r="M116" s="17">
        <f t="shared" si="16"/>
        <v>3.8356481481481519E-2</v>
      </c>
      <c r="N116">
        <f t="shared" si="17"/>
        <v>14</v>
      </c>
    </row>
    <row r="117" spans="1:14" x14ac:dyDescent="0.25">
      <c r="A117" s="4"/>
      <c r="B117" s="8"/>
      <c r="C117" s="8"/>
      <c r="D117" s="8"/>
      <c r="E117" s="8"/>
      <c r="F117" s="8"/>
      <c r="G117" s="7" t="s">
        <v>785</v>
      </c>
      <c r="H117" s="7" t="s">
        <v>56</v>
      </c>
      <c r="I117" s="7" t="s">
        <v>738</v>
      </c>
      <c r="J117" s="3" t="s">
        <v>1705</v>
      </c>
      <c r="K117" s="6" t="s">
        <v>786</v>
      </c>
      <c r="L117" s="5" t="s">
        <v>787</v>
      </c>
      <c r="M117" s="17">
        <f t="shared" si="16"/>
        <v>1.4618055555555509E-2</v>
      </c>
      <c r="N117">
        <f t="shared" si="17"/>
        <v>13</v>
      </c>
    </row>
    <row r="118" spans="1:14" x14ac:dyDescent="0.25">
      <c r="A118" s="4"/>
      <c r="B118" s="8"/>
      <c r="C118" s="8"/>
      <c r="D118" s="8"/>
      <c r="E118" s="8"/>
      <c r="F118" s="8"/>
      <c r="G118" s="7" t="s">
        <v>788</v>
      </c>
      <c r="H118" s="7" t="s">
        <v>56</v>
      </c>
      <c r="I118" s="7" t="s">
        <v>738</v>
      </c>
      <c r="J118" s="3" t="s">
        <v>1705</v>
      </c>
      <c r="K118" s="6" t="s">
        <v>789</v>
      </c>
      <c r="L118" s="5" t="s">
        <v>790</v>
      </c>
      <c r="M118" s="17">
        <f t="shared" si="16"/>
        <v>2.806712962962965E-2</v>
      </c>
      <c r="N118">
        <f t="shared" si="17"/>
        <v>14</v>
      </c>
    </row>
    <row r="119" spans="1:14" x14ac:dyDescent="0.25">
      <c r="A119" s="4"/>
      <c r="B119" s="8"/>
      <c r="C119" s="8"/>
      <c r="D119" s="8"/>
      <c r="E119" s="8"/>
      <c r="F119" s="8"/>
      <c r="G119" s="7" t="s">
        <v>1506</v>
      </c>
      <c r="H119" s="7" t="s">
        <v>56</v>
      </c>
      <c r="I119" s="7" t="s">
        <v>1451</v>
      </c>
      <c r="J119" s="3" t="s">
        <v>1705</v>
      </c>
      <c r="K119" s="6" t="s">
        <v>1507</v>
      </c>
      <c r="L119" s="5" t="s">
        <v>1508</v>
      </c>
      <c r="M119" s="17">
        <f t="shared" si="16"/>
        <v>2.6342592592592529E-2</v>
      </c>
      <c r="N119">
        <f t="shared" si="17"/>
        <v>12</v>
      </c>
    </row>
    <row r="120" spans="1:14" x14ac:dyDescent="0.25">
      <c r="A120" s="4"/>
      <c r="B120" s="8"/>
      <c r="C120" s="7" t="s">
        <v>396</v>
      </c>
      <c r="D120" s="7" t="s">
        <v>397</v>
      </c>
      <c r="E120" s="7" t="s">
        <v>397</v>
      </c>
      <c r="F120" s="7" t="s">
        <v>5</v>
      </c>
      <c r="G120" s="13" t="s">
        <v>21</v>
      </c>
      <c r="H120" s="12"/>
      <c r="I120" s="12"/>
      <c r="J120" s="11"/>
      <c r="K120" s="10"/>
      <c r="L120" s="9"/>
    </row>
    <row r="121" spans="1:14" x14ac:dyDescent="0.25">
      <c r="A121" s="4"/>
      <c r="B121" s="8"/>
      <c r="C121" s="8"/>
      <c r="D121" s="8"/>
      <c r="E121" s="8"/>
      <c r="F121" s="8"/>
      <c r="G121" s="7" t="s">
        <v>398</v>
      </c>
      <c r="H121" s="7" t="s">
        <v>44</v>
      </c>
      <c r="I121" s="7" t="s">
        <v>349</v>
      </c>
      <c r="J121" s="3" t="s">
        <v>1705</v>
      </c>
      <c r="K121" s="6" t="s">
        <v>399</v>
      </c>
      <c r="L121" s="5" t="s">
        <v>400</v>
      </c>
      <c r="M121" s="17">
        <f t="shared" si="16"/>
        <v>5.0821759259259247E-2</v>
      </c>
      <c r="N121">
        <f t="shared" si="17"/>
        <v>14</v>
      </c>
    </row>
    <row r="122" spans="1:14" x14ac:dyDescent="0.25">
      <c r="A122" s="4"/>
      <c r="B122" s="8"/>
      <c r="C122" s="8"/>
      <c r="D122" s="8"/>
      <c r="E122" s="8"/>
      <c r="F122" s="8"/>
      <c r="G122" s="7" t="s">
        <v>791</v>
      </c>
      <c r="H122" s="7" t="s">
        <v>44</v>
      </c>
      <c r="I122" s="7" t="s">
        <v>738</v>
      </c>
      <c r="J122" s="3" t="s">
        <v>1705</v>
      </c>
      <c r="K122" s="6" t="s">
        <v>792</v>
      </c>
      <c r="L122" s="5" t="s">
        <v>793</v>
      </c>
      <c r="M122" s="17">
        <f t="shared" si="16"/>
        <v>1.8958333333333355E-2</v>
      </c>
      <c r="N122">
        <f t="shared" si="17"/>
        <v>11</v>
      </c>
    </row>
    <row r="123" spans="1:14" x14ac:dyDescent="0.25">
      <c r="A123" s="4"/>
      <c r="B123" s="8"/>
      <c r="C123" s="8"/>
      <c r="D123" s="8"/>
      <c r="E123" s="8"/>
      <c r="F123" s="8"/>
      <c r="G123" s="7" t="s">
        <v>794</v>
      </c>
      <c r="H123" s="7" t="s">
        <v>56</v>
      </c>
      <c r="I123" s="7" t="s">
        <v>738</v>
      </c>
      <c r="J123" s="3" t="s">
        <v>1705</v>
      </c>
      <c r="K123" s="6" t="s">
        <v>795</v>
      </c>
      <c r="L123" s="5" t="s">
        <v>796</v>
      </c>
      <c r="M123" s="17">
        <f t="shared" si="16"/>
        <v>4.1273148148148198E-2</v>
      </c>
      <c r="N123">
        <f t="shared" si="17"/>
        <v>14</v>
      </c>
    </row>
    <row r="124" spans="1:14" x14ac:dyDescent="0.25">
      <c r="A124" s="4"/>
      <c r="B124" s="8"/>
      <c r="C124" s="7" t="s">
        <v>797</v>
      </c>
      <c r="D124" s="7" t="s">
        <v>798</v>
      </c>
      <c r="E124" s="7" t="s">
        <v>798</v>
      </c>
      <c r="F124" s="7" t="s">
        <v>5</v>
      </c>
      <c r="G124" s="7" t="s">
        <v>799</v>
      </c>
      <c r="H124" s="7" t="s">
        <v>56</v>
      </c>
      <c r="I124" s="7" t="s">
        <v>738</v>
      </c>
      <c r="J124" s="3" t="s">
        <v>1705</v>
      </c>
      <c r="K124" s="6" t="s">
        <v>800</v>
      </c>
      <c r="L124" s="5" t="s">
        <v>801</v>
      </c>
      <c r="M124" s="17">
        <f t="shared" si="16"/>
        <v>2.0300925925925917E-2</v>
      </c>
      <c r="N124">
        <f t="shared" si="17"/>
        <v>13</v>
      </c>
    </row>
    <row r="125" spans="1:14" x14ac:dyDescent="0.25">
      <c r="A125" s="4"/>
      <c r="B125" s="8"/>
      <c r="C125" s="7" t="s">
        <v>401</v>
      </c>
      <c r="D125" s="7" t="s">
        <v>402</v>
      </c>
      <c r="E125" s="7" t="s">
        <v>402</v>
      </c>
      <c r="F125" s="7" t="s">
        <v>5</v>
      </c>
      <c r="G125" s="13" t="s">
        <v>21</v>
      </c>
      <c r="H125" s="12"/>
      <c r="I125" s="12"/>
      <c r="J125" s="11"/>
      <c r="K125" s="10"/>
      <c r="L125" s="9"/>
    </row>
    <row r="126" spans="1:14" x14ac:dyDescent="0.25">
      <c r="A126" s="4"/>
      <c r="B126" s="8"/>
      <c r="C126" s="8"/>
      <c r="D126" s="8"/>
      <c r="E126" s="8"/>
      <c r="F126" s="8"/>
      <c r="G126" s="7" t="s">
        <v>403</v>
      </c>
      <c r="H126" s="7" t="s">
        <v>56</v>
      </c>
      <c r="I126" s="7" t="s">
        <v>349</v>
      </c>
      <c r="J126" s="3" t="s">
        <v>1705</v>
      </c>
      <c r="K126" s="6" t="s">
        <v>404</v>
      </c>
      <c r="L126" s="5" t="s">
        <v>405</v>
      </c>
      <c r="M126" s="17">
        <f t="shared" si="16"/>
        <v>5.7407407407407351E-2</v>
      </c>
      <c r="N126">
        <f t="shared" si="17"/>
        <v>8</v>
      </c>
    </row>
    <row r="127" spans="1:14" x14ac:dyDescent="0.25">
      <c r="A127" s="4"/>
      <c r="B127" s="8"/>
      <c r="C127" s="8"/>
      <c r="D127" s="8"/>
      <c r="E127" s="8"/>
      <c r="F127" s="8"/>
      <c r="G127" s="7" t="s">
        <v>406</v>
      </c>
      <c r="H127" s="7" t="s">
        <v>56</v>
      </c>
      <c r="I127" s="7" t="s">
        <v>349</v>
      </c>
      <c r="J127" s="3" t="s">
        <v>1705</v>
      </c>
      <c r="K127" s="6" t="s">
        <v>407</v>
      </c>
      <c r="L127" s="5" t="s">
        <v>408</v>
      </c>
      <c r="M127" s="17">
        <f t="shared" si="16"/>
        <v>3.8229166666666647E-2</v>
      </c>
      <c r="N127">
        <f t="shared" si="17"/>
        <v>12</v>
      </c>
    </row>
    <row r="128" spans="1:14" x14ac:dyDescent="0.25">
      <c r="A128" s="4"/>
      <c r="B128" s="8"/>
      <c r="C128" s="8"/>
      <c r="D128" s="8"/>
      <c r="E128" s="8"/>
      <c r="F128" s="8"/>
      <c r="G128" s="7" t="s">
        <v>1159</v>
      </c>
      <c r="H128" s="7" t="s">
        <v>56</v>
      </c>
      <c r="I128" s="7" t="s">
        <v>1075</v>
      </c>
      <c r="J128" s="3" t="s">
        <v>1705</v>
      </c>
      <c r="K128" s="6" t="s">
        <v>1160</v>
      </c>
      <c r="L128" s="5" t="s">
        <v>1161</v>
      </c>
      <c r="M128" s="17">
        <f t="shared" si="16"/>
        <v>1.6550925925925941E-2</v>
      </c>
      <c r="N128">
        <f t="shared" si="17"/>
        <v>8</v>
      </c>
    </row>
    <row r="129" spans="1:14" x14ac:dyDescent="0.25">
      <c r="A129" s="4"/>
      <c r="B129" s="8"/>
      <c r="C129" s="8"/>
      <c r="D129" s="8"/>
      <c r="E129" s="8"/>
      <c r="F129" s="8"/>
      <c r="G129" s="7" t="s">
        <v>1162</v>
      </c>
      <c r="H129" s="7" t="s">
        <v>56</v>
      </c>
      <c r="I129" s="7" t="s">
        <v>1075</v>
      </c>
      <c r="J129" s="3" t="s">
        <v>1705</v>
      </c>
      <c r="K129" s="6" t="s">
        <v>323</v>
      </c>
      <c r="L129" s="5" t="s">
        <v>1163</v>
      </c>
      <c r="M129" s="17">
        <f t="shared" si="16"/>
        <v>4.1354166666666747E-2</v>
      </c>
      <c r="N129">
        <f t="shared" si="17"/>
        <v>10</v>
      </c>
    </row>
    <row r="130" spans="1:14" x14ac:dyDescent="0.25">
      <c r="A130" s="4"/>
      <c r="B130" s="8"/>
      <c r="C130" s="7" t="s">
        <v>292</v>
      </c>
      <c r="D130" s="7" t="s">
        <v>291</v>
      </c>
      <c r="E130" s="7" t="s">
        <v>291</v>
      </c>
      <c r="F130" s="7" t="s">
        <v>5</v>
      </c>
      <c r="G130" s="13" t="s">
        <v>21</v>
      </c>
      <c r="H130" s="12"/>
      <c r="I130" s="12"/>
      <c r="J130" s="11"/>
      <c r="K130" s="10"/>
      <c r="L130" s="9"/>
    </row>
    <row r="131" spans="1:14" x14ac:dyDescent="0.25">
      <c r="A131" s="4"/>
      <c r="B131" s="8"/>
      <c r="C131" s="8"/>
      <c r="D131" s="8"/>
      <c r="E131" s="8"/>
      <c r="F131" s="8"/>
      <c r="G131" s="7" t="s">
        <v>290</v>
      </c>
      <c r="H131" s="7" t="s">
        <v>56</v>
      </c>
      <c r="I131" s="7" t="s">
        <v>2</v>
      </c>
      <c r="J131" s="3" t="s">
        <v>1705</v>
      </c>
      <c r="K131" s="6" t="s">
        <v>289</v>
      </c>
      <c r="L131" s="5" t="s">
        <v>288</v>
      </c>
      <c r="M131" s="17">
        <f t="shared" ref="M131:M194" si="18">L131-K131</f>
        <v>2.3518518518518494E-2</v>
      </c>
      <c r="N131">
        <f t="shared" ref="N131:N194" si="19">HOUR(K131)</f>
        <v>12</v>
      </c>
    </row>
    <row r="132" spans="1:14" x14ac:dyDescent="0.25">
      <c r="A132" s="4"/>
      <c r="B132" s="8"/>
      <c r="C132" s="8"/>
      <c r="D132" s="8"/>
      <c r="E132" s="8"/>
      <c r="F132" s="8"/>
      <c r="G132" s="7" t="s">
        <v>287</v>
      </c>
      <c r="H132" s="7" t="s">
        <v>56</v>
      </c>
      <c r="I132" s="7" t="s">
        <v>2</v>
      </c>
      <c r="J132" s="3" t="s">
        <v>1705</v>
      </c>
      <c r="K132" s="6" t="s">
        <v>286</v>
      </c>
      <c r="L132" s="5" t="s">
        <v>285</v>
      </c>
      <c r="M132" s="17">
        <f t="shared" si="18"/>
        <v>1.8599537037037095E-2</v>
      </c>
      <c r="N132">
        <f t="shared" si="19"/>
        <v>14</v>
      </c>
    </row>
    <row r="133" spans="1:14" x14ac:dyDescent="0.25">
      <c r="A133" s="4"/>
      <c r="B133" s="8"/>
      <c r="C133" s="8"/>
      <c r="D133" s="8"/>
      <c r="E133" s="8"/>
      <c r="F133" s="8"/>
      <c r="G133" s="7" t="s">
        <v>409</v>
      </c>
      <c r="H133" s="7" t="s">
        <v>56</v>
      </c>
      <c r="I133" s="7" t="s">
        <v>349</v>
      </c>
      <c r="J133" s="3" t="s">
        <v>1705</v>
      </c>
      <c r="K133" s="6" t="s">
        <v>410</v>
      </c>
      <c r="L133" s="5" t="s">
        <v>411</v>
      </c>
      <c r="M133" s="17">
        <f t="shared" si="18"/>
        <v>2.7511574074074008E-2</v>
      </c>
      <c r="N133">
        <f t="shared" si="19"/>
        <v>12</v>
      </c>
    </row>
    <row r="134" spans="1:14" x14ac:dyDescent="0.25">
      <c r="A134" s="4"/>
      <c r="B134" s="8"/>
      <c r="C134" s="8"/>
      <c r="D134" s="8"/>
      <c r="E134" s="8"/>
      <c r="F134" s="8"/>
      <c r="G134" s="7" t="s">
        <v>802</v>
      </c>
      <c r="H134" s="7" t="s">
        <v>56</v>
      </c>
      <c r="I134" s="7" t="s">
        <v>738</v>
      </c>
      <c r="J134" s="3" t="s">
        <v>1705</v>
      </c>
      <c r="K134" s="6" t="s">
        <v>803</v>
      </c>
      <c r="L134" s="5" t="s">
        <v>804</v>
      </c>
      <c r="M134" s="17">
        <f t="shared" si="18"/>
        <v>2.857638888888886E-2</v>
      </c>
      <c r="N134">
        <f t="shared" si="19"/>
        <v>11</v>
      </c>
    </row>
    <row r="135" spans="1:14" x14ac:dyDescent="0.25">
      <c r="A135" s="4"/>
      <c r="B135" s="8"/>
      <c r="C135" s="8"/>
      <c r="D135" s="8"/>
      <c r="E135" s="8"/>
      <c r="F135" s="8"/>
      <c r="G135" s="7" t="s">
        <v>1164</v>
      </c>
      <c r="H135" s="7" t="s">
        <v>56</v>
      </c>
      <c r="I135" s="7" t="s">
        <v>1075</v>
      </c>
      <c r="J135" s="3" t="s">
        <v>1705</v>
      </c>
      <c r="K135" s="6" t="s">
        <v>1165</v>
      </c>
      <c r="L135" s="5" t="s">
        <v>1166</v>
      </c>
      <c r="M135" s="17">
        <f t="shared" si="18"/>
        <v>1.8067129629629752E-2</v>
      </c>
      <c r="N135">
        <f t="shared" si="19"/>
        <v>15</v>
      </c>
    </row>
    <row r="136" spans="1:14" x14ac:dyDescent="0.25">
      <c r="A136" s="3" t="s">
        <v>284</v>
      </c>
      <c r="B136" s="7" t="s">
        <v>283</v>
      </c>
      <c r="C136" s="13" t="s">
        <v>21</v>
      </c>
      <c r="D136" s="12"/>
      <c r="E136" s="12"/>
      <c r="F136" s="12"/>
      <c r="G136" s="12"/>
      <c r="H136" s="12"/>
      <c r="I136" s="12"/>
      <c r="J136" s="11"/>
      <c r="K136" s="10"/>
      <c r="L136" s="9"/>
    </row>
    <row r="137" spans="1:14" x14ac:dyDescent="0.25">
      <c r="A137" s="4"/>
      <c r="B137" s="8"/>
      <c r="C137" s="7" t="s">
        <v>214</v>
      </c>
      <c r="D137" s="7" t="s">
        <v>213</v>
      </c>
      <c r="E137" s="7" t="s">
        <v>282</v>
      </c>
      <c r="F137" s="7" t="s">
        <v>5</v>
      </c>
      <c r="G137" s="13" t="s">
        <v>21</v>
      </c>
      <c r="H137" s="12"/>
      <c r="I137" s="12"/>
      <c r="J137" s="11"/>
      <c r="K137" s="10"/>
      <c r="L137" s="9"/>
    </row>
    <row r="138" spans="1:14" x14ac:dyDescent="0.25">
      <c r="A138" s="4"/>
      <c r="B138" s="8"/>
      <c r="C138" s="8"/>
      <c r="D138" s="8"/>
      <c r="E138" s="8"/>
      <c r="F138" s="8"/>
      <c r="G138" s="7" t="s">
        <v>281</v>
      </c>
      <c r="H138" s="7" t="s">
        <v>280</v>
      </c>
      <c r="I138" s="7" t="s">
        <v>2</v>
      </c>
      <c r="J138" s="3" t="s">
        <v>1705</v>
      </c>
      <c r="K138" s="6" t="s">
        <v>279</v>
      </c>
      <c r="L138" s="5" t="s">
        <v>278</v>
      </c>
      <c r="M138" s="17">
        <f t="shared" si="18"/>
        <v>1.5706018518518494E-2</v>
      </c>
      <c r="N138">
        <f t="shared" si="19"/>
        <v>5</v>
      </c>
    </row>
    <row r="139" spans="1:14" x14ac:dyDescent="0.25">
      <c r="A139" s="4"/>
      <c r="B139" s="8"/>
      <c r="C139" s="8"/>
      <c r="D139" s="8"/>
      <c r="E139" s="8"/>
      <c r="F139" s="8"/>
      <c r="G139" s="7" t="s">
        <v>805</v>
      </c>
      <c r="H139" s="7" t="s">
        <v>280</v>
      </c>
      <c r="I139" s="7" t="s">
        <v>738</v>
      </c>
      <c r="J139" s="3" t="s">
        <v>1705</v>
      </c>
      <c r="K139" s="6" t="s">
        <v>806</v>
      </c>
      <c r="L139" s="5" t="s">
        <v>807</v>
      </c>
      <c r="M139" s="17">
        <f t="shared" si="18"/>
        <v>2.2986111111111096E-2</v>
      </c>
      <c r="N139">
        <f t="shared" si="19"/>
        <v>5</v>
      </c>
    </row>
    <row r="140" spans="1:14" x14ac:dyDescent="0.25">
      <c r="A140" s="4"/>
      <c r="B140" s="8"/>
      <c r="C140" s="8"/>
      <c r="D140" s="8"/>
      <c r="E140" s="8"/>
      <c r="F140" s="8"/>
      <c r="G140" s="7" t="s">
        <v>808</v>
      </c>
      <c r="H140" s="7" t="s">
        <v>280</v>
      </c>
      <c r="I140" s="7" t="s">
        <v>738</v>
      </c>
      <c r="J140" s="3" t="s">
        <v>1705</v>
      </c>
      <c r="K140" s="6" t="s">
        <v>809</v>
      </c>
      <c r="L140" s="5" t="s">
        <v>810</v>
      </c>
      <c r="M140" s="17">
        <f t="shared" si="18"/>
        <v>1.3414351851851858E-2</v>
      </c>
      <c r="N140">
        <f t="shared" si="19"/>
        <v>8</v>
      </c>
    </row>
    <row r="141" spans="1:14" x14ac:dyDescent="0.25">
      <c r="A141" s="4"/>
      <c r="B141" s="8"/>
      <c r="C141" s="8"/>
      <c r="D141" s="8"/>
      <c r="E141" s="8"/>
      <c r="F141" s="8"/>
      <c r="G141" s="7" t="s">
        <v>1167</v>
      </c>
      <c r="H141" s="7" t="s">
        <v>280</v>
      </c>
      <c r="I141" s="7" t="s">
        <v>1075</v>
      </c>
      <c r="J141" s="3" t="s">
        <v>1705</v>
      </c>
      <c r="K141" s="6" t="s">
        <v>1168</v>
      </c>
      <c r="L141" s="5" t="s">
        <v>1169</v>
      </c>
      <c r="M141" s="17">
        <f t="shared" si="18"/>
        <v>1.3379629629629602E-2</v>
      </c>
      <c r="N141">
        <f t="shared" si="19"/>
        <v>5</v>
      </c>
    </row>
    <row r="142" spans="1:14" x14ac:dyDescent="0.25">
      <c r="A142" s="4"/>
      <c r="B142" s="8"/>
      <c r="C142" s="8"/>
      <c r="D142" s="8"/>
      <c r="E142" s="8"/>
      <c r="F142" s="8"/>
      <c r="G142" s="7" t="s">
        <v>1170</v>
      </c>
      <c r="H142" s="7" t="s">
        <v>280</v>
      </c>
      <c r="I142" s="7" t="s">
        <v>1075</v>
      </c>
      <c r="J142" s="3" t="s">
        <v>1705</v>
      </c>
      <c r="K142" s="6" t="s">
        <v>1171</v>
      </c>
      <c r="L142" s="5" t="s">
        <v>1172</v>
      </c>
      <c r="M142" s="17">
        <f t="shared" si="18"/>
        <v>2.3692129629629577E-2</v>
      </c>
      <c r="N142">
        <f t="shared" si="19"/>
        <v>9</v>
      </c>
    </row>
    <row r="143" spans="1:14" x14ac:dyDescent="0.25">
      <c r="A143" s="4"/>
      <c r="B143" s="8"/>
      <c r="C143" s="8"/>
      <c r="D143" s="8"/>
      <c r="E143" s="8"/>
      <c r="F143" s="8"/>
      <c r="G143" s="7" t="s">
        <v>1173</v>
      </c>
      <c r="H143" s="7" t="s">
        <v>280</v>
      </c>
      <c r="I143" s="7" t="s">
        <v>1075</v>
      </c>
      <c r="J143" s="3" t="s">
        <v>1705</v>
      </c>
      <c r="K143" s="6" t="s">
        <v>1174</v>
      </c>
      <c r="L143" s="5" t="s">
        <v>1175</v>
      </c>
      <c r="M143" s="17">
        <f t="shared" si="18"/>
        <v>1.6504629629629619E-2</v>
      </c>
      <c r="N143">
        <f t="shared" si="19"/>
        <v>13</v>
      </c>
    </row>
    <row r="144" spans="1:14" x14ac:dyDescent="0.25">
      <c r="A144" s="4"/>
      <c r="B144" s="8"/>
      <c r="C144" s="7" t="s">
        <v>70</v>
      </c>
      <c r="D144" s="7" t="s">
        <v>69</v>
      </c>
      <c r="E144" s="7" t="s">
        <v>69</v>
      </c>
      <c r="F144" s="7" t="s">
        <v>5</v>
      </c>
      <c r="G144" s="13" t="s">
        <v>21</v>
      </c>
      <c r="H144" s="12"/>
      <c r="I144" s="12"/>
      <c r="J144" s="11"/>
      <c r="K144" s="10"/>
      <c r="L144" s="9"/>
    </row>
    <row r="145" spans="1:14" x14ac:dyDescent="0.25">
      <c r="A145" s="4"/>
      <c r="B145" s="8"/>
      <c r="C145" s="8"/>
      <c r="D145" s="8"/>
      <c r="E145" s="8"/>
      <c r="F145" s="8"/>
      <c r="G145" s="7" t="s">
        <v>412</v>
      </c>
      <c r="H145" s="7" t="s">
        <v>3</v>
      </c>
      <c r="I145" s="7" t="s">
        <v>349</v>
      </c>
      <c r="J145" s="3" t="s">
        <v>1705</v>
      </c>
      <c r="K145" s="6" t="s">
        <v>413</v>
      </c>
      <c r="L145" s="5" t="s">
        <v>414</v>
      </c>
      <c r="M145" s="17">
        <f t="shared" si="18"/>
        <v>1.8240740740740669E-2</v>
      </c>
      <c r="N145">
        <f t="shared" si="19"/>
        <v>13</v>
      </c>
    </row>
    <row r="146" spans="1:14" x14ac:dyDescent="0.25">
      <c r="A146" s="4"/>
      <c r="B146" s="8"/>
      <c r="C146" s="8"/>
      <c r="D146" s="8"/>
      <c r="E146" s="8"/>
      <c r="F146" s="8"/>
      <c r="G146" s="7" t="s">
        <v>1176</v>
      </c>
      <c r="H146" s="7" t="s">
        <v>3</v>
      </c>
      <c r="I146" s="7" t="s">
        <v>1075</v>
      </c>
      <c r="J146" s="3" t="s">
        <v>1705</v>
      </c>
      <c r="K146" s="6" t="s">
        <v>1177</v>
      </c>
      <c r="L146" s="5" t="s">
        <v>1178</v>
      </c>
      <c r="M146" s="17">
        <f t="shared" si="18"/>
        <v>1.8067129629629641E-2</v>
      </c>
      <c r="N146">
        <f t="shared" si="19"/>
        <v>6</v>
      </c>
    </row>
    <row r="147" spans="1:14" x14ac:dyDescent="0.25">
      <c r="A147" s="4"/>
      <c r="B147" s="8"/>
      <c r="C147" s="7" t="s">
        <v>197</v>
      </c>
      <c r="D147" s="7" t="s">
        <v>196</v>
      </c>
      <c r="E147" s="13" t="s">
        <v>21</v>
      </c>
      <c r="F147" s="12"/>
      <c r="G147" s="12"/>
      <c r="H147" s="12"/>
      <c r="I147" s="12"/>
      <c r="J147" s="11"/>
      <c r="K147" s="10"/>
      <c r="L147" s="9"/>
    </row>
    <row r="148" spans="1:14" x14ac:dyDescent="0.25">
      <c r="A148" s="4"/>
      <c r="B148" s="8"/>
      <c r="C148" s="8"/>
      <c r="D148" s="8"/>
      <c r="E148" s="7" t="s">
        <v>196</v>
      </c>
      <c r="F148" s="7" t="s">
        <v>5</v>
      </c>
      <c r="G148" s="13" t="s">
        <v>21</v>
      </c>
      <c r="H148" s="12"/>
      <c r="I148" s="12"/>
      <c r="J148" s="11"/>
      <c r="K148" s="10"/>
      <c r="L148" s="9"/>
    </row>
    <row r="149" spans="1:14" x14ac:dyDescent="0.25">
      <c r="A149" s="4"/>
      <c r="B149" s="8"/>
      <c r="C149" s="8"/>
      <c r="D149" s="8"/>
      <c r="E149" s="8"/>
      <c r="F149" s="8"/>
      <c r="G149" s="7" t="s">
        <v>277</v>
      </c>
      <c r="H149" s="7" t="s">
        <v>3</v>
      </c>
      <c r="I149" s="7" t="s">
        <v>2</v>
      </c>
      <c r="J149" s="3" t="s">
        <v>1705</v>
      </c>
      <c r="K149" s="6" t="s">
        <v>276</v>
      </c>
      <c r="L149" s="5" t="s">
        <v>275</v>
      </c>
      <c r="M149" s="17">
        <f t="shared" si="18"/>
        <v>1.3368055555555536E-2</v>
      </c>
      <c r="N149">
        <f t="shared" si="19"/>
        <v>6</v>
      </c>
    </row>
    <row r="150" spans="1:14" x14ac:dyDescent="0.25">
      <c r="A150" s="4"/>
      <c r="B150" s="8"/>
      <c r="C150" s="8"/>
      <c r="D150" s="8"/>
      <c r="E150" s="8"/>
      <c r="F150" s="8"/>
      <c r="G150" s="7" t="s">
        <v>274</v>
      </c>
      <c r="H150" s="7" t="s">
        <v>3</v>
      </c>
      <c r="I150" s="7" t="s">
        <v>2</v>
      </c>
      <c r="J150" s="3" t="s">
        <v>1705</v>
      </c>
      <c r="K150" s="6" t="s">
        <v>273</v>
      </c>
      <c r="L150" s="5" t="s">
        <v>272</v>
      </c>
      <c r="M150" s="17">
        <f t="shared" si="18"/>
        <v>2.6192129629629635E-2</v>
      </c>
      <c r="N150">
        <f t="shared" si="19"/>
        <v>6</v>
      </c>
    </row>
    <row r="151" spans="1:14" x14ac:dyDescent="0.25">
      <c r="A151" s="4"/>
      <c r="B151" s="8"/>
      <c r="C151" s="8"/>
      <c r="D151" s="8"/>
      <c r="E151" s="8"/>
      <c r="F151" s="8"/>
      <c r="G151" s="7" t="s">
        <v>271</v>
      </c>
      <c r="H151" s="7" t="s">
        <v>3</v>
      </c>
      <c r="I151" s="7" t="s">
        <v>2</v>
      </c>
      <c r="J151" s="3" t="s">
        <v>1705</v>
      </c>
      <c r="K151" s="6" t="s">
        <v>270</v>
      </c>
      <c r="L151" s="5" t="s">
        <v>269</v>
      </c>
      <c r="M151" s="17">
        <f t="shared" si="18"/>
        <v>2.7118055555555576E-2</v>
      </c>
      <c r="N151">
        <f t="shared" si="19"/>
        <v>6</v>
      </c>
    </row>
    <row r="152" spans="1:14" x14ac:dyDescent="0.25">
      <c r="A152" s="4"/>
      <c r="B152" s="8"/>
      <c r="C152" s="8"/>
      <c r="D152" s="8"/>
      <c r="E152" s="8"/>
      <c r="F152" s="8"/>
      <c r="G152" s="7" t="s">
        <v>268</v>
      </c>
      <c r="H152" s="7" t="s">
        <v>3</v>
      </c>
      <c r="I152" s="7" t="s">
        <v>2</v>
      </c>
      <c r="J152" s="3" t="s">
        <v>1705</v>
      </c>
      <c r="K152" s="6" t="s">
        <v>267</v>
      </c>
      <c r="L152" s="5" t="s">
        <v>266</v>
      </c>
      <c r="M152" s="17">
        <f t="shared" si="18"/>
        <v>1.4791666666666647E-2</v>
      </c>
      <c r="N152">
        <f t="shared" si="19"/>
        <v>9</v>
      </c>
    </row>
    <row r="153" spans="1:14" x14ac:dyDescent="0.25">
      <c r="A153" s="4"/>
      <c r="B153" s="8"/>
      <c r="C153" s="8"/>
      <c r="D153" s="8"/>
      <c r="E153" s="8"/>
      <c r="F153" s="8"/>
      <c r="G153" s="7" t="s">
        <v>265</v>
      </c>
      <c r="H153" s="7" t="s">
        <v>3</v>
      </c>
      <c r="I153" s="7" t="s">
        <v>2</v>
      </c>
      <c r="J153" s="3" t="s">
        <v>1705</v>
      </c>
      <c r="K153" s="6" t="s">
        <v>264</v>
      </c>
      <c r="L153" s="5" t="s">
        <v>263</v>
      </c>
      <c r="M153" s="17">
        <f t="shared" si="18"/>
        <v>2.240740740740732E-2</v>
      </c>
      <c r="N153">
        <f t="shared" si="19"/>
        <v>10</v>
      </c>
    </row>
    <row r="154" spans="1:14" x14ac:dyDescent="0.25">
      <c r="A154" s="4"/>
      <c r="B154" s="8"/>
      <c r="C154" s="8"/>
      <c r="D154" s="8"/>
      <c r="E154" s="8"/>
      <c r="F154" s="8"/>
      <c r="G154" s="7" t="s">
        <v>262</v>
      </c>
      <c r="H154" s="7" t="s">
        <v>3</v>
      </c>
      <c r="I154" s="7" t="s">
        <v>2</v>
      </c>
      <c r="J154" s="3" t="s">
        <v>1705</v>
      </c>
      <c r="K154" s="6" t="s">
        <v>261</v>
      </c>
      <c r="L154" s="5" t="s">
        <v>260</v>
      </c>
      <c r="M154" s="17">
        <f t="shared" si="18"/>
        <v>2.2974537037037002E-2</v>
      </c>
      <c r="N154">
        <f t="shared" si="19"/>
        <v>12</v>
      </c>
    </row>
    <row r="155" spans="1:14" x14ac:dyDescent="0.25">
      <c r="A155" s="4"/>
      <c r="B155" s="8"/>
      <c r="C155" s="8"/>
      <c r="D155" s="8"/>
      <c r="E155" s="8"/>
      <c r="F155" s="8"/>
      <c r="G155" s="7" t="s">
        <v>259</v>
      </c>
      <c r="H155" s="7" t="s">
        <v>3</v>
      </c>
      <c r="I155" s="7" t="s">
        <v>2</v>
      </c>
      <c r="J155" s="3" t="s">
        <v>1705</v>
      </c>
      <c r="K155" s="6" t="s">
        <v>258</v>
      </c>
      <c r="L155" s="5" t="s">
        <v>257</v>
      </c>
      <c r="M155" s="17">
        <f t="shared" si="18"/>
        <v>1.4942129629629597E-2</v>
      </c>
      <c r="N155">
        <f t="shared" si="19"/>
        <v>13</v>
      </c>
    </row>
    <row r="156" spans="1:14" x14ac:dyDescent="0.25">
      <c r="A156" s="4"/>
      <c r="B156" s="8"/>
      <c r="C156" s="8"/>
      <c r="D156" s="8"/>
      <c r="E156" s="8"/>
      <c r="F156" s="8"/>
      <c r="G156" s="7" t="s">
        <v>256</v>
      </c>
      <c r="H156" s="7" t="s">
        <v>3</v>
      </c>
      <c r="I156" s="7" t="s">
        <v>2</v>
      </c>
      <c r="J156" s="3" t="s">
        <v>1705</v>
      </c>
      <c r="K156" s="6" t="s">
        <v>255</v>
      </c>
      <c r="L156" s="5" t="s">
        <v>254</v>
      </c>
      <c r="M156" s="17">
        <f t="shared" si="18"/>
        <v>1.5717592592592533E-2</v>
      </c>
      <c r="N156">
        <f t="shared" si="19"/>
        <v>15</v>
      </c>
    </row>
    <row r="157" spans="1:14" x14ac:dyDescent="0.25">
      <c r="A157" s="4"/>
      <c r="B157" s="8"/>
      <c r="C157" s="8"/>
      <c r="D157" s="8"/>
      <c r="E157" s="8"/>
      <c r="F157" s="8"/>
      <c r="G157" s="7" t="s">
        <v>253</v>
      </c>
      <c r="H157" s="7" t="s">
        <v>3</v>
      </c>
      <c r="I157" s="7" t="s">
        <v>2</v>
      </c>
      <c r="J157" s="3" t="s">
        <v>1705</v>
      </c>
      <c r="K157" s="6" t="s">
        <v>252</v>
      </c>
      <c r="L157" s="5" t="s">
        <v>251</v>
      </c>
      <c r="M157" s="17">
        <f t="shared" si="18"/>
        <v>1.1886574074073897E-2</v>
      </c>
      <c r="N157">
        <f t="shared" si="19"/>
        <v>18</v>
      </c>
    </row>
    <row r="158" spans="1:14" x14ac:dyDescent="0.25">
      <c r="A158" s="4"/>
      <c r="B158" s="8"/>
      <c r="C158" s="8"/>
      <c r="D158" s="8"/>
      <c r="E158" s="8"/>
      <c r="F158" s="8"/>
      <c r="G158" s="7" t="s">
        <v>250</v>
      </c>
      <c r="H158" s="7" t="s">
        <v>3</v>
      </c>
      <c r="I158" s="7" t="s">
        <v>2</v>
      </c>
      <c r="J158" s="3" t="s">
        <v>1705</v>
      </c>
      <c r="K158" s="6" t="s">
        <v>249</v>
      </c>
      <c r="L158" s="5" t="s">
        <v>248</v>
      </c>
      <c r="M158" s="17">
        <f t="shared" si="18"/>
        <v>1.5821759259259327E-2</v>
      </c>
      <c r="N158">
        <f t="shared" si="19"/>
        <v>22</v>
      </c>
    </row>
    <row r="159" spans="1:14" x14ac:dyDescent="0.25">
      <c r="A159" s="4"/>
      <c r="B159" s="8"/>
      <c r="C159" s="8"/>
      <c r="D159" s="8"/>
      <c r="E159" s="8"/>
      <c r="F159" s="8"/>
      <c r="G159" s="7" t="s">
        <v>415</v>
      </c>
      <c r="H159" s="7" t="s">
        <v>3</v>
      </c>
      <c r="I159" s="7" t="s">
        <v>349</v>
      </c>
      <c r="J159" s="3" t="s">
        <v>1705</v>
      </c>
      <c r="K159" s="6" t="s">
        <v>416</v>
      </c>
      <c r="L159" s="5" t="s">
        <v>417</v>
      </c>
      <c r="M159" s="17">
        <f t="shared" si="18"/>
        <v>1.4178240740740748E-2</v>
      </c>
      <c r="N159">
        <f t="shared" si="19"/>
        <v>1</v>
      </c>
    </row>
    <row r="160" spans="1:14" x14ac:dyDescent="0.25">
      <c r="A160" s="4"/>
      <c r="B160" s="8"/>
      <c r="C160" s="8"/>
      <c r="D160" s="8"/>
      <c r="E160" s="8"/>
      <c r="F160" s="8"/>
      <c r="G160" s="7" t="s">
        <v>418</v>
      </c>
      <c r="H160" s="7" t="s">
        <v>3</v>
      </c>
      <c r="I160" s="7" t="s">
        <v>349</v>
      </c>
      <c r="J160" s="3" t="s">
        <v>1705</v>
      </c>
      <c r="K160" s="6" t="s">
        <v>419</v>
      </c>
      <c r="L160" s="5" t="s">
        <v>420</v>
      </c>
      <c r="M160" s="17">
        <f t="shared" si="18"/>
        <v>1.4942129629629652E-2</v>
      </c>
      <c r="N160">
        <f t="shared" si="19"/>
        <v>6</v>
      </c>
    </row>
    <row r="161" spans="1:14" x14ac:dyDescent="0.25">
      <c r="A161" s="4"/>
      <c r="B161" s="8"/>
      <c r="C161" s="8"/>
      <c r="D161" s="8"/>
      <c r="E161" s="8"/>
      <c r="F161" s="8"/>
      <c r="G161" s="7" t="s">
        <v>421</v>
      </c>
      <c r="H161" s="7" t="s">
        <v>3</v>
      </c>
      <c r="I161" s="7" t="s">
        <v>349</v>
      </c>
      <c r="J161" s="3" t="s">
        <v>1705</v>
      </c>
      <c r="K161" s="6" t="s">
        <v>422</v>
      </c>
      <c r="L161" s="5" t="s">
        <v>423</v>
      </c>
      <c r="M161" s="17">
        <f t="shared" si="18"/>
        <v>3.7789351851851893E-2</v>
      </c>
      <c r="N161">
        <f t="shared" si="19"/>
        <v>8</v>
      </c>
    </row>
    <row r="162" spans="1:14" x14ac:dyDescent="0.25">
      <c r="A162" s="4"/>
      <c r="B162" s="8"/>
      <c r="C162" s="8"/>
      <c r="D162" s="8"/>
      <c r="E162" s="8"/>
      <c r="F162" s="8"/>
      <c r="G162" s="7" t="s">
        <v>424</v>
      </c>
      <c r="H162" s="7" t="s">
        <v>3</v>
      </c>
      <c r="I162" s="7" t="s">
        <v>349</v>
      </c>
      <c r="J162" s="3" t="s">
        <v>1705</v>
      </c>
      <c r="K162" s="6" t="s">
        <v>425</v>
      </c>
      <c r="L162" s="5" t="s">
        <v>426</v>
      </c>
      <c r="M162" s="17">
        <f t="shared" si="18"/>
        <v>4.0092592592592569E-2</v>
      </c>
      <c r="N162">
        <f t="shared" si="19"/>
        <v>8</v>
      </c>
    </row>
    <row r="163" spans="1:14" x14ac:dyDescent="0.25">
      <c r="A163" s="4"/>
      <c r="B163" s="8"/>
      <c r="C163" s="8"/>
      <c r="D163" s="8"/>
      <c r="E163" s="8"/>
      <c r="F163" s="8"/>
      <c r="G163" s="7" t="s">
        <v>427</v>
      </c>
      <c r="H163" s="7" t="s">
        <v>3</v>
      </c>
      <c r="I163" s="7" t="s">
        <v>349</v>
      </c>
      <c r="J163" s="3" t="s">
        <v>1705</v>
      </c>
      <c r="K163" s="6" t="s">
        <v>428</v>
      </c>
      <c r="L163" s="5" t="s">
        <v>429</v>
      </c>
      <c r="M163" s="17">
        <f t="shared" si="18"/>
        <v>1.518518518518519E-2</v>
      </c>
      <c r="N163">
        <f t="shared" si="19"/>
        <v>10</v>
      </c>
    </row>
    <row r="164" spans="1:14" x14ac:dyDescent="0.25">
      <c r="A164" s="4"/>
      <c r="B164" s="8"/>
      <c r="C164" s="8"/>
      <c r="D164" s="8"/>
      <c r="E164" s="8"/>
      <c r="F164" s="8"/>
      <c r="G164" s="7" t="s">
        <v>430</v>
      </c>
      <c r="H164" s="7" t="s">
        <v>3</v>
      </c>
      <c r="I164" s="7" t="s">
        <v>349</v>
      </c>
      <c r="J164" s="3" t="s">
        <v>1705</v>
      </c>
      <c r="K164" s="6" t="s">
        <v>431</v>
      </c>
      <c r="L164" s="5" t="s">
        <v>432</v>
      </c>
      <c r="M164" s="17">
        <f t="shared" si="18"/>
        <v>1.5023148148148091E-2</v>
      </c>
      <c r="N164">
        <f t="shared" si="19"/>
        <v>10</v>
      </c>
    </row>
    <row r="165" spans="1:14" x14ac:dyDescent="0.25">
      <c r="A165" s="4"/>
      <c r="B165" s="8"/>
      <c r="C165" s="8"/>
      <c r="D165" s="8"/>
      <c r="E165" s="8"/>
      <c r="F165" s="8"/>
      <c r="G165" s="7" t="s">
        <v>433</v>
      </c>
      <c r="H165" s="7" t="s">
        <v>3</v>
      </c>
      <c r="I165" s="7" t="s">
        <v>349</v>
      </c>
      <c r="J165" s="3" t="s">
        <v>1705</v>
      </c>
      <c r="K165" s="6" t="s">
        <v>434</v>
      </c>
      <c r="L165" s="5" t="s">
        <v>435</v>
      </c>
      <c r="M165" s="17">
        <f t="shared" si="18"/>
        <v>1.8831018518518428E-2</v>
      </c>
      <c r="N165">
        <f t="shared" si="19"/>
        <v>10</v>
      </c>
    </row>
    <row r="166" spans="1:14" x14ac:dyDescent="0.25">
      <c r="A166" s="4"/>
      <c r="B166" s="8"/>
      <c r="C166" s="8"/>
      <c r="D166" s="8"/>
      <c r="E166" s="8"/>
      <c r="F166" s="8"/>
      <c r="G166" s="7" t="s">
        <v>436</v>
      </c>
      <c r="H166" s="7" t="s">
        <v>3</v>
      </c>
      <c r="I166" s="7" t="s">
        <v>349</v>
      </c>
      <c r="J166" s="3" t="s">
        <v>1705</v>
      </c>
      <c r="K166" s="6" t="s">
        <v>437</v>
      </c>
      <c r="L166" s="5" t="s">
        <v>438</v>
      </c>
      <c r="M166" s="17">
        <f t="shared" si="18"/>
        <v>2.1203703703703725E-2</v>
      </c>
      <c r="N166">
        <f t="shared" si="19"/>
        <v>12</v>
      </c>
    </row>
    <row r="167" spans="1:14" x14ac:dyDescent="0.25">
      <c r="A167" s="4"/>
      <c r="B167" s="8"/>
      <c r="C167" s="8"/>
      <c r="D167" s="8"/>
      <c r="E167" s="8"/>
      <c r="F167" s="8"/>
      <c r="G167" s="7" t="s">
        <v>439</v>
      </c>
      <c r="H167" s="7" t="s">
        <v>3</v>
      </c>
      <c r="I167" s="7" t="s">
        <v>349</v>
      </c>
      <c r="J167" s="3" t="s">
        <v>1705</v>
      </c>
      <c r="K167" s="6" t="s">
        <v>440</v>
      </c>
      <c r="L167" s="5" t="s">
        <v>441</v>
      </c>
      <c r="M167" s="17">
        <f t="shared" si="18"/>
        <v>2.1689814814814801E-2</v>
      </c>
      <c r="N167">
        <f t="shared" si="19"/>
        <v>13</v>
      </c>
    </row>
    <row r="168" spans="1:14" x14ac:dyDescent="0.25">
      <c r="A168" s="4"/>
      <c r="B168" s="8"/>
      <c r="C168" s="8"/>
      <c r="D168" s="8"/>
      <c r="E168" s="8"/>
      <c r="F168" s="8"/>
      <c r="G168" s="7" t="s">
        <v>442</v>
      </c>
      <c r="H168" s="7" t="s">
        <v>3</v>
      </c>
      <c r="I168" s="7" t="s">
        <v>349</v>
      </c>
      <c r="J168" s="3" t="s">
        <v>1705</v>
      </c>
      <c r="K168" s="6" t="s">
        <v>443</v>
      </c>
      <c r="L168" s="5" t="s">
        <v>444</v>
      </c>
      <c r="M168" s="17">
        <f t="shared" si="18"/>
        <v>2.5011574074074061E-2</v>
      </c>
      <c r="N168">
        <f t="shared" si="19"/>
        <v>16</v>
      </c>
    </row>
    <row r="169" spans="1:14" x14ac:dyDescent="0.25">
      <c r="A169" s="4"/>
      <c r="B169" s="8"/>
      <c r="C169" s="8"/>
      <c r="D169" s="8"/>
      <c r="E169" s="8"/>
      <c r="F169" s="8"/>
      <c r="G169" s="7" t="s">
        <v>445</v>
      </c>
      <c r="H169" s="7" t="s">
        <v>3</v>
      </c>
      <c r="I169" s="7" t="s">
        <v>349</v>
      </c>
      <c r="J169" s="3" t="s">
        <v>1705</v>
      </c>
      <c r="K169" s="6" t="s">
        <v>446</v>
      </c>
      <c r="L169" s="5" t="s">
        <v>447</v>
      </c>
      <c r="M169" s="17">
        <f t="shared" si="18"/>
        <v>1.6458333333333353E-2</v>
      </c>
      <c r="N169">
        <f t="shared" si="19"/>
        <v>20</v>
      </c>
    </row>
    <row r="170" spans="1:14" x14ac:dyDescent="0.25">
      <c r="A170" s="4"/>
      <c r="B170" s="8"/>
      <c r="C170" s="8"/>
      <c r="D170" s="8"/>
      <c r="E170" s="8"/>
      <c r="F170" s="8"/>
      <c r="G170" s="7" t="s">
        <v>448</v>
      </c>
      <c r="H170" s="7" t="s">
        <v>3</v>
      </c>
      <c r="I170" s="7" t="s">
        <v>349</v>
      </c>
      <c r="J170" s="3" t="s">
        <v>1705</v>
      </c>
      <c r="K170" s="19" t="s">
        <v>449</v>
      </c>
      <c r="L170" s="20" t="s">
        <v>1713</v>
      </c>
      <c r="M170" s="21">
        <f t="shared" si="18"/>
        <v>1.5590277777777883E-2</v>
      </c>
      <c r="N170" s="22">
        <f t="shared" si="19"/>
        <v>23</v>
      </c>
    </row>
    <row r="171" spans="1:14" x14ac:dyDescent="0.25">
      <c r="A171" s="4"/>
      <c r="B171" s="8"/>
      <c r="C171" s="8"/>
      <c r="D171" s="8"/>
      <c r="E171" s="8"/>
      <c r="F171" s="8"/>
      <c r="G171" s="7" t="s">
        <v>811</v>
      </c>
      <c r="H171" s="7" t="s">
        <v>3</v>
      </c>
      <c r="I171" s="7" t="s">
        <v>738</v>
      </c>
      <c r="J171" s="3" t="s">
        <v>1705</v>
      </c>
      <c r="K171" s="6" t="s">
        <v>812</v>
      </c>
      <c r="L171" s="5" t="s">
        <v>813</v>
      </c>
      <c r="M171" s="17">
        <f t="shared" si="18"/>
        <v>1.6805555555555546E-2</v>
      </c>
      <c r="N171">
        <f t="shared" si="19"/>
        <v>5</v>
      </c>
    </row>
    <row r="172" spans="1:14" x14ac:dyDescent="0.25">
      <c r="A172" s="4"/>
      <c r="B172" s="8"/>
      <c r="C172" s="8"/>
      <c r="D172" s="8"/>
      <c r="E172" s="8"/>
      <c r="F172" s="8"/>
      <c r="G172" s="7" t="s">
        <v>814</v>
      </c>
      <c r="H172" s="7" t="s">
        <v>3</v>
      </c>
      <c r="I172" s="7" t="s">
        <v>738</v>
      </c>
      <c r="J172" s="3" t="s">
        <v>1705</v>
      </c>
      <c r="K172" s="6" t="s">
        <v>815</v>
      </c>
      <c r="L172" s="5" t="s">
        <v>816</v>
      </c>
      <c r="M172" s="17">
        <f t="shared" si="18"/>
        <v>1.4490740740740748E-2</v>
      </c>
      <c r="N172">
        <f t="shared" si="19"/>
        <v>5</v>
      </c>
    </row>
    <row r="173" spans="1:14" x14ac:dyDescent="0.25">
      <c r="A173" s="4"/>
      <c r="B173" s="8"/>
      <c r="C173" s="8"/>
      <c r="D173" s="8"/>
      <c r="E173" s="8"/>
      <c r="F173" s="8"/>
      <c r="G173" s="7" t="s">
        <v>817</v>
      </c>
      <c r="H173" s="7" t="s">
        <v>3</v>
      </c>
      <c r="I173" s="7" t="s">
        <v>738</v>
      </c>
      <c r="J173" s="3" t="s">
        <v>1705</v>
      </c>
      <c r="K173" s="6" t="s">
        <v>818</v>
      </c>
      <c r="L173" s="5" t="s">
        <v>819</v>
      </c>
      <c r="M173" s="17">
        <f t="shared" si="18"/>
        <v>2.1643518518518534E-2</v>
      </c>
      <c r="N173">
        <f t="shared" si="19"/>
        <v>7</v>
      </c>
    </row>
    <row r="174" spans="1:14" x14ac:dyDescent="0.25">
      <c r="A174" s="4"/>
      <c r="B174" s="8"/>
      <c r="C174" s="8"/>
      <c r="D174" s="8"/>
      <c r="E174" s="8"/>
      <c r="F174" s="8"/>
      <c r="G174" s="7" t="s">
        <v>820</v>
      </c>
      <c r="H174" s="7" t="s">
        <v>3</v>
      </c>
      <c r="I174" s="7" t="s">
        <v>738</v>
      </c>
      <c r="J174" s="3" t="s">
        <v>1705</v>
      </c>
      <c r="K174" s="6" t="s">
        <v>821</v>
      </c>
      <c r="L174" s="5" t="s">
        <v>822</v>
      </c>
      <c r="M174" s="17">
        <f t="shared" si="18"/>
        <v>1.2835648148148138E-2</v>
      </c>
      <c r="N174">
        <f t="shared" si="19"/>
        <v>7</v>
      </c>
    </row>
    <row r="175" spans="1:14" x14ac:dyDescent="0.25">
      <c r="A175" s="4"/>
      <c r="B175" s="8"/>
      <c r="C175" s="8"/>
      <c r="D175" s="8"/>
      <c r="E175" s="8"/>
      <c r="F175" s="8"/>
      <c r="G175" s="7" t="s">
        <v>823</v>
      </c>
      <c r="H175" s="7" t="s">
        <v>3</v>
      </c>
      <c r="I175" s="7" t="s">
        <v>738</v>
      </c>
      <c r="J175" s="3" t="s">
        <v>1705</v>
      </c>
      <c r="K175" s="6" t="s">
        <v>824</v>
      </c>
      <c r="L175" s="5" t="s">
        <v>825</v>
      </c>
      <c r="M175" s="17">
        <f t="shared" si="18"/>
        <v>1.8472222222222223E-2</v>
      </c>
      <c r="N175">
        <f t="shared" si="19"/>
        <v>8</v>
      </c>
    </row>
    <row r="176" spans="1:14" x14ac:dyDescent="0.25">
      <c r="A176" s="4"/>
      <c r="B176" s="8"/>
      <c r="C176" s="8"/>
      <c r="D176" s="8"/>
      <c r="E176" s="8"/>
      <c r="F176" s="8"/>
      <c r="G176" s="7" t="s">
        <v>826</v>
      </c>
      <c r="H176" s="7" t="s">
        <v>3</v>
      </c>
      <c r="I176" s="7" t="s">
        <v>738</v>
      </c>
      <c r="J176" s="3" t="s">
        <v>1705</v>
      </c>
      <c r="K176" s="6" t="s">
        <v>827</v>
      </c>
      <c r="L176" s="5" t="s">
        <v>828</v>
      </c>
      <c r="M176" s="17">
        <f t="shared" si="18"/>
        <v>1.3576388888888902E-2</v>
      </c>
      <c r="N176">
        <f t="shared" si="19"/>
        <v>10</v>
      </c>
    </row>
    <row r="177" spans="1:14" x14ac:dyDescent="0.25">
      <c r="A177" s="4"/>
      <c r="B177" s="8"/>
      <c r="C177" s="8"/>
      <c r="D177" s="8"/>
      <c r="E177" s="8"/>
      <c r="F177" s="8"/>
      <c r="G177" s="7" t="s">
        <v>829</v>
      </c>
      <c r="H177" s="7" t="s">
        <v>3</v>
      </c>
      <c r="I177" s="7" t="s">
        <v>738</v>
      </c>
      <c r="J177" s="3" t="s">
        <v>1705</v>
      </c>
      <c r="K177" s="6" t="s">
        <v>830</v>
      </c>
      <c r="L177" s="5" t="s">
        <v>831</v>
      </c>
      <c r="M177" s="17">
        <f t="shared" si="18"/>
        <v>1.2106481481481524E-2</v>
      </c>
      <c r="N177">
        <f t="shared" si="19"/>
        <v>12</v>
      </c>
    </row>
    <row r="178" spans="1:14" x14ac:dyDescent="0.25">
      <c r="A178" s="4"/>
      <c r="B178" s="8"/>
      <c r="C178" s="8"/>
      <c r="D178" s="8"/>
      <c r="E178" s="8"/>
      <c r="F178" s="8"/>
      <c r="G178" s="7" t="s">
        <v>832</v>
      </c>
      <c r="H178" s="7" t="s">
        <v>3</v>
      </c>
      <c r="I178" s="7" t="s">
        <v>738</v>
      </c>
      <c r="J178" s="3" t="s">
        <v>1705</v>
      </c>
      <c r="K178" s="6" t="s">
        <v>833</v>
      </c>
      <c r="L178" s="5" t="s">
        <v>834</v>
      </c>
      <c r="M178" s="17">
        <f t="shared" si="18"/>
        <v>2.3078703703703685E-2</v>
      </c>
      <c r="N178">
        <f t="shared" si="19"/>
        <v>13</v>
      </c>
    </row>
    <row r="179" spans="1:14" x14ac:dyDescent="0.25">
      <c r="A179" s="4"/>
      <c r="B179" s="8"/>
      <c r="C179" s="8"/>
      <c r="D179" s="8"/>
      <c r="E179" s="8"/>
      <c r="F179" s="8"/>
      <c r="G179" s="7" t="s">
        <v>835</v>
      </c>
      <c r="H179" s="7" t="s">
        <v>3</v>
      </c>
      <c r="I179" s="7" t="s">
        <v>738</v>
      </c>
      <c r="J179" s="3" t="s">
        <v>1705</v>
      </c>
      <c r="K179" s="6" t="s">
        <v>836</v>
      </c>
      <c r="L179" s="5" t="s">
        <v>837</v>
      </c>
      <c r="M179" s="17">
        <f t="shared" si="18"/>
        <v>2.0868055555555598E-2</v>
      </c>
      <c r="N179">
        <f t="shared" si="19"/>
        <v>13</v>
      </c>
    </row>
    <row r="180" spans="1:14" x14ac:dyDescent="0.25">
      <c r="A180" s="4"/>
      <c r="B180" s="8"/>
      <c r="C180" s="8"/>
      <c r="D180" s="8"/>
      <c r="E180" s="8"/>
      <c r="F180" s="8"/>
      <c r="G180" s="7" t="s">
        <v>838</v>
      </c>
      <c r="H180" s="7" t="s">
        <v>3</v>
      </c>
      <c r="I180" s="7" t="s">
        <v>738</v>
      </c>
      <c r="J180" s="3" t="s">
        <v>1705</v>
      </c>
      <c r="K180" s="6" t="s">
        <v>839</v>
      </c>
      <c r="L180" s="5" t="s">
        <v>840</v>
      </c>
      <c r="M180" s="17">
        <f t="shared" si="18"/>
        <v>1.7407407407407316E-2</v>
      </c>
      <c r="N180">
        <f t="shared" si="19"/>
        <v>16</v>
      </c>
    </row>
    <row r="181" spans="1:14" x14ac:dyDescent="0.25">
      <c r="A181" s="4"/>
      <c r="B181" s="8"/>
      <c r="C181" s="8"/>
      <c r="D181" s="8"/>
      <c r="E181" s="8"/>
      <c r="F181" s="8"/>
      <c r="G181" s="7" t="s">
        <v>841</v>
      </c>
      <c r="H181" s="7" t="s">
        <v>3</v>
      </c>
      <c r="I181" s="7" t="s">
        <v>738</v>
      </c>
      <c r="J181" s="3" t="s">
        <v>1705</v>
      </c>
      <c r="K181" s="6" t="s">
        <v>842</v>
      </c>
      <c r="L181" s="5" t="s">
        <v>843</v>
      </c>
      <c r="M181" s="17">
        <f t="shared" si="18"/>
        <v>1.459490740740732E-2</v>
      </c>
      <c r="N181">
        <f t="shared" si="19"/>
        <v>20</v>
      </c>
    </row>
    <row r="182" spans="1:14" x14ac:dyDescent="0.25">
      <c r="A182" s="4"/>
      <c r="B182" s="8"/>
      <c r="C182" s="8"/>
      <c r="D182" s="8"/>
      <c r="E182" s="8"/>
      <c r="F182" s="8"/>
      <c r="G182" s="7" t="s">
        <v>844</v>
      </c>
      <c r="H182" s="7" t="s">
        <v>3</v>
      </c>
      <c r="I182" s="7" t="s">
        <v>738</v>
      </c>
      <c r="J182" s="3" t="s">
        <v>1705</v>
      </c>
      <c r="K182" s="19" t="s">
        <v>845</v>
      </c>
      <c r="L182" s="20" t="s">
        <v>1717</v>
      </c>
      <c r="M182" s="21">
        <f t="shared" si="18"/>
        <v>1.6620370370370452E-2</v>
      </c>
      <c r="N182" s="22">
        <f t="shared" si="19"/>
        <v>23</v>
      </c>
    </row>
    <row r="183" spans="1:14" x14ac:dyDescent="0.25">
      <c r="A183" s="4"/>
      <c r="B183" s="8"/>
      <c r="C183" s="8"/>
      <c r="D183" s="8"/>
      <c r="E183" s="8"/>
      <c r="F183" s="8"/>
      <c r="G183" s="7" t="s">
        <v>1179</v>
      </c>
      <c r="H183" s="7" t="s">
        <v>3</v>
      </c>
      <c r="I183" s="7" t="s">
        <v>1075</v>
      </c>
      <c r="J183" s="3" t="s">
        <v>1705</v>
      </c>
      <c r="K183" s="6" t="s">
        <v>1180</v>
      </c>
      <c r="L183" s="5" t="s">
        <v>1181</v>
      </c>
      <c r="M183" s="17">
        <f t="shared" si="18"/>
        <v>1.2777777777777777E-2</v>
      </c>
      <c r="N183">
        <f t="shared" si="19"/>
        <v>3</v>
      </c>
    </row>
    <row r="184" spans="1:14" x14ac:dyDescent="0.25">
      <c r="A184" s="4"/>
      <c r="B184" s="8"/>
      <c r="C184" s="8"/>
      <c r="D184" s="8"/>
      <c r="E184" s="8"/>
      <c r="F184" s="8"/>
      <c r="G184" s="7" t="s">
        <v>1182</v>
      </c>
      <c r="H184" s="7" t="s">
        <v>3</v>
      </c>
      <c r="I184" s="7" t="s">
        <v>1075</v>
      </c>
      <c r="J184" s="3" t="s">
        <v>1705</v>
      </c>
      <c r="K184" s="6" t="s">
        <v>1183</v>
      </c>
      <c r="L184" s="5" t="s">
        <v>1184</v>
      </c>
      <c r="M184" s="17">
        <f t="shared" si="18"/>
        <v>1.5451388888888862E-2</v>
      </c>
      <c r="N184">
        <f t="shared" si="19"/>
        <v>6</v>
      </c>
    </row>
    <row r="185" spans="1:14" x14ac:dyDescent="0.25">
      <c r="A185" s="4"/>
      <c r="B185" s="8"/>
      <c r="C185" s="8"/>
      <c r="D185" s="8"/>
      <c r="E185" s="8"/>
      <c r="F185" s="8"/>
      <c r="G185" s="7" t="s">
        <v>1185</v>
      </c>
      <c r="H185" s="7" t="s">
        <v>3</v>
      </c>
      <c r="I185" s="7" t="s">
        <v>1075</v>
      </c>
      <c r="J185" s="3" t="s">
        <v>1705</v>
      </c>
      <c r="K185" s="6" t="s">
        <v>1186</v>
      </c>
      <c r="L185" s="5" t="s">
        <v>1187</v>
      </c>
      <c r="M185" s="17">
        <f t="shared" si="18"/>
        <v>2.1805555555555522E-2</v>
      </c>
      <c r="N185">
        <f t="shared" si="19"/>
        <v>6</v>
      </c>
    </row>
    <row r="186" spans="1:14" x14ac:dyDescent="0.25">
      <c r="A186" s="4"/>
      <c r="B186" s="8"/>
      <c r="C186" s="8"/>
      <c r="D186" s="8"/>
      <c r="E186" s="8"/>
      <c r="F186" s="8"/>
      <c r="G186" s="7" t="s">
        <v>1188</v>
      </c>
      <c r="H186" s="7" t="s">
        <v>3</v>
      </c>
      <c r="I186" s="7" t="s">
        <v>1075</v>
      </c>
      <c r="J186" s="3" t="s">
        <v>1705</v>
      </c>
      <c r="K186" s="6" t="s">
        <v>1189</v>
      </c>
      <c r="L186" s="5" t="s">
        <v>1190</v>
      </c>
      <c r="M186" s="17">
        <f t="shared" si="18"/>
        <v>1.5358796296296329E-2</v>
      </c>
      <c r="N186">
        <f t="shared" si="19"/>
        <v>7</v>
      </c>
    </row>
    <row r="187" spans="1:14" x14ac:dyDescent="0.25">
      <c r="A187" s="4"/>
      <c r="B187" s="8"/>
      <c r="C187" s="8"/>
      <c r="D187" s="8"/>
      <c r="E187" s="8"/>
      <c r="F187" s="8"/>
      <c r="G187" s="7" t="s">
        <v>1191</v>
      </c>
      <c r="H187" s="7" t="s">
        <v>3</v>
      </c>
      <c r="I187" s="7" t="s">
        <v>1075</v>
      </c>
      <c r="J187" s="3" t="s">
        <v>1705</v>
      </c>
      <c r="K187" s="6" t="s">
        <v>1192</v>
      </c>
      <c r="L187" s="5" t="s">
        <v>1193</v>
      </c>
      <c r="M187" s="17">
        <f t="shared" si="18"/>
        <v>1.1851851851851891E-2</v>
      </c>
      <c r="N187">
        <f t="shared" si="19"/>
        <v>7</v>
      </c>
    </row>
    <row r="188" spans="1:14" x14ac:dyDescent="0.25">
      <c r="A188" s="4"/>
      <c r="B188" s="8"/>
      <c r="C188" s="8"/>
      <c r="D188" s="8"/>
      <c r="E188" s="8"/>
      <c r="F188" s="8"/>
      <c r="G188" s="7" t="s">
        <v>1194</v>
      </c>
      <c r="H188" s="7" t="s">
        <v>3</v>
      </c>
      <c r="I188" s="7" t="s">
        <v>1075</v>
      </c>
      <c r="J188" s="3" t="s">
        <v>1705</v>
      </c>
      <c r="K188" s="6" t="s">
        <v>1195</v>
      </c>
      <c r="L188" s="5" t="s">
        <v>1196</v>
      </c>
      <c r="M188" s="17">
        <f t="shared" si="18"/>
        <v>3.5891203703703689E-2</v>
      </c>
      <c r="N188">
        <f t="shared" si="19"/>
        <v>9</v>
      </c>
    </row>
    <row r="189" spans="1:14" x14ac:dyDescent="0.25">
      <c r="A189" s="4"/>
      <c r="B189" s="8"/>
      <c r="C189" s="8"/>
      <c r="D189" s="8"/>
      <c r="E189" s="8"/>
      <c r="F189" s="8"/>
      <c r="G189" s="7" t="s">
        <v>1197</v>
      </c>
      <c r="H189" s="7" t="s">
        <v>3</v>
      </c>
      <c r="I189" s="7" t="s">
        <v>1075</v>
      </c>
      <c r="J189" s="3" t="s">
        <v>1705</v>
      </c>
      <c r="K189" s="6" t="s">
        <v>1198</v>
      </c>
      <c r="L189" s="5" t="s">
        <v>1199</v>
      </c>
      <c r="M189" s="17">
        <f t="shared" si="18"/>
        <v>2.0578703703703738E-2</v>
      </c>
      <c r="N189">
        <f t="shared" si="19"/>
        <v>10</v>
      </c>
    </row>
    <row r="190" spans="1:14" x14ac:dyDescent="0.25">
      <c r="A190" s="4"/>
      <c r="B190" s="8"/>
      <c r="C190" s="8"/>
      <c r="D190" s="8"/>
      <c r="E190" s="8"/>
      <c r="F190" s="8"/>
      <c r="G190" s="7" t="s">
        <v>1200</v>
      </c>
      <c r="H190" s="7" t="s">
        <v>3</v>
      </c>
      <c r="I190" s="7" t="s">
        <v>1075</v>
      </c>
      <c r="J190" s="3" t="s">
        <v>1705</v>
      </c>
      <c r="K190" s="6" t="s">
        <v>1201</v>
      </c>
      <c r="L190" s="5" t="s">
        <v>1202</v>
      </c>
      <c r="M190" s="17">
        <f t="shared" si="18"/>
        <v>4.9560185185185235E-2</v>
      </c>
      <c r="N190">
        <f t="shared" si="19"/>
        <v>10</v>
      </c>
    </row>
    <row r="191" spans="1:14" x14ac:dyDescent="0.25">
      <c r="A191" s="4"/>
      <c r="B191" s="8"/>
      <c r="C191" s="8"/>
      <c r="D191" s="8"/>
      <c r="E191" s="8"/>
      <c r="F191" s="8"/>
      <c r="G191" s="7" t="s">
        <v>1203</v>
      </c>
      <c r="H191" s="7" t="s">
        <v>3</v>
      </c>
      <c r="I191" s="7" t="s">
        <v>1075</v>
      </c>
      <c r="J191" s="3" t="s">
        <v>1705</v>
      </c>
      <c r="K191" s="6" t="s">
        <v>1204</v>
      </c>
      <c r="L191" s="5" t="s">
        <v>1205</v>
      </c>
      <c r="M191" s="17">
        <f t="shared" si="18"/>
        <v>2.1747685185185217E-2</v>
      </c>
      <c r="N191">
        <f t="shared" si="19"/>
        <v>14</v>
      </c>
    </row>
    <row r="192" spans="1:14" x14ac:dyDescent="0.25">
      <c r="A192" s="4"/>
      <c r="B192" s="8"/>
      <c r="C192" s="8"/>
      <c r="D192" s="8"/>
      <c r="E192" s="8"/>
      <c r="F192" s="8"/>
      <c r="G192" s="7" t="s">
        <v>1206</v>
      </c>
      <c r="H192" s="7" t="s">
        <v>3</v>
      </c>
      <c r="I192" s="7" t="s">
        <v>1075</v>
      </c>
      <c r="J192" s="3" t="s">
        <v>1705</v>
      </c>
      <c r="K192" s="6" t="s">
        <v>1207</v>
      </c>
      <c r="L192" s="5" t="s">
        <v>1208</v>
      </c>
      <c r="M192" s="17">
        <f t="shared" si="18"/>
        <v>1.1932870370370274E-2</v>
      </c>
      <c r="N192">
        <f t="shared" si="19"/>
        <v>16</v>
      </c>
    </row>
    <row r="193" spans="1:14" x14ac:dyDescent="0.25">
      <c r="A193" s="4"/>
      <c r="B193" s="8"/>
      <c r="C193" s="8"/>
      <c r="D193" s="8"/>
      <c r="E193" s="8"/>
      <c r="F193" s="8"/>
      <c r="G193" s="7" t="s">
        <v>1209</v>
      </c>
      <c r="H193" s="7" t="s">
        <v>3</v>
      </c>
      <c r="I193" s="7" t="s">
        <v>1075</v>
      </c>
      <c r="J193" s="3" t="s">
        <v>1705</v>
      </c>
      <c r="K193" s="6" t="s">
        <v>1210</v>
      </c>
      <c r="L193" s="5" t="s">
        <v>1211</v>
      </c>
      <c r="M193" s="17">
        <f t="shared" si="18"/>
        <v>1.418981481481485E-2</v>
      </c>
      <c r="N193">
        <f t="shared" si="19"/>
        <v>20</v>
      </c>
    </row>
    <row r="194" spans="1:14" x14ac:dyDescent="0.25">
      <c r="A194" s="4"/>
      <c r="B194" s="8"/>
      <c r="C194" s="8"/>
      <c r="D194" s="8"/>
      <c r="E194" s="8"/>
      <c r="F194" s="8"/>
      <c r="G194" s="7" t="s">
        <v>1212</v>
      </c>
      <c r="H194" s="7" t="s">
        <v>3</v>
      </c>
      <c r="I194" s="7" t="s">
        <v>1075</v>
      </c>
      <c r="J194" s="3" t="s">
        <v>1705</v>
      </c>
      <c r="K194" s="19" t="s">
        <v>1213</v>
      </c>
      <c r="L194" s="20" t="s">
        <v>1718</v>
      </c>
      <c r="M194" s="21">
        <f t="shared" si="18"/>
        <v>1.8194444444444513E-2</v>
      </c>
      <c r="N194" s="22">
        <f t="shared" si="19"/>
        <v>23</v>
      </c>
    </row>
    <row r="195" spans="1:14" x14ac:dyDescent="0.25">
      <c r="A195" s="4"/>
      <c r="B195" s="8"/>
      <c r="C195" s="8"/>
      <c r="D195" s="8"/>
      <c r="E195" s="8"/>
      <c r="F195" s="8"/>
      <c r="G195" s="7" t="s">
        <v>1214</v>
      </c>
      <c r="H195" s="7" t="s">
        <v>3</v>
      </c>
      <c r="I195" s="7" t="s">
        <v>1075</v>
      </c>
      <c r="J195" s="3" t="s">
        <v>1705</v>
      </c>
      <c r="K195" s="19" t="s">
        <v>1215</v>
      </c>
      <c r="L195" s="20" t="s">
        <v>1719</v>
      </c>
      <c r="M195" s="21">
        <f t="shared" ref="M195:M258" si="20">L195-K195</f>
        <v>2.0370370370370261E-2</v>
      </c>
      <c r="N195" s="22">
        <f t="shared" ref="N195:N258" si="21">HOUR(K195)</f>
        <v>23</v>
      </c>
    </row>
    <row r="196" spans="1:14" x14ac:dyDescent="0.25">
      <c r="A196" s="4"/>
      <c r="B196" s="8"/>
      <c r="C196" s="8"/>
      <c r="D196" s="8"/>
      <c r="E196" s="8"/>
      <c r="F196" s="8"/>
      <c r="G196" s="7" t="s">
        <v>1509</v>
      </c>
      <c r="H196" s="7" t="s">
        <v>3</v>
      </c>
      <c r="I196" s="7" t="s">
        <v>1451</v>
      </c>
      <c r="J196" s="3" t="s">
        <v>1705</v>
      </c>
      <c r="K196" s="6" t="s">
        <v>1510</v>
      </c>
      <c r="L196" s="5" t="s">
        <v>1511</v>
      </c>
      <c r="M196" s="17">
        <f t="shared" si="20"/>
        <v>1.5983796296296288E-2</v>
      </c>
      <c r="N196">
        <f t="shared" si="21"/>
        <v>3</v>
      </c>
    </row>
    <row r="197" spans="1:14" x14ac:dyDescent="0.25">
      <c r="A197" s="4"/>
      <c r="B197" s="8"/>
      <c r="C197" s="8"/>
      <c r="D197" s="8"/>
      <c r="E197" s="8"/>
      <c r="F197" s="8"/>
      <c r="G197" s="7" t="s">
        <v>1512</v>
      </c>
      <c r="H197" s="7" t="s">
        <v>3</v>
      </c>
      <c r="I197" s="7" t="s">
        <v>1451</v>
      </c>
      <c r="J197" s="3" t="s">
        <v>1705</v>
      </c>
      <c r="K197" s="6" t="s">
        <v>1513</v>
      </c>
      <c r="L197" s="5" t="s">
        <v>1514</v>
      </c>
      <c r="M197" s="17">
        <f t="shared" si="20"/>
        <v>1.7858796296296275E-2</v>
      </c>
      <c r="N197">
        <f t="shared" si="21"/>
        <v>7</v>
      </c>
    </row>
    <row r="198" spans="1:14" x14ac:dyDescent="0.25">
      <c r="A198" s="4"/>
      <c r="B198" s="8"/>
      <c r="C198" s="8"/>
      <c r="D198" s="8"/>
      <c r="E198" s="8"/>
      <c r="F198" s="8"/>
      <c r="G198" s="7" t="s">
        <v>1515</v>
      </c>
      <c r="H198" s="7" t="s">
        <v>3</v>
      </c>
      <c r="I198" s="7" t="s">
        <v>1451</v>
      </c>
      <c r="J198" s="3" t="s">
        <v>1705</v>
      </c>
      <c r="K198" s="6" t="s">
        <v>1516</v>
      </c>
      <c r="L198" s="5" t="s">
        <v>1517</v>
      </c>
      <c r="M198" s="17">
        <f t="shared" si="20"/>
        <v>2.531249999999996E-2</v>
      </c>
      <c r="N198">
        <f t="shared" si="21"/>
        <v>9</v>
      </c>
    </row>
    <row r="199" spans="1:14" x14ac:dyDescent="0.25">
      <c r="A199" s="4"/>
      <c r="B199" s="8"/>
      <c r="C199" s="8"/>
      <c r="D199" s="8"/>
      <c r="E199" s="8"/>
      <c r="F199" s="8"/>
      <c r="G199" s="7" t="s">
        <v>1518</v>
      </c>
      <c r="H199" s="7" t="s">
        <v>3</v>
      </c>
      <c r="I199" s="7" t="s">
        <v>1451</v>
      </c>
      <c r="J199" s="3" t="s">
        <v>1705</v>
      </c>
      <c r="K199" s="6" t="s">
        <v>1519</v>
      </c>
      <c r="L199" s="5" t="s">
        <v>1520</v>
      </c>
      <c r="M199" s="17">
        <f t="shared" si="20"/>
        <v>2.5057870370370439E-2</v>
      </c>
      <c r="N199">
        <f t="shared" si="21"/>
        <v>12</v>
      </c>
    </row>
    <row r="200" spans="1:14" x14ac:dyDescent="0.25">
      <c r="A200" s="4"/>
      <c r="B200" s="8"/>
      <c r="C200" s="8"/>
      <c r="D200" s="8"/>
      <c r="E200" s="8"/>
      <c r="F200" s="8"/>
      <c r="G200" s="7" t="s">
        <v>1679</v>
      </c>
      <c r="H200" s="7" t="s">
        <v>3</v>
      </c>
      <c r="I200" s="7" t="s">
        <v>1680</v>
      </c>
      <c r="J200" s="3" t="s">
        <v>1705</v>
      </c>
      <c r="K200" s="6" t="s">
        <v>1681</v>
      </c>
      <c r="L200" s="5" t="s">
        <v>1682</v>
      </c>
      <c r="M200" s="17">
        <f t="shared" si="20"/>
        <v>2.1099537037037042E-2</v>
      </c>
      <c r="N200">
        <f t="shared" si="21"/>
        <v>18</v>
      </c>
    </row>
    <row r="201" spans="1:14" x14ac:dyDescent="0.25">
      <c r="A201" s="4"/>
      <c r="B201" s="8"/>
      <c r="C201" s="8"/>
      <c r="D201" s="8"/>
      <c r="E201" s="8"/>
      <c r="F201" s="8"/>
      <c r="G201" s="7" t="s">
        <v>1683</v>
      </c>
      <c r="H201" s="7" t="s">
        <v>3</v>
      </c>
      <c r="I201" s="7" t="s">
        <v>1680</v>
      </c>
      <c r="J201" s="3" t="s">
        <v>1705</v>
      </c>
      <c r="K201" s="6" t="s">
        <v>1684</v>
      </c>
      <c r="L201" s="5" t="s">
        <v>1685</v>
      </c>
      <c r="M201" s="17">
        <f t="shared" si="20"/>
        <v>1.2407407407407423E-2</v>
      </c>
      <c r="N201">
        <f t="shared" si="21"/>
        <v>22</v>
      </c>
    </row>
    <row r="202" spans="1:14" x14ac:dyDescent="0.25">
      <c r="A202" s="4"/>
      <c r="B202" s="8"/>
      <c r="C202" s="8"/>
      <c r="D202" s="8"/>
      <c r="E202" s="7" t="s">
        <v>1657</v>
      </c>
      <c r="F202" s="7" t="s">
        <v>5</v>
      </c>
      <c r="G202" s="13" t="s">
        <v>21</v>
      </c>
      <c r="H202" s="12"/>
      <c r="I202" s="12"/>
      <c r="J202" s="11"/>
      <c r="K202" s="10"/>
      <c r="L202" s="9"/>
    </row>
    <row r="203" spans="1:14" x14ac:dyDescent="0.25">
      <c r="A203" s="4"/>
      <c r="B203" s="8"/>
      <c r="C203" s="8"/>
      <c r="D203" s="8"/>
      <c r="E203" s="8"/>
      <c r="F203" s="8"/>
      <c r="G203" s="7" t="s">
        <v>1658</v>
      </c>
      <c r="H203" s="7" t="s">
        <v>280</v>
      </c>
      <c r="I203" s="7" t="s">
        <v>1648</v>
      </c>
      <c r="J203" s="3" t="s">
        <v>1705</v>
      </c>
      <c r="K203" s="6" t="s">
        <v>1659</v>
      </c>
      <c r="L203" s="5" t="s">
        <v>1660</v>
      </c>
      <c r="M203" s="17">
        <f t="shared" si="20"/>
        <v>1.41087962962963E-2</v>
      </c>
      <c r="N203">
        <f t="shared" si="21"/>
        <v>2</v>
      </c>
    </row>
    <row r="204" spans="1:14" x14ac:dyDescent="0.25">
      <c r="A204" s="4"/>
      <c r="B204" s="8"/>
      <c r="C204" s="8"/>
      <c r="D204" s="8"/>
      <c r="E204" s="8"/>
      <c r="F204" s="8"/>
      <c r="G204" s="7" t="s">
        <v>1661</v>
      </c>
      <c r="H204" s="7" t="s">
        <v>280</v>
      </c>
      <c r="I204" s="7" t="s">
        <v>1648</v>
      </c>
      <c r="J204" s="3" t="s">
        <v>1705</v>
      </c>
      <c r="K204" s="6" t="s">
        <v>1662</v>
      </c>
      <c r="L204" s="5" t="s">
        <v>1663</v>
      </c>
      <c r="M204" s="17">
        <f t="shared" si="20"/>
        <v>1.4560185185185204E-2</v>
      </c>
      <c r="N204">
        <f t="shared" si="21"/>
        <v>5</v>
      </c>
    </row>
    <row r="205" spans="1:14" x14ac:dyDescent="0.25">
      <c r="A205" s="4"/>
      <c r="B205" s="8"/>
      <c r="C205" s="8"/>
      <c r="D205" s="8"/>
      <c r="E205" s="8"/>
      <c r="F205" s="8"/>
      <c r="G205" s="7" t="s">
        <v>1664</v>
      </c>
      <c r="H205" s="7" t="s">
        <v>280</v>
      </c>
      <c r="I205" s="7" t="s">
        <v>1648</v>
      </c>
      <c r="J205" s="3" t="s">
        <v>1705</v>
      </c>
      <c r="K205" s="6" t="s">
        <v>1665</v>
      </c>
      <c r="L205" s="5" t="s">
        <v>1666</v>
      </c>
      <c r="M205" s="17">
        <f t="shared" si="20"/>
        <v>1.5300925925925968E-2</v>
      </c>
      <c r="N205">
        <f t="shared" si="21"/>
        <v>5</v>
      </c>
    </row>
    <row r="206" spans="1:14" x14ac:dyDescent="0.25">
      <c r="A206" s="4"/>
      <c r="B206" s="8"/>
      <c r="C206" s="8"/>
      <c r="D206" s="8"/>
      <c r="E206" s="8"/>
      <c r="F206" s="8"/>
      <c r="G206" s="7" t="s">
        <v>1667</v>
      </c>
      <c r="H206" s="7" t="s">
        <v>280</v>
      </c>
      <c r="I206" s="7" t="s">
        <v>1648</v>
      </c>
      <c r="J206" s="3" t="s">
        <v>1705</v>
      </c>
      <c r="K206" s="6" t="s">
        <v>1668</v>
      </c>
      <c r="L206" s="5" t="s">
        <v>1669</v>
      </c>
      <c r="M206" s="17">
        <f t="shared" si="20"/>
        <v>1.700231481481479E-2</v>
      </c>
      <c r="N206">
        <f t="shared" si="21"/>
        <v>6</v>
      </c>
    </row>
    <row r="207" spans="1:14" x14ac:dyDescent="0.25">
      <c r="A207" s="4"/>
      <c r="B207" s="8"/>
      <c r="C207" s="8"/>
      <c r="D207" s="8"/>
      <c r="E207" s="8"/>
      <c r="F207" s="8"/>
      <c r="G207" s="7" t="s">
        <v>1670</v>
      </c>
      <c r="H207" s="7" t="s">
        <v>280</v>
      </c>
      <c r="I207" s="7" t="s">
        <v>1648</v>
      </c>
      <c r="J207" s="3" t="s">
        <v>1705</v>
      </c>
      <c r="K207" s="6" t="s">
        <v>1671</v>
      </c>
      <c r="L207" s="5" t="s">
        <v>1672</v>
      </c>
      <c r="M207" s="17">
        <f t="shared" si="20"/>
        <v>1.5868055555555538E-2</v>
      </c>
      <c r="N207">
        <f t="shared" si="21"/>
        <v>7</v>
      </c>
    </row>
    <row r="208" spans="1:14" x14ac:dyDescent="0.25">
      <c r="A208" s="4"/>
      <c r="B208" s="8"/>
      <c r="C208" s="8"/>
      <c r="D208" s="8"/>
      <c r="E208" s="8"/>
      <c r="F208" s="8"/>
      <c r="G208" s="7" t="s">
        <v>1673</v>
      </c>
      <c r="H208" s="7" t="s">
        <v>280</v>
      </c>
      <c r="I208" s="7" t="s">
        <v>1648</v>
      </c>
      <c r="J208" s="3" t="s">
        <v>1705</v>
      </c>
      <c r="K208" s="6" t="s">
        <v>1674</v>
      </c>
      <c r="L208" s="5" t="s">
        <v>1675</v>
      </c>
      <c r="M208" s="17">
        <f t="shared" si="20"/>
        <v>1.6759259259259307E-2</v>
      </c>
      <c r="N208">
        <f t="shared" si="21"/>
        <v>10</v>
      </c>
    </row>
    <row r="209" spans="1:14" x14ac:dyDescent="0.25">
      <c r="A209" s="4"/>
      <c r="B209" s="8"/>
      <c r="C209" s="7" t="s">
        <v>183</v>
      </c>
      <c r="D209" s="7" t="s">
        <v>182</v>
      </c>
      <c r="E209" s="7" t="s">
        <v>182</v>
      </c>
      <c r="F209" s="7" t="s">
        <v>5</v>
      </c>
      <c r="G209" s="13" t="s">
        <v>21</v>
      </c>
      <c r="H209" s="12"/>
      <c r="I209" s="12"/>
      <c r="J209" s="11"/>
      <c r="K209" s="10"/>
      <c r="L209" s="9"/>
    </row>
    <row r="210" spans="1:14" x14ac:dyDescent="0.25">
      <c r="A210" s="4"/>
      <c r="B210" s="8"/>
      <c r="C210" s="8"/>
      <c r="D210" s="8"/>
      <c r="E210" s="8"/>
      <c r="F210" s="8"/>
      <c r="G210" s="7" t="s">
        <v>247</v>
      </c>
      <c r="H210" s="7" t="s">
        <v>3</v>
      </c>
      <c r="I210" s="7" t="s">
        <v>2</v>
      </c>
      <c r="J210" s="3" t="s">
        <v>1705</v>
      </c>
      <c r="K210" s="6" t="s">
        <v>246</v>
      </c>
      <c r="L210" s="5" t="s">
        <v>245</v>
      </c>
      <c r="M210" s="17">
        <f t="shared" si="20"/>
        <v>1.620370370370372E-2</v>
      </c>
      <c r="N210">
        <f t="shared" si="21"/>
        <v>4</v>
      </c>
    </row>
    <row r="211" spans="1:14" x14ac:dyDescent="0.25">
      <c r="A211" s="4"/>
      <c r="B211" s="8"/>
      <c r="C211" s="8"/>
      <c r="D211" s="8"/>
      <c r="E211" s="8"/>
      <c r="F211" s="8"/>
      <c r="G211" s="7" t="s">
        <v>450</v>
      </c>
      <c r="H211" s="7" t="s">
        <v>3</v>
      </c>
      <c r="I211" s="7" t="s">
        <v>349</v>
      </c>
      <c r="J211" s="3" t="s">
        <v>1705</v>
      </c>
      <c r="K211" s="6" t="s">
        <v>451</v>
      </c>
      <c r="L211" s="5" t="s">
        <v>452</v>
      </c>
      <c r="M211" s="17">
        <f t="shared" si="20"/>
        <v>2.401620370370372E-2</v>
      </c>
      <c r="N211">
        <f t="shared" si="21"/>
        <v>8</v>
      </c>
    </row>
    <row r="212" spans="1:14" x14ac:dyDescent="0.25">
      <c r="A212" s="4"/>
      <c r="B212" s="8"/>
      <c r="C212" s="8"/>
      <c r="D212" s="8"/>
      <c r="E212" s="8"/>
      <c r="F212" s="8"/>
      <c r="G212" s="7" t="s">
        <v>453</v>
      </c>
      <c r="H212" s="7" t="s">
        <v>3</v>
      </c>
      <c r="I212" s="7" t="s">
        <v>349</v>
      </c>
      <c r="J212" s="3" t="s">
        <v>1705</v>
      </c>
      <c r="K212" s="6" t="s">
        <v>454</v>
      </c>
      <c r="L212" s="5" t="s">
        <v>455</v>
      </c>
      <c r="M212" s="17">
        <f t="shared" si="20"/>
        <v>1.9120370370370399E-2</v>
      </c>
      <c r="N212">
        <f t="shared" si="21"/>
        <v>11</v>
      </c>
    </row>
    <row r="213" spans="1:14" x14ac:dyDescent="0.25">
      <c r="A213" s="4"/>
      <c r="B213" s="8"/>
      <c r="C213" s="8"/>
      <c r="D213" s="8"/>
      <c r="E213" s="8"/>
      <c r="F213" s="8"/>
      <c r="G213" s="7" t="s">
        <v>456</v>
      </c>
      <c r="H213" s="7" t="s">
        <v>3</v>
      </c>
      <c r="I213" s="7" t="s">
        <v>349</v>
      </c>
      <c r="J213" s="3" t="s">
        <v>1705</v>
      </c>
      <c r="K213" s="6" t="s">
        <v>457</v>
      </c>
      <c r="L213" s="5" t="s">
        <v>458</v>
      </c>
      <c r="M213" s="17">
        <f t="shared" si="20"/>
        <v>2.3460648148148078E-2</v>
      </c>
      <c r="N213">
        <f t="shared" si="21"/>
        <v>14</v>
      </c>
    </row>
    <row r="214" spans="1:14" x14ac:dyDescent="0.25">
      <c r="A214" s="4"/>
      <c r="B214" s="8"/>
      <c r="C214" s="8"/>
      <c r="D214" s="8"/>
      <c r="E214" s="8"/>
      <c r="F214" s="8"/>
      <c r="G214" s="7" t="s">
        <v>846</v>
      </c>
      <c r="H214" s="7" t="s">
        <v>3</v>
      </c>
      <c r="I214" s="7" t="s">
        <v>738</v>
      </c>
      <c r="J214" s="3" t="s">
        <v>1705</v>
      </c>
      <c r="K214" s="6" t="s">
        <v>847</v>
      </c>
      <c r="L214" s="5" t="s">
        <v>848</v>
      </c>
      <c r="M214" s="17">
        <f t="shared" si="20"/>
        <v>1.4166666666666661E-2</v>
      </c>
      <c r="N214">
        <f t="shared" si="21"/>
        <v>4</v>
      </c>
    </row>
    <row r="215" spans="1:14" x14ac:dyDescent="0.25">
      <c r="A215" s="4"/>
      <c r="B215" s="8"/>
      <c r="C215" s="8"/>
      <c r="D215" s="8"/>
      <c r="E215" s="8"/>
      <c r="F215" s="8"/>
      <c r="G215" s="7" t="s">
        <v>849</v>
      </c>
      <c r="H215" s="7" t="s">
        <v>3</v>
      </c>
      <c r="I215" s="7" t="s">
        <v>738</v>
      </c>
      <c r="J215" s="3" t="s">
        <v>1705</v>
      </c>
      <c r="K215" s="6" t="s">
        <v>850</v>
      </c>
      <c r="L215" s="5" t="s">
        <v>851</v>
      </c>
      <c r="M215" s="17">
        <f t="shared" si="20"/>
        <v>1.5127314814814774E-2</v>
      </c>
      <c r="N215">
        <f t="shared" si="21"/>
        <v>7</v>
      </c>
    </row>
    <row r="216" spans="1:14" x14ac:dyDescent="0.25">
      <c r="A216" s="4"/>
      <c r="B216" s="8"/>
      <c r="C216" s="8"/>
      <c r="D216" s="8"/>
      <c r="E216" s="8"/>
      <c r="F216" s="8"/>
      <c r="G216" s="7" t="s">
        <v>852</v>
      </c>
      <c r="H216" s="7" t="s">
        <v>3</v>
      </c>
      <c r="I216" s="7" t="s">
        <v>738</v>
      </c>
      <c r="J216" s="3" t="s">
        <v>1705</v>
      </c>
      <c r="K216" s="6" t="s">
        <v>853</v>
      </c>
      <c r="L216" s="5" t="s">
        <v>854</v>
      </c>
      <c r="M216" s="17">
        <f t="shared" si="20"/>
        <v>1.6585648148148113E-2</v>
      </c>
      <c r="N216">
        <f t="shared" si="21"/>
        <v>10</v>
      </c>
    </row>
    <row r="217" spans="1:14" x14ac:dyDescent="0.25">
      <c r="A217" s="4"/>
      <c r="B217" s="8"/>
      <c r="C217" s="8"/>
      <c r="D217" s="8"/>
      <c r="E217" s="8"/>
      <c r="F217" s="8"/>
      <c r="G217" s="7" t="s">
        <v>855</v>
      </c>
      <c r="H217" s="7" t="s">
        <v>3</v>
      </c>
      <c r="I217" s="7" t="s">
        <v>738</v>
      </c>
      <c r="J217" s="3" t="s">
        <v>1705</v>
      </c>
      <c r="K217" s="6" t="s">
        <v>856</v>
      </c>
      <c r="L217" s="5" t="s">
        <v>857</v>
      </c>
      <c r="M217" s="17">
        <f t="shared" si="20"/>
        <v>1.7604166666666643E-2</v>
      </c>
      <c r="N217">
        <f t="shared" si="21"/>
        <v>13</v>
      </c>
    </row>
    <row r="218" spans="1:14" x14ac:dyDescent="0.25">
      <c r="A218" s="4"/>
      <c r="B218" s="8"/>
      <c r="C218" s="8"/>
      <c r="D218" s="8"/>
      <c r="E218" s="8"/>
      <c r="F218" s="8"/>
      <c r="G218" s="7" t="s">
        <v>1216</v>
      </c>
      <c r="H218" s="7" t="s">
        <v>3</v>
      </c>
      <c r="I218" s="7" t="s">
        <v>1075</v>
      </c>
      <c r="J218" s="3" t="s">
        <v>1705</v>
      </c>
      <c r="K218" s="6" t="s">
        <v>1217</v>
      </c>
      <c r="L218" s="5" t="s">
        <v>1218</v>
      </c>
      <c r="M218" s="17">
        <f t="shared" si="20"/>
        <v>1.8379629629629607E-2</v>
      </c>
      <c r="N218">
        <f t="shared" si="21"/>
        <v>4</v>
      </c>
    </row>
    <row r="219" spans="1:14" x14ac:dyDescent="0.25">
      <c r="A219" s="4"/>
      <c r="B219" s="8"/>
      <c r="C219" s="8"/>
      <c r="D219" s="8"/>
      <c r="E219" s="8"/>
      <c r="F219" s="8"/>
      <c r="G219" s="7" t="s">
        <v>1219</v>
      </c>
      <c r="H219" s="7" t="s">
        <v>3</v>
      </c>
      <c r="I219" s="7" t="s">
        <v>1075</v>
      </c>
      <c r="J219" s="3" t="s">
        <v>1705</v>
      </c>
      <c r="K219" s="6" t="s">
        <v>1220</v>
      </c>
      <c r="L219" s="5" t="s">
        <v>1221</v>
      </c>
      <c r="M219" s="17">
        <f t="shared" si="20"/>
        <v>1.7662037037036948E-2</v>
      </c>
      <c r="N219">
        <f t="shared" si="21"/>
        <v>9</v>
      </c>
    </row>
    <row r="220" spans="1:14" x14ac:dyDescent="0.25">
      <c r="A220" s="4"/>
      <c r="B220" s="8"/>
      <c r="C220" s="8"/>
      <c r="D220" s="8"/>
      <c r="E220" s="8"/>
      <c r="F220" s="8"/>
      <c r="G220" s="7" t="s">
        <v>1222</v>
      </c>
      <c r="H220" s="7" t="s">
        <v>3</v>
      </c>
      <c r="I220" s="7" t="s">
        <v>1075</v>
      </c>
      <c r="J220" s="3" t="s">
        <v>1705</v>
      </c>
      <c r="K220" s="6" t="s">
        <v>1223</v>
      </c>
      <c r="L220" s="5" t="s">
        <v>1224</v>
      </c>
      <c r="M220" s="17">
        <f t="shared" si="20"/>
        <v>1.9699074074074174E-2</v>
      </c>
      <c r="N220">
        <f t="shared" si="21"/>
        <v>11</v>
      </c>
    </row>
    <row r="221" spans="1:14" x14ac:dyDescent="0.25">
      <c r="A221" s="4"/>
      <c r="B221" s="8"/>
      <c r="C221" s="8"/>
      <c r="D221" s="8"/>
      <c r="E221" s="8"/>
      <c r="F221" s="8"/>
      <c r="G221" s="7" t="s">
        <v>1225</v>
      </c>
      <c r="H221" s="7" t="s">
        <v>3</v>
      </c>
      <c r="I221" s="7" t="s">
        <v>1075</v>
      </c>
      <c r="J221" s="3" t="s">
        <v>1705</v>
      </c>
      <c r="K221" s="6" t="s">
        <v>1226</v>
      </c>
      <c r="L221" s="5" t="s">
        <v>1227</v>
      </c>
      <c r="M221" s="17">
        <f t="shared" si="20"/>
        <v>1.6412037037037086E-2</v>
      </c>
      <c r="N221">
        <f t="shared" si="21"/>
        <v>14</v>
      </c>
    </row>
    <row r="222" spans="1:14" x14ac:dyDescent="0.25">
      <c r="A222" s="4"/>
      <c r="B222" s="8"/>
      <c r="C222" s="8"/>
      <c r="D222" s="8"/>
      <c r="E222" s="8"/>
      <c r="F222" s="8"/>
      <c r="G222" s="7" t="s">
        <v>1521</v>
      </c>
      <c r="H222" s="7" t="s">
        <v>3</v>
      </c>
      <c r="I222" s="7" t="s">
        <v>1451</v>
      </c>
      <c r="J222" s="3" t="s">
        <v>1705</v>
      </c>
      <c r="K222" s="6" t="s">
        <v>1522</v>
      </c>
      <c r="L222" s="5" t="s">
        <v>1523</v>
      </c>
      <c r="M222" s="17">
        <f t="shared" si="20"/>
        <v>1.6863425925925934E-2</v>
      </c>
      <c r="N222">
        <f t="shared" si="21"/>
        <v>5</v>
      </c>
    </row>
    <row r="223" spans="1:14" x14ac:dyDescent="0.25">
      <c r="A223" s="4"/>
      <c r="B223" s="8"/>
      <c r="C223" s="8"/>
      <c r="D223" s="8"/>
      <c r="E223" s="8"/>
      <c r="F223" s="8"/>
      <c r="G223" s="7" t="s">
        <v>1524</v>
      </c>
      <c r="H223" s="7" t="s">
        <v>3</v>
      </c>
      <c r="I223" s="7" t="s">
        <v>1451</v>
      </c>
      <c r="J223" s="3" t="s">
        <v>1705</v>
      </c>
      <c r="K223" s="6" t="s">
        <v>1525</v>
      </c>
      <c r="L223" s="5" t="s">
        <v>1526</v>
      </c>
      <c r="M223" s="17">
        <f t="shared" si="20"/>
        <v>1.5856481481481444E-2</v>
      </c>
      <c r="N223">
        <f t="shared" si="21"/>
        <v>8</v>
      </c>
    </row>
    <row r="224" spans="1:14" x14ac:dyDescent="0.25">
      <c r="A224" s="4"/>
      <c r="B224" s="8"/>
      <c r="C224" s="7" t="s">
        <v>244</v>
      </c>
      <c r="D224" s="7" t="s">
        <v>243</v>
      </c>
      <c r="E224" s="7" t="s">
        <v>243</v>
      </c>
      <c r="F224" s="7" t="s">
        <v>5</v>
      </c>
      <c r="G224" s="13" t="s">
        <v>21</v>
      </c>
      <c r="H224" s="12"/>
      <c r="I224" s="12"/>
      <c r="J224" s="11"/>
      <c r="K224" s="10"/>
      <c r="L224" s="9"/>
    </row>
    <row r="225" spans="1:14" x14ac:dyDescent="0.25">
      <c r="A225" s="4"/>
      <c r="B225" s="8"/>
      <c r="C225" s="8"/>
      <c r="D225" s="8"/>
      <c r="E225" s="8"/>
      <c r="F225" s="8"/>
      <c r="G225" s="7" t="s">
        <v>242</v>
      </c>
      <c r="H225" s="7" t="s">
        <v>3</v>
      </c>
      <c r="I225" s="7" t="s">
        <v>2</v>
      </c>
      <c r="J225" s="3" t="s">
        <v>1705</v>
      </c>
      <c r="K225" s="6" t="s">
        <v>241</v>
      </c>
      <c r="L225" s="5" t="s">
        <v>240</v>
      </c>
      <c r="M225" s="17">
        <f t="shared" si="20"/>
        <v>1.2534722222222218E-2</v>
      </c>
      <c r="N225">
        <f t="shared" si="21"/>
        <v>1</v>
      </c>
    </row>
    <row r="226" spans="1:14" x14ac:dyDescent="0.25">
      <c r="A226" s="4"/>
      <c r="B226" s="8"/>
      <c r="C226" s="8"/>
      <c r="D226" s="8"/>
      <c r="E226" s="8"/>
      <c r="F226" s="8"/>
      <c r="G226" s="7" t="s">
        <v>239</v>
      </c>
      <c r="H226" s="7" t="s">
        <v>3</v>
      </c>
      <c r="I226" s="7" t="s">
        <v>2</v>
      </c>
      <c r="J226" s="3" t="s">
        <v>1705</v>
      </c>
      <c r="K226" s="6" t="s">
        <v>238</v>
      </c>
      <c r="L226" s="5" t="s">
        <v>237</v>
      </c>
      <c r="M226" s="17">
        <f t="shared" si="20"/>
        <v>1.3194444444444453E-2</v>
      </c>
      <c r="N226">
        <f t="shared" si="21"/>
        <v>4</v>
      </c>
    </row>
    <row r="227" spans="1:14" x14ac:dyDescent="0.25">
      <c r="A227" s="4"/>
      <c r="B227" s="8"/>
      <c r="C227" s="8"/>
      <c r="D227" s="8"/>
      <c r="E227" s="8"/>
      <c r="F227" s="8"/>
      <c r="G227" s="7" t="s">
        <v>459</v>
      </c>
      <c r="H227" s="7" t="s">
        <v>3</v>
      </c>
      <c r="I227" s="7" t="s">
        <v>349</v>
      </c>
      <c r="J227" s="3" t="s">
        <v>1705</v>
      </c>
      <c r="K227" s="6" t="s">
        <v>460</v>
      </c>
      <c r="L227" s="5" t="s">
        <v>461</v>
      </c>
      <c r="M227" s="17">
        <f t="shared" si="20"/>
        <v>1.0694444444444451E-2</v>
      </c>
      <c r="N227">
        <f t="shared" si="21"/>
        <v>3</v>
      </c>
    </row>
    <row r="228" spans="1:14" x14ac:dyDescent="0.25">
      <c r="A228" s="4"/>
      <c r="B228" s="8"/>
      <c r="C228" s="8"/>
      <c r="D228" s="8"/>
      <c r="E228" s="8"/>
      <c r="F228" s="8"/>
      <c r="G228" s="7" t="s">
        <v>858</v>
      </c>
      <c r="H228" s="7" t="s">
        <v>3</v>
      </c>
      <c r="I228" s="7" t="s">
        <v>738</v>
      </c>
      <c r="J228" s="3" t="s">
        <v>1705</v>
      </c>
      <c r="K228" s="6" t="s">
        <v>859</v>
      </c>
      <c r="L228" s="5" t="s">
        <v>860</v>
      </c>
      <c r="M228" s="17">
        <f t="shared" si="20"/>
        <v>2.2013888888888888E-2</v>
      </c>
      <c r="N228">
        <f t="shared" si="21"/>
        <v>5</v>
      </c>
    </row>
    <row r="229" spans="1:14" x14ac:dyDescent="0.25">
      <c r="A229" s="4"/>
      <c r="B229" s="8"/>
      <c r="C229" s="8"/>
      <c r="D229" s="8"/>
      <c r="E229" s="8"/>
      <c r="F229" s="8"/>
      <c r="G229" s="7" t="s">
        <v>1228</v>
      </c>
      <c r="H229" s="7" t="s">
        <v>3</v>
      </c>
      <c r="I229" s="7" t="s">
        <v>1075</v>
      </c>
      <c r="J229" s="3" t="s">
        <v>1705</v>
      </c>
      <c r="K229" s="6" t="s">
        <v>1229</v>
      </c>
      <c r="L229" s="5" t="s">
        <v>1230</v>
      </c>
      <c r="M229" s="17">
        <f t="shared" si="20"/>
        <v>1.1342592592592585E-2</v>
      </c>
      <c r="N229">
        <f t="shared" si="21"/>
        <v>2</v>
      </c>
    </row>
    <row r="230" spans="1:14" x14ac:dyDescent="0.25">
      <c r="A230" s="4"/>
      <c r="B230" s="8"/>
      <c r="C230" s="8"/>
      <c r="D230" s="8"/>
      <c r="E230" s="8"/>
      <c r="F230" s="8"/>
      <c r="G230" s="7" t="s">
        <v>1527</v>
      </c>
      <c r="H230" s="7" t="s">
        <v>3</v>
      </c>
      <c r="I230" s="7" t="s">
        <v>1451</v>
      </c>
      <c r="J230" s="3" t="s">
        <v>1705</v>
      </c>
      <c r="K230" s="6" t="s">
        <v>1528</v>
      </c>
      <c r="L230" s="5" t="s">
        <v>1529</v>
      </c>
      <c r="M230" s="17">
        <f t="shared" si="20"/>
        <v>1.0590277777777775E-2</v>
      </c>
      <c r="N230">
        <f t="shared" si="21"/>
        <v>1</v>
      </c>
    </row>
    <row r="231" spans="1:14" x14ac:dyDescent="0.25">
      <c r="A231" s="4"/>
      <c r="B231" s="8"/>
      <c r="C231" s="7" t="s">
        <v>135</v>
      </c>
      <c r="D231" s="7" t="s">
        <v>134</v>
      </c>
      <c r="E231" s="7" t="s">
        <v>134</v>
      </c>
      <c r="F231" s="7" t="s">
        <v>5</v>
      </c>
      <c r="G231" s="13" t="s">
        <v>21</v>
      </c>
      <c r="H231" s="12"/>
      <c r="I231" s="12"/>
      <c r="J231" s="11"/>
      <c r="K231" s="10"/>
      <c r="L231" s="9"/>
    </row>
    <row r="232" spans="1:14" x14ac:dyDescent="0.25">
      <c r="A232" s="4"/>
      <c r="B232" s="8"/>
      <c r="C232" s="8"/>
      <c r="D232" s="8"/>
      <c r="E232" s="8"/>
      <c r="F232" s="8"/>
      <c r="G232" s="7" t="s">
        <v>462</v>
      </c>
      <c r="H232" s="7" t="s">
        <v>280</v>
      </c>
      <c r="I232" s="7" t="s">
        <v>349</v>
      </c>
      <c r="J232" s="3" t="s">
        <v>1705</v>
      </c>
      <c r="K232" s="6" t="s">
        <v>463</v>
      </c>
      <c r="L232" s="5" t="s">
        <v>464</v>
      </c>
      <c r="M232" s="17">
        <f t="shared" si="20"/>
        <v>2.0474537037036999E-2</v>
      </c>
      <c r="N232">
        <f t="shared" si="21"/>
        <v>11</v>
      </c>
    </row>
    <row r="233" spans="1:14" x14ac:dyDescent="0.25">
      <c r="A233" s="4"/>
      <c r="B233" s="8"/>
      <c r="C233" s="8"/>
      <c r="D233" s="8"/>
      <c r="E233" s="8"/>
      <c r="F233" s="8"/>
      <c r="G233" s="7" t="s">
        <v>465</v>
      </c>
      <c r="H233" s="7" t="s">
        <v>280</v>
      </c>
      <c r="I233" s="7" t="s">
        <v>349</v>
      </c>
      <c r="J233" s="3" t="s">
        <v>1705</v>
      </c>
      <c r="K233" s="6" t="s">
        <v>466</v>
      </c>
      <c r="L233" s="5" t="s">
        <v>467</v>
      </c>
      <c r="M233" s="17">
        <f t="shared" si="20"/>
        <v>3.9861111111111125E-2</v>
      </c>
      <c r="N233">
        <f t="shared" si="21"/>
        <v>14</v>
      </c>
    </row>
    <row r="234" spans="1:14" x14ac:dyDescent="0.25">
      <c r="A234" s="4"/>
      <c r="B234" s="8"/>
      <c r="C234" s="7" t="s">
        <v>130</v>
      </c>
      <c r="D234" s="7" t="s">
        <v>129</v>
      </c>
      <c r="E234" s="13" t="s">
        <v>21</v>
      </c>
      <c r="F234" s="12"/>
      <c r="G234" s="12"/>
      <c r="H234" s="12"/>
      <c r="I234" s="12"/>
      <c r="J234" s="11"/>
      <c r="K234" s="10"/>
      <c r="L234" s="9"/>
    </row>
    <row r="235" spans="1:14" x14ac:dyDescent="0.25">
      <c r="A235" s="4"/>
      <c r="B235" s="8"/>
      <c r="C235" s="8"/>
      <c r="D235" s="8"/>
      <c r="E235" s="7" t="s">
        <v>129</v>
      </c>
      <c r="F235" s="7" t="s">
        <v>5</v>
      </c>
      <c r="G235" s="13" t="s">
        <v>21</v>
      </c>
      <c r="H235" s="12"/>
      <c r="I235" s="12"/>
      <c r="J235" s="11"/>
      <c r="K235" s="10"/>
      <c r="L235" s="9"/>
    </row>
    <row r="236" spans="1:14" x14ac:dyDescent="0.25">
      <c r="A236" s="4"/>
      <c r="B236" s="8"/>
      <c r="C236" s="8"/>
      <c r="D236" s="8"/>
      <c r="E236" s="8"/>
      <c r="F236" s="8"/>
      <c r="G236" s="7" t="s">
        <v>236</v>
      </c>
      <c r="H236" s="7" t="s">
        <v>3</v>
      </c>
      <c r="I236" s="7" t="s">
        <v>2</v>
      </c>
      <c r="J236" s="3" t="s">
        <v>1705</v>
      </c>
      <c r="K236" s="6" t="s">
        <v>235</v>
      </c>
      <c r="L236" s="5" t="s">
        <v>234</v>
      </c>
      <c r="M236" s="17">
        <f t="shared" si="20"/>
        <v>8.5995370370370861E-3</v>
      </c>
      <c r="N236">
        <f t="shared" si="21"/>
        <v>20</v>
      </c>
    </row>
    <row r="237" spans="1:14" x14ac:dyDescent="0.25">
      <c r="A237" s="4"/>
      <c r="B237" s="8"/>
      <c r="C237" s="8"/>
      <c r="D237" s="8"/>
      <c r="E237" s="8"/>
      <c r="F237" s="8"/>
      <c r="G237" s="7" t="s">
        <v>468</v>
      </c>
      <c r="H237" s="7" t="s">
        <v>3</v>
      </c>
      <c r="I237" s="7" t="s">
        <v>349</v>
      </c>
      <c r="J237" s="3" t="s">
        <v>1705</v>
      </c>
      <c r="K237" s="6" t="s">
        <v>469</v>
      </c>
      <c r="L237" s="5" t="s">
        <v>470</v>
      </c>
      <c r="M237" s="17">
        <f t="shared" si="20"/>
        <v>1.5937499999999993E-2</v>
      </c>
      <c r="N237">
        <f t="shared" si="21"/>
        <v>7</v>
      </c>
    </row>
    <row r="238" spans="1:14" x14ac:dyDescent="0.25">
      <c r="A238" s="4"/>
      <c r="B238" s="8"/>
      <c r="C238" s="8"/>
      <c r="D238" s="8"/>
      <c r="E238" s="8"/>
      <c r="F238" s="8"/>
      <c r="G238" s="7" t="s">
        <v>861</v>
      </c>
      <c r="H238" s="7" t="s">
        <v>3</v>
      </c>
      <c r="I238" s="7" t="s">
        <v>738</v>
      </c>
      <c r="J238" s="3" t="s">
        <v>1705</v>
      </c>
      <c r="K238" s="6" t="s">
        <v>862</v>
      </c>
      <c r="L238" s="5" t="s">
        <v>863</v>
      </c>
      <c r="M238" s="17">
        <f t="shared" si="20"/>
        <v>1.5115740740740749E-2</v>
      </c>
      <c r="N238">
        <f t="shared" si="21"/>
        <v>2</v>
      </c>
    </row>
    <row r="239" spans="1:14" x14ac:dyDescent="0.25">
      <c r="A239" s="4"/>
      <c r="B239" s="8"/>
      <c r="C239" s="8"/>
      <c r="D239" s="8"/>
      <c r="E239" s="8"/>
      <c r="F239" s="8"/>
      <c r="G239" s="7" t="s">
        <v>864</v>
      </c>
      <c r="H239" s="7" t="s">
        <v>3</v>
      </c>
      <c r="I239" s="7" t="s">
        <v>738</v>
      </c>
      <c r="J239" s="3" t="s">
        <v>1705</v>
      </c>
      <c r="K239" s="6" t="s">
        <v>865</v>
      </c>
      <c r="L239" s="5" t="s">
        <v>866</v>
      </c>
      <c r="M239" s="17">
        <f t="shared" si="20"/>
        <v>1.3298611111111108E-2</v>
      </c>
      <c r="N239">
        <f t="shared" si="21"/>
        <v>3</v>
      </c>
    </row>
    <row r="240" spans="1:14" x14ac:dyDescent="0.25">
      <c r="A240" s="4"/>
      <c r="B240" s="8"/>
      <c r="C240" s="8"/>
      <c r="D240" s="8"/>
      <c r="E240" s="8"/>
      <c r="F240" s="8"/>
      <c r="G240" s="7" t="s">
        <v>867</v>
      </c>
      <c r="H240" s="7" t="s">
        <v>3</v>
      </c>
      <c r="I240" s="7" t="s">
        <v>738</v>
      </c>
      <c r="J240" s="3" t="s">
        <v>1705</v>
      </c>
      <c r="K240" s="6" t="s">
        <v>868</v>
      </c>
      <c r="L240" s="5" t="s">
        <v>869</v>
      </c>
      <c r="M240" s="17">
        <f t="shared" si="20"/>
        <v>1.4884259259259291E-2</v>
      </c>
      <c r="N240">
        <f t="shared" si="21"/>
        <v>7</v>
      </c>
    </row>
    <row r="241" spans="1:14" x14ac:dyDescent="0.25">
      <c r="A241" s="4"/>
      <c r="B241" s="8"/>
      <c r="C241" s="8"/>
      <c r="D241" s="8"/>
      <c r="E241" s="8"/>
      <c r="F241" s="8"/>
      <c r="G241" s="7" t="s">
        <v>1231</v>
      </c>
      <c r="H241" s="7" t="s">
        <v>3</v>
      </c>
      <c r="I241" s="7" t="s">
        <v>1075</v>
      </c>
      <c r="J241" s="3" t="s">
        <v>1705</v>
      </c>
      <c r="K241" s="6" t="s">
        <v>1232</v>
      </c>
      <c r="L241" s="5" t="s">
        <v>1233</v>
      </c>
      <c r="M241" s="17">
        <f t="shared" si="20"/>
        <v>2.1412037037037035E-2</v>
      </c>
      <c r="N241">
        <f t="shared" si="21"/>
        <v>7</v>
      </c>
    </row>
    <row r="242" spans="1:14" x14ac:dyDescent="0.25">
      <c r="A242" s="4"/>
      <c r="B242" s="8"/>
      <c r="C242" s="8"/>
      <c r="D242" s="8"/>
      <c r="E242" s="8"/>
      <c r="F242" s="8"/>
      <c r="G242" s="7" t="s">
        <v>1234</v>
      </c>
      <c r="H242" s="7" t="s">
        <v>3</v>
      </c>
      <c r="I242" s="7" t="s">
        <v>1075</v>
      </c>
      <c r="J242" s="3" t="s">
        <v>1705</v>
      </c>
      <c r="K242" s="6" t="s">
        <v>1235</v>
      </c>
      <c r="L242" s="5" t="s">
        <v>1236</v>
      </c>
      <c r="M242" s="17">
        <f t="shared" si="20"/>
        <v>1.5173611111111152E-2</v>
      </c>
      <c r="N242">
        <f t="shared" si="21"/>
        <v>22</v>
      </c>
    </row>
    <row r="243" spans="1:14" x14ac:dyDescent="0.25">
      <c r="A243" s="4"/>
      <c r="B243" s="8"/>
      <c r="C243" s="8"/>
      <c r="D243" s="8"/>
      <c r="E243" s="7" t="s">
        <v>122</v>
      </c>
      <c r="F243" s="7" t="s">
        <v>5</v>
      </c>
      <c r="G243" s="13" t="s">
        <v>21</v>
      </c>
      <c r="H243" s="12"/>
      <c r="I243" s="12"/>
      <c r="J243" s="11"/>
      <c r="K243" s="10"/>
      <c r="L243" s="9"/>
    </row>
    <row r="244" spans="1:14" x14ac:dyDescent="0.25">
      <c r="A244" s="4"/>
      <c r="B244" s="8"/>
      <c r="C244" s="8"/>
      <c r="D244" s="8"/>
      <c r="E244" s="8"/>
      <c r="F244" s="8"/>
      <c r="G244" s="7" t="s">
        <v>233</v>
      </c>
      <c r="H244" s="7" t="s">
        <v>3</v>
      </c>
      <c r="I244" s="7" t="s">
        <v>2</v>
      </c>
      <c r="J244" s="3" t="s">
        <v>1705</v>
      </c>
      <c r="K244" s="6" t="s">
        <v>232</v>
      </c>
      <c r="L244" s="5" t="s">
        <v>231</v>
      </c>
      <c r="M244" s="17">
        <f t="shared" si="20"/>
        <v>1.2546296296296333E-2</v>
      </c>
      <c r="N244">
        <f t="shared" si="21"/>
        <v>20</v>
      </c>
    </row>
    <row r="245" spans="1:14" x14ac:dyDescent="0.25">
      <c r="A245" s="4"/>
      <c r="B245" s="8"/>
      <c r="C245" s="8"/>
      <c r="D245" s="8"/>
      <c r="E245" s="8"/>
      <c r="F245" s="8"/>
      <c r="G245" s="7" t="s">
        <v>471</v>
      </c>
      <c r="H245" s="7" t="s">
        <v>3</v>
      </c>
      <c r="I245" s="7" t="s">
        <v>349</v>
      </c>
      <c r="J245" s="3" t="s">
        <v>1705</v>
      </c>
      <c r="K245" s="6" t="s">
        <v>472</v>
      </c>
      <c r="L245" s="5" t="s">
        <v>473</v>
      </c>
      <c r="M245" s="17">
        <f t="shared" si="20"/>
        <v>1.5925925925925954E-2</v>
      </c>
      <c r="N245">
        <f t="shared" si="21"/>
        <v>6</v>
      </c>
    </row>
    <row r="246" spans="1:14" x14ac:dyDescent="0.25">
      <c r="A246" s="4"/>
      <c r="B246" s="8"/>
      <c r="C246" s="8"/>
      <c r="D246" s="8"/>
      <c r="E246" s="8"/>
      <c r="F246" s="8"/>
      <c r="G246" s="7" t="s">
        <v>474</v>
      </c>
      <c r="H246" s="7" t="s">
        <v>3</v>
      </c>
      <c r="I246" s="7" t="s">
        <v>349</v>
      </c>
      <c r="J246" s="3" t="s">
        <v>1705</v>
      </c>
      <c r="K246" s="6" t="s">
        <v>475</v>
      </c>
      <c r="L246" s="5" t="s">
        <v>476</v>
      </c>
      <c r="M246" s="17">
        <f t="shared" si="20"/>
        <v>3.2881944444444478E-2</v>
      </c>
      <c r="N246">
        <f t="shared" si="21"/>
        <v>12</v>
      </c>
    </row>
    <row r="247" spans="1:14" x14ac:dyDescent="0.25">
      <c r="A247" s="4"/>
      <c r="B247" s="8"/>
      <c r="C247" s="8"/>
      <c r="D247" s="8"/>
      <c r="E247" s="8"/>
      <c r="F247" s="8"/>
      <c r="G247" s="7" t="s">
        <v>477</v>
      </c>
      <c r="H247" s="7" t="s">
        <v>3</v>
      </c>
      <c r="I247" s="7" t="s">
        <v>349</v>
      </c>
      <c r="J247" s="3" t="s">
        <v>1705</v>
      </c>
      <c r="K247" s="6" t="s">
        <v>478</v>
      </c>
      <c r="L247" s="5" t="s">
        <v>479</v>
      </c>
      <c r="M247" s="17">
        <f t="shared" si="20"/>
        <v>2.5254629629629655E-2</v>
      </c>
      <c r="N247">
        <f t="shared" si="21"/>
        <v>17</v>
      </c>
    </row>
    <row r="248" spans="1:14" x14ac:dyDescent="0.25">
      <c r="A248" s="4"/>
      <c r="B248" s="8"/>
      <c r="C248" s="8"/>
      <c r="D248" s="8"/>
      <c r="E248" s="8"/>
      <c r="F248" s="8"/>
      <c r="G248" s="7" t="s">
        <v>870</v>
      </c>
      <c r="H248" s="7" t="s">
        <v>3</v>
      </c>
      <c r="I248" s="7" t="s">
        <v>738</v>
      </c>
      <c r="J248" s="3" t="s">
        <v>1705</v>
      </c>
      <c r="K248" s="6" t="s">
        <v>871</v>
      </c>
      <c r="L248" s="5" t="s">
        <v>872</v>
      </c>
      <c r="M248" s="17">
        <f t="shared" si="20"/>
        <v>1.6180555555555587E-2</v>
      </c>
      <c r="N248">
        <f t="shared" si="21"/>
        <v>6</v>
      </c>
    </row>
    <row r="249" spans="1:14" x14ac:dyDescent="0.25">
      <c r="A249" s="4"/>
      <c r="B249" s="8"/>
      <c r="C249" s="8"/>
      <c r="D249" s="8"/>
      <c r="E249" s="8"/>
      <c r="F249" s="8"/>
      <c r="G249" s="7" t="s">
        <v>873</v>
      </c>
      <c r="H249" s="7" t="s">
        <v>3</v>
      </c>
      <c r="I249" s="7" t="s">
        <v>738</v>
      </c>
      <c r="J249" s="3" t="s">
        <v>1705</v>
      </c>
      <c r="K249" s="6" t="s">
        <v>874</v>
      </c>
      <c r="L249" s="5" t="s">
        <v>875</v>
      </c>
      <c r="M249" s="17">
        <f t="shared" si="20"/>
        <v>1.7349537037037122E-2</v>
      </c>
      <c r="N249">
        <f t="shared" si="21"/>
        <v>15</v>
      </c>
    </row>
    <row r="250" spans="1:14" x14ac:dyDescent="0.25">
      <c r="A250" s="4"/>
      <c r="B250" s="8"/>
      <c r="C250" s="8"/>
      <c r="D250" s="8"/>
      <c r="E250" s="8"/>
      <c r="F250" s="8"/>
      <c r="G250" s="7" t="s">
        <v>876</v>
      </c>
      <c r="H250" s="7" t="s">
        <v>3</v>
      </c>
      <c r="I250" s="7" t="s">
        <v>738</v>
      </c>
      <c r="J250" s="3" t="s">
        <v>1705</v>
      </c>
      <c r="K250" s="6" t="s">
        <v>877</v>
      </c>
      <c r="L250" s="5" t="s">
        <v>878</v>
      </c>
      <c r="M250" s="17">
        <f t="shared" si="20"/>
        <v>1.4108796296296244E-2</v>
      </c>
      <c r="N250">
        <f t="shared" si="21"/>
        <v>17</v>
      </c>
    </row>
    <row r="251" spans="1:14" x14ac:dyDescent="0.25">
      <c r="A251" s="4"/>
      <c r="B251" s="8"/>
      <c r="C251" s="8"/>
      <c r="D251" s="8"/>
      <c r="E251" s="8"/>
      <c r="F251" s="8"/>
      <c r="G251" s="7" t="s">
        <v>1237</v>
      </c>
      <c r="H251" s="7" t="s">
        <v>3</v>
      </c>
      <c r="I251" s="7" t="s">
        <v>1075</v>
      </c>
      <c r="J251" s="3" t="s">
        <v>1705</v>
      </c>
      <c r="K251" s="6" t="s">
        <v>1238</v>
      </c>
      <c r="L251" s="5" t="s">
        <v>1239</v>
      </c>
      <c r="M251" s="17">
        <f t="shared" si="20"/>
        <v>1.7881944444444464E-2</v>
      </c>
      <c r="N251">
        <f t="shared" si="21"/>
        <v>7</v>
      </c>
    </row>
    <row r="252" spans="1:14" x14ac:dyDescent="0.25">
      <c r="A252" s="4"/>
      <c r="B252" s="8"/>
      <c r="C252" s="8"/>
      <c r="D252" s="8"/>
      <c r="E252" s="8"/>
      <c r="F252" s="8"/>
      <c r="G252" s="7" t="s">
        <v>1240</v>
      </c>
      <c r="H252" s="7" t="s">
        <v>3</v>
      </c>
      <c r="I252" s="7" t="s">
        <v>1075</v>
      </c>
      <c r="J252" s="3" t="s">
        <v>1705</v>
      </c>
      <c r="K252" s="6" t="s">
        <v>1241</v>
      </c>
      <c r="L252" s="5" t="s">
        <v>1242</v>
      </c>
      <c r="M252" s="17">
        <f t="shared" si="20"/>
        <v>4.7349537037037037E-2</v>
      </c>
      <c r="N252">
        <f t="shared" si="21"/>
        <v>10</v>
      </c>
    </row>
    <row r="253" spans="1:14" x14ac:dyDescent="0.25">
      <c r="A253" s="4"/>
      <c r="B253" s="8"/>
      <c r="C253" s="8"/>
      <c r="D253" s="8"/>
      <c r="E253" s="8"/>
      <c r="F253" s="8"/>
      <c r="G253" s="7" t="s">
        <v>1243</v>
      </c>
      <c r="H253" s="7" t="s">
        <v>3</v>
      </c>
      <c r="I253" s="7" t="s">
        <v>1075</v>
      </c>
      <c r="J253" s="3" t="s">
        <v>1705</v>
      </c>
      <c r="K253" s="6" t="s">
        <v>1244</v>
      </c>
      <c r="L253" s="5" t="s">
        <v>1245</v>
      </c>
      <c r="M253" s="17">
        <f t="shared" si="20"/>
        <v>1.5717592592592644E-2</v>
      </c>
      <c r="N253">
        <f t="shared" si="21"/>
        <v>17</v>
      </c>
    </row>
    <row r="254" spans="1:14" x14ac:dyDescent="0.25">
      <c r="A254" s="4"/>
      <c r="B254" s="8"/>
      <c r="C254" s="8"/>
      <c r="D254" s="8"/>
      <c r="E254" s="8"/>
      <c r="F254" s="8"/>
      <c r="G254" s="7" t="s">
        <v>1246</v>
      </c>
      <c r="H254" s="7" t="s">
        <v>3</v>
      </c>
      <c r="I254" s="7" t="s">
        <v>1075</v>
      </c>
      <c r="J254" s="3" t="s">
        <v>1705</v>
      </c>
      <c r="K254" s="6" t="s">
        <v>1247</v>
      </c>
      <c r="L254" s="5" t="s">
        <v>1248</v>
      </c>
      <c r="M254" s="17">
        <f t="shared" si="20"/>
        <v>1.2361111111111156E-2</v>
      </c>
      <c r="N254">
        <f t="shared" si="21"/>
        <v>20</v>
      </c>
    </row>
    <row r="255" spans="1:14" x14ac:dyDescent="0.25">
      <c r="A255" s="4"/>
      <c r="B255" s="8"/>
      <c r="C255" s="8"/>
      <c r="D255" s="8"/>
      <c r="E255" s="8"/>
      <c r="F255" s="8"/>
      <c r="G255" s="7" t="s">
        <v>1530</v>
      </c>
      <c r="H255" s="7" t="s">
        <v>3</v>
      </c>
      <c r="I255" s="7" t="s">
        <v>1451</v>
      </c>
      <c r="J255" s="3" t="s">
        <v>1705</v>
      </c>
      <c r="K255" s="6" t="s">
        <v>1531</v>
      </c>
      <c r="L255" s="5" t="s">
        <v>1532</v>
      </c>
      <c r="M255" s="17">
        <f t="shared" si="20"/>
        <v>1.3680555555555529E-2</v>
      </c>
      <c r="N255">
        <f t="shared" si="21"/>
        <v>6</v>
      </c>
    </row>
    <row r="256" spans="1:14" x14ac:dyDescent="0.25">
      <c r="A256" s="4"/>
      <c r="B256" s="8"/>
      <c r="C256" s="8"/>
      <c r="D256" s="8"/>
      <c r="E256" s="8"/>
      <c r="F256" s="8"/>
      <c r="G256" s="7" t="s">
        <v>1533</v>
      </c>
      <c r="H256" s="7" t="s">
        <v>3</v>
      </c>
      <c r="I256" s="7" t="s">
        <v>1451</v>
      </c>
      <c r="J256" s="3" t="s">
        <v>1705</v>
      </c>
      <c r="K256" s="6" t="s">
        <v>1534</v>
      </c>
      <c r="L256" s="5" t="s">
        <v>1535</v>
      </c>
      <c r="M256" s="17">
        <f t="shared" si="20"/>
        <v>1.8611111111111078E-2</v>
      </c>
      <c r="N256">
        <f t="shared" si="21"/>
        <v>6</v>
      </c>
    </row>
    <row r="257" spans="1:14" x14ac:dyDescent="0.25">
      <c r="A257" s="4"/>
      <c r="B257" s="8"/>
      <c r="C257" s="8"/>
      <c r="D257" s="8"/>
      <c r="E257" s="8"/>
      <c r="F257" s="8"/>
      <c r="G257" s="7" t="s">
        <v>1536</v>
      </c>
      <c r="H257" s="7" t="s">
        <v>3</v>
      </c>
      <c r="I257" s="7" t="s">
        <v>1451</v>
      </c>
      <c r="J257" s="3" t="s">
        <v>1705</v>
      </c>
      <c r="K257" s="6" t="s">
        <v>1537</v>
      </c>
      <c r="L257" s="5" t="s">
        <v>1538</v>
      </c>
      <c r="M257" s="17">
        <f t="shared" si="20"/>
        <v>1.2094907407407485E-2</v>
      </c>
      <c r="N257">
        <f t="shared" si="21"/>
        <v>17</v>
      </c>
    </row>
    <row r="258" spans="1:14" x14ac:dyDescent="0.25">
      <c r="A258" s="4"/>
      <c r="B258" s="8"/>
      <c r="C258" s="8"/>
      <c r="D258" s="8"/>
      <c r="E258" s="8"/>
      <c r="F258" s="8"/>
      <c r="G258" s="7" t="s">
        <v>1539</v>
      </c>
      <c r="H258" s="7" t="s">
        <v>3</v>
      </c>
      <c r="I258" s="7" t="s">
        <v>1451</v>
      </c>
      <c r="J258" s="3" t="s">
        <v>1705</v>
      </c>
      <c r="K258" s="6" t="s">
        <v>1540</v>
      </c>
      <c r="L258" s="5" t="s">
        <v>1541</v>
      </c>
      <c r="M258" s="17">
        <f t="shared" si="20"/>
        <v>1.2858796296296271E-2</v>
      </c>
      <c r="N258">
        <f t="shared" si="21"/>
        <v>21</v>
      </c>
    </row>
    <row r="259" spans="1:14" x14ac:dyDescent="0.25">
      <c r="A259" s="4"/>
      <c r="B259" s="8"/>
      <c r="C259" s="8"/>
      <c r="D259" s="8"/>
      <c r="E259" s="8"/>
      <c r="F259" s="8"/>
      <c r="G259" s="7" t="s">
        <v>1686</v>
      </c>
      <c r="H259" s="7" t="s">
        <v>3</v>
      </c>
      <c r="I259" s="7" t="s">
        <v>1680</v>
      </c>
      <c r="J259" s="3" t="s">
        <v>1705</v>
      </c>
      <c r="K259" s="6" t="s">
        <v>1687</v>
      </c>
      <c r="L259" s="5" t="s">
        <v>1688</v>
      </c>
      <c r="M259" s="17">
        <f t="shared" ref="M259:M322" si="22">L259-K259</f>
        <v>1.4351851851851949E-2</v>
      </c>
      <c r="N259">
        <f t="shared" ref="N259:N322" si="23">HOUR(K259)</f>
        <v>17</v>
      </c>
    </row>
    <row r="260" spans="1:14" x14ac:dyDescent="0.25">
      <c r="A260" s="4"/>
      <c r="B260" s="8"/>
      <c r="C260" s="7" t="s">
        <v>879</v>
      </c>
      <c r="D260" s="7" t="s">
        <v>880</v>
      </c>
      <c r="E260" s="7" t="s">
        <v>880</v>
      </c>
      <c r="F260" s="7" t="s">
        <v>5</v>
      </c>
      <c r="G260" s="7" t="s">
        <v>881</v>
      </c>
      <c r="H260" s="7" t="s">
        <v>3</v>
      </c>
      <c r="I260" s="7" t="s">
        <v>738</v>
      </c>
      <c r="J260" s="3" t="s">
        <v>1705</v>
      </c>
      <c r="K260" s="6" t="s">
        <v>882</v>
      </c>
      <c r="L260" s="5" t="s">
        <v>883</v>
      </c>
      <c r="M260" s="17">
        <f t="shared" si="22"/>
        <v>2.2939814814814774E-2</v>
      </c>
      <c r="N260">
        <f t="shared" si="23"/>
        <v>9</v>
      </c>
    </row>
    <row r="261" spans="1:14" x14ac:dyDescent="0.25">
      <c r="A261" s="4"/>
      <c r="B261" s="8"/>
      <c r="C261" s="7" t="s">
        <v>230</v>
      </c>
      <c r="D261" s="7" t="s">
        <v>229</v>
      </c>
      <c r="E261" s="7" t="s">
        <v>229</v>
      </c>
      <c r="F261" s="7" t="s">
        <v>5</v>
      </c>
      <c r="G261" s="13" t="s">
        <v>21</v>
      </c>
      <c r="H261" s="12"/>
      <c r="I261" s="12"/>
      <c r="J261" s="11"/>
      <c r="K261" s="10"/>
      <c r="L261" s="9"/>
    </row>
    <row r="262" spans="1:14" x14ac:dyDescent="0.25">
      <c r="A262" s="4"/>
      <c r="B262" s="8"/>
      <c r="C262" s="8"/>
      <c r="D262" s="8"/>
      <c r="E262" s="8"/>
      <c r="F262" s="8"/>
      <c r="G262" s="7" t="s">
        <v>228</v>
      </c>
      <c r="H262" s="7" t="s">
        <v>3</v>
      </c>
      <c r="I262" s="7" t="s">
        <v>2</v>
      </c>
      <c r="J262" s="3" t="s">
        <v>1705</v>
      </c>
      <c r="K262" s="6" t="s">
        <v>227</v>
      </c>
      <c r="L262" s="5" t="s">
        <v>226</v>
      </c>
      <c r="M262" s="17">
        <f t="shared" si="22"/>
        <v>1.6967592592592506E-2</v>
      </c>
      <c r="N262">
        <f t="shared" si="23"/>
        <v>13</v>
      </c>
    </row>
    <row r="263" spans="1:14" x14ac:dyDescent="0.25">
      <c r="A263" s="4"/>
      <c r="B263" s="8"/>
      <c r="C263" s="8"/>
      <c r="D263" s="8"/>
      <c r="E263" s="8"/>
      <c r="F263" s="8"/>
      <c r="G263" s="7" t="s">
        <v>225</v>
      </c>
      <c r="H263" s="7" t="s">
        <v>3</v>
      </c>
      <c r="I263" s="7" t="s">
        <v>2</v>
      </c>
      <c r="J263" s="3" t="s">
        <v>1705</v>
      </c>
      <c r="K263" s="6" t="s">
        <v>224</v>
      </c>
      <c r="L263" s="5" t="s">
        <v>223</v>
      </c>
      <c r="M263" s="17">
        <f t="shared" si="22"/>
        <v>1.6516203703703658E-2</v>
      </c>
      <c r="N263">
        <f t="shared" si="23"/>
        <v>15</v>
      </c>
    </row>
    <row r="264" spans="1:14" x14ac:dyDescent="0.25">
      <c r="A264" s="4"/>
      <c r="B264" s="8"/>
      <c r="C264" s="8"/>
      <c r="D264" s="8"/>
      <c r="E264" s="8"/>
      <c r="F264" s="8"/>
      <c r="G264" s="7" t="s">
        <v>480</v>
      </c>
      <c r="H264" s="7" t="s">
        <v>3</v>
      </c>
      <c r="I264" s="7" t="s">
        <v>349</v>
      </c>
      <c r="J264" s="3" t="s">
        <v>1705</v>
      </c>
      <c r="K264" s="6" t="s">
        <v>481</v>
      </c>
      <c r="L264" s="5" t="s">
        <v>482</v>
      </c>
      <c r="M264" s="17">
        <f t="shared" si="22"/>
        <v>1.8634259259259212E-2</v>
      </c>
      <c r="N264">
        <f t="shared" si="23"/>
        <v>11</v>
      </c>
    </row>
    <row r="265" spans="1:14" x14ac:dyDescent="0.25">
      <c r="A265" s="4"/>
      <c r="B265" s="8"/>
      <c r="C265" s="8"/>
      <c r="D265" s="8"/>
      <c r="E265" s="8"/>
      <c r="F265" s="8"/>
      <c r="G265" s="7" t="s">
        <v>483</v>
      </c>
      <c r="H265" s="7" t="s">
        <v>3</v>
      </c>
      <c r="I265" s="7" t="s">
        <v>349</v>
      </c>
      <c r="J265" s="3" t="s">
        <v>1705</v>
      </c>
      <c r="K265" s="6" t="s">
        <v>484</v>
      </c>
      <c r="L265" s="5" t="s">
        <v>485</v>
      </c>
      <c r="M265" s="17">
        <f t="shared" si="22"/>
        <v>3.12731481481483E-2</v>
      </c>
      <c r="N265">
        <f t="shared" si="23"/>
        <v>17</v>
      </c>
    </row>
    <row r="266" spans="1:14" x14ac:dyDescent="0.25">
      <c r="A266" s="4"/>
      <c r="B266" s="8"/>
      <c r="C266" s="8"/>
      <c r="D266" s="8"/>
      <c r="E266" s="8"/>
      <c r="F266" s="8"/>
      <c r="G266" s="7" t="s">
        <v>884</v>
      </c>
      <c r="H266" s="7" t="s">
        <v>3</v>
      </c>
      <c r="I266" s="7" t="s">
        <v>738</v>
      </c>
      <c r="J266" s="3" t="s">
        <v>1705</v>
      </c>
      <c r="K266" s="6" t="s">
        <v>885</v>
      </c>
      <c r="L266" s="5" t="s">
        <v>886</v>
      </c>
      <c r="M266" s="17">
        <f t="shared" si="22"/>
        <v>1.9444444444444375E-2</v>
      </c>
      <c r="N266">
        <f t="shared" si="23"/>
        <v>13</v>
      </c>
    </row>
    <row r="267" spans="1:14" x14ac:dyDescent="0.25">
      <c r="A267" s="4"/>
      <c r="B267" s="8"/>
      <c r="C267" s="8"/>
      <c r="D267" s="8"/>
      <c r="E267" s="8"/>
      <c r="F267" s="8"/>
      <c r="G267" s="7" t="s">
        <v>1249</v>
      </c>
      <c r="H267" s="7" t="s">
        <v>3</v>
      </c>
      <c r="I267" s="7" t="s">
        <v>1075</v>
      </c>
      <c r="J267" s="3" t="s">
        <v>1705</v>
      </c>
      <c r="K267" s="6" t="s">
        <v>1250</v>
      </c>
      <c r="L267" s="5" t="s">
        <v>1251</v>
      </c>
      <c r="M267" s="17">
        <f t="shared" si="22"/>
        <v>1.6562500000000036E-2</v>
      </c>
      <c r="N267">
        <f t="shared" si="23"/>
        <v>9</v>
      </c>
    </row>
    <row r="268" spans="1:14" x14ac:dyDescent="0.25">
      <c r="A268" s="4"/>
      <c r="B268" s="8"/>
      <c r="C268" s="8"/>
      <c r="D268" s="8"/>
      <c r="E268" s="8"/>
      <c r="F268" s="8"/>
      <c r="G268" s="7" t="s">
        <v>1252</v>
      </c>
      <c r="H268" s="7" t="s">
        <v>3</v>
      </c>
      <c r="I268" s="7" t="s">
        <v>1075</v>
      </c>
      <c r="J268" s="3" t="s">
        <v>1705</v>
      </c>
      <c r="K268" s="6" t="s">
        <v>1253</v>
      </c>
      <c r="L268" s="5" t="s">
        <v>1254</v>
      </c>
      <c r="M268" s="17">
        <f t="shared" si="22"/>
        <v>2.1215277777777874E-2</v>
      </c>
      <c r="N268">
        <f t="shared" si="23"/>
        <v>14</v>
      </c>
    </row>
    <row r="269" spans="1:14" x14ac:dyDescent="0.25">
      <c r="A269" s="4"/>
      <c r="B269" s="8"/>
      <c r="C269" s="8"/>
      <c r="D269" s="8"/>
      <c r="E269" s="8"/>
      <c r="F269" s="8"/>
      <c r="G269" s="7" t="s">
        <v>1255</v>
      </c>
      <c r="H269" s="7" t="s">
        <v>3</v>
      </c>
      <c r="I269" s="7" t="s">
        <v>1075</v>
      </c>
      <c r="J269" s="3" t="s">
        <v>1705</v>
      </c>
      <c r="K269" s="6" t="s">
        <v>1256</v>
      </c>
      <c r="L269" s="5" t="s">
        <v>1257</v>
      </c>
      <c r="M269" s="17">
        <f t="shared" si="22"/>
        <v>1.9849537037037068E-2</v>
      </c>
      <c r="N269">
        <f t="shared" si="23"/>
        <v>16</v>
      </c>
    </row>
    <row r="270" spans="1:14" x14ac:dyDescent="0.25">
      <c r="A270" s="4"/>
      <c r="B270" s="8"/>
      <c r="C270" s="7" t="s">
        <v>115</v>
      </c>
      <c r="D270" s="7" t="s">
        <v>114</v>
      </c>
      <c r="E270" s="7" t="s">
        <v>114</v>
      </c>
      <c r="F270" s="7" t="s">
        <v>5</v>
      </c>
      <c r="G270" s="13" t="s">
        <v>21</v>
      </c>
      <c r="H270" s="12"/>
      <c r="I270" s="12"/>
      <c r="J270" s="11"/>
      <c r="K270" s="10"/>
      <c r="L270" s="9"/>
    </row>
    <row r="271" spans="1:14" x14ac:dyDescent="0.25">
      <c r="A271" s="4"/>
      <c r="B271" s="8"/>
      <c r="C271" s="8"/>
      <c r="D271" s="8"/>
      <c r="E271" s="8"/>
      <c r="F271" s="8"/>
      <c r="G271" s="7" t="s">
        <v>887</v>
      </c>
      <c r="H271" s="7" t="s">
        <v>3</v>
      </c>
      <c r="I271" s="7" t="s">
        <v>738</v>
      </c>
      <c r="J271" s="3" t="s">
        <v>1705</v>
      </c>
      <c r="K271" s="6" t="s">
        <v>888</v>
      </c>
      <c r="L271" s="5" t="s">
        <v>889</v>
      </c>
      <c r="M271" s="17">
        <f t="shared" si="22"/>
        <v>1.771990740740742E-2</v>
      </c>
      <c r="N271">
        <f t="shared" si="23"/>
        <v>9</v>
      </c>
    </row>
    <row r="272" spans="1:14" x14ac:dyDescent="0.25">
      <c r="A272" s="4"/>
      <c r="B272" s="8"/>
      <c r="C272" s="8"/>
      <c r="D272" s="8"/>
      <c r="E272" s="8"/>
      <c r="F272" s="8"/>
      <c r="G272" s="7" t="s">
        <v>1258</v>
      </c>
      <c r="H272" s="7" t="s">
        <v>3</v>
      </c>
      <c r="I272" s="7" t="s">
        <v>1075</v>
      </c>
      <c r="J272" s="3" t="s">
        <v>1705</v>
      </c>
      <c r="K272" s="6" t="s">
        <v>1259</v>
      </c>
      <c r="L272" s="5" t="s">
        <v>1260</v>
      </c>
      <c r="M272" s="17">
        <f t="shared" si="22"/>
        <v>3.0300925925925926E-2</v>
      </c>
      <c r="N272">
        <f t="shared" si="23"/>
        <v>9</v>
      </c>
    </row>
    <row r="273" spans="1:14" x14ac:dyDescent="0.25">
      <c r="A273" s="4"/>
      <c r="B273" s="8"/>
      <c r="C273" s="7" t="s">
        <v>53</v>
      </c>
      <c r="D273" s="7" t="s">
        <v>52</v>
      </c>
      <c r="E273" s="7" t="s">
        <v>102</v>
      </c>
      <c r="F273" s="7" t="s">
        <v>5</v>
      </c>
      <c r="G273" s="13" t="s">
        <v>21</v>
      </c>
      <c r="H273" s="12"/>
      <c r="I273" s="12"/>
      <c r="J273" s="11"/>
      <c r="K273" s="10"/>
      <c r="L273" s="9"/>
    </row>
    <row r="274" spans="1:14" x14ac:dyDescent="0.25">
      <c r="A274" s="4"/>
      <c r="B274" s="8"/>
      <c r="C274" s="8"/>
      <c r="D274" s="8"/>
      <c r="E274" s="8"/>
      <c r="F274" s="8"/>
      <c r="G274" s="7" t="s">
        <v>222</v>
      </c>
      <c r="H274" s="7" t="s">
        <v>3</v>
      </c>
      <c r="I274" s="7" t="s">
        <v>2</v>
      </c>
      <c r="J274" s="3" t="s">
        <v>1705</v>
      </c>
      <c r="K274" s="6" t="s">
        <v>221</v>
      </c>
      <c r="L274" s="5" t="s">
        <v>220</v>
      </c>
      <c r="M274" s="17">
        <f t="shared" si="22"/>
        <v>1.9814814814814785E-2</v>
      </c>
      <c r="N274">
        <f t="shared" si="23"/>
        <v>10</v>
      </c>
    </row>
    <row r="275" spans="1:14" x14ac:dyDescent="0.25">
      <c r="A275" s="4"/>
      <c r="B275" s="8"/>
      <c r="C275" s="8"/>
      <c r="D275" s="8"/>
      <c r="E275" s="8"/>
      <c r="F275" s="8"/>
      <c r="G275" s="7" t="s">
        <v>219</v>
      </c>
      <c r="H275" s="7" t="s">
        <v>3</v>
      </c>
      <c r="I275" s="7" t="s">
        <v>2</v>
      </c>
      <c r="J275" s="3" t="s">
        <v>1705</v>
      </c>
      <c r="K275" s="6" t="s">
        <v>218</v>
      </c>
      <c r="L275" s="5" t="s">
        <v>217</v>
      </c>
      <c r="M275" s="17">
        <f t="shared" si="22"/>
        <v>2.5543981481481515E-2</v>
      </c>
      <c r="N275">
        <f t="shared" si="23"/>
        <v>12</v>
      </c>
    </row>
    <row r="276" spans="1:14" x14ac:dyDescent="0.25">
      <c r="A276" s="4"/>
      <c r="B276" s="8"/>
      <c r="C276" s="8"/>
      <c r="D276" s="8"/>
      <c r="E276" s="8"/>
      <c r="F276" s="8"/>
      <c r="G276" s="7" t="s">
        <v>486</v>
      </c>
      <c r="H276" s="7" t="s">
        <v>85</v>
      </c>
      <c r="I276" s="7" t="s">
        <v>349</v>
      </c>
      <c r="J276" s="3" t="s">
        <v>1705</v>
      </c>
      <c r="K276" s="6" t="s">
        <v>487</v>
      </c>
      <c r="L276" s="5" t="s">
        <v>488</v>
      </c>
      <c r="M276" s="17">
        <f t="shared" si="22"/>
        <v>2.430555555555558E-2</v>
      </c>
      <c r="N276">
        <f t="shared" si="23"/>
        <v>4</v>
      </c>
    </row>
    <row r="277" spans="1:14" x14ac:dyDescent="0.25">
      <c r="A277" s="4"/>
      <c r="B277" s="8"/>
      <c r="C277" s="8"/>
      <c r="D277" s="8"/>
      <c r="E277" s="8"/>
      <c r="F277" s="8"/>
      <c r="G277" s="7" t="s">
        <v>489</v>
      </c>
      <c r="H277" s="7" t="s">
        <v>85</v>
      </c>
      <c r="I277" s="7" t="s">
        <v>349</v>
      </c>
      <c r="J277" s="3" t="s">
        <v>1705</v>
      </c>
      <c r="K277" s="6" t="s">
        <v>490</v>
      </c>
      <c r="L277" s="5" t="s">
        <v>491</v>
      </c>
      <c r="M277" s="17">
        <f t="shared" si="22"/>
        <v>1.2604166666666639E-2</v>
      </c>
      <c r="N277">
        <f t="shared" si="23"/>
        <v>20</v>
      </c>
    </row>
    <row r="278" spans="1:14" x14ac:dyDescent="0.25">
      <c r="A278" s="4"/>
      <c r="B278" s="8"/>
      <c r="C278" s="8"/>
      <c r="D278" s="8"/>
      <c r="E278" s="8"/>
      <c r="F278" s="8"/>
      <c r="G278" s="7" t="s">
        <v>1542</v>
      </c>
      <c r="H278" s="7" t="s">
        <v>3</v>
      </c>
      <c r="I278" s="7" t="s">
        <v>1451</v>
      </c>
      <c r="J278" s="3" t="s">
        <v>1705</v>
      </c>
      <c r="K278" s="6" t="s">
        <v>1543</v>
      </c>
      <c r="L278" s="5" t="s">
        <v>1544</v>
      </c>
      <c r="M278" s="17">
        <f t="shared" si="22"/>
        <v>2.2743055555555558E-2</v>
      </c>
      <c r="N278">
        <f t="shared" si="23"/>
        <v>9</v>
      </c>
    </row>
    <row r="279" spans="1:14" x14ac:dyDescent="0.25">
      <c r="A279" s="4"/>
      <c r="B279" s="8"/>
      <c r="C279" s="7" t="s">
        <v>396</v>
      </c>
      <c r="D279" s="7" t="s">
        <v>397</v>
      </c>
      <c r="E279" s="7" t="s">
        <v>397</v>
      </c>
      <c r="F279" s="7" t="s">
        <v>5</v>
      </c>
      <c r="G279" s="7" t="s">
        <v>890</v>
      </c>
      <c r="H279" s="7" t="s">
        <v>3</v>
      </c>
      <c r="I279" s="7" t="s">
        <v>738</v>
      </c>
      <c r="J279" s="3" t="s">
        <v>1705</v>
      </c>
      <c r="K279" s="6" t="s">
        <v>891</v>
      </c>
      <c r="L279" s="5" t="s">
        <v>892</v>
      </c>
      <c r="M279" s="17">
        <f t="shared" si="22"/>
        <v>1.8090277777777719E-2</v>
      </c>
      <c r="N279">
        <f t="shared" si="23"/>
        <v>17</v>
      </c>
    </row>
    <row r="280" spans="1:14" x14ac:dyDescent="0.25">
      <c r="A280" s="4"/>
      <c r="B280" s="8"/>
      <c r="C280" s="7" t="s">
        <v>492</v>
      </c>
      <c r="D280" s="7" t="s">
        <v>493</v>
      </c>
      <c r="E280" s="7" t="s">
        <v>493</v>
      </c>
      <c r="F280" s="7" t="s">
        <v>5</v>
      </c>
      <c r="G280" s="7" t="s">
        <v>494</v>
      </c>
      <c r="H280" s="7" t="s">
        <v>3</v>
      </c>
      <c r="I280" s="7" t="s">
        <v>349</v>
      </c>
      <c r="J280" s="3" t="s">
        <v>1705</v>
      </c>
      <c r="K280" s="6" t="s">
        <v>495</v>
      </c>
      <c r="L280" s="5" t="s">
        <v>496</v>
      </c>
      <c r="M280" s="17">
        <f t="shared" si="22"/>
        <v>2.9537037037037139E-2</v>
      </c>
      <c r="N280">
        <f t="shared" si="23"/>
        <v>14</v>
      </c>
    </row>
    <row r="281" spans="1:14" x14ac:dyDescent="0.25">
      <c r="A281" s="4"/>
      <c r="B281" s="8"/>
      <c r="C281" s="7" t="s">
        <v>82</v>
      </c>
      <c r="D281" s="7" t="s">
        <v>81</v>
      </c>
      <c r="E281" s="7" t="s">
        <v>81</v>
      </c>
      <c r="F281" s="7" t="s">
        <v>5</v>
      </c>
      <c r="G281" s="7" t="s">
        <v>1261</v>
      </c>
      <c r="H281" s="7" t="s">
        <v>3</v>
      </c>
      <c r="I281" s="7" t="s">
        <v>1075</v>
      </c>
      <c r="J281" s="3" t="s">
        <v>1705</v>
      </c>
      <c r="K281" s="6" t="s">
        <v>1262</v>
      </c>
      <c r="L281" s="5" t="s">
        <v>1263</v>
      </c>
      <c r="M281" s="17">
        <f t="shared" si="22"/>
        <v>1.8726851851851967E-2</v>
      </c>
      <c r="N281">
        <f t="shared" si="23"/>
        <v>21</v>
      </c>
    </row>
    <row r="282" spans="1:14" x14ac:dyDescent="0.25">
      <c r="A282" s="4"/>
      <c r="B282" s="8"/>
      <c r="C282" s="7" t="s">
        <v>497</v>
      </c>
      <c r="D282" s="7" t="s">
        <v>498</v>
      </c>
      <c r="E282" s="7" t="s">
        <v>498</v>
      </c>
      <c r="F282" s="7" t="s">
        <v>5</v>
      </c>
      <c r="G282" s="13" t="s">
        <v>21</v>
      </c>
      <c r="H282" s="12"/>
      <c r="I282" s="12"/>
      <c r="J282" s="11"/>
      <c r="K282" s="10"/>
      <c r="L282" s="9"/>
    </row>
    <row r="283" spans="1:14" x14ac:dyDescent="0.25">
      <c r="A283" s="4"/>
      <c r="B283" s="8"/>
      <c r="C283" s="8"/>
      <c r="D283" s="8"/>
      <c r="E283" s="8"/>
      <c r="F283" s="8"/>
      <c r="G283" s="7" t="s">
        <v>499</v>
      </c>
      <c r="H283" s="7" t="s">
        <v>3</v>
      </c>
      <c r="I283" s="7" t="s">
        <v>349</v>
      </c>
      <c r="J283" s="3" t="s">
        <v>1705</v>
      </c>
      <c r="K283" s="6" t="s">
        <v>500</v>
      </c>
      <c r="L283" s="5" t="s">
        <v>501</v>
      </c>
      <c r="M283" s="17">
        <f t="shared" si="22"/>
        <v>2.5960648148148135E-2</v>
      </c>
      <c r="N283">
        <f t="shared" si="23"/>
        <v>16</v>
      </c>
    </row>
    <row r="284" spans="1:14" x14ac:dyDescent="0.25">
      <c r="A284" s="4"/>
      <c r="B284" s="8"/>
      <c r="C284" s="8"/>
      <c r="D284" s="8"/>
      <c r="E284" s="8"/>
      <c r="F284" s="8"/>
      <c r="G284" s="7" t="s">
        <v>893</v>
      </c>
      <c r="H284" s="7" t="s">
        <v>3</v>
      </c>
      <c r="I284" s="7" t="s">
        <v>738</v>
      </c>
      <c r="J284" s="3" t="s">
        <v>1705</v>
      </c>
      <c r="K284" s="6" t="s">
        <v>894</v>
      </c>
      <c r="L284" s="5" t="s">
        <v>895</v>
      </c>
      <c r="M284" s="17">
        <f t="shared" si="22"/>
        <v>1.5937500000000049E-2</v>
      </c>
      <c r="N284">
        <f t="shared" si="23"/>
        <v>21</v>
      </c>
    </row>
    <row r="285" spans="1:14" x14ac:dyDescent="0.25">
      <c r="A285" s="4"/>
      <c r="B285" s="8"/>
      <c r="C285" s="8"/>
      <c r="D285" s="8"/>
      <c r="E285" s="8"/>
      <c r="F285" s="8"/>
      <c r="G285" s="7" t="s">
        <v>1264</v>
      </c>
      <c r="H285" s="7" t="s">
        <v>3</v>
      </c>
      <c r="I285" s="7" t="s">
        <v>1075</v>
      </c>
      <c r="J285" s="3" t="s">
        <v>1705</v>
      </c>
      <c r="K285" s="6" t="s">
        <v>1265</v>
      </c>
      <c r="L285" s="5" t="s">
        <v>1266</v>
      </c>
      <c r="M285" s="17">
        <f t="shared" si="22"/>
        <v>1.9097222222222321E-2</v>
      </c>
      <c r="N285">
        <f t="shared" si="23"/>
        <v>20</v>
      </c>
    </row>
    <row r="286" spans="1:14" x14ac:dyDescent="0.25">
      <c r="A286" s="4"/>
      <c r="B286" s="8"/>
      <c r="C286" s="8"/>
      <c r="D286" s="8"/>
      <c r="E286" s="8"/>
      <c r="F286" s="8"/>
      <c r="G286" s="7" t="s">
        <v>1689</v>
      </c>
      <c r="H286" s="7" t="s">
        <v>3</v>
      </c>
      <c r="I286" s="7" t="s">
        <v>1680</v>
      </c>
      <c r="J286" s="3" t="s">
        <v>1705</v>
      </c>
      <c r="K286" s="6" t="s">
        <v>1690</v>
      </c>
      <c r="L286" s="5" t="s">
        <v>1691</v>
      </c>
      <c r="M286" s="17">
        <f t="shared" si="22"/>
        <v>2.2615740740740742E-2</v>
      </c>
      <c r="N286">
        <f t="shared" si="23"/>
        <v>10</v>
      </c>
    </row>
    <row r="287" spans="1:14" x14ac:dyDescent="0.25">
      <c r="A287" s="4"/>
      <c r="B287" s="8"/>
      <c r="C287" s="7" t="s">
        <v>1267</v>
      </c>
      <c r="D287" s="7" t="s">
        <v>1268</v>
      </c>
      <c r="E287" s="7" t="s">
        <v>1268</v>
      </c>
      <c r="F287" s="7" t="s">
        <v>5</v>
      </c>
      <c r="G287" s="7" t="s">
        <v>1269</v>
      </c>
      <c r="H287" s="7" t="s">
        <v>3</v>
      </c>
      <c r="I287" s="7" t="s">
        <v>1075</v>
      </c>
      <c r="J287" s="3" t="s">
        <v>1705</v>
      </c>
      <c r="K287" s="6" t="s">
        <v>1270</v>
      </c>
      <c r="L287" s="5" t="s">
        <v>1271</v>
      </c>
      <c r="M287" s="17">
        <f t="shared" si="22"/>
        <v>3.2905092592592611E-2</v>
      </c>
      <c r="N287">
        <f t="shared" si="23"/>
        <v>10</v>
      </c>
    </row>
    <row r="288" spans="1:14" x14ac:dyDescent="0.25">
      <c r="A288" s="4"/>
      <c r="B288" s="8"/>
      <c r="C288" s="7" t="s">
        <v>502</v>
      </c>
      <c r="D288" s="7" t="s">
        <v>503</v>
      </c>
      <c r="E288" s="7" t="s">
        <v>503</v>
      </c>
      <c r="F288" s="7" t="s">
        <v>5</v>
      </c>
      <c r="G288" s="13" t="s">
        <v>21</v>
      </c>
      <c r="H288" s="12"/>
      <c r="I288" s="12"/>
      <c r="J288" s="11"/>
      <c r="K288" s="10"/>
      <c r="L288" s="9"/>
    </row>
    <row r="289" spans="1:14" x14ac:dyDescent="0.25">
      <c r="A289" s="4"/>
      <c r="B289" s="8"/>
      <c r="C289" s="8"/>
      <c r="D289" s="8"/>
      <c r="E289" s="8"/>
      <c r="F289" s="8"/>
      <c r="G289" s="7" t="s">
        <v>504</v>
      </c>
      <c r="H289" s="7" t="s">
        <v>280</v>
      </c>
      <c r="I289" s="7" t="s">
        <v>349</v>
      </c>
      <c r="J289" s="3" t="s">
        <v>1705</v>
      </c>
      <c r="K289" s="6" t="s">
        <v>505</v>
      </c>
      <c r="L289" s="5" t="s">
        <v>506</v>
      </c>
      <c r="M289" s="17">
        <f t="shared" si="22"/>
        <v>1.9189814814814965E-2</v>
      </c>
      <c r="N289">
        <f t="shared" si="23"/>
        <v>21</v>
      </c>
    </row>
    <row r="290" spans="1:14" x14ac:dyDescent="0.25">
      <c r="A290" s="4"/>
      <c r="B290" s="8"/>
      <c r="C290" s="8"/>
      <c r="D290" s="8"/>
      <c r="E290" s="8"/>
      <c r="F290" s="8"/>
      <c r="G290" s="7" t="s">
        <v>1676</v>
      </c>
      <c r="H290" s="7" t="s">
        <v>280</v>
      </c>
      <c r="I290" s="7" t="s">
        <v>1648</v>
      </c>
      <c r="J290" s="3" t="s">
        <v>1705</v>
      </c>
      <c r="K290" s="6" t="s">
        <v>1677</v>
      </c>
      <c r="L290" s="5" t="s">
        <v>1678</v>
      </c>
      <c r="M290" s="17">
        <f t="shared" si="22"/>
        <v>1.722222222222225E-2</v>
      </c>
      <c r="N290">
        <f t="shared" si="23"/>
        <v>19</v>
      </c>
    </row>
    <row r="291" spans="1:14" x14ac:dyDescent="0.25">
      <c r="A291" s="4"/>
      <c r="B291" s="8"/>
      <c r="C291" s="8"/>
      <c r="D291" s="8"/>
      <c r="E291" s="8"/>
      <c r="F291" s="8"/>
      <c r="G291" s="7" t="s">
        <v>1692</v>
      </c>
      <c r="H291" s="7" t="s">
        <v>280</v>
      </c>
      <c r="I291" s="7" t="s">
        <v>1680</v>
      </c>
      <c r="J291" s="3" t="s">
        <v>1705</v>
      </c>
      <c r="K291" s="6" t="s">
        <v>1693</v>
      </c>
      <c r="L291" s="5" t="s">
        <v>1694</v>
      </c>
      <c r="M291" s="17">
        <f t="shared" si="22"/>
        <v>1.850694444444434E-2</v>
      </c>
      <c r="N291">
        <f t="shared" si="23"/>
        <v>19</v>
      </c>
    </row>
    <row r="292" spans="1:14" x14ac:dyDescent="0.25">
      <c r="A292" s="4"/>
      <c r="B292" s="8"/>
      <c r="C292" s="7" t="s">
        <v>507</v>
      </c>
      <c r="D292" s="7" t="s">
        <v>508</v>
      </c>
      <c r="E292" s="7" t="s">
        <v>508</v>
      </c>
      <c r="F292" s="7" t="s">
        <v>5</v>
      </c>
      <c r="G292" s="13" t="s">
        <v>21</v>
      </c>
      <c r="H292" s="12"/>
      <c r="I292" s="12"/>
      <c r="J292" s="11"/>
      <c r="K292" s="10"/>
      <c r="L292" s="9"/>
    </row>
    <row r="293" spans="1:14" x14ac:dyDescent="0.25">
      <c r="A293" s="4"/>
      <c r="B293" s="8"/>
      <c r="C293" s="8"/>
      <c r="D293" s="8"/>
      <c r="E293" s="8"/>
      <c r="F293" s="8"/>
      <c r="G293" s="7" t="s">
        <v>509</v>
      </c>
      <c r="H293" s="7" t="s">
        <v>3</v>
      </c>
      <c r="I293" s="7" t="s">
        <v>349</v>
      </c>
      <c r="J293" s="3" t="s">
        <v>1705</v>
      </c>
      <c r="K293" s="6" t="s">
        <v>510</v>
      </c>
      <c r="L293" s="5" t="s">
        <v>511</v>
      </c>
      <c r="M293" s="17">
        <f t="shared" si="22"/>
        <v>3.0254629629629659E-2</v>
      </c>
      <c r="N293">
        <f t="shared" si="23"/>
        <v>7</v>
      </c>
    </row>
    <row r="294" spans="1:14" x14ac:dyDescent="0.25">
      <c r="A294" s="4"/>
      <c r="B294" s="8"/>
      <c r="C294" s="8"/>
      <c r="D294" s="8"/>
      <c r="E294" s="8"/>
      <c r="F294" s="8"/>
      <c r="G294" s="7" t="s">
        <v>512</v>
      </c>
      <c r="H294" s="7" t="s">
        <v>3</v>
      </c>
      <c r="I294" s="7" t="s">
        <v>349</v>
      </c>
      <c r="J294" s="3" t="s">
        <v>1705</v>
      </c>
      <c r="K294" s="6" t="s">
        <v>513</v>
      </c>
      <c r="L294" s="5" t="s">
        <v>514</v>
      </c>
      <c r="M294" s="17">
        <f t="shared" si="22"/>
        <v>3.2916666666666705E-2</v>
      </c>
      <c r="N294">
        <f t="shared" si="23"/>
        <v>8</v>
      </c>
    </row>
    <row r="295" spans="1:14" x14ac:dyDescent="0.25">
      <c r="A295" s="4"/>
      <c r="B295" s="8"/>
      <c r="C295" s="8"/>
      <c r="D295" s="8"/>
      <c r="E295" s="8"/>
      <c r="F295" s="8"/>
      <c r="G295" s="7" t="s">
        <v>1272</v>
      </c>
      <c r="H295" s="7" t="s">
        <v>3</v>
      </c>
      <c r="I295" s="7" t="s">
        <v>1075</v>
      </c>
      <c r="J295" s="3" t="s">
        <v>1705</v>
      </c>
      <c r="K295" s="6" t="s">
        <v>1273</v>
      </c>
      <c r="L295" s="5" t="s">
        <v>1274</v>
      </c>
      <c r="M295" s="17">
        <f t="shared" si="22"/>
        <v>3.2534722222222173E-2</v>
      </c>
      <c r="N295">
        <f t="shared" si="23"/>
        <v>5</v>
      </c>
    </row>
    <row r="296" spans="1:14" x14ac:dyDescent="0.25">
      <c r="A296" s="3" t="s">
        <v>216</v>
      </c>
      <c r="B296" s="7" t="s">
        <v>215</v>
      </c>
      <c r="C296" s="13" t="s">
        <v>21</v>
      </c>
      <c r="D296" s="12"/>
      <c r="E296" s="12"/>
      <c r="F296" s="12"/>
      <c r="G296" s="12"/>
      <c r="H296" s="12"/>
      <c r="I296" s="12"/>
      <c r="J296" s="11"/>
      <c r="K296" s="10"/>
      <c r="L296" s="9"/>
    </row>
    <row r="297" spans="1:14" x14ac:dyDescent="0.25">
      <c r="A297" s="4"/>
      <c r="B297" s="8"/>
      <c r="C297" s="7" t="s">
        <v>214</v>
      </c>
      <c r="D297" s="7" t="s">
        <v>213</v>
      </c>
      <c r="E297" s="7" t="s">
        <v>213</v>
      </c>
      <c r="F297" s="7" t="s">
        <v>5</v>
      </c>
      <c r="G297" s="13" t="s">
        <v>21</v>
      </c>
      <c r="H297" s="12"/>
      <c r="I297" s="12"/>
      <c r="J297" s="11"/>
      <c r="K297" s="10"/>
      <c r="L297" s="9"/>
    </row>
    <row r="298" spans="1:14" x14ac:dyDescent="0.25">
      <c r="A298" s="4"/>
      <c r="B298" s="8"/>
      <c r="C298" s="8"/>
      <c r="D298" s="8"/>
      <c r="E298" s="8"/>
      <c r="F298" s="8"/>
      <c r="G298" s="7" t="s">
        <v>212</v>
      </c>
      <c r="H298" s="7" t="s">
        <v>3</v>
      </c>
      <c r="I298" s="7" t="s">
        <v>2</v>
      </c>
      <c r="J298" s="3" t="s">
        <v>1705</v>
      </c>
      <c r="K298" s="6" t="s">
        <v>211</v>
      </c>
      <c r="L298" s="5" t="s">
        <v>210</v>
      </c>
      <c r="M298" s="17">
        <f t="shared" si="22"/>
        <v>1.685185185185184E-2</v>
      </c>
      <c r="N298">
        <f t="shared" si="23"/>
        <v>5</v>
      </c>
    </row>
    <row r="299" spans="1:14" x14ac:dyDescent="0.25">
      <c r="A299" s="4"/>
      <c r="B299" s="8"/>
      <c r="C299" s="8"/>
      <c r="D299" s="8"/>
      <c r="E299" s="8"/>
      <c r="F299" s="8"/>
      <c r="G299" s="7" t="s">
        <v>209</v>
      </c>
      <c r="H299" s="7" t="s">
        <v>3</v>
      </c>
      <c r="I299" s="7" t="s">
        <v>2</v>
      </c>
      <c r="J299" s="3" t="s">
        <v>1705</v>
      </c>
      <c r="K299" s="6" t="s">
        <v>208</v>
      </c>
      <c r="L299" s="5" t="s">
        <v>207</v>
      </c>
      <c r="M299" s="17">
        <f t="shared" si="22"/>
        <v>3.450231481481475E-2</v>
      </c>
      <c r="N299">
        <f t="shared" si="23"/>
        <v>8</v>
      </c>
    </row>
    <row r="300" spans="1:14" x14ac:dyDescent="0.25">
      <c r="A300" s="4"/>
      <c r="B300" s="8"/>
      <c r="C300" s="8"/>
      <c r="D300" s="8"/>
      <c r="E300" s="8"/>
      <c r="F300" s="8"/>
      <c r="G300" s="7" t="s">
        <v>206</v>
      </c>
      <c r="H300" s="7" t="s">
        <v>3</v>
      </c>
      <c r="I300" s="7" t="s">
        <v>2</v>
      </c>
      <c r="J300" s="3" t="s">
        <v>1705</v>
      </c>
      <c r="K300" s="6" t="s">
        <v>205</v>
      </c>
      <c r="L300" s="5" t="s">
        <v>204</v>
      </c>
      <c r="M300" s="17">
        <f t="shared" si="22"/>
        <v>2.0173611111111101E-2</v>
      </c>
      <c r="N300">
        <f t="shared" si="23"/>
        <v>10</v>
      </c>
    </row>
    <row r="301" spans="1:14" x14ac:dyDescent="0.25">
      <c r="A301" s="4"/>
      <c r="B301" s="8"/>
      <c r="C301" s="8"/>
      <c r="D301" s="8"/>
      <c r="E301" s="8"/>
      <c r="F301" s="8"/>
      <c r="G301" s="7" t="s">
        <v>203</v>
      </c>
      <c r="H301" s="7" t="s">
        <v>3</v>
      </c>
      <c r="I301" s="7" t="s">
        <v>2</v>
      </c>
      <c r="J301" s="3" t="s">
        <v>1705</v>
      </c>
      <c r="K301" s="6" t="s">
        <v>202</v>
      </c>
      <c r="L301" s="5" t="s">
        <v>201</v>
      </c>
      <c r="M301" s="17">
        <f t="shared" si="22"/>
        <v>3.3969907407407463E-2</v>
      </c>
      <c r="N301">
        <f t="shared" si="23"/>
        <v>12</v>
      </c>
    </row>
    <row r="302" spans="1:14" x14ac:dyDescent="0.25">
      <c r="A302" s="4"/>
      <c r="B302" s="8"/>
      <c r="C302" s="8"/>
      <c r="D302" s="8"/>
      <c r="E302" s="8"/>
      <c r="F302" s="8"/>
      <c r="G302" s="7" t="s">
        <v>200</v>
      </c>
      <c r="H302" s="7" t="s">
        <v>3</v>
      </c>
      <c r="I302" s="7" t="s">
        <v>2</v>
      </c>
      <c r="J302" s="3" t="s">
        <v>1705</v>
      </c>
      <c r="K302" s="6" t="s">
        <v>199</v>
      </c>
      <c r="L302" s="5" t="s">
        <v>198</v>
      </c>
      <c r="M302" s="17">
        <f t="shared" si="22"/>
        <v>2.2673611111111103E-2</v>
      </c>
      <c r="N302">
        <f t="shared" si="23"/>
        <v>14</v>
      </c>
    </row>
    <row r="303" spans="1:14" x14ac:dyDescent="0.25">
      <c r="A303" s="4"/>
      <c r="B303" s="8"/>
      <c r="C303" s="8"/>
      <c r="D303" s="8"/>
      <c r="E303" s="8"/>
      <c r="F303" s="8"/>
      <c r="G303" s="7" t="s">
        <v>515</v>
      </c>
      <c r="H303" s="7" t="s">
        <v>3</v>
      </c>
      <c r="I303" s="7" t="s">
        <v>349</v>
      </c>
      <c r="J303" s="3" t="s">
        <v>1705</v>
      </c>
      <c r="K303" s="6" t="s">
        <v>516</v>
      </c>
      <c r="L303" s="5" t="s">
        <v>517</v>
      </c>
      <c r="M303" s="17">
        <f t="shared" si="22"/>
        <v>1.25925925925926E-2</v>
      </c>
      <c r="N303">
        <f t="shared" si="23"/>
        <v>4</v>
      </c>
    </row>
    <row r="304" spans="1:14" x14ac:dyDescent="0.25">
      <c r="A304" s="4"/>
      <c r="B304" s="8"/>
      <c r="C304" s="8"/>
      <c r="D304" s="8"/>
      <c r="E304" s="8"/>
      <c r="F304" s="8"/>
      <c r="G304" s="7" t="s">
        <v>518</v>
      </c>
      <c r="H304" s="7" t="s">
        <v>3</v>
      </c>
      <c r="I304" s="7" t="s">
        <v>349</v>
      </c>
      <c r="J304" s="3" t="s">
        <v>1705</v>
      </c>
      <c r="K304" s="6" t="s">
        <v>519</v>
      </c>
      <c r="L304" s="5" t="s">
        <v>520</v>
      </c>
      <c r="M304" s="17">
        <f t="shared" si="22"/>
        <v>1.6400462962962964E-2</v>
      </c>
      <c r="N304">
        <f t="shared" si="23"/>
        <v>4</v>
      </c>
    </row>
    <row r="305" spans="1:14" x14ac:dyDescent="0.25">
      <c r="A305" s="4"/>
      <c r="B305" s="8"/>
      <c r="C305" s="8"/>
      <c r="D305" s="8"/>
      <c r="E305" s="8"/>
      <c r="F305" s="8"/>
      <c r="G305" s="7" t="s">
        <v>521</v>
      </c>
      <c r="H305" s="7" t="s">
        <v>3</v>
      </c>
      <c r="I305" s="7" t="s">
        <v>349</v>
      </c>
      <c r="J305" s="3" t="s">
        <v>1705</v>
      </c>
      <c r="K305" s="6" t="s">
        <v>522</v>
      </c>
      <c r="L305" s="5" t="s">
        <v>523</v>
      </c>
      <c r="M305" s="17">
        <f t="shared" si="22"/>
        <v>2.8935185185185203E-2</v>
      </c>
      <c r="N305">
        <f t="shared" si="23"/>
        <v>5</v>
      </c>
    </row>
    <row r="306" spans="1:14" x14ac:dyDescent="0.25">
      <c r="A306" s="4"/>
      <c r="B306" s="8"/>
      <c r="C306" s="8"/>
      <c r="D306" s="8"/>
      <c r="E306" s="8"/>
      <c r="F306" s="8"/>
      <c r="G306" s="7" t="s">
        <v>524</v>
      </c>
      <c r="H306" s="7" t="s">
        <v>3</v>
      </c>
      <c r="I306" s="7" t="s">
        <v>349</v>
      </c>
      <c r="J306" s="3" t="s">
        <v>1705</v>
      </c>
      <c r="K306" s="6" t="s">
        <v>525</v>
      </c>
      <c r="L306" s="5" t="s">
        <v>526</v>
      </c>
      <c r="M306" s="17">
        <f t="shared" si="22"/>
        <v>2.8171296296296278E-2</v>
      </c>
      <c r="N306">
        <f t="shared" si="23"/>
        <v>5</v>
      </c>
    </row>
    <row r="307" spans="1:14" x14ac:dyDescent="0.25">
      <c r="A307" s="4"/>
      <c r="B307" s="8"/>
      <c r="C307" s="8"/>
      <c r="D307" s="8"/>
      <c r="E307" s="8"/>
      <c r="F307" s="8"/>
      <c r="G307" s="7" t="s">
        <v>527</v>
      </c>
      <c r="H307" s="7" t="s">
        <v>3</v>
      </c>
      <c r="I307" s="7" t="s">
        <v>349</v>
      </c>
      <c r="J307" s="3" t="s">
        <v>1705</v>
      </c>
      <c r="K307" s="6" t="s">
        <v>528</v>
      </c>
      <c r="L307" s="5" t="s">
        <v>529</v>
      </c>
      <c r="M307" s="17">
        <f t="shared" si="22"/>
        <v>3.1585648148148099E-2</v>
      </c>
      <c r="N307">
        <f t="shared" si="23"/>
        <v>5</v>
      </c>
    </row>
    <row r="308" spans="1:14" x14ac:dyDescent="0.25">
      <c r="A308" s="4"/>
      <c r="B308" s="8"/>
      <c r="C308" s="8"/>
      <c r="D308" s="8"/>
      <c r="E308" s="8"/>
      <c r="F308" s="8"/>
      <c r="G308" s="7" t="s">
        <v>530</v>
      </c>
      <c r="H308" s="7" t="s">
        <v>3</v>
      </c>
      <c r="I308" s="7" t="s">
        <v>349</v>
      </c>
      <c r="J308" s="3" t="s">
        <v>1705</v>
      </c>
      <c r="K308" s="6" t="s">
        <v>531</v>
      </c>
      <c r="L308" s="5" t="s">
        <v>532</v>
      </c>
      <c r="M308" s="17">
        <f t="shared" si="22"/>
        <v>3.162037037037041E-2</v>
      </c>
      <c r="N308">
        <f t="shared" si="23"/>
        <v>5</v>
      </c>
    </row>
    <row r="309" spans="1:14" x14ac:dyDescent="0.25">
      <c r="A309" s="4"/>
      <c r="B309" s="8"/>
      <c r="C309" s="8"/>
      <c r="D309" s="8"/>
      <c r="E309" s="8"/>
      <c r="F309" s="8"/>
      <c r="G309" s="7" t="s">
        <v>533</v>
      </c>
      <c r="H309" s="7" t="s">
        <v>3</v>
      </c>
      <c r="I309" s="7" t="s">
        <v>349</v>
      </c>
      <c r="J309" s="3" t="s">
        <v>1705</v>
      </c>
      <c r="K309" s="6" t="s">
        <v>534</v>
      </c>
      <c r="L309" s="5" t="s">
        <v>535</v>
      </c>
      <c r="M309" s="17">
        <f t="shared" si="22"/>
        <v>2.2847222222222241E-2</v>
      </c>
      <c r="N309">
        <f t="shared" si="23"/>
        <v>7</v>
      </c>
    </row>
    <row r="310" spans="1:14" x14ac:dyDescent="0.25">
      <c r="A310" s="4"/>
      <c r="B310" s="8"/>
      <c r="C310" s="8"/>
      <c r="D310" s="8"/>
      <c r="E310" s="8"/>
      <c r="F310" s="8"/>
      <c r="G310" s="7" t="s">
        <v>536</v>
      </c>
      <c r="H310" s="7" t="s">
        <v>3</v>
      </c>
      <c r="I310" s="7" t="s">
        <v>349</v>
      </c>
      <c r="J310" s="3" t="s">
        <v>1705</v>
      </c>
      <c r="K310" s="6" t="s">
        <v>537</v>
      </c>
      <c r="L310" s="5" t="s">
        <v>538</v>
      </c>
      <c r="M310" s="17">
        <f t="shared" si="22"/>
        <v>1.693287037037039E-2</v>
      </c>
      <c r="N310">
        <f t="shared" si="23"/>
        <v>8</v>
      </c>
    </row>
    <row r="311" spans="1:14" x14ac:dyDescent="0.25">
      <c r="A311" s="4"/>
      <c r="B311" s="8"/>
      <c r="C311" s="8"/>
      <c r="D311" s="8"/>
      <c r="E311" s="8"/>
      <c r="F311" s="8"/>
      <c r="G311" s="7" t="s">
        <v>539</v>
      </c>
      <c r="H311" s="7" t="s">
        <v>3</v>
      </c>
      <c r="I311" s="7" t="s">
        <v>349</v>
      </c>
      <c r="J311" s="3" t="s">
        <v>1705</v>
      </c>
      <c r="K311" s="6" t="s">
        <v>540</v>
      </c>
      <c r="L311" s="5" t="s">
        <v>541</v>
      </c>
      <c r="M311" s="17">
        <f t="shared" si="22"/>
        <v>2.503472222222225E-2</v>
      </c>
      <c r="N311">
        <f t="shared" si="23"/>
        <v>8</v>
      </c>
    </row>
    <row r="312" spans="1:14" x14ac:dyDescent="0.25">
      <c r="A312" s="4"/>
      <c r="B312" s="8"/>
      <c r="C312" s="8"/>
      <c r="D312" s="8"/>
      <c r="E312" s="8"/>
      <c r="F312" s="8"/>
      <c r="G312" s="7" t="s">
        <v>542</v>
      </c>
      <c r="H312" s="7" t="s">
        <v>3</v>
      </c>
      <c r="I312" s="7" t="s">
        <v>349</v>
      </c>
      <c r="J312" s="3" t="s">
        <v>1705</v>
      </c>
      <c r="K312" s="6" t="s">
        <v>543</v>
      </c>
      <c r="L312" s="5" t="s">
        <v>544</v>
      </c>
      <c r="M312" s="17">
        <f t="shared" si="22"/>
        <v>1.4664351851851887E-2</v>
      </c>
      <c r="N312">
        <f t="shared" si="23"/>
        <v>10</v>
      </c>
    </row>
    <row r="313" spans="1:14" x14ac:dyDescent="0.25">
      <c r="A313" s="4"/>
      <c r="B313" s="8"/>
      <c r="C313" s="8"/>
      <c r="D313" s="8"/>
      <c r="E313" s="8"/>
      <c r="F313" s="8"/>
      <c r="G313" s="7" t="s">
        <v>545</v>
      </c>
      <c r="H313" s="7" t="s">
        <v>3</v>
      </c>
      <c r="I313" s="7" t="s">
        <v>349</v>
      </c>
      <c r="J313" s="3" t="s">
        <v>1705</v>
      </c>
      <c r="K313" s="6" t="s">
        <v>546</v>
      </c>
      <c r="L313" s="5" t="s">
        <v>547</v>
      </c>
      <c r="M313" s="17">
        <f t="shared" si="22"/>
        <v>2.6874999999999982E-2</v>
      </c>
      <c r="N313">
        <f t="shared" si="23"/>
        <v>12</v>
      </c>
    </row>
    <row r="314" spans="1:14" x14ac:dyDescent="0.25">
      <c r="A314" s="4"/>
      <c r="B314" s="8"/>
      <c r="C314" s="8"/>
      <c r="D314" s="8"/>
      <c r="E314" s="8"/>
      <c r="F314" s="8"/>
      <c r="G314" s="7" t="s">
        <v>548</v>
      </c>
      <c r="H314" s="7" t="s">
        <v>3</v>
      </c>
      <c r="I314" s="7" t="s">
        <v>349</v>
      </c>
      <c r="J314" s="3" t="s">
        <v>1705</v>
      </c>
      <c r="K314" s="6" t="s">
        <v>549</v>
      </c>
      <c r="L314" s="5" t="s">
        <v>550</v>
      </c>
      <c r="M314" s="17">
        <f t="shared" si="22"/>
        <v>2.3125000000000062E-2</v>
      </c>
      <c r="N314">
        <f t="shared" si="23"/>
        <v>15</v>
      </c>
    </row>
    <row r="315" spans="1:14" x14ac:dyDescent="0.25">
      <c r="A315" s="4"/>
      <c r="B315" s="8"/>
      <c r="C315" s="8"/>
      <c r="D315" s="8"/>
      <c r="E315" s="8"/>
      <c r="F315" s="8"/>
      <c r="G315" s="7" t="s">
        <v>551</v>
      </c>
      <c r="H315" s="7" t="s">
        <v>3</v>
      </c>
      <c r="I315" s="7" t="s">
        <v>349</v>
      </c>
      <c r="J315" s="3" t="s">
        <v>1705</v>
      </c>
      <c r="K315" s="6" t="s">
        <v>552</v>
      </c>
      <c r="L315" s="5" t="s">
        <v>553</v>
      </c>
      <c r="M315" s="17">
        <f t="shared" si="22"/>
        <v>1.4224537037037077E-2</v>
      </c>
      <c r="N315">
        <f t="shared" si="23"/>
        <v>16</v>
      </c>
    </row>
    <row r="316" spans="1:14" x14ac:dyDescent="0.25">
      <c r="A316" s="4"/>
      <c r="B316" s="8"/>
      <c r="C316" s="8"/>
      <c r="D316" s="8"/>
      <c r="E316" s="8"/>
      <c r="F316" s="8"/>
      <c r="G316" s="7" t="s">
        <v>896</v>
      </c>
      <c r="H316" s="7" t="s">
        <v>3</v>
      </c>
      <c r="I316" s="7" t="s">
        <v>738</v>
      </c>
      <c r="J316" s="3" t="s">
        <v>1705</v>
      </c>
      <c r="K316" s="6" t="s">
        <v>897</v>
      </c>
      <c r="L316" s="5" t="s">
        <v>898</v>
      </c>
      <c r="M316" s="17">
        <f t="shared" si="22"/>
        <v>3.2372685185185213E-2</v>
      </c>
      <c r="N316">
        <f t="shared" si="23"/>
        <v>5</v>
      </c>
    </row>
    <row r="317" spans="1:14" x14ac:dyDescent="0.25">
      <c r="A317" s="4"/>
      <c r="B317" s="8"/>
      <c r="C317" s="8"/>
      <c r="D317" s="8"/>
      <c r="E317" s="8"/>
      <c r="F317" s="8"/>
      <c r="G317" s="7" t="s">
        <v>899</v>
      </c>
      <c r="H317" s="7" t="s">
        <v>3</v>
      </c>
      <c r="I317" s="7" t="s">
        <v>738</v>
      </c>
      <c r="J317" s="3" t="s">
        <v>1705</v>
      </c>
      <c r="K317" s="6" t="s">
        <v>900</v>
      </c>
      <c r="L317" s="5" t="s">
        <v>901</v>
      </c>
      <c r="M317" s="17">
        <f t="shared" si="22"/>
        <v>2.5671296296296303E-2</v>
      </c>
      <c r="N317">
        <f t="shared" si="23"/>
        <v>5</v>
      </c>
    </row>
    <row r="318" spans="1:14" x14ac:dyDescent="0.25">
      <c r="A318" s="4"/>
      <c r="B318" s="8"/>
      <c r="C318" s="8"/>
      <c r="D318" s="8"/>
      <c r="E318" s="8"/>
      <c r="F318" s="8"/>
      <c r="G318" s="7" t="s">
        <v>902</v>
      </c>
      <c r="H318" s="7" t="s">
        <v>3</v>
      </c>
      <c r="I318" s="7" t="s">
        <v>738</v>
      </c>
      <c r="J318" s="3" t="s">
        <v>1705</v>
      </c>
      <c r="K318" s="6" t="s">
        <v>903</v>
      </c>
      <c r="L318" s="5" t="s">
        <v>904</v>
      </c>
      <c r="M318" s="17">
        <f t="shared" si="22"/>
        <v>2.0787037037036993E-2</v>
      </c>
      <c r="N318">
        <f t="shared" si="23"/>
        <v>12</v>
      </c>
    </row>
    <row r="319" spans="1:14" x14ac:dyDescent="0.25">
      <c r="A319" s="4"/>
      <c r="B319" s="8"/>
      <c r="C319" s="8"/>
      <c r="D319" s="8"/>
      <c r="E319" s="8"/>
      <c r="F319" s="8"/>
      <c r="G319" s="7" t="s">
        <v>1275</v>
      </c>
      <c r="H319" s="7" t="s">
        <v>3</v>
      </c>
      <c r="I319" s="7" t="s">
        <v>1075</v>
      </c>
      <c r="J319" s="3" t="s">
        <v>1705</v>
      </c>
      <c r="K319" s="6" t="s">
        <v>1276</v>
      </c>
      <c r="L319" s="5" t="s">
        <v>1277</v>
      </c>
      <c r="M319" s="17">
        <f t="shared" si="22"/>
        <v>1.9282407407407387E-2</v>
      </c>
      <c r="N319">
        <f t="shared" si="23"/>
        <v>5</v>
      </c>
    </row>
    <row r="320" spans="1:14" x14ac:dyDescent="0.25">
      <c r="A320" s="4"/>
      <c r="B320" s="8"/>
      <c r="C320" s="8"/>
      <c r="D320" s="8"/>
      <c r="E320" s="8"/>
      <c r="F320" s="8"/>
      <c r="G320" s="7" t="s">
        <v>1278</v>
      </c>
      <c r="H320" s="7" t="s">
        <v>3</v>
      </c>
      <c r="I320" s="7" t="s">
        <v>1075</v>
      </c>
      <c r="J320" s="3" t="s">
        <v>1705</v>
      </c>
      <c r="K320" s="6" t="s">
        <v>1279</v>
      </c>
      <c r="L320" s="5" t="s">
        <v>1280</v>
      </c>
      <c r="M320" s="17">
        <f t="shared" si="22"/>
        <v>2.2881944444444441E-2</v>
      </c>
      <c r="N320">
        <f t="shared" si="23"/>
        <v>5</v>
      </c>
    </row>
    <row r="321" spans="1:14" x14ac:dyDescent="0.25">
      <c r="A321" s="4"/>
      <c r="B321" s="8"/>
      <c r="C321" s="8"/>
      <c r="D321" s="8"/>
      <c r="E321" s="8"/>
      <c r="F321" s="8"/>
      <c r="G321" s="7" t="s">
        <v>1281</v>
      </c>
      <c r="H321" s="7" t="s">
        <v>3</v>
      </c>
      <c r="I321" s="7" t="s">
        <v>1075</v>
      </c>
      <c r="J321" s="3" t="s">
        <v>1705</v>
      </c>
      <c r="K321" s="6" t="s">
        <v>1282</v>
      </c>
      <c r="L321" s="5" t="s">
        <v>1283</v>
      </c>
      <c r="M321" s="17">
        <f t="shared" si="22"/>
        <v>1.4085648148148139E-2</v>
      </c>
      <c r="N321">
        <f t="shared" si="23"/>
        <v>5</v>
      </c>
    </row>
    <row r="322" spans="1:14" x14ac:dyDescent="0.25">
      <c r="A322" s="4"/>
      <c r="B322" s="8"/>
      <c r="C322" s="8"/>
      <c r="D322" s="8"/>
      <c r="E322" s="8"/>
      <c r="F322" s="8"/>
      <c r="G322" s="7" t="s">
        <v>1284</v>
      </c>
      <c r="H322" s="7" t="s">
        <v>3</v>
      </c>
      <c r="I322" s="7" t="s">
        <v>1075</v>
      </c>
      <c r="J322" s="3" t="s">
        <v>1705</v>
      </c>
      <c r="K322" s="6" t="s">
        <v>1285</v>
      </c>
      <c r="L322" s="5" t="s">
        <v>1286</v>
      </c>
      <c r="M322" s="17">
        <f t="shared" si="22"/>
        <v>3.4583333333333355E-2</v>
      </c>
      <c r="N322">
        <f t="shared" si="23"/>
        <v>8</v>
      </c>
    </row>
    <row r="323" spans="1:14" x14ac:dyDescent="0.25">
      <c r="A323" s="4"/>
      <c r="B323" s="8"/>
      <c r="C323" s="8"/>
      <c r="D323" s="8"/>
      <c r="E323" s="8"/>
      <c r="F323" s="8"/>
      <c r="G323" s="7" t="s">
        <v>1287</v>
      </c>
      <c r="H323" s="7" t="s">
        <v>3</v>
      </c>
      <c r="I323" s="7" t="s">
        <v>1075</v>
      </c>
      <c r="J323" s="3" t="s">
        <v>1705</v>
      </c>
      <c r="K323" s="6" t="s">
        <v>1288</v>
      </c>
      <c r="L323" s="5" t="s">
        <v>1289</v>
      </c>
      <c r="M323" s="17">
        <f t="shared" ref="M323:M386" si="24">L323-K323</f>
        <v>2.1724537037037028E-2</v>
      </c>
      <c r="N323">
        <f t="shared" ref="N323:N386" si="25">HOUR(K323)</f>
        <v>11</v>
      </c>
    </row>
    <row r="324" spans="1:14" x14ac:dyDescent="0.25">
      <c r="A324" s="4"/>
      <c r="B324" s="8"/>
      <c r="C324" s="8"/>
      <c r="D324" s="8"/>
      <c r="E324" s="8"/>
      <c r="F324" s="8"/>
      <c r="G324" s="7" t="s">
        <v>1290</v>
      </c>
      <c r="H324" s="7" t="s">
        <v>3</v>
      </c>
      <c r="I324" s="7" t="s">
        <v>1075</v>
      </c>
      <c r="J324" s="3" t="s">
        <v>1705</v>
      </c>
      <c r="K324" s="6" t="s">
        <v>1291</v>
      </c>
      <c r="L324" s="5" t="s">
        <v>1292</v>
      </c>
      <c r="M324" s="17">
        <f t="shared" si="24"/>
        <v>1.3657407407407396E-2</v>
      </c>
      <c r="N324">
        <f t="shared" si="25"/>
        <v>14</v>
      </c>
    </row>
    <row r="325" spans="1:14" x14ac:dyDescent="0.25">
      <c r="A325" s="4"/>
      <c r="B325" s="8"/>
      <c r="C325" s="8"/>
      <c r="D325" s="8"/>
      <c r="E325" s="8"/>
      <c r="F325" s="8"/>
      <c r="G325" s="7" t="s">
        <v>1545</v>
      </c>
      <c r="H325" s="7" t="s">
        <v>3</v>
      </c>
      <c r="I325" s="7" t="s">
        <v>1451</v>
      </c>
      <c r="J325" s="3" t="s">
        <v>1705</v>
      </c>
      <c r="K325" s="6" t="s">
        <v>1546</v>
      </c>
      <c r="L325" s="5" t="s">
        <v>1547</v>
      </c>
      <c r="M325" s="17">
        <f t="shared" si="24"/>
        <v>1.4363425925925932E-2</v>
      </c>
      <c r="N325">
        <f t="shared" si="25"/>
        <v>4</v>
      </c>
    </row>
    <row r="326" spans="1:14" x14ac:dyDescent="0.25">
      <c r="A326" s="4"/>
      <c r="B326" s="8"/>
      <c r="C326" s="8"/>
      <c r="D326" s="8"/>
      <c r="E326" s="8"/>
      <c r="F326" s="8"/>
      <c r="G326" s="7" t="s">
        <v>1548</v>
      </c>
      <c r="H326" s="7" t="s">
        <v>3</v>
      </c>
      <c r="I326" s="7" t="s">
        <v>1451</v>
      </c>
      <c r="J326" s="3" t="s">
        <v>1705</v>
      </c>
      <c r="K326" s="6" t="s">
        <v>1549</v>
      </c>
      <c r="L326" s="5" t="s">
        <v>1550</v>
      </c>
      <c r="M326" s="17">
        <f t="shared" si="24"/>
        <v>1.7731481481481487E-2</v>
      </c>
      <c r="N326">
        <f t="shared" si="25"/>
        <v>5</v>
      </c>
    </row>
    <row r="327" spans="1:14" x14ac:dyDescent="0.25">
      <c r="A327" s="4"/>
      <c r="B327" s="8"/>
      <c r="C327" s="8"/>
      <c r="D327" s="8"/>
      <c r="E327" s="8"/>
      <c r="F327" s="8"/>
      <c r="G327" s="7" t="s">
        <v>1551</v>
      </c>
      <c r="H327" s="7" t="s">
        <v>3</v>
      </c>
      <c r="I327" s="7" t="s">
        <v>1451</v>
      </c>
      <c r="J327" s="3" t="s">
        <v>1705</v>
      </c>
      <c r="K327" s="6" t="s">
        <v>1552</v>
      </c>
      <c r="L327" s="5" t="s">
        <v>1553</v>
      </c>
      <c r="M327" s="17">
        <f t="shared" si="24"/>
        <v>2.1412037037037035E-2</v>
      </c>
      <c r="N327">
        <f t="shared" si="25"/>
        <v>5</v>
      </c>
    </row>
    <row r="328" spans="1:14" x14ac:dyDescent="0.25">
      <c r="A328" s="4"/>
      <c r="B328" s="8"/>
      <c r="C328" s="8"/>
      <c r="D328" s="8"/>
      <c r="E328" s="8"/>
      <c r="F328" s="8"/>
      <c r="G328" s="7" t="s">
        <v>1554</v>
      </c>
      <c r="H328" s="7" t="s">
        <v>3</v>
      </c>
      <c r="I328" s="7" t="s">
        <v>1451</v>
      </c>
      <c r="J328" s="3" t="s">
        <v>1705</v>
      </c>
      <c r="K328" s="6" t="s">
        <v>1555</v>
      </c>
      <c r="L328" s="5" t="s">
        <v>1556</v>
      </c>
      <c r="M328" s="17">
        <f t="shared" si="24"/>
        <v>1.9629629629629636E-2</v>
      </c>
      <c r="N328">
        <f t="shared" si="25"/>
        <v>5</v>
      </c>
    </row>
    <row r="329" spans="1:14" x14ac:dyDescent="0.25">
      <c r="A329" s="4"/>
      <c r="B329" s="8"/>
      <c r="C329" s="7" t="s">
        <v>70</v>
      </c>
      <c r="D329" s="7" t="s">
        <v>69</v>
      </c>
      <c r="E329" s="7" t="s">
        <v>69</v>
      </c>
      <c r="F329" s="7" t="s">
        <v>5</v>
      </c>
      <c r="G329" s="7" t="s">
        <v>905</v>
      </c>
      <c r="H329" s="7" t="s">
        <v>3</v>
      </c>
      <c r="I329" s="7" t="s">
        <v>738</v>
      </c>
      <c r="J329" s="3" t="s">
        <v>1705</v>
      </c>
      <c r="K329" s="6" t="s">
        <v>906</v>
      </c>
      <c r="L329" s="5" t="s">
        <v>907</v>
      </c>
      <c r="M329" s="17">
        <f t="shared" si="24"/>
        <v>1.9340277777777803E-2</v>
      </c>
      <c r="N329">
        <f t="shared" si="25"/>
        <v>7</v>
      </c>
    </row>
    <row r="330" spans="1:14" x14ac:dyDescent="0.25">
      <c r="A330" s="4"/>
      <c r="B330" s="8"/>
      <c r="C330" s="7" t="s">
        <v>197</v>
      </c>
      <c r="D330" s="7" t="s">
        <v>196</v>
      </c>
      <c r="E330" s="7" t="s">
        <v>196</v>
      </c>
      <c r="F330" s="7" t="s">
        <v>5</v>
      </c>
      <c r="G330" s="13" t="s">
        <v>21</v>
      </c>
      <c r="H330" s="12"/>
      <c r="I330" s="12"/>
      <c r="J330" s="11"/>
      <c r="K330" s="10"/>
      <c r="L330" s="9"/>
    </row>
    <row r="331" spans="1:14" x14ac:dyDescent="0.25">
      <c r="A331" s="4"/>
      <c r="B331" s="8"/>
      <c r="C331" s="8"/>
      <c r="D331" s="8"/>
      <c r="E331" s="8"/>
      <c r="F331" s="8"/>
      <c r="G331" s="7" t="s">
        <v>195</v>
      </c>
      <c r="H331" s="7" t="s">
        <v>3</v>
      </c>
      <c r="I331" s="7" t="s">
        <v>2</v>
      </c>
      <c r="J331" s="3" t="s">
        <v>1705</v>
      </c>
      <c r="K331" s="6" t="s">
        <v>194</v>
      </c>
      <c r="L331" s="5" t="s">
        <v>193</v>
      </c>
      <c r="M331" s="17">
        <f t="shared" si="24"/>
        <v>1.3483796296296285E-2</v>
      </c>
      <c r="N331">
        <f t="shared" si="25"/>
        <v>3</v>
      </c>
    </row>
    <row r="332" spans="1:14" x14ac:dyDescent="0.25">
      <c r="A332" s="4"/>
      <c r="B332" s="8"/>
      <c r="C332" s="8"/>
      <c r="D332" s="8"/>
      <c r="E332" s="8"/>
      <c r="F332" s="8"/>
      <c r="G332" s="7" t="s">
        <v>192</v>
      </c>
      <c r="H332" s="7" t="s">
        <v>3</v>
      </c>
      <c r="I332" s="7" t="s">
        <v>2</v>
      </c>
      <c r="J332" s="3" t="s">
        <v>1705</v>
      </c>
      <c r="K332" s="6" t="s">
        <v>191</v>
      </c>
      <c r="L332" s="5" t="s">
        <v>190</v>
      </c>
      <c r="M332" s="17">
        <f t="shared" si="24"/>
        <v>1.4999999999999986E-2</v>
      </c>
      <c r="N332">
        <f t="shared" si="25"/>
        <v>4</v>
      </c>
    </row>
    <row r="333" spans="1:14" x14ac:dyDescent="0.25">
      <c r="A333" s="4"/>
      <c r="B333" s="8"/>
      <c r="C333" s="8"/>
      <c r="D333" s="8"/>
      <c r="E333" s="8"/>
      <c r="F333" s="8"/>
      <c r="G333" s="7" t="s">
        <v>189</v>
      </c>
      <c r="H333" s="7" t="s">
        <v>3</v>
      </c>
      <c r="I333" s="7" t="s">
        <v>2</v>
      </c>
      <c r="J333" s="3" t="s">
        <v>1705</v>
      </c>
      <c r="K333" s="6" t="s">
        <v>188</v>
      </c>
      <c r="L333" s="5" t="s">
        <v>187</v>
      </c>
      <c r="M333" s="17">
        <f t="shared" si="24"/>
        <v>1.5497685185185128E-2</v>
      </c>
      <c r="N333">
        <f t="shared" si="25"/>
        <v>6</v>
      </c>
    </row>
    <row r="334" spans="1:14" x14ac:dyDescent="0.25">
      <c r="A334" s="4"/>
      <c r="B334" s="8"/>
      <c r="C334" s="8"/>
      <c r="D334" s="8"/>
      <c r="E334" s="8"/>
      <c r="F334" s="8"/>
      <c r="G334" s="7" t="s">
        <v>186</v>
      </c>
      <c r="H334" s="7" t="s">
        <v>3</v>
      </c>
      <c r="I334" s="7" t="s">
        <v>2</v>
      </c>
      <c r="J334" s="3" t="s">
        <v>1705</v>
      </c>
      <c r="K334" s="6" t="s">
        <v>185</v>
      </c>
      <c r="L334" s="5" t="s">
        <v>184</v>
      </c>
      <c r="M334" s="17">
        <f t="shared" si="24"/>
        <v>3.1493055555555538E-2</v>
      </c>
      <c r="N334">
        <f t="shared" si="25"/>
        <v>9</v>
      </c>
    </row>
    <row r="335" spans="1:14" x14ac:dyDescent="0.25">
      <c r="A335" s="4"/>
      <c r="B335" s="8"/>
      <c r="C335" s="8"/>
      <c r="D335" s="8"/>
      <c r="E335" s="8"/>
      <c r="F335" s="8"/>
      <c r="G335" s="7" t="s">
        <v>554</v>
      </c>
      <c r="H335" s="7" t="s">
        <v>3</v>
      </c>
      <c r="I335" s="7" t="s">
        <v>349</v>
      </c>
      <c r="J335" s="3" t="s">
        <v>1705</v>
      </c>
      <c r="K335" s="6" t="s">
        <v>555</v>
      </c>
      <c r="L335" s="5" t="s">
        <v>556</v>
      </c>
      <c r="M335" s="17">
        <f t="shared" si="24"/>
        <v>1.6168981481481493E-2</v>
      </c>
      <c r="N335">
        <f t="shared" si="25"/>
        <v>4</v>
      </c>
    </row>
    <row r="336" spans="1:14" x14ac:dyDescent="0.25">
      <c r="A336" s="4"/>
      <c r="B336" s="8"/>
      <c r="C336" s="8"/>
      <c r="D336" s="8"/>
      <c r="E336" s="8"/>
      <c r="F336" s="8"/>
      <c r="G336" s="7" t="s">
        <v>557</v>
      </c>
      <c r="H336" s="7" t="s">
        <v>3</v>
      </c>
      <c r="I336" s="7" t="s">
        <v>349</v>
      </c>
      <c r="J336" s="3" t="s">
        <v>1705</v>
      </c>
      <c r="K336" s="6" t="s">
        <v>558</v>
      </c>
      <c r="L336" s="5" t="s">
        <v>559</v>
      </c>
      <c r="M336" s="17">
        <f t="shared" si="24"/>
        <v>1.3449074074074086E-2</v>
      </c>
      <c r="N336">
        <f t="shared" si="25"/>
        <v>6</v>
      </c>
    </row>
    <row r="337" spans="1:14" x14ac:dyDescent="0.25">
      <c r="A337" s="4"/>
      <c r="B337" s="8"/>
      <c r="C337" s="8"/>
      <c r="D337" s="8"/>
      <c r="E337" s="8"/>
      <c r="F337" s="8"/>
      <c r="G337" s="7" t="s">
        <v>560</v>
      </c>
      <c r="H337" s="7" t="s">
        <v>3</v>
      </c>
      <c r="I337" s="7" t="s">
        <v>349</v>
      </c>
      <c r="J337" s="3" t="s">
        <v>1705</v>
      </c>
      <c r="K337" s="6" t="s">
        <v>561</v>
      </c>
      <c r="L337" s="5" t="s">
        <v>562</v>
      </c>
      <c r="M337" s="17">
        <f t="shared" si="24"/>
        <v>1.656249999999998E-2</v>
      </c>
      <c r="N337">
        <f t="shared" si="25"/>
        <v>6</v>
      </c>
    </row>
    <row r="338" spans="1:14" x14ac:dyDescent="0.25">
      <c r="A338" s="4"/>
      <c r="B338" s="8"/>
      <c r="C338" s="8"/>
      <c r="D338" s="8"/>
      <c r="E338" s="8"/>
      <c r="F338" s="8"/>
      <c r="G338" s="7" t="s">
        <v>563</v>
      </c>
      <c r="H338" s="7" t="s">
        <v>3</v>
      </c>
      <c r="I338" s="7" t="s">
        <v>349</v>
      </c>
      <c r="J338" s="3" t="s">
        <v>1705</v>
      </c>
      <c r="K338" s="6" t="s">
        <v>564</v>
      </c>
      <c r="L338" s="5" t="s">
        <v>565</v>
      </c>
      <c r="M338" s="17">
        <f t="shared" si="24"/>
        <v>1.7199074074074117E-2</v>
      </c>
      <c r="N338">
        <f t="shared" si="25"/>
        <v>9</v>
      </c>
    </row>
    <row r="339" spans="1:14" x14ac:dyDescent="0.25">
      <c r="A339" s="4"/>
      <c r="B339" s="8"/>
      <c r="C339" s="8"/>
      <c r="D339" s="8"/>
      <c r="E339" s="8"/>
      <c r="F339" s="8"/>
      <c r="G339" s="7" t="s">
        <v>566</v>
      </c>
      <c r="H339" s="7" t="s">
        <v>3</v>
      </c>
      <c r="I339" s="7" t="s">
        <v>349</v>
      </c>
      <c r="J339" s="3" t="s">
        <v>1705</v>
      </c>
      <c r="K339" s="6" t="s">
        <v>567</v>
      </c>
      <c r="L339" s="5" t="s">
        <v>568</v>
      </c>
      <c r="M339" s="17">
        <f t="shared" si="24"/>
        <v>1.7638888888888926E-2</v>
      </c>
      <c r="N339">
        <f t="shared" si="25"/>
        <v>9</v>
      </c>
    </row>
    <row r="340" spans="1:14" x14ac:dyDescent="0.25">
      <c r="A340" s="4"/>
      <c r="B340" s="8"/>
      <c r="C340" s="8"/>
      <c r="D340" s="8"/>
      <c r="E340" s="8"/>
      <c r="F340" s="8"/>
      <c r="G340" s="7" t="s">
        <v>569</v>
      </c>
      <c r="H340" s="7" t="s">
        <v>3</v>
      </c>
      <c r="I340" s="7" t="s">
        <v>349</v>
      </c>
      <c r="J340" s="3" t="s">
        <v>1705</v>
      </c>
      <c r="K340" s="6" t="s">
        <v>570</v>
      </c>
      <c r="L340" s="5" t="s">
        <v>571</v>
      </c>
      <c r="M340" s="17">
        <f t="shared" si="24"/>
        <v>1.780092592592597E-2</v>
      </c>
      <c r="N340">
        <f t="shared" si="25"/>
        <v>9</v>
      </c>
    </row>
    <row r="341" spans="1:14" x14ac:dyDescent="0.25">
      <c r="A341" s="4"/>
      <c r="B341" s="8"/>
      <c r="C341" s="8"/>
      <c r="D341" s="8"/>
      <c r="E341" s="8"/>
      <c r="F341" s="8"/>
      <c r="G341" s="7" t="s">
        <v>572</v>
      </c>
      <c r="H341" s="7" t="s">
        <v>3</v>
      </c>
      <c r="I341" s="7" t="s">
        <v>349</v>
      </c>
      <c r="J341" s="3" t="s">
        <v>1705</v>
      </c>
      <c r="K341" s="6" t="s">
        <v>573</v>
      </c>
      <c r="L341" s="5" t="s">
        <v>574</v>
      </c>
      <c r="M341" s="17">
        <f t="shared" si="24"/>
        <v>1.6585648148148113E-2</v>
      </c>
      <c r="N341">
        <f t="shared" si="25"/>
        <v>12</v>
      </c>
    </row>
    <row r="342" spans="1:14" x14ac:dyDescent="0.25">
      <c r="A342" s="4"/>
      <c r="B342" s="8"/>
      <c r="C342" s="8"/>
      <c r="D342" s="8"/>
      <c r="E342" s="8"/>
      <c r="F342" s="8"/>
      <c r="G342" s="7" t="s">
        <v>575</v>
      </c>
      <c r="H342" s="7" t="s">
        <v>3</v>
      </c>
      <c r="I342" s="7" t="s">
        <v>349</v>
      </c>
      <c r="J342" s="3" t="s">
        <v>1705</v>
      </c>
      <c r="K342" s="6" t="s">
        <v>576</v>
      </c>
      <c r="L342" s="5" t="s">
        <v>577</v>
      </c>
      <c r="M342" s="17">
        <f t="shared" si="24"/>
        <v>1.6226851851851798E-2</v>
      </c>
      <c r="N342">
        <f t="shared" si="25"/>
        <v>12</v>
      </c>
    </row>
    <row r="343" spans="1:14" x14ac:dyDescent="0.25">
      <c r="A343" s="4"/>
      <c r="B343" s="8"/>
      <c r="C343" s="8"/>
      <c r="D343" s="8"/>
      <c r="E343" s="8"/>
      <c r="F343" s="8"/>
      <c r="G343" s="7" t="s">
        <v>908</v>
      </c>
      <c r="H343" s="7" t="s">
        <v>3</v>
      </c>
      <c r="I343" s="7" t="s">
        <v>738</v>
      </c>
      <c r="J343" s="3" t="s">
        <v>1705</v>
      </c>
      <c r="K343" s="6" t="s">
        <v>909</v>
      </c>
      <c r="L343" s="5" t="s">
        <v>910</v>
      </c>
      <c r="M343" s="17">
        <f t="shared" si="24"/>
        <v>1.2280092592592606E-2</v>
      </c>
      <c r="N343">
        <f t="shared" si="25"/>
        <v>3</v>
      </c>
    </row>
    <row r="344" spans="1:14" x14ac:dyDescent="0.25">
      <c r="A344" s="4"/>
      <c r="B344" s="8"/>
      <c r="C344" s="8"/>
      <c r="D344" s="8"/>
      <c r="E344" s="8"/>
      <c r="F344" s="8"/>
      <c r="G344" s="7" t="s">
        <v>911</v>
      </c>
      <c r="H344" s="7" t="s">
        <v>3</v>
      </c>
      <c r="I344" s="7" t="s">
        <v>738</v>
      </c>
      <c r="J344" s="3" t="s">
        <v>1705</v>
      </c>
      <c r="K344" s="6" t="s">
        <v>912</v>
      </c>
      <c r="L344" s="5" t="s">
        <v>913</v>
      </c>
      <c r="M344" s="17">
        <f t="shared" si="24"/>
        <v>1.2962962962962982E-2</v>
      </c>
      <c r="N344">
        <f t="shared" si="25"/>
        <v>3</v>
      </c>
    </row>
    <row r="345" spans="1:14" x14ac:dyDescent="0.25">
      <c r="A345" s="4"/>
      <c r="B345" s="8"/>
      <c r="C345" s="8"/>
      <c r="D345" s="8"/>
      <c r="E345" s="8"/>
      <c r="F345" s="8"/>
      <c r="G345" s="7" t="s">
        <v>914</v>
      </c>
      <c r="H345" s="7" t="s">
        <v>3</v>
      </c>
      <c r="I345" s="7" t="s">
        <v>738</v>
      </c>
      <c r="J345" s="3" t="s">
        <v>1705</v>
      </c>
      <c r="K345" s="6" t="s">
        <v>915</v>
      </c>
      <c r="L345" s="5" t="s">
        <v>916</v>
      </c>
      <c r="M345" s="17">
        <f t="shared" si="24"/>
        <v>1.1817129629629636E-2</v>
      </c>
      <c r="N345">
        <f t="shared" si="25"/>
        <v>5</v>
      </c>
    </row>
    <row r="346" spans="1:14" x14ac:dyDescent="0.25">
      <c r="A346" s="4"/>
      <c r="B346" s="8"/>
      <c r="C346" s="8"/>
      <c r="D346" s="8"/>
      <c r="E346" s="8"/>
      <c r="F346" s="8"/>
      <c r="G346" s="7" t="s">
        <v>917</v>
      </c>
      <c r="H346" s="7" t="s">
        <v>3</v>
      </c>
      <c r="I346" s="7" t="s">
        <v>738</v>
      </c>
      <c r="J346" s="3" t="s">
        <v>1705</v>
      </c>
      <c r="K346" s="6" t="s">
        <v>918</v>
      </c>
      <c r="L346" s="5" t="s">
        <v>919</v>
      </c>
      <c r="M346" s="17">
        <f t="shared" si="24"/>
        <v>1.3726851851851851E-2</v>
      </c>
      <c r="N346">
        <f t="shared" si="25"/>
        <v>6</v>
      </c>
    </row>
    <row r="347" spans="1:14" x14ac:dyDescent="0.25">
      <c r="A347" s="4"/>
      <c r="B347" s="8"/>
      <c r="C347" s="8"/>
      <c r="D347" s="8"/>
      <c r="E347" s="8"/>
      <c r="F347" s="8"/>
      <c r="G347" s="7" t="s">
        <v>920</v>
      </c>
      <c r="H347" s="7" t="s">
        <v>3</v>
      </c>
      <c r="I347" s="7" t="s">
        <v>738</v>
      </c>
      <c r="J347" s="3" t="s">
        <v>1705</v>
      </c>
      <c r="K347" s="6" t="s">
        <v>921</v>
      </c>
      <c r="L347" s="5" t="s">
        <v>922</v>
      </c>
      <c r="M347" s="17">
        <f t="shared" si="24"/>
        <v>1.418981481481485E-2</v>
      </c>
      <c r="N347">
        <f t="shared" si="25"/>
        <v>6</v>
      </c>
    </row>
    <row r="348" spans="1:14" x14ac:dyDescent="0.25">
      <c r="A348" s="4"/>
      <c r="B348" s="8"/>
      <c r="C348" s="8"/>
      <c r="D348" s="8"/>
      <c r="E348" s="8"/>
      <c r="F348" s="8"/>
      <c r="G348" s="7" t="s">
        <v>923</v>
      </c>
      <c r="H348" s="7" t="s">
        <v>3</v>
      </c>
      <c r="I348" s="7" t="s">
        <v>738</v>
      </c>
      <c r="J348" s="3" t="s">
        <v>1705</v>
      </c>
      <c r="K348" s="6" t="s">
        <v>924</v>
      </c>
      <c r="L348" s="5" t="s">
        <v>925</v>
      </c>
      <c r="M348" s="17">
        <f t="shared" si="24"/>
        <v>1.6215277777777815E-2</v>
      </c>
      <c r="N348">
        <f t="shared" si="25"/>
        <v>9</v>
      </c>
    </row>
    <row r="349" spans="1:14" x14ac:dyDescent="0.25">
      <c r="A349" s="4"/>
      <c r="B349" s="8"/>
      <c r="C349" s="8"/>
      <c r="D349" s="8"/>
      <c r="E349" s="8"/>
      <c r="F349" s="8"/>
      <c r="G349" s="7" t="s">
        <v>926</v>
      </c>
      <c r="H349" s="7" t="s">
        <v>3</v>
      </c>
      <c r="I349" s="7" t="s">
        <v>738</v>
      </c>
      <c r="J349" s="3" t="s">
        <v>1705</v>
      </c>
      <c r="K349" s="6" t="s">
        <v>927</v>
      </c>
      <c r="L349" s="5" t="s">
        <v>928</v>
      </c>
      <c r="M349" s="17">
        <f t="shared" si="24"/>
        <v>1.5439814814814823E-2</v>
      </c>
      <c r="N349">
        <f t="shared" si="25"/>
        <v>9</v>
      </c>
    </row>
    <row r="350" spans="1:14" x14ac:dyDescent="0.25">
      <c r="A350" s="4"/>
      <c r="B350" s="8"/>
      <c r="C350" s="8"/>
      <c r="D350" s="8"/>
      <c r="E350" s="8"/>
      <c r="F350" s="8"/>
      <c r="G350" s="7" t="s">
        <v>929</v>
      </c>
      <c r="H350" s="7" t="s">
        <v>3</v>
      </c>
      <c r="I350" s="7" t="s">
        <v>738</v>
      </c>
      <c r="J350" s="3" t="s">
        <v>1705</v>
      </c>
      <c r="K350" s="6" t="s">
        <v>930</v>
      </c>
      <c r="L350" s="5" t="s">
        <v>931</v>
      </c>
      <c r="M350" s="17">
        <f t="shared" si="24"/>
        <v>1.6493055555555525E-2</v>
      </c>
      <c r="N350">
        <f t="shared" si="25"/>
        <v>11</v>
      </c>
    </row>
    <row r="351" spans="1:14" x14ac:dyDescent="0.25">
      <c r="A351" s="4"/>
      <c r="B351" s="8"/>
      <c r="C351" s="8"/>
      <c r="D351" s="8"/>
      <c r="E351" s="8"/>
      <c r="F351" s="8"/>
      <c r="G351" s="7" t="s">
        <v>1293</v>
      </c>
      <c r="H351" s="7" t="s">
        <v>3</v>
      </c>
      <c r="I351" s="7" t="s">
        <v>1075</v>
      </c>
      <c r="J351" s="3" t="s">
        <v>1705</v>
      </c>
      <c r="K351" s="6" t="s">
        <v>1294</v>
      </c>
      <c r="L351" s="5" t="s">
        <v>1295</v>
      </c>
      <c r="M351" s="17">
        <f t="shared" si="24"/>
        <v>1.4571759259259243E-2</v>
      </c>
      <c r="N351">
        <f t="shared" si="25"/>
        <v>3</v>
      </c>
    </row>
    <row r="352" spans="1:14" x14ac:dyDescent="0.25">
      <c r="A352" s="4"/>
      <c r="B352" s="8"/>
      <c r="C352" s="8"/>
      <c r="D352" s="8"/>
      <c r="E352" s="8"/>
      <c r="F352" s="8"/>
      <c r="G352" s="7" t="s">
        <v>1296</v>
      </c>
      <c r="H352" s="7" t="s">
        <v>3</v>
      </c>
      <c r="I352" s="7" t="s">
        <v>1075</v>
      </c>
      <c r="J352" s="3" t="s">
        <v>1705</v>
      </c>
      <c r="K352" s="6" t="s">
        <v>1297</v>
      </c>
      <c r="L352" s="5" t="s">
        <v>1298</v>
      </c>
      <c r="M352" s="17">
        <f t="shared" si="24"/>
        <v>2.1134259259259269E-2</v>
      </c>
      <c r="N352">
        <f t="shared" si="25"/>
        <v>6</v>
      </c>
    </row>
    <row r="353" spans="1:14" x14ac:dyDescent="0.25">
      <c r="A353" s="4"/>
      <c r="B353" s="8"/>
      <c r="C353" s="8"/>
      <c r="D353" s="8"/>
      <c r="E353" s="8"/>
      <c r="F353" s="8"/>
      <c r="G353" s="7" t="s">
        <v>1299</v>
      </c>
      <c r="H353" s="7" t="s">
        <v>3</v>
      </c>
      <c r="I353" s="7" t="s">
        <v>1075</v>
      </c>
      <c r="J353" s="3" t="s">
        <v>1705</v>
      </c>
      <c r="K353" s="6" t="s">
        <v>1300</v>
      </c>
      <c r="L353" s="5" t="s">
        <v>1301</v>
      </c>
      <c r="M353" s="17">
        <f t="shared" si="24"/>
        <v>2.2905092592592657E-2</v>
      </c>
      <c r="N353">
        <f t="shared" si="25"/>
        <v>7</v>
      </c>
    </row>
    <row r="354" spans="1:14" x14ac:dyDescent="0.25">
      <c r="A354" s="4"/>
      <c r="B354" s="8"/>
      <c r="C354" s="8"/>
      <c r="D354" s="8"/>
      <c r="E354" s="8"/>
      <c r="F354" s="8"/>
      <c r="G354" s="7" t="s">
        <v>1302</v>
      </c>
      <c r="H354" s="7" t="s">
        <v>3</v>
      </c>
      <c r="I354" s="7" t="s">
        <v>1075</v>
      </c>
      <c r="J354" s="3" t="s">
        <v>1705</v>
      </c>
      <c r="K354" s="6" t="s">
        <v>1303</v>
      </c>
      <c r="L354" s="5" t="s">
        <v>1304</v>
      </c>
      <c r="M354" s="17">
        <f t="shared" si="24"/>
        <v>1.4525462962962976E-2</v>
      </c>
      <c r="N354">
        <f t="shared" si="25"/>
        <v>9</v>
      </c>
    </row>
    <row r="355" spans="1:14" x14ac:dyDescent="0.25">
      <c r="A355" s="4"/>
      <c r="B355" s="8"/>
      <c r="C355" s="8"/>
      <c r="D355" s="8"/>
      <c r="E355" s="8"/>
      <c r="F355" s="8"/>
      <c r="G355" s="7" t="s">
        <v>1305</v>
      </c>
      <c r="H355" s="7" t="s">
        <v>3</v>
      </c>
      <c r="I355" s="7" t="s">
        <v>1075</v>
      </c>
      <c r="J355" s="3" t="s">
        <v>1705</v>
      </c>
      <c r="K355" s="6" t="s">
        <v>1306</v>
      </c>
      <c r="L355" s="5" t="s">
        <v>1307</v>
      </c>
      <c r="M355" s="17">
        <f t="shared" si="24"/>
        <v>1.4826388888888875E-2</v>
      </c>
      <c r="N355">
        <f t="shared" si="25"/>
        <v>9</v>
      </c>
    </row>
    <row r="356" spans="1:14" x14ac:dyDescent="0.25">
      <c r="A356" s="4"/>
      <c r="B356" s="8"/>
      <c r="C356" s="8"/>
      <c r="D356" s="8"/>
      <c r="E356" s="8"/>
      <c r="F356" s="8"/>
      <c r="G356" s="7" t="s">
        <v>1308</v>
      </c>
      <c r="H356" s="7" t="s">
        <v>3</v>
      </c>
      <c r="I356" s="7" t="s">
        <v>1075</v>
      </c>
      <c r="J356" s="3" t="s">
        <v>1705</v>
      </c>
      <c r="K356" s="6" t="s">
        <v>1309</v>
      </c>
      <c r="L356" s="5" t="s">
        <v>1310</v>
      </c>
      <c r="M356" s="17">
        <f t="shared" si="24"/>
        <v>1.5289351851851762E-2</v>
      </c>
      <c r="N356">
        <f t="shared" si="25"/>
        <v>12</v>
      </c>
    </row>
    <row r="357" spans="1:14" x14ac:dyDescent="0.25">
      <c r="A357" s="4"/>
      <c r="B357" s="8"/>
      <c r="C357" s="8"/>
      <c r="D357" s="8"/>
      <c r="E357" s="8"/>
      <c r="F357" s="8"/>
      <c r="G357" s="7" t="s">
        <v>1311</v>
      </c>
      <c r="H357" s="7" t="s">
        <v>3</v>
      </c>
      <c r="I357" s="7" t="s">
        <v>1075</v>
      </c>
      <c r="J357" s="3" t="s">
        <v>1705</v>
      </c>
      <c r="K357" s="6" t="s">
        <v>1312</v>
      </c>
      <c r="L357" s="5" t="s">
        <v>1313</v>
      </c>
      <c r="M357" s="17">
        <f t="shared" si="24"/>
        <v>1.6631944444444491E-2</v>
      </c>
      <c r="N357">
        <f t="shared" si="25"/>
        <v>13</v>
      </c>
    </row>
    <row r="358" spans="1:14" x14ac:dyDescent="0.25">
      <c r="A358" s="4"/>
      <c r="B358" s="8"/>
      <c r="C358" s="8"/>
      <c r="D358" s="8"/>
      <c r="E358" s="8"/>
      <c r="F358" s="8"/>
      <c r="G358" s="7" t="s">
        <v>1557</v>
      </c>
      <c r="H358" s="7" t="s">
        <v>3</v>
      </c>
      <c r="I358" s="7" t="s">
        <v>1451</v>
      </c>
      <c r="J358" s="3" t="s">
        <v>1705</v>
      </c>
      <c r="K358" s="6" t="s">
        <v>1558</v>
      </c>
      <c r="L358" s="5" t="s">
        <v>1559</v>
      </c>
      <c r="M358" s="17">
        <f t="shared" si="24"/>
        <v>1.5775462962962963E-2</v>
      </c>
      <c r="N358">
        <f t="shared" si="25"/>
        <v>2</v>
      </c>
    </row>
    <row r="359" spans="1:14" x14ac:dyDescent="0.25">
      <c r="A359" s="4"/>
      <c r="B359" s="8"/>
      <c r="C359" s="8"/>
      <c r="D359" s="8"/>
      <c r="E359" s="8"/>
      <c r="F359" s="8"/>
      <c r="G359" s="7" t="s">
        <v>1560</v>
      </c>
      <c r="H359" s="7" t="s">
        <v>3</v>
      </c>
      <c r="I359" s="7" t="s">
        <v>1451</v>
      </c>
      <c r="J359" s="3" t="s">
        <v>1705</v>
      </c>
      <c r="K359" s="6" t="s">
        <v>1561</v>
      </c>
      <c r="L359" s="5" t="s">
        <v>1562</v>
      </c>
      <c r="M359" s="17">
        <f t="shared" si="24"/>
        <v>1.3622685185185196E-2</v>
      </c>
      <c r="N359">
        <f t="shared" si="25"/>
        <v>4</v>
      </c>
    </row>
    <row r="360" spans="1:14" x14ac:dyDescent="0.25">
      <c r="A360" s="4"/>
      <c r="B360" s="8"/>
      <c r="C360" s="8"/>
      <c r="D360" s="8"/>
      <c r="E360" s="8"/>
      <c r="F360" s="8"/>
      <c r="G360" s="7" t="s">
        <v>1563</v>
      </c>
      <c r="H360" s="7" t="s">
        <v>3</v>
      </c>
      <c r="I360" s="7" t="s">
        <v>1451</v>
      </c>
      <c r="J360" s="3" t="s">
        <v>1705</v>
      </c>
      <c r="K360" s="6" t="s">
        <v>1564</v>
      </c>
      <c r="L360" s="5" t="s">
        <v>1565</v>
      </c>
      <c r="M360" s="17">
        <f t="shared" si="24"/>
        <v>1.3657407407407396E-2</v>
      </c>
      <c r="N360">
        <f t="shared" si="25"/>
        <v>5</v>
      </c>
    </row>
    <row r="361" spans="1:14" x14ac:dyDescent="0.25">
      <c r="A361" s="4"/>
      <c r="B361" s="8"/>
      <c r="C361" s="8"/>
      <c r="D361" s="8"/>
      <c r="E361" s="8"/>
      <c r="F361" s="8"/>
      <c r="G361" s="7" t="s">
        <v>1566</v>
      </c>
      <c r="H361" s="7" t="s">
        <v>3</v>
      </c>
      <c r="I361" s="7" t="s">
        <v>1451</v>
      </c>
      <c r="J361" s="3" t="s">
        <v>1705</v>
      </c>
      <c r="K361" s="6" t="s">
        <v>1567</v>
      </c>
      <c r="L361" s="5" t="s">
        <v>1568</v>
      </c>
      <c r="M361" s="17">
        <f t="shared" si="24"/>
        <v>1.7303240740740744E-2</v>
      </c>
      <c r="N361">
        <f t="shared" si="25"/>
        <v>7</v>
      </c>
    </row>
    <row r="362" spans="1:14" x14ac:dyDescent="0.25">
      <c r="A362" s="4"/>
      <c r="B362" s="8"/>
      <c r="C362" s="8"/>
      <c r="D362" s="8"/>
      <c r="E362" s="8"/>
      <c r="F362" s="8"/>
      <c r="G362" s="7" t="s">
        <v>1569</v>
      </c>
      <c r="H362" s="7" t="s">
        <v>3</v>
      </c>
      <c r="I362" s="7" t="s">
        <v>1451</v>
      </c>
      <c r="J362" s="3" t="s">
        <v>1705</v>
      </c>
      <c r="K362" s="6" t="s">
        <v>1570</v>
      </c>
      <c r="L362" s="5" t="s">
        <v>1571</v>
      </c>
      <c r="M362" s="17">
        <f t="shared" si="24"/>
        <v>1.583333333333331E-2</v>
      </c>
      <c r="N362">
        <f t="shared" si="25"/>
        <v>7</v>
      </c>
    </row>
    <row r="363" spans="1:14" x14ac:dyDescent="0.25">
      <c r="A363" s="4"/>
      <c r="B363" s="8"/>
      <c r="C363" s="8"/>
      <c r="D363" s="8"/>
      <c r="E363" s="8"/>
      <c r="F363" s="8"/>
      <c r="G363" s="7" t="s">
        <v>1572</v>
      </c>
      <c r="H363" s="7" t="s">
        <v>3</v>
      </c>
      <c r="I363" s="7" t="s">
        <v>1451</v>
      </c>
      <c r="J363" s="3" t="s">
        <v>1705</v>
      </c>
      <c r="K363" s="6" t="s">
        <v>1573</v>
      </c>
      <c r="L363" s="5" t="s">
        <v>1574</v>
      </c>
      <c r="M363" s="17">
        <f t="shared" si="24"/>
        <v>1.4548611111111054E-2</v>
      </c>
      <c r="N363">
        <f t="shared" si="25"/>
        <v>8</v>
      </c>
    </row>
    <row r="364" spans="1:14" x14ac:dyDescent="0.25">
      <c r="A364" s="4"/>
      <c r="B364" s="8"/>
      <c r="C364" s="8"/>
      <c r="D364" s="8"/>
      <c r="E364" s="8"/>
      <c r="F364" s="8"/>
      <c r="G364" s="7" t="s">
        <v>1575</v>
      </c>
      <c r="H364" s="7" t="s">
        <v>3</v>
      </c>
      <c r="I364" s="7" t="s">
        <v>1451</v>
      </c>
      <c r="J364" s="3" t="s">
        <v>1705</v>
      </c>
      <c r="K364" s="6" t="s">
        <v>1576</v>
      </c>
      <c r="L364" s="5" t="s">
        <v>1577</v>
      </c>
      <c r="M364" s="17">
        <f t="shared" si="24"/>
        <v>1.381944444444444E-2</v>
      </c>
      <c r="N364">
        <f t="shared" si="25"/>
        <v>10</v>
      </c>
    </row>
    <row r="365" spans="1:14" x14ac:dyDescent="0.25">
      <c r="A365" s="4"/>
      <c r="B365" s="8"/>
      <c r="C365" s="8"/>
      <c r="D365" s="8"/>
      <c r="E365" s="8"/>
      <c r="F365" s="8"/>
      <c r="G365" s="7" t="s">
        <v>1578</v>
      </c>
      <c r="H365" s="7" t="s">
        <v>3</v>
      </c>
      <c r="I365" s="7" t="s">
        <v>1451</v>
      </c>
      <c r="J365" s="3" t="s">
        <v>1705</v>
      </c>
      <c r="K365" s="6" t="s">
        <v>1579</v>
      </c>
      <c r="L365" s="5" t="s">
        <v>1580</v>
      </c>
      <c r="M365" s="17">
        <f t="shared" si="24"/>
        <v>1.3344907407407403E-2</v>
      </c>
      <c r="N365">
        <f t="shared" si="25"/>
        <v>10</v>
      </c>
    </row>
    <row r="366" spans="1:14" x14ac:dyDescent="0.25">
      <c r="A366" s="4"/>
      <c r="B366" s="8"/>
      <c r="C366" s="7" t="s">
        <v>183</v>
      </c>
      <c r="D366" s="7" t="s">
        <v>182</v>
      </c>
      <c r="E366" s="7" t="s">
        <v>182</v>
      </c>
      <c r="F366" s="7" t="s">
        <v>5</v>
      </c>
      <c r="G366" s="13" t="s">
        <v>21</v>
      </c>
      <c r="H366" s="12"/>
      <c r="I366" s="12"/>
      <c r="J366" s="11"/>
      <c r="K366" s="10"/>
      <c r="L366" s="9"/>
    </row>
    <row r="367" spans="1:14" x14ac:dyDescent="0.25">
      <c r="A367" s="4"/>
      <c r="B367" s="8"/>
      <c r="C367" s="8"/>
      <c r="D367" s="8"/>
      <c r="E367" s="8"/>
      <c r="F367" s="8"/>
      <c r="G367" s="7" t="s">
        <v>181</v>
      </c>
      <c r="H367" s="7" t="s">
        <v>3</v>
      </c>
      <c r="I367" s="7" t="s">
        <v>2</v>
      </c>
      <c r="J367" s="3" t="s">
        <v>1705</v>
      </c>
      <c r="K367" s="6" t="s">
        <v>180</v>
      </c>
      <c r="L367" s="5" t="s">
        <v>179</v>
      </c>
      <c r="M367" s="17">
        <f t="shared" si="24"/>
        <v>1.2731481481481455E-2</v>
      </c>
      <c r="N367">
        <f t="shared" si="25"/>
        <v>4</v>
      </c>
    </row>
    <row r="368" spans="1:14" x14ac:dyDescent="0.25">
      <c r="A368" s="4"/>
      <c r="B368" s="8"/>
      <c r="C368" s="8"/>
      <c r="D368" s="8"/>
      <c r="E368" s="8"/>
      <c r="F368" s="8"/>
      <c r="G368" s="7" t="s">
        <v>178</v>
      </c>
      <c r="H368" s="7" t="s">
        <v>3</v>
      </c>
      <c r="I368" s="7" t="s">
        <v>2</v>
      </c>
      <c r="J368" s="3" t="s">
        <v>1705</v>
      </c>
      <c r="K368" s="6" t="s">
        <v>177</v>
      </c>
      <c r="L368" s="5" t="s">
        <v>176</v>
      </c>
      <c r="M368" s="17">
        <f t="shared" si="24"/>
        <v>1.8807870370370378E-2</v>
      </c>
      <c r="N368">
        <f t="shared" si="25"/>
        <v>4</v>
      </c>
    </row>
    <row r="369" spans="1:14" x14ac:dyDescent="0.25">
      <c r="A369" s="4"/>
      <c r="B369" s="8"/>
      <c r="C369" s="8"/>
      <c r="D369" s="8"/>
      <c r="E369" s="8"/>
      <c r="F369" s="8"/>
      <c r="G369" s="7" t="s">
        <v>175</v>
      </c>
      <c r="H369" s="7" t="s">
        <v>3</v>
      </c>
      <c r="I369" s="7" t="s">
        <v>2</v>
      </c>
      <c r="J369" s="3" t="s">
        <v>1705</v>
      </c>
      <c r="K369" s="6" t="s">
        <v>174</v>
      </c>
      <c r="L369" s="5" t="s">
        <v>173</v>
      </c>
      <c r="M369" s="17">
        <f t="shared" si="24"/>
        <v>1.5648148148148133E-2</v>
      </c>
      <c r="N369">
        <f t="shared" si="25"/>
        <v>6</v>
      </c>
    </row>
    <row r="370" spans="1:14" x14ac:dyDescent="0.25">
      <c r="A370" s="4"/>
      <c r="B370" s="8"/>
      <c r="C370" s="8"/>
      <c r="D370" s="8"/>
      <c r="E370" s="8"/>
      <c r="F370" s="8"/>
      <c r="G370" s="7" t="s">
        <v>172</v>
      </c>
      <c r="H370" s="7" t="s">
        <v>3</v>
      </c>
      <c r="I370" s="7" t="s">
        <v>2</v>
      </c>
      <c r="J370" s="3" t="s">
        <v>1705</v>
      </c>
      <c r="K370" s="6" t="s">
        <v>171</v>
      </c>
      <c r="L370" s="5" t="s">
        <v>170</v>
      </c>
      <c r="M370" s="17">
        <f t="shared" si="24"/>
        <v>1.8634259259259212E-2</v>
      </c>
      <c r="N370">
        <f t="shared" si="25"/>
        <v>7</v>
      </c>
    </row>
    <row r="371" spans="1:14" x14ac:dyDescent="0.25">
      <c r="A371" s="4"/>
      <c r="B371" s="8"/>
      <c r="C371" s="8"/>
      <c r="D371" s="8"/>
      <c r="E371" s="8"/>
      <c r="F371" s="8"/>
      <c r="G371" s="7" t="s">
        <v>169</v>
      </c>
      <c r="H371" s="7" t="s">
        <v>3</v>
      </c>
      <c r="I371" s="7" t="s">
        <v>2</v>
      </c>
      <c r="J371" s="3" t="s">
        <v>1705</v>
      </c>
      <c r="K371" s="6" t="s">
        <v>168</v>
      </c>
      <c r="L371" s="5" t="s">
        <v>167</v>
      </c>
      <c r="M371" s="17">
        <f t="shared" si="24"/>
        <v>1.7280092592592611E-2</v>
      </c>
      <c r="N371">
        <f t="shared" si="25"/>
        <v>8</v>
      </c>
    </row>
    <row r="372" spans="1:14" x14ac:dyDescent="0.25">
      <c r="A372" s="4"/>
      <c r="B372" s="8"/>
      <c r="C372" s="8"/>
      <c r="D372" s="8"/>
      <c r="E372" s="8"/>
      <c r="F372" s="8"/>
      <c r="G372" s="7" t="s">
        <v>578</v>
      </c>
      <c r="H372" s="7" t="s">
        <v>3</v>
      </c>
      <c r="I372" s="7" t="s">
        <v>349</v>
      </c>
      <c r="J372" s="3" t="s">
        <v>1705</v>
      </c>
      <c r="K372" s="6" t="s">
        <v>579</v>
      </c>
      <c r="L372" s="5" t="s">
        <v>580</v>
      </c>
      <c r="M372" s="17">
        <f t="shared" si="24"/>
        <v>2.7210648148148164E-2</v>
      </c>
      <c r="N372">
        <f t="shared" si="25"/>
        <v>9</v>
      </c>
    </row>
    <row r="373" spans="1:14" x14ac:dyDescent="0.25">
      <c r="A373" s="4"/>
      <c r="B373" s="8"/>
      <c r="C373" s="8"/>
      <c r="D373" s="8"/>
      <c r="E373" s="8"/>
      <c r="F373" s="8"/>
      <c r="G373" s="7" t="s">
        <v>581</v>
      </c>
      <c r="H373" s="7" t="s">
        <v>3</v>
      </c>
      <c r="I373" s="7" t="s">
        <v>349</v>
      </c>
      <c r="J373" s="3" t="s">
        <v>1705</v>
      </c>
      <c r="K373" s="6" t="s">
        <v>582</v>
      </c>
      <c r="L373" s="5" t="s">
        <v>583</v>
      </c>
      <c r="M373" s="17">
        <f t="shared" si="24"/>
        <v>3.841435185185188E-2</v>
      </c>
      <c r="N373">
        <f t="shared" si="25"/>
        <v>11</v>
      </c>
    </row>
    <row r="374" spans="1:14" x14ac:dyDescent="0.25">
      <c r="A374" s="4"/>
      <c r="B374" s="8"/>
      <c r="C374" s="8"/>
      <c r="D374" s="8"/>
      <c r="E374" s="8"/>
      <c r="F374" s="8"/>
      <c r="G374" s="7" t="s">
        <v>584</v>
      </c>
      <c r="H374" s="7" t="s">
        <v>3</v>
      </c>
      <c r="I374" s="7" t="s">
        <v>349</v>
      </c>
      <c r="J374" s="3" t="s">
        <v>1705</v>
      </c>
      <c r="K374" s="6" t="s">
        <v>585</v>
      </c>
      <c r="L374" s="5" t="s">
        <v>586</v>
      </c>
      <c r="M374" s="17">
        <f t="shared" si="24"/>
        <v>3.8194444444444531E-2</v>
      </c>
      <c r="N374">
        <f t="shared" si="25"/>
        <v>12</v>
      </c>
    </row>
    <row r="375" spans="1:14" x14ac:dyDescent="0.25">
      <c r="A375" s="4"/>
      <c r="B375" s="8"/>
      <c r="C375" s="8"/>
      <c r="D375" s="8"/>
      <c r="E375" s="8"/>
      <c r="F375" s="8"/>
      <c r="G375" s="7" t="s">
        <v>587</v>
      </c>
      <c r="H375" s="7" t="s">
        <v>3</v>
      </c>
      <c r="I375" s="7" t="s">
        <v>349</v>
      </c>
      <c r="J375" s="3" t="s">
        <v>1705</v>
      </c>
      <c r="K375" s="6" t="s">
        <v>588</v>
      </c>
      <c r="L375" s="5" t="s">
        <v>589</v>
      </c>
      <c r="M375" s="17">
        <f t="shared" si="24"/>
        <v>3.2858796296296289E-2</v>
      </c>
      <c r="N375">
        <f t="shared" si="25"/>
        <v>12</v>
      </c>
    </row>
    <row r="376" spans="1:14" x14ac:dyDescent="0.25">
      <c r="A376" s="4"/>
      <c r="B376" s="8"/>
      <c r="C376" s="8"/>
      <c r="D376" s="8"/>
      <c r="E376" s="8"/>
      <c r="F376" s="8"/>
      <c r="G376" s="7" t="s">
        <v>590</v>
      </c>
      <c r="H376" s="7" t="s">
        <v>3</v>
      </c>
      <c r="I376" s="7" t="s">
        <v>349</v>
      </c>
      <c r="J376" s="3" t="s">
        <v>1705</v>
      </c>
      <c r="K376" s="6" t="s">
        <v>591</v>
      </c>
      <c r="L376" s="5" t="s">
        <v>592</v>
      </c>
      <c r="M376" s="17">
        <f t="shared" si="24"/>
        <v>1.4675925925925926E-2</v>
      </c>
      <c r="N376">
        <f t="shared" si="25"/>
        <v>13</v>
      </c>
    </row>
    <row r="377" spans="1:14" x14ac:dyDescent="0.25">
      <c r="A377" s="4"/>
      <c r="B377" s="8"/>
      <c r="C377" s="8"/>
      <c r="D377" s="8"/>
      <c r="E377" s="8"/>
      <c r="F377" s="8"/>
      <c r="G377" s="7" t="s">
        <v>593</v>
      </c>
      <c r="H377" s="7" t="s">
        <v>3</v>
      </c>
      <c r="I377" s="7" t="s">
        <v>349</v>
      </c>
      <c r="J377" s="3" t="s">
        <v>1705</v>
      </c>
      <c r="K377" s="6" t="s">
        <v>594</v>
      </c>
      <c r="L377" s="5" t="s">
        <v>595</v>
      </c>
      <c r="M377" s="17">
        <f t="shared" si="24"/>
        <v>2.4930555555555678E-2</v>
      </c>
      <c r="N377">
        <f t="shared" si="25"/>
        <v>14</v>
      </c>
    </row>
    <row r="378" spans="1:14" x14ac:dyDescent="0.25">
      <c r="A378" s="4"/>
      <c r="B378" s="8"/>
      <c r="C378" s="8"/>
      <c r="D378" s="8"/>
      <c r="E378" s="8"/>
      <c r="F378" s="8"/>
      <c r="G378" s="7" t="s">
        <v>932</v>
      </c>
      <c r="H378" s="7" t="s">
        <v>3</v>
      </c>
      <c r="I378" s="7" t="s">
        <v>738</v>
      </c>
      <c r="J378" s="3" t="s">
        <v>1705</v>
      </c>
      <c r="K378" s="6" t="s">
        <v>933</v>
      </c>
      <c r="L378" s="5" t="s">
        <v>934</v>
      </c>
      <c r="M378" s="17">
        <f t="shared" si="24"/>
        <v>2.1979166666666661E-2</v>
      </c>
      <c r="N378">
        <f t="shared" si="25"/>
        <v>6</v>
      </c>
    </row>
    <row r="379" spans="1:14" x14ac:dyDescent="0.25">
      <c r="A379" s="4"/>
      <c r="B379" s="8"/>
      <c r="C379" s="8"/>
      <c r="D379" s="8"/>
      <c r="E379" s="8"/>
      <c r="F379" s="8"/>
      <c r="G379" s="7" t="s">
        <v>935</v>
      </c>
      <c r="H379" s="7" t="s">
        <v>3</v>
      </c>
      <c r="I379" s="7" t="s">
        <v>738</v>
      </c>
      <c r="J379" s="3" t="s">
        <v>1705</v>
      </c>
      <c r="K379" s="6" t="s">
        <v>936</v>
      </c>
      <c r="L379" s="5" t="s">
        <v>937</v>
      </c>
      <c r="M379" s="17">
        <f t="shared" si="24"/>
        <v>1.9849537037037068E-2</v>
      </c>
      <c r="N379">
        <f t="shared" si="25"/>
        <v>7</v>
      </c>
    </row>
    <row r="380" spans="1:14" x14ac:dyDescent="0.25">
      <c r="A380" s="4"/>
      <c r="B380" s="8"/>
      <c r="C380" s="8"/>
      <c r="D380" s="8"/>
      <c r="E380" s="8"/>
      <c r="F380" s="8"/>
      <c r="G380" s="7" t="s">
        <v>938</v>
      </c>
      <c r="H380" s="7" t="s">
        <v>3</v>
      </c>
      <c r="I380" s="7" t="s">
        <v>738</v>
      </c>
      <c r="J380" s="3" t="s">
        <v>1705</v>
      </c>
      <c r="K380" s="6" t="s">
        <v>939</v>
      </c>
      <c r="L380" s="5" t="s">
        <v>940</v>
      </c>
      <c r="M380" s="17">
        <f t="shared" si="24"/>
        <v>1.989583333333339E-2</v>
      </c>
      <c r="N380">
        <f t="shared" si="25"/>
        <v>8</v>
      </c>
    </row>
    <row r="381" spans="1:14" x14ac:dyDescent="0.25">
      <c r="A381" s="4"/>
      <c r="B381" s="8"/>
      <c r="C381" s="8"/>
      <c r="D381" s="8"/>
      <c r="E381" s="8"/>
      <c r="F381" s="8"/>
      <c r="G381" s="7" t="s">
        <v>941</v>
      </c>
      <c r="H381" s="7" t="s">
        <v>3</v>
      </c>
      <c r="I381" s="7" t="s">
        <v>738</v>
      </c>
      <c r="J381" s="3" t="s">
        <v>1705</v>
      </c>
      <c r="K381" s="6" t="s">
        <v>942</v>
      </c>
      <c r="L381" s="5" t="s">
        <v>943</v>
      </c>
      <c r="M381" s="17">
        <f t="shared" si="24"/>
        <v>2.3738425925925954E-2</v>
      </c>
      <c r="N381">
        <f t="shared" si="25"/>
        <v>8</v>
      </c>
    </row>
    <row r="382" spans="1:14" x14ac:dyDescent="0.25">
      <c r="A382" s="4"/>
      <c r="B382" s="8"/>
      <c r="C382" s="8"/>
      <c r="D382" s="8"/>
      <c r="E382" s="8"/>
      <c r="F382" s="8"/>
      <c r="G382" s="7" t="s">
        <v>944</v>
      </c>
      <c r="H382" s="7" t="s">
        <v>3</v>
      </c>
      <c r="I382" s="7" t="s">
        <v>738</v>
      </c>
      <c r="J382" s="3" t="s">
        <v>1705</v>
      </c>
      <c r="K382" s="6" t="s">
        <v>945</v>
      </c>
      <c r="L382" s="5" t="s">
        <v>946</v>
      </c>
      <c r="M382" s="17">
        <f t="shared" si="24"/>
        <v>2.1736111111111067E-2</v>
      </c>
      <c r="N382">
        <f t="shared" si="25"/>
        <v>9</v>
      </c>
    </row>
    <row r="383" spans="1:14" x14ac:dyDescent="0.25">
      <c r="A383" s="4"/>
      <c r="B383" s="8"/>
      <c r="C383" s="8"/>
      <c r="D383" s="8"/>
      <c r="E383" s="8"/>
      <c r="F383" s="8"/>
      <c r="G383" s="7" t="s">
        <v>1314</v>
      </c>
      <c r="H383" s="7" t="s">
        <v>3</v>
      </c>
      <c r="I383" s="7" t="s">
        <v>1075</v>
      </c>
      <c r="J383" s="3" t="s">
        <v>1705</v>
      </c>
      <c r="K383" s="6" t="s">
        <v>1315</v>
      </c>
      <c r="L383" s="5" t="s">
        <v>1316</v>
      </c>
      <c r="M383" s="17">
        <f t="shared" si="24"/>
        <v>2.0312499999999983E-2</v>
      </c>
      <c r="N383">
        <f t="shared" si="25"/>
        <v>4</v>
      </c>
    </row>
    <row r="384" spans="1:14" x14ac:dyDescent="0.25">
      <c r="A384" s="4"/>
      <c r="B384" s="8"/>
      <c r="C384" s="8"/>
      <c r="D384" s="8"/>
      <c r="E384" s="8"/>
      <c r="F384" s="8"/>
      <c r="G384" s="7" t="s">
        <v>1317</v>
      </c>
      <c r="H384" s="7" t="s">
        <v>3</v>
      </c>
      <c r="I384" s="7" t="s">
        <v>1075</v>
      </c>
      <c r="J384" s="3" t="s">
        <v>1705</v>
      </c>
      <c r="K384" s="6" t="s">
        <v>1318</v>
      </c>
      <c r="L384" s="5" t="s">
        <v>1319</v>
      </c>
      <c r="M384" s="17">
        <f t="shared" si="24"/>
        <v>1.4814814814814836E-2</v>
      </c>
      <c r="N384">
        <f t="shared" si="25"/>
        <v>7</v>
      </c>
    </row>
    <row r="385" spans="1:14" x14ac:dyDescent="0.25">
      <c r="A385" s="4"/>
      <c r="B385" s="8"/>
      <c r="C385" s="8"/>
      <c r="D385" s="8"/>
      <c r="E385" s="8"/>
      <c r="F385" s="8"/>
      <c r="G385" s="7" t="s">
        <v>1320</v>
      </c>
      <c r="H385" s="7" t="s">
        <v>3</v>
      </c>
      <c r="I385" s="7" t="s">
        <v>1075</v>
      </c>
      <c r="J385" s="3" t="s">
        <v>1705</v>
      </c>
      <c r="K385" s="6" t="s">
        <v>1321</v>
      </c>
      <c r="L385" s="5" t="s">
        <v>1322</v>
      </c>
      <c r="M385" s="17">
        <f t="shared" si="24"/>
        <v>2.0682870370370421E-2</v>
      </c>
      <c r="N385">
        <f t="shared" si="25"/>
        <v>7</v>
      </c>
    </row>
    <row r="386" spans="1:14" x14ac:dyDescent="0.25">
      <c r="A386" s="4"/>
      <c r="B386" s="8"/>
      <c r="C386" s="8"/>
      <c r="D386" s="8"/>
      <c r="E386" s="8"/>
      <c r="F386" s="8"/>
      <c r="G386" s="7" t="s">
        <v>1323</v>
      </c>
      <c r="H386" s="7" t="s">
        <v>3</v>
      </c>
      <c r="I386" s="7" t="s">
        <v>1075</v>
      </c>
      <c r="J386" s="3" t="s">
        <v>1705</v>
      </c>
      <c r="K386" s="6" t="s">
        <v>1324</v>
      </c>
      <c r="L386" s="5" t="s">
        <v>1325</v>
      </c>
      <c r="M386" s="17">
        <f t="shared" si="24"/>
        <v>2.4629629629629612E-2</v>
      </c>
      <c r="N386">
        <f t="shared" si="25"/>
        <v>7</v>
      </c>
    </row>
    <row r="387" spans="1:14" x14ac:dyDescent="0.25">
      <c r="A387" s="4"/>
      <c r="B387" s="8"/>
      <c r="C387" s="8"/>
      <c r="D387" s="8"/>
      <c r="E387" s="8"/>
      <c r="F387" s="8"/>
      <c r="G387" s="7" t="s">
        <v>1326</v>
      </c>
      <c r="H387" s="7" t="s">
        <v>3</v>
      </c>
      <c r="I387" s="7" t="s">
        <v>1075</v>
      </c>
      <c r="J387" s="3" t="s">
        <v>1705</v>
      </c>
      <c r="K387" s="6" t="s">
        <v>1327</v>
      </c>
      <c r="L387" s="5" t="s">
        <v>1328</v>
      </c>
      <c r="M387" s="17">
        <f t="shared" ref="M387:M450" si="26">L387-K387</f>
        <v>2.9895833333333344E-2</v>
      </c>
      <c r="N387">
        <f t="shared" ref="N387:N450" si="27">HOUR(K387)</f>
        <v>8</v>
      </c>
    </row>
    <row r="388" spans="1:14" x14ac:dyDescent="0.25">
      <c r="A388" s="4"/>
      <c r="B388" s="8"/>
      <c r="C388" s="8"/>
      <c r="D388" s="8"/>
      <c r="E388" s="8"/>
      <c r="F388" s="8"/>
      <c r="G388" s="7" t="s">
        <v>1329</v>
      </c>
      <c r="H388" s="7" t="s">
        <v>3</v>
      </c>
      <c r="I388" s="7" t="s">
        <v>1075</v>
      </c>
      <c r="J388" s="3" t="s">
        <v>1705</v>
      </c>
      <c r="K388" s="6" t="s">
        <v>1330</v>
      </c>
      <c r="L388" s="5" t="s">
        <v>1331</v>
      </c>
      <c r="M388" s="17">
        <f t="shared" si="26"/>
        <v>1.8576388888888962E-2</v>
      </c>
      <c r="N388">
        <f t="shared" si="27"/>
        <v>9</v>
      </c>
    </row>
    <row r="389" spans="1:14" x14ac:dyDescent="0.25">
      <c r="A389" s="4"/>
      <c r="B389" s="8"/>
      <c r="C389" s="8"/>
      <c r="D389" s="8"/>
      <c r="E389" s="8"/>
      <c r="F389" s="8"/>
      <c r="G389" s="7" t="s">
        <v>1332</v>
      </c>
      <c r="H389" s="7" t="s">
        <v>3</v>
      </c>
      <c r="I389" s="7" t="s">
        <v>1075</v>
      </c>
      <c r="J389" s="3" t="s">
        <v>1705</v>
      </c>
      <c r="K389" s="6" t="s">
        <v>1333</v>
      </c>
      <c r="L389" s="5" t="s">
        <v>1334</v>
      </c>
      <c r="M389" s="17">
        <f t="shared" si="26"/>
        <v>1.5625E-2</v>
      </c>
      <c r="N389">
        <f t="shared" si="27"/>
        <v>9</v>
      </c>
    </row>
    <row r="390" spans="1:14" x14ac:dyDescent="0.25">
      <c r="A390" s="4"/>
      <c r="B390" s="8"/>
      <c r="C390" s="8"/>
      <c r="D390" s="8"/>
      <c r="E390" s="8"/>
      <c r="F390" s="8"/>
      <c r="G390" s="7" t="s">
        <v>1581</v>
      </c>
      <c r="H390" s="7" t="s">
        <v>3</v>
      </c>
      <c r="I390" s="7" t="s">
        <v>1451</v>
      </c>
      <c r="J390" s="3" t="s">
        <v>1705</v>
      </c>
      <c r="K390" s="6" t="s">
        <v>1582</v>
      </c>
      <c r="L390" s="5" t="s">
        <v>1583</v>
      </c>
      <c r="M390" s="17">
        <f t="shared" si="26"/>
        <v>2.4085648148148148E-2</v>
      </c>
      <c r="N390">
        <f t="shared" si="27"/>
        <v>5</v>
      </c>
    </row>
    <row r="391" spans="1:14" x14ac:dyDescent="0.25">
      <c r="A391" s="4"/>
      <c r="B391" s="8"/>
      <c r="C391" s="8"/>
      <c r="D391" s="8"/>
      <c r="E391" s="8"/>
      <c r="F391" s="8"/>
      <c r="G391" s="7" t="s">
        <v>1584</v>
      </c>
      <c r="H391" s="7" t="s">
        <v>3</v>
      </c>
      <c r="I391" s="7" t="s">
        <v>1451</v>
      </c>
      <c r="J391" s="3" t="s">
        <v>1705</v>
      </c>
      <c r="K391" s="6" t="s">
        <v>1585</v>
      </c>
      <c r="L391" s="5" t="s">
        <v>1586</v>
      </c>
      <c r="M391" s="17">
        <f t="shared" si="26"/>
        <v>1.4201388888888888E-2</v>
      </c>
      <c r="N391">
        <f t="shared" si="27"/>
        <v>8</v>
      </c>
    </row>
    <row r="392" spans="1:14" x14ac:dyDescent="0.25">
      <c r="A392" s="4"/>
      <c r="B392" s="8"/>
      <c r="C392" s="7" t="s">
        <v>166</v>
      </c>
      <c r="D392" s="7" t="s">
        <v>165</v>
      </c>
      <c r="E392" s="13" t="s">
        <v>21</v>
      </c>
      <c r="F392" s="12"/>
      <c r="G392" s="12"/>
      <c r="H392" s="12"/>
      <c r="I392" s="12"/>
      <c r="J392" s="11"/>
      <c r="K392" s="10"/>
      <c r="L392" s="9"/>
    </row>
    <row r="393" spans="1:14" x14ac:dyDescent="0.25">
      <c r="A393" s="4"/>
      <c r="B393" s="8"/>
      <c r="C393" s="8"/>
      <c r="D393" s="8"/>
      <c r="E393" s="7" t="s">
        <v>164</v>
      </c>
      <c r="F393" s="7" t="s">
        <v>5</v>
      </c>
      <c r="G393" s="13" t="s">
        <v>21</v>
      </c>
      <c r="H393" s="12"/>
      <c r="I393" s="12"/>
      <c r="J393" s="11"/>
      <c r="K393" s="10"/>
      <c r="L393" s="9"/>
    </row>
    <row r="394" spans="1:14" x14ac:dyDescent="0.25">
      <c r="A394" s="4"/>
      <c r="B394" s="8"/>
      <c r="C394" s="8"/>
      <c r="D394" s="8"/>
      <c r="E394" s="8"/>
      <c r="F394" s="8"/>
      <c r="G394" s="7" t="s">
        <v>163</v>
      </c>
      <c r="H394" s="7" t="s">
        <v>3</v>
      </c>
      <c r="I394" s="7" t="s">
        <v>2</v>
      </c>
      <c r="J394" s="3" t="s">
        <v>1705</v>
      </c>
      <c r="K394" s="6" t="s">
        <v>162</v>
      </c>
      <c r="L394" s="5" t="s">
        <v>161</v>
      </c>
      <c r="M394" s="17">
        <f t="shared" si="26"/>
        <v>3.2025462962962992E-2</v>
      </c>
      <c r="N394">
        <f t="shared" si="27"/>
        <v>8</v>
      </c>
    </row>
    <row r="395" spans="1:14" x14ac:dyDescent="0.25">
      <c r="A395" s="4"/>
      <c r="B395" s="8"/>
      <c r="C395" s="8"/>
      <c r="D395" s="8"/>
      <c r="E395" s="8"/>
      <c r="F395" s="8"/>
      <c r="G395" s="7" t="s">
        <v>160</v>
      </c>
      <c r="H395" s="7" t="s">
        <v>3</v>
      </c>
      <c r="I395" s="7" t="s">
        <v>2</v>
      </c>
      <c r="J395" s="3" t="s">
        <v>1705</v>
      </c>
      <c r="K395" s="6" t="s">
        <v>159</v>
      </c>
      <c r="L395" s="5" t="s">
        <v>158</v>
      </c>
      <c r="M395" s="17">
        <f t="shared" si="26"/>
        <v>1.4872685185185142E-2</v>
      </c>
      <c r="N395">
        <f t="shared" si="27"/>
        <v>12</v>
      </c>
    </row>
    <row r="396" spans="1:14" x14ac:dyDescent="0.25">
      <c r="A396" s="4"/>
      <c r="B396" s="8"/>
      <c r="C396" s="8"/>
      <c r="D396" s="8"/>
      <c r="E396" s="8"/>
      <c r="F396" s="8"/>
      <c r="G396" s="7" t="s">
        <v>157</v>
      </c>
      <c r="H396" s="7" t="s">
        <v>3</v>
      </c>
      <c r="I396" s="7" t="s">
        <v>2</v>
      </c>
      <c r="J396" s="3" t="s">
        <v>1705</v>
      </c>
      <c r="K396" s="6" t="s">
        <v>156</v>
      </c>
      <c r="L396" s="5" t="s">
        <v>155</v>
      </c>
      <c r="M396" s="17">
        <f t="shared" si="26"/>
        <v>1.4861111111111103E-2</v>
      </c>
      <c r="N396">
        <f t="shared" si="27"/>
        <v>13</v>
      </c>
    </row>
    <row r="397" spans="1:14" x14ac:dyDescent="0.25">
      <c r="A397" s="4"/>
      <c r="B397" s="8"/>
      <c r="C397" s="8"/>
      <c r="D397" s="8"/>
      <c r="E397" s="8"/>
      <c r="F397" s="8"/>
      <c r="G397" s="7" t="s">
        <v>596</v>
      </c>
      <c r="H397" s="7" t="s">
        <v>3</v>
      </c>
      <c r="I397" s="7" t="s">
        <v>349</v>
      </c>
      <c r="J397" s="3" t="s">
        <v>1705</v>
      </c>
      <c r="K397" s="6" t="s">
        <v>597</v>
      </c>
      <c r="L397" s="5" t="s">
        <v>598</v>
      </c>
      <c r="M397" s="17">
        <f t="shared" si="26"/>
        <v>2.2743055555555558E-2</v>
      </c>
      <c r="N397">
        <f t="shared" si="27"/>
        <v>6</v>
      </c>
    </row>
    <row r="398" spans="1:14" x14ac:dyDescent="0.25">
      <c r="A398" s="4"/>
      <c r="B398" s="8"/>
      <c r="C398" s="8"/>
      <c r="D398" s="8"/>
      <c r="E398" s="8"/>
      <c r="F398" s="8"/>
      <c r="G398" s="7" t="s">
        <v>599</v>
      </c>
      <c r="H398" s="7" t="s">
        <v>3</v>
      </c>
      <c r="I398" s="7" t="s">
        <v>349</v>
      </c>
      <c r="J398" s="3" t="s">
        <v>1705</v>
      </c>
      <c r="K398" s="6" t="s">
        <v>600</v>
      </c>
      <c r="L398" s="5" t="s">
        <v>601</v>
      </c>
      <c r="M398" s="17">
        <f t="shared" si="26"/>
        <v>1.9143518518518476E-2</v>
      </c>
      <c r="N398">
        <f t="shared" si="27"/>
        <v>7</v>
      </c>
    </row>
    <row r="399" spans="1:14" x14ac:dyDescent="0.25">
      <c r="A399" s="4"/>
      <c r="B399" s="8"/>
      <c r="C399" s="8"/>
      <c r="D399" s="8"/>
      <c r="E399" s="8"/>
      <c r="F399" s="8"/>
      <c r="G399" s="7" t="s">
        <v>602</v>
      </c>
      <c r="H399" s="7" t="s">
        <v>3</v>
      </c>
      <c r="I399" s="7" t="s">
        <v>349</v>
      </c>
      <c r="J399" s="3" t="s">
        <v>1705</v>
      </c>
      <c r="K399" s="6" t="s">
        <v>603</v>
      </c>
      <c r="L399" s="5" t="s">
        <v>604</v>
      </c>
      <c r="M399" s="17">
        <f t="shared" si="26"/>
        <v>3.2129629629629675E-2</v>
      </c>
      <c r="N399">
        <f t="shared" si="27"/>
        <v>7</v>
      </c>
    </row>
    <row r="400" spans="1:14" x14ac:dyDescent="0.25">
      <c r="A400" s="4"/>
      <c r="B400" s="8"/>
      <c r="C400" s="8"/>
      <c r="D400" s="8"/>
      <c r="E400" s="8"/>
      <c r="F400" s="8"/>
      <c r="G400" s="7" t="s">
        <v>605</v>
      </c>
      <c r="H400" s="7" t="s">
        <v>3</v>
      </c>
      <c r="I400" s="7" t="s">
        <v>349</v>
      </c>
      <c r="J400" s="3" t="s">
        <v>1705</v>
      </c>
      <c r="K400" s="6" t="s">
        <v>606</v>
      </c>
      <c r="L400" s="5" t="s">
        <v>607</v>
      </c>
      <c r="M400" s="17">
        <f t="shared" si="26"/>
        <v>2.4108796296296309E-2</v>
      </c>
      <c r="N400">
        <f t="shared" si="27"/>
        <v>10</v>
      </c>
    </row>
    <row r="401" spans="1:14" x14ac:dyDescent="0.25">
      <c r="A401" s="4"/>
      <c r="B401" s="8"/>
      <c r="C401" s="8"/>
      <c r="D401" s="8"/>
      <c r="E401" s="8"/>
      <c r="F401" s="8"/>
      <c r="G401" s="7" t="s">
        <v>608</v>
      </c>
      <c r="H401" s="7" t="s">
        <v>3</v>
      </c>
      <c r="I401" s="7" t="s">
        <v>349</v>
      </c>
      <c r="J401" s="3" t="s">
        <v>1705</v>
      </c>
      <c r="K401" s="6" t="s">
        <v>609</v>
      </c>
      <c r="L401" s="5" t="s">
        <v>610</v>
      </c>
      <c r="M401" s="17">
        <f t="shared" si="26"/>
        <v>3.0613425925925974E-2</v>
      </c>
      <c r="N401">
        <f t="shared" si="27"/>
        <v>11</v>
      </c>
    </row>
    <row r="402" spans="1:14" x14ac:dyDescent="0.25">
      <c r="A402" s="4"/>
      <c r="B402" s="8"/>
      <c r="C402" s="8"/>
      <c r="D402" s="8"/>
      <c r="E402" s="8"/>
      <c r="F402" s="8"/>
      <c r="G402" s="7" t="s">
        <v>611</v>
      </c>
      <c r="H402" s="7" t="s">
        <v>3</v>
      </c>
      <c r="I402" s="7" t="s">
        <v>349</v>
      </c>
      <c r="J402" s="3" t="s">
        <v>1705</v>
      </c>
      <c r="K402" s="6" t="s">
        <v>612</v>
      </c>
      <c r="L402" s="5" t="s">
        <v>613</v>
      </c>
      <c r="M402" s="17">
        <f t="shared" si="26"/>
        <v>2.0891203703703787E-2</v>
      </c>
      <c r="N402">
        <f t="shared" si="27"/>
        <v>14</v>
      </c>
    </row>
    <row r="403" spans="1:14" x14ac:dyDescent="0.25">
      <c r="A403" s="4"/>
      <c r="B403" s="8"/>
      <c r="C403" s="8"/>
      <c r="D403" s="8"/>
      <c r="E403" s="8"/>
      <c r="F403" s="8"/>
      <c r="G403" s="7" t="s">
        <v>947</v>
      </c>
      <c r="H403" s="7" t="s">
        <v>3</v>
      </c>
      <c r="I403" s="7" t="s">
        <v>738</v>
      </c>
      <c r="J403" s="3" t="s">
        <v>1705</v>
      </c>
      <c r="K403" s="6" t="s">
        <v>948</v>
      </c>
      <c r="L403" s="5" t="s">
        <v>949</v>
      </c>
      <c r="M403" s="17">
        <f t="shared" si="26"/>
        <v>2.1886574074074072E-2</v>
      </c>
      <c r="N403">
        <f t="shared" si="27"/>
        <v>6</v>
      </c>
    </row>
    <row r="404" spans="1:14" x14ac:dyDescent="0.25">
      <c r="A404" s="4"/>
      <c r="B404" s="8"/>
      <c r="C404" s="8"/>
      <c r="D404" s="8"/>
      <c r="E404" s="8"/>
      <c r="F404" s="8"/>
      <c r="G404" s="7" t="s">
        <v>950</v>
      </c>
      <c r="H404" s="7" t="s">
        <v>3</v>
      </c>
      <c r="I404" s="7" t="s">
        <v>738</v>
      </c>
      <c r="J404" s="3" t="s">
        <v>1705</v>
      </c>
      <c r="K404" s="6" t="s">
        <v>951</v>
      </c>
      <c r="L404" s="5" t="s">
        <v>952</v>
      </c>
      <c r="M404" s="17">
        <f t="shared" si="26"/>
        <v>1.8715277777777761E-2</v>
      </c>
      <c r="N404">
        <f t="shared" si="27"/>
        <v>7</v>
      </c>
    </row>
    <row r="405" spans="1:14" x14ac:dyDescent="0.25">
      <c r="A405" s="4"/>
      <c r="B405" s="8"/>
      <c r="C405" s="8"/>
      <c r="D405" s="8"/>
      <c r="E405" s="8"/>
      <c r="F405" s="8"/>
      <c r="G405" s="7" t="s">
        <v>953</v>
      </c>
      <c r="H405" s="7" t="s">
        <v>3</v>
      </c>
      <c r="I405" s="7" t="s">
        <v>738</v>
      </c>
      <c r="J405" s="3" t="s">
        <v>1705</v>
      </c>
      <c r="K405" s="6" t="s">
        <v>954</v>
      </c>
      <c r="L405" s="5" t="s">
        <v>955</v>
      </c>
      <c r="M405" s="17">
        <f t="shared" si="26"/>
        <v>1.8425925925926012E-2</v>
      </c>
      <c r="N405">
        <f t="shared" si="27"/>
        <v>10</v>
      </c>
    </row>
    <row r="406" spans="1:14" x14ac:dyDescent="0.25">
      <c r="A406" s="4"/>
      <c r="B406" s="8"/>
      <c r="C406" s="8"/>
      <c r="D406" s="8"/>
      <c r="E406" s="8"/>
      <c r="F406" s="8"/>
      <c r="G406" s="7" t="s">
        <v>956</v>
      </c>
      <c r="H406" s="7" t="s">
        <v>85</v>
      </c>
      <c r="I406" s="7" t="s">
        <v>738</v>
      </c>
      <c r="J406" s="3" t="s">
        <v>1705</v>
      </c>
      <c r="K406" s="6" t="s">
        <v>957</v>
      </c>
      <c r="L406" s="5" t="s">
        <v>958</v>
      </c>
      <c r="M406" s="17">
        <f t="shared" si="26"/>
        <v>2.0266203703703634E-2</v>
      </c>
      <c r="N406">
        <f t="shared" si="27"/>
        <v>11</v>
      </c>
    </row>
    <row r="407" spans="1:14" x14ac:dyDescent="0.25">
      <c r="A407" s="4"/>
      <c r="B407" s="8"/>
      <c r="C407" s="8"/>
      <c r="D407" s="8"/>
      <c r="E407" s="8"/>
      <c r="F407" s="8"/>
      <c r="G407" s="7" t="s">
        <v>959</v>
      </c>
      <c r="H407" s="7" t="s">
        <v>3</v>
      </c>
      <c r="I407" s="7" t="s">
        <v>738</v>
      </c>
      <c r="J407" s="3" t="s">
        <v>1705</v>
      </c>
      <c r="K407" s="6" t="s">
        <v>960</v>
      </c>
      <c r="L407" s="5" t="s">
        <v>961</v>
      </c>
      <c r="M407" s="17">
        <f t="shared" si="26"/>
        <v>3.2719907407407434E-2</v>
      </c>
      <c r="N407">
        <f t="shared" si="27"/>
        <v>11</v>
      </c>
    </row>
    <row r="408" spans="1:14" x14ac:dyDescent="0.25">
      <c r="A408" s="4"/>
      <c r="B408" s="8"/>
      <c r="C408" s="8"/>
      <c r="D408" s="8"/>
      <c r="E408" s="8"/>
      <c r="F408" s="8"/>
      <c r="G408" s="7" t="s">
        <v>962</v>
      </c>
      <c r="H408" s="7" t="s">
        <v>3</v>
      </c>
      <c r="I408" s="7" t="s">
        <v>738</v>
      </c>
      <c r="J408" s="3" t="s">
        <v>1705</v>
      </c>
      <c r="K408" s="6" t="s">
        <v>963</v>
      </c>
      <c r="L408" s="5" t="s">
        <v>964</v>
      </c>
      <c r="M408" s="17">
        <f t="shared" si="26"/>
        <v>3.378472222222223E-2</v>
      </c>
      <c r="N408">
        <f t="shared" si="27"/>
        <v>11</v>
      </c>
    </row>
    <row r="409" spans="1:14" x14ac:dyDescent="0.25">
      <c r="A409" s="4"/>
      <c r="B409" s="8"/>
      <c r="C409" s="8"/>
      <c r="D409" s="8"/>
      <c r="E409" s="8"/>
      <c r="F409" s="8"/>
      <c r="G409" s="7" t="s">
        <v>965</v>
      </c>
      <c r="H409" s="7" t="s">
        <v>3</v>
      </c>
      <c r="I409" s="7" t="s">
        <v>738</v>
      </c>
      <c r="J409" s="3" t="s">
        <v>1705</v>
      </c>
      <c r="K409" s="6" t="s">
        <v>966</v>
      </c>
      <c r="L409" s="5" t="s">
        <v>967</v>
      </c>
      <c r="M409" s="17">
        <f t="shared" si="26"/>
        <v>2.1238425925925952E-2</v>
      </c>
      <c r="N409">
        <f t="shared" si="27"/>
        <v>16</v>
      </c>
    </row>
    <row r="410" spans="1:14" x14ac:dyDescent="0.25">
      <c r="A410" s="4"/>
      <c r="B410" s="8"/>
      <c r="C410" s="8"/>
      <c r="D410" s="8"/>
      <c r="E410" s="8"/>
      <c r="F410" s="8"/>
      <c r="G410" s="7" t="s">
        <v>1335</v>
      </c>
      <c r="H410" s="7" t="s">
        <v>3</v>
      </c>
      <c r="I410" s="7" t="s">
        <v>1075</v>
      </c>
      <c r="J410" s="3" t="s">
        <v>1705</v>
      </c>
      <c r="K410" s="6" t="s">
        <v>1336</v>
      </c>
      <c r="L410" s="5" t="s">
        <v>1337</v>
      </c>
      <c r="M410" s="17">
        <f t="shared" si="26"/>
        <v>1.7152777777777795E-2</v>
      </c>
      <c r="N410">
        <f t="shared" si="27"/>
        <v>4</v>
      </c>
    </row>
    <row r="411" spans="1:14" x14ac:dyDescent="0.25">
      <c r="A411" s="4"/>
      <c r="B411" s="8"/>
      <c r="C411" s="8"/>
      <c r="D411" s="8"/>
      <c r="E411" s="8"/>
      <c r="F411" s="8"/>
      <c r="G411" s="7" t="s">
        <v>1338</v>
      </c>
      <c r="H411" s="7" t="s">
        <v>3</v>
      </c>
      <c r="I411" s="7" t="s">
        <v>1075</v>
      </c>
      <c r="J411" s="3" t="s">
        <v>1705</v>
      </c>
      <c r="K411" s="6" t="s">
        <v>1339</v>
      </c>
      <c r="L411" s="5" t="s">
        <v>1340</v>
      </c>
      <c r="M411" s="17">
        <f t="shared" si="26"/>
        <v>2.0856481481481559E-2</v>
      </c>
      <c r="N411">
        <f t="shared" si="27"/>
        <v>12</v>
      </c>
    </row>
    <row r="412" spans="1:14" x14ac:dyDescent="0.25">
      <c r="A412" s="4"/>
      <c r="B412" s="8"/>
      <c r="C412" s="8"/>
      <c r="D412" s="8"/>
      <c r="E412" s="8"/>
      <c r="F412" s="8"/>
      <c r="G412" s="7" t="s">
        <v>1341</v>
      </c>
      <c r="H412" s="7" t="s">
        <v>3</v>
      </c>
      <c r="I412" s="7" t="s">
        <v>1075</v>
      </c>
      <c r="J412" s="3" t="s">
        <v>1705</v>
      </c>
      <c r="K412" s="6" t="s">
        <v>1342</v>
      </c>
      <c r="L412" s="5" t="s">
        <v>1343</v>
      </c>
      <c r="M412" s="17">
        <f t="shared" si="26"/>
        <v>2.5115740740740744E-2</v>
      </c>
      <c r="N412">
        <f t="shared" si="27"/>
        <v>14</v>
      </c>
    </row>
    <row r="413" spans="1:14" x14ac:dyDescent="0.25">
      <c r="A413" s="4"/>
      <c r="B413" s="8"/>
      <c r="C413" s="8"/>
      <c r="D413" s="8"/>
      <c r="E413" s="8"/>
      <c r="F413" s="8"/>
      <c r="G413" s="7" t="s">
        <v>1344</v>
      </c>
      <c r="H413" s="7" t="s">
        <v>3</v>
      </c>
      <c r="I413" s="7" t="s">
        <v>1075</v>
      </c>
      <c r="J413" s="3" t="s">
        <v>1705</v>
      </c>
      <c r="K413" s="6" t="s">
        <v>1345</v>
      </c>
      <c r="L413" s="5" t="s">
        <v>1346</v>
      </c>
      <c r="M413" s="17">
        <f t="shared" si="26"/>
        <v>2.5023148148148211E-2</v>
      </c>
      <c r="N413">
        <f t="shared" si="27"/>
        <v>14</v>
      </c>
    </row>
    <row r="414" spans="1:14" x14ac:dyDescent="0.25">
      <c r="A414" s="4"/>
      <c r="B414" s="8"/>
      <c r="C414" s="8"/>
      <c r="D414" s="8"/>
      <c r="E414" s="8"/>
      <c r="F414" s="8"/>
      <c r="G414" s="7" t="s">
        <v>1587</v>
      </c>
      <c r="H414" s="7" t="s">
        <v>3</v>
      </c>
      <c r="I414" s="7" t="s">
        <v>1451</v>
      </c>
      <c r="J414" s="3" t="s">
        <v>1705</v>
      </c>
      <c r="K414" s="6" t="s">
        <v>1588</v>
      </c>
      <c r="L414" s="5" t="s">
        <v>1589</v>
      </c>
      <c r="M414" s="17">
        <f t="shared" si="26"/>
        <v>1.9537037037036964E-2</v>
      </c>
      <c r="N414">
        <f t="shared" si="27"/>
        <v>11</v>
      </c>
    </row>
    <row r="415" spans="1:14" x14ac:dyDescent="0.25">
      <c r="A415" s="4"/>
      <c r="B415" s="8"/>
      <c r="C415" s="8"/>
      <c r="D415" s="8"/>
      <c r="E415" s="8"/>
      <c r="F415" s="8"/>
      <c r="G415" s="7" t="s">
        <v>1590</v>
      </c>
      <c r="H415" s="7" t="s">
        <v>3</v>
      </c>
      <c r="I415" s="7" t="s">
        <v>1451</v>
      </c>
      <c r="J415" s="3" t="s">
        <v>1705</v>
      </c>
      <c r="K415" s="6" t="s">
        <v>1591</v>
      </c>
      <c r="L415" s="5" t="s">
        <v>1592</v>
      </c>
      <c r="M415" s="17">
        <f t="shared" si="26"/>
        <v>2.8749999999999998E-2</v>
      </c>
      <c r="N415">
        <f t="shared" si="27"/>
        <v>11</v>
      </c>
    </row>
    <row r="416" spans="1:14" x14ac:dyDescent="0.25">
      <c r="A416" s="4"/>
      <c r="B416" s="8"/>
      <c r="C416" s="8"/>
      <c r="D416" s="8"/>
      <c r="E416" s="7" t="s">
        <v>154</v>
      </c>
      <c r="F416" s="7" t="s">
        <v>5</v>
      </c>
      <c r="G416" s="13" t="s">
        <v>21</v>
      </c>
      <c r="H416" s="12"/>
      <c r="I416" s="12"/>
      <c r="J416" s="11"/>
      <c r="K416" s="10"/>
      <c r="L416" s="9"/>
    </row>
    <row r="417" spans="1:14" x14ac:dyDescent="0.25">
      <c r="A417" s="4"/>
      <c r="B417" s="8"/>
      <c r="C417" s="8"/>
      <c r="D417" s="8"/>
      <c r="E417" s="8"/>
      <c r="F417" s="8"/>
      <c r="G417" s="7" t="s">
        <v>153</v>
      </c>
      <c r="H417" s="7" t="s">
        <v>3</v>
      </c>
      <c r="I417" s="7" t="s">
        <v>2</v>
      </c>
      <c r="J417" s="3" t="s">
        <v>1705</v>
      </c>
      <c r="K417" s="6" t="s">
        <v>152</v>
      </c>
      <c r="L417" s="5" t="s">
        <v>151</v>
      </c>
      <c r="M417" s="17">
        <f t="shared" si="26"/>
        <v>3.6527777777777826E-2</v>
      </c>
      <c r="N417">
        <f t="shared" si="27"/>
        <v>9</v>
      </c>
    </row>
    <row r="418" spans="1:14" x14ac:dyDescent="0.25">
      <c r="A418" s="4"/>
      <c r="B418" s="8"/>
      <c r="C418" s="8"/>
      <c r="D418" s="8"/>
      <c r="E418" s="8"/>
      <c r="F418" s="8"/>
      <c r="G418" s="7" t="s">
        <v>150</v>
      </c>
      <c r="H418" s="7" t="s">
        <v>3</v>
      </c>
      <c r="I418" s="7" t="s">
        <v>2</v>
      </c>
      <c r="J418" s="3" t="s">
        <v>1705</v>
      </c>
      <c r="K418" s="6" t="s">
        <v>149</v>
      </c>
      <c r="L418" s="5" t="s">
        <v>148</v>
      </c>
      <c r="M418" s="17">
        <f t="shared" si="26"/>
        <v>1.8194444444444402E-2</v>
      </c>
      <c r="N418">
        <f t="shared" si="27"/>
        <v>10</v>
      </c>
    </row>
    <row r="419" spans="1:14" x14ac:dyDescent="0.25">
      <c r="A419" s="4"/>
      <c r="B419" s="8"/>
      <c r="C419" s="8"/>
      <c r="D419" s="8"/>
      <c r="E419" s="8"/>
      <c r="F419" s="8"/>
      <c r="G419" s="7" t="s">
        <v>147</v>
      </c>
      <c r="H419" s="7" t="s">
        <v>3</v>
      </c>
      <c r="I419" s="7" t="s">
        <v>2</v>
      </c>
      <c r="J419" s="3" t="s">
        <v>1705</v>
      </c>
      <c r="K419" s="6" t="s">
        <v>146</v>
      </c>
      <c r="L419" s="5" t="s">
        <v>145</v>
      </c>
      <c r="M419" s="17">
        <f t="shared" si="26"/>
        <v>1.439814814814816E-2</v>
      </c>
      <c r="N419">
        <f t="shared" si="27"/>
        <v>10</v>
      </c>
    </row>
    <row r="420" spans="1:14" x14ac:dyDescent="0.25">
      <c r="A420" s="4"/>
      <c r="B420" s="8"/>
      <c r="C420" s="8"/>
      <c r="D420" s="8"/>
      <c r="E420" s="8"/>
      <c r="F420" s="8"/>
      <c r="G420" s="7" t="s">
        <v>144</v>
      </c>
      <c r="H420" s="7" t="s">
        <v>3</v>
      </c>
      <c r="I420" s="7" t="s">
        <v>2</v>
      </c>
      <c r="J420" s="3" t="s">
        <v>1705</v>
      </c>
      <c r="K420" s="6" t="s">
        <v>143</v>
      </c>
      <c r="L420" s="5" t="s">
        <v>142</v>
      </c>
      <c r="M420" s="17">
        <f t="shared" si="26"/>
        <v>1.5682870370370361E-2</v>
      </c>
      <c r="N420">
        <f t="shared" si="27"/>
        <v>11</v>
      </c>
    </row>
    <row r="421" spans="1:14" x14ac:dyDescent="0.25">
      <c r="A421" s="4"/>
      <c r="B421" s="8"/>
      <c r="C421" s="8"/>
      <c r="D421" s="8"/>
      <c r="E421" s="8"/>
      <c r="F421" s="8"/>
      <c r="G421" s="7" t="s">
        <v>141</v>
      </c>
      <c r="H421" s="7" t="s">
        <v>3</v>
      </c>
      <c r="I421" s="7" t="s">
        <v>2</v>
      </c>
      <c r="J421" s="3" t="s">
        <v>1705</v>
      </c>
      <c r="K421" s="6" t="s">
        <v>140</v>
      </c>
      <c r="L421" s="5" t="s">
        <v>139</v>
      </c>
      <c r="M421" s="17">
        <f t="shared" si="26"/>
        <v>2.4247685185185164E-2</v>
      </c>
      <c r="N421">
        <f t="shared" si="27"/>
        <v>14</v>
      </c>
    </row>
    <row r="422" spans="1:14" x14ac:dyDescent="0.25">
      <c r="A422" s="4"/>
      <c r="B422" s="8"/>
      <c r="C422" s="8"/>
      <c r="D422" s="8"/>
      <c r="E422" s="8"/>
      <c r="F422" s="8"/>
      <c r="G422" s="7" t="s">
        <v>138</v>
      </c>
      <c r="H422" s="7" t="s">
        <v>3</v>
      </c>
      <c r="I422" s="7" t="s">
        <v>2</v>
      </c>
      <c r="J422" s="3" t="s">
        <v>1705</v>
      </c>
      <c r="K422" s="6" t="s">
        <v>137</v>
      </c>
      <c r="L422" s="5" t="s">
        <v>136</v>
      </c>
      <c r="M422" s="17">
        <f t="shared" si="26"/>
        <v>2.1898148148148056E-2</v>
      </c>
      <c r="N422">
        <f t="shared" si="27"/>
        <v>15</v>
      </c>
    </row>
    <row r="423" spans="1:14" x14ac:dyDescent="0.25">
      <c r="A423" s="4"/>
      <c r="B423" s="8"/>
      <c r="C423" s="8"/>
      <c r="D423" s="8"/>
      <c r="E423" s="8"/>
      <c r="F423" s="8"/>
      <c r="G423" s="7" t="s">
        <v>614</v>
      </c>
      <c r="H423" s="7" t="s">
        <v>3</v>
      </c>
      <c r="I423" s="7" t="s">
        <v>349</v>
      </c>
      <c r="J423" s="3" t="s">
        <v>1705</v>
      </c>
      <c r="K423" s="6" t="s">
        <v>615</v>
      </c>
      <c r="L423" s="5" t="s">
        <v>616</v>
      </c>
      <c r="M423" s="17">
        <f t="shared" si="26"/>
        <v>1.6539351851851847E-2</v>
      </c>
      <c r="N423">
        <f t="shared" si="27"/>
        <v>3</v>
      </c>
    </row>
    <row r="424" spans="1:14" x14ac:dyDescent="0.25">
      <c r="A424" s="4"/>
      <c r="B424" s="8"/>
      <c r="C424" s="8"/>
      <c r="D424" s="8"/>
      <c r="E424" s="8"/>
      <c r="F424" s="8"/>
      <c r="G424" s="7" t="s">
        <v>617</v>
      </c>
      <c r="H424" s="7" t="s">
        <v>3</v>
      </c>
      <c r="I424" s="7" t="s">
        <v>349</v>
      </c>
      <c r="J424" s="3" t="s">
        <v>1705</v>
      </c>
      <c r="K424" s="6" t="s">
        <v>618</v>
      </c>
      <c r="L424" s="5" t="s">
        <v>619</v>
      </c>
      <c r="M424" s="17">
        <f t="shared" si="26"/>
        <v>3.2951388888888877E-2</v>
      </c>
      <c r="N424">
        <f t="shared" si="27"/>
        <v>9</v>
      </c>
    </row>
    <row r="425" spans="1:14" x14ac:dyDescent="0.25">
      <c r="A425" s="4"/>
      <c r="B425" s="8"/>
      <c r="C425" s="8"/>
      <c r="D425" s="8"/>
      <c r="E425" s="8"/>
      <c r="F425" s="8"/>
      <c r="G425" s="7" t="s">
        <v>620</v>
      </c>
      <c r="H425" s="7" t="s">
        <v>3</v>
      </c>
      <c r="I425" s="7" t="s">
        <v>349</v>
      </c>
      <c r="J425" s="3" t="s">
        <v>1705</v>
      </c>
      <c r="K425" s="6" t="s">
        <v>621</v>
      </c>
      <c r="L425" s="5" t="s">
        <v>622</v>
      </c>
      <c r="M425" s="17">
        <f t="shared" si="26"/>
        <v>1.9560185185185208E-2</v>
      </c>
      <c r="N425">
        <f t="shared" si="27"/>
        <v>10</v>
      </c>
    </row>
    <row r="426" spans="1:14" x14ac:dyDescent="0.25">
      <c r="A426" s="4"/>
      <c r="B426" s="8"/>
      <c r="C426" s="8"/>
      <c r="D426" s="8"/>
      <c r="E426" s="8"/>
      <c r="F426" s="8"/>
      <c r="G426" s="7" t="s">
        <v>623</v>
      </c>
      <c r="H426" s="7" t="s">
        <v>3</v>
      </c>
      <c r="I426" s="7" t="s">
        <v>349</v>
      </c>
      <c r="J426" s="3" t="s">
        <v>1705</v>
      </c>
      <c r="K426" s="6" t="s">
        <v>624</v>
      </c>
      <c r="L426" s="5" t="s">
        <v>625</v>
      </c>
      <c r="M426" s="17">
        <f t="shared" si="26"/>
        <v>1.489583333333333E-2</v>
      </c>
      <c r="N426">
        <f t="shared" si="27"/>
        <v>11</v>
      </c>
    </row>
    <row r="427" spans="1:14" x14ac:dyDescent="0.25">
      <c r="A427" s="4"/>
      <c r="B427" s="8"/>
      <c r="C427" s="8"/>
      <c r="D427" s="8"/>
      <c r="E427" s="8"/>
      <c r="F427" s="8"/>
      <c r="G427" s="7" t="s">
        <v>626</v>
      </c>
      <c r="H427" s="7" t="s">
        <v>3</v>
      </c>
      <c r="I427" s="7" t="s">
        <v>349</v>
      </c>
      <c r="J427" s="3" t="s">
        <v>1705</v>
      </c>
      <c r="K427" s="6" t="s">
        <v>627</v>
      </c>
      <c r="L427" s="5" t="s">
        <v>628</v>
      </c>
      <c r="M427" s="17">
        <f t="shared" si="26"/>
        <v>3.6562499999999998E-2</v>
      </c>
      <c r="N427">
        <f t="shared" si="27"/>
        <v>11</v>
      </c>
    </row>
    <row r="428" spans="1:14" x14ac:dyDescent="0.25">
      <c r="A428" s="4"/>
      <c r="B428" s="8"/>
      <c r="C428" s="8"/>
      <c r="D428" s="8"/>
      <c r="E428" s="8"/>
      <c r="F428" s="8"/>
      <c r="G428" s="7" t="s">
        <v>968</v>
      </c>
      <c r="H428" s="7" t="s">
        <v>3</v>
      </c>
      <c r="I428" s="7" t="s">
        <v>738</v>
      </c>
      <c r="J428" s="3" t="s">
        <v>1705</v>
      </c>
      <c r="K428" s="6" t="s">
        <v>969</v>
      </c>
      <c r="L428" s="5" t="s">
        <v>970</v>
      </c>
      <c r="M428" s="17">
        <f t="shared" si="26"/>
        <v>1.6504629629629675E-2</v>
      </c>
      <c r="N428">
        <f t="shared" si="27"/>
        <v>4</v>
      </c>
    </row>
    <row r="429" spans="1:14" x14ac:dyDescent="0.25">
      <c r="A429" s="4"/>
      <c r="B429" s="8"/>
      <c r="C429" s="8"/>
      <c r="D429" s="8"/>
      <c r="E429" s="8"/>
      <c r="F429" s="8"/>
      <c r="G429" s="7" t="s">
        <v>971</v>
      </c>
      <c r="H429" s="7" t="s">
        <v>3</v>
      </c>
      <c r="I429" s="7" t="s">
        <v>738</v>
      </c>
      <c r="J429" s="3" t="s">
        <v>1705</v>
      </c>
      <c r="K429" s="6" t="s">
        <v>972</v>
      </c>
      <c r="L429" s="5" t="s">
        <v>973</v>
      </c>
      <c r="M429" s="17">
        <f t="shared" si="26"/>
        <v>1.7835648148148142E-2</v>
      </c>
      <c r="N429">
        <f t="shared" si="27"/>
        <v>8</v>
      </c>
    </row>
    <row r="430" spans="1:14" x14ac:dyDescent="0.25">
      <c r="A430" s="4"/>
      <c r="B430" s="8"/>
      <c r="C430" s="8"/>
      <c r="D430" s="8"/>
      <c r="E430" s="8"/>
      <c r="F430" s="8"/>
      <c r="G430" s="7" t="s">
        <v>974</v>
      </c>
      <c r="H430" s="7" t="s">
        <v>3</v>
      </c>
      <c r="I430" s="7" t="s">
        <v>738</v>
      </c>
      <c r="J430" s="3" t="s">
        <v>1705</v>
      </c>
      <c r="K430" s="6" t="s">
        <v>975</v>
      </c>
      <c r="L430" s="5" t="s">
        <v>976</v>
      </c>
      <c r="M430" s="17">
        <f t="shared" si="26"/>
        <v>1.6597222222222152E-2</v>
      </c>
      <c r="N430">
        <f t="shared" si="27"/>
        <v>12</v>
      </c>
    </row>
    <row r="431" spans="1:14" x14ac:dyDescent="0.25">
      <c r="A431" s="4"/>
      <c r="B431" s="8"/>
      <c r="C431" s="8"/>
      <c r="D431" s="8"/>
      <c r="E431" s="8"/>
      <c r="F431" s="8"/>
      <c r="G431" s="7" t="s">
        <v>977</v>
      </c>
      <c r="H431" s="7" t="s">
        <v>3</v>
      </c>
      <c r="I431" s="7" t="s">
        <v>738</v>
      </c>
      <c r="J431" s="3" t="s">
        <v>1705</v>
      </c>
      <c r="K431" s="6" t="s">
        <v>978</v>
      </c>
      <c r="L431" s="5" t="s">
        <v>979</v>
      </c>
      <c r="M431" s="17">
        <f t="shared" si="26"/>
        <v>2.4432870370370341E-2</v>
      </c>
      <c r="N431">
        <f t="shared" si="27"/>
        <v>11</v>
      </c>
    </row>
    <row r="432" spans="1:14" x14ac:dyDescent="0.25">
      <c r="A432" s="4"/>
      <c r="B432" s="8"/>
      <c r="C432" s="8"/>
      <c r="D432" s="8"/>
      <c r="E432" s="8"/>
      <c r="F432" s="8"/>
      <c r="G432" s="7" t="s">
        <v>980</v>
      </c>
      <c r="H432" s="7" t="s">
        <v>3</v>
      </c>
      <c r="I432" s="7" t="s">
        <v>738</v>
      </c>
      <c r="J432" s="3" t="s">
        <v>1705</v>
      </c>
      <c r="K432" s="6" t="s">
        <v>981</v>
      </c>
      <c r="L432" s="5" t="s">
        <v>982</v>
      </c>
      <c r="M432" s="17">
        <f t="shared" si="26"/>
        <v>1.5439814814814712E-2</v>
      </c>
      <c r="N432">
        <f t="shared" si="27"/>
        <v>13</v>
      </c>
    </row>
    <row r="433" spans="1:14" x14ac:dyDescent="0.25">
      <c r="A433" s="4"/>
      <c r="B433" s="8"/>
      <c r="C433" s="8"/>
      <c r="D433" s="8"/>
      <c r="E433" s="8"/>
      <c r="F433" s="8"/>
      <c r="G433" s="7" t="s">
        <v>983</v>
      </c>
      <c r="H433" s="7" t="s">
        <v>3</v>
      </c>
      <c r="I433" s="7" t="s">
        <v>738</v>
      </c>
      <c r="J433" s="3" t="s">
        <v>1705</v>
      </c>
      <c r="K433" s="6" t="s">
        <v>984</v>
      </c>
      <c r="L433" s="5" t="s">
        <v>985</v>
      </c>
      <c r="M433" s="17">
        <f t="shared" si="26"/>
        <v>1.6006944444444393E-2</v>
      </c>
      <c r="N433">
        <f t="shared" si="27"/>
        <v>14</v>
      </c>
    </row>
    <row r="434" spans="1:14" x14ac:dyDescent="0.25">
      <c r="A434" s="4"/>
      <c r="B434" s="8"/>
      <c r="C434" s="8"/>
      <c r="D434" s="8"/>
      <c r="E434" s="8"/>
      <c r="F434" s="8"/>
      <c r="G434" s="7" t="s">
        <v>986</v>
      </c>
      <c r="H434" s="7" t="s">
        <v>3</v>
      </c>
      <c r="I434" s="7" t="s">
        <v>738</v>
      </c>
      <c r="J434" s="3" t="s">
        <v>1705</v>
      </c>
      <c r="K434" s="6" t="s">
        <v>987</v>
      </c>
      <c r="L434" s="5" t="s">
        <v>988</v>
      </c>
      <c r="M434" s="17">
        <f t="shared" si="26"/>
        <v>1.5532407407407467E-2</v>
      </c>
      <c r="N434">
        <f t="shared" si="27"/>
        <v>13</v>
      </c>
    </row>
    <row r="435" spans="1:14" x14ac:dyDescent="0.25">
      <c r="A435" s="4"/>
      <c r="B435" s="8"/>
      <c r="C435" s="8"/>
      <c r="D435" s="8"/>
      <c r="E435" s="8"/>
      <c r="F435" s="8"/>
      <c r="G435" s="7" t="s">
        <v>1347</v>
      </c>
      <c r="H435" s="7" t="s">
        <v>3</v>
      </c>
      <c r="I435" s="7" t="s">
        <v>1075</v>
      </c>
      <c r="J435" s="3" t="s">
        <v>1705</v>
      </c>
      <c r="K435" s="6" t="s">
        <v>1348</v>
      </c>
      <c r="L435" s="5" t="s">
        <v>1349</v>
      </c>
      <c r="M435" s="17">
        <f t="shared" si="26"/>
        <v>1.7349537037037011E-2</v>
      </c>
      <c r="N435">
        <f t="shared" si="27"/>
        <v>8</v>
      </c>
    </row>
    <row r="436" spans="1:14" x14ac:dyDescent="0.25">
      <c r="A436" s="4"/>
      <c r="B436" s="8"/>
      <c r="C436" s="8"/>
      <c r="D436" s="8"/>
      <c r="E436" s="8"/>
      <c r="F436" s="8"/>
      <c r="G436" s="7" t="s">
        <v>1350</v>
      </c>
      <c r="H436" s="7" t="s">
        <v>3</v>
      </c>
      <c r="I436" s="7" t="s">
        <v>1075</v>
      </c>
      <c r="J436" s="3" t="s">
        <v>1705</v>
      </c>
      <c r="K436" s="6" t="s">
        <v>1351</v>
      </c>
      <c r="L436" s="5" t="s">
        <v>1352</v>
      </c>
      <c r="M436" s="17">
        <f t="shared" si="26"/>
        <v>2.0115740740740795E-2</v>
      </c>
      <c r="N436">
        <f t="shared" si="27"/>
        <v>9</v>
      </c>
    </row>
    <row r="437" spans="1:14" x14ac:dyDescent="0.25">
      <c r="A437" s="4"/>
      <c r="B437" s="8"/>
      <c r="C437" s="8"/>
      <c r="D437" s="8"/>
      <c r="E437" s="8"/>
      <c r="F437" s="8"/>
      <c r="G437" s="7" t="s">
        <v>1353</v>
      </c>
      <c r="H437" s="7" t="s">
        <v>3</v>
      </c>
      <c r="I437" s="7" t="s">
        <v>1075</v>
      </c>
      <c r="J437" s="3" t="s">
        <v>1705</v>
      </c>
      <c r="K437" s="6" t="s">
        <v>1354</v>
      </c>
      <c r="L437" s="5" t="s">
        <v>1355</v>
      </c>
      <c r="M437" s="17">
        <f t="shared" si="26"/>
        <v>2.0312500000000011E-2</v>
      </c>
      <c r="N437">
        <f t="shared" si="27"/>
        <v>11</v>
      </c>
    </row>
    <row r="438" spans="1:14" x14ac:dyDescent="0.25">
      <c r="A438" s="4"/>
      <c r="B438" s="8"/>
      <c r="C438" s="8"/>
      <c r="D438" s="8"/>
      <c r="E438" s="8"/>
      <c r="F438" s="8"/>
      <c r="G438" s="7" t="s">
        <v>1356</v>
      </c>
      <c r="H438" s="7" t="s">
        <v>3</v>
      </c>
      <c r="I438" s="7" t="s">
        <v>1075</v>
      </c>
      <c r="J438" s="3" t="s">
        <v>1705</v>
      </c>
      <c r="K438" s="6" t="s">
        <v>1357</v>
      </c>
      <c r="L438" s="5" t="s">
        <v>1358</v>
      </c>
      <c r="M438" s="17">
        <f t="shared" si="26"/>
        <v>3.3252314814814832E-2</v>
      </c>
      <c r="N438">
        <f t="shared" si="27"/>
        <v>11</v>
      </c>
    </row>
    <row r="439" spans="1:14" x14ac:dyDescent="0.25">
      <c r="A439" s="4"/>
      <c r="B439" s="8"/>
      <c r="C439" s="8"/>
      <c r="D439" s="8"/>
      <c r="E439" s="8"/>
      <c r="F439" s="8"/>
      <c r="G439" s="7" t="s">
        <v>1359</v>
      </c>
      <c r="H439" s="7" t="s">
        <v>3</v>
      </c>
      <c r="I439" s="7" t="s">
        <v>1075</v>
      </c>
      <c r="J439" s="3" t="s">
        <v>1705</v>
      </c>
      <c r="K439" s="6" t="s">
        <v>1360</v>
      </c>
      <c r="L439" s="5" t="s">
        <v>1361</v>
      </c>
      <c r="M439" s="17">
        <f t="shared" si="26"/>
        <v>2.7094907407407387E-2</v>
      </c>
      <c r="N439">
        <f t="shared" si="27"/>
        <v>11</v>
      </c>
    </row>
    <row r="440" spans="1:14" x14ac:dyDescent="0.25">
      <c r="A440" s="4"/>
      <c r="B440" s="8"/>
      <c r="C440" s="8"/>
      <c r="D440" s="8"/>
      <c r="E440" s="8"/>
      <c r="F440" s="8"/>
      <c r="G440" s="7" t="s">
        <v>1362</v>
      </c>
      <c r="H440" s="7" t="s">
        <v>3</v>
      </c>
      <c r="I440" s="7" t="s">
        <v>1075</v>
      </c>
      <c r="J440" s="3" t="s">
        <v>1705</v>
      </c>
      <c r="K440" s="6" t="s">
        <v>1363</v>
      </c>
      <c r="L440" s="5" t="s">
        <v>1364</v>
      </c>
      <c r="M440" s="17">
        <f t="shared" si="26"/>
        <v>1.7245370370370439E-2</v>
      </c>
      <c r="N440">
        <f t="shared" si="27"/>
        <v>14</v>
      </c>
    </row>
    <row r="441" spans="1:14" x14ac:dyDescent="0.25">
      <c r="A441" s="4"/>
      <c r="B441" s="8"/>
      <c r="C441" s="8"/>
      <c r="D441" s="8"/>
      <c r="E441" s="8"/>
      <c r="F441" s="8"/>
      <c r="G441" s="7" t="s">
        <v>1593</v>
      </c>
      <c r="H441" s="7" t="s">
        <v>3</v>
      </c>
      <c r="I441" s="7" t="s">
        <v>1451</v>
      </c>
      <c r="J441" s="3" t="s">
        <v>1705</v>
      </c>
      <c r="K441" s="6" t="s">
        <v>1594</v>
      </c>
      <c r="L441" s="5" t="s">
        <v>1595</v>
      </c>
      <c r="M441" s="17">
        <f t="shared" si="26"/>
        <v>1.6053240740740771E-2</v>
      </c>
      <c r="N441">
        <f t="shared" si="27"/>
        <v>8</v>
      </c>
    </row>
    <row r="442" spans="1:14" x14ac:dyDescent="0.25">
      <c r="A442" s="4"/>
      <c r="B442" s="8"/>
      <c r="C442" s="8"/>
      <c r="D442" s="8"/>
      <c r="E442" s="8"/>
      <c r="F442" s="8"/>
      <c r="G442" s="7" t="s">
        <v>1596</v>
      </c>
      <c r="H442" s="7" t="s">
        <v>3</v>
      </c>
      <c r="I442" s="7" t="s">
        <v>1451</v>
      </c>
      <c r="J442" s="3" t="s">
        <v>1705</v>
      </c>
      <c r="K442" s="6" t="s">
        <v>1597</v>
      </c>
      <c r="L442" s="5" t="s">
        <v>1598</v>
      </c>
      <c r="M442" s="17">
        <f t="shared" si="26"/>
        <v>1.6805555555555629E-2</v>
      </c>
      <c r="N442">
        <f t="shared" si="27"/>
        <v>9</v>
      </c>
    </row>
    <row r="443" spans="1:14" x14ac:dyDescent="0.25">
      <c r="A443" s="4"/>
      <c r="B443" s="8"/>
      <c r="C443" s="8"/>
      <c r="D443" s="8"/>
      <c r="E443" s="8"/>
      <c r="F443" s="8"/>
      <c r="G443" s="7" t="s">
        <v>1599</v>
      </c>
      <c r="H443" s="7" t="s">
        <v>3</v>
      </c>
      <c r="I443" s="7" t="s">
        <v>1451</v>
      </c>
      <c r="J443" s="3" t="s">
        <v>1705</v>
      </c>
      <c r="K443" s="6" t="s">
        <v>1600</v>
      </c>
      <c r="L443" s="5" t="s">
        <v>1601</v>
      </c>
      <c r="M443" s="17">
        <f t="shared" si="26"/>
        <v>2.34375E-2</v>
      </c>
      <c r="N443">
        <f t="shared" si="27"/>
        <v>11</v>
      </c>
    </row>
    <row r="444" spans="1:14" x14ac:dyDescent="0.25">
      <c r="A444" s="4"/>
      <c r="B444" s="8"/>
      <c r="C444" s="7" t="s">
        <v>135</v>
      </c>
      <c r="D444" s="7" t="s">
        <v>134</v>
      </c>
      <c r="E444" s="7" t="s">
        <v>134</v>
      </c>
      <c r="F444" s="7" t="s">
        <v>5</v>
      </c>
      <c r="G444" s="13" t="s">
        <v>21</v>
      </c>
      <c r="H444" s="12"/>
      <c r="I444" s="12"/>
      <c r="J444" s="11"/>
      <c r="K444" s="10"/>
      <c r="L444" s="9"/>
    </row>
    <row r="445" spans="1:14" x14ac:dyDescent="0.25">
      <c r="A445" s="4"/>
      <c r="B445" s="8"/>
      <c r="C445" s="8"/>
      <c r="D445" s="8"/>
      <c r="E445" s="8"/>
      <c r="F445" s="8"/>
      <c r="G445" s="7" t="s">
        <v>133</v>
      </c>
      <c r="H445" s="7" t="s">
        <v>3</v>
      </c>
      <c r="I445" s="7" t="s">
        <v>2</v>
      </c>
      <c r="J445" s="3" t="s">
        <v>1705</v>
      </c>
      <c r="K445" s="6" t="s">
        <v>132</v>
      </c>
      <c r="L445" s="5" t="s">
        <v>131</v>
      </c>
      <c r="M445" s="17">
        <f t="shared" si="26"/>
        <v>2.2187500000000027E-2</v>
      </c>
      <c r="N445">
        <f t="shared" si="27"/>
        <v>12</v>
      </c>
    </row>
    <row r="446" spans="1:14" x14ac:dyDescent="0.25">
      <c r="A446" s="4"/>
      <c r="B446" s="8"/>
      <c r="C446" s="8"/>
      <c r="D446" s="8"/>
      <c r="E446" s="8"/>
      <c r="F446" s="8"/>
      <c r="G446" s="7" t="s">
        <v>629</v>
      </c>
      <c r="H446" s="7" t="s">
        <v>3</v>
      </c>
      <c r="I446" s="7" t="s">
        <v>349</v>
      </c>
      <c r="J446" s="3" t="s">
        <v>1705</v>
      </c>
      <c r="K446" s="6" t="s">
        <v>630</v>
      </c>
      <c r="L446" s="5" t="s">
        <v>631</v>
      </c>
      <c r="M446" s="17">
        <f t="shared" si="26"/>
        <v>2.7349537037037019E-2</v>
      </c>
      <c r="N446">
        <f t="shared" si="27"/>
        <v>11</v>
      </c>
    </row>
    <row r="447" spans="1:14" x14ac:dyDescent="0.25">
      <c r="A447" s="4"/>
      <c r="B447" s="8"/>
      <c r="C447" s="8"/>
      <c r="D447" s="8"/>
      <c r="E447" s="8"/>
      <c r="F447" s="8"/>
      <c r="G447" s="7" t="s">
        <v>632</v>
      </c>
      <c r="H447" s="7" t="s">
        <v>3</v>
      </c>
      <c r="I447" s="7" t="s">
        <v>349</v>
      </c>
      <c r="J447" s="3" t="s">
        <v>1705</v>
      </c>
      <c r="K447" s="6" t="s">
        <v>633</v>
      </c>
      <c r="L447" s="5" t="s">
        <v>634</v>
      </c>
      <c r="M447" s="17">
        <f t="shared" si="26"/>
        <v>1.4907407407407369E-2</v>
      </c>
      <c r="N447">
        <f t="shared" si="27"/>
        <v>15</v>
      </c>
    </row>
    <row r="448" spans="1:14" x14ac:dyDescent="0.25">
      <c r="A448" s="4"/>
      <c r="B448" s="8"/>
      <c r="C448" s="8"/>
      <c r="D448" s="8"/>
      <c r="E448" s="8"/>
      <c r="F448" s="8"/>
      <c r="G448" s="7" t="s">
        <v>635</v>
      </c>
      <c r="H448" s="7" t="s">
        <v>3</v>
      </c>
      <c r="I448" s="7" t="s">
        <v>349</v>
      </c>
      <c r="J448" s="3" t="s">
        <v>1705</v>
      </c>
      <c r="K448" s="6" t="s">
        <v>636</v>
      </c>
      <c r="L448" s="5" t="s">
        <v>637</v>
      </c>
      <c r="M448" s="17">
        <f t="shared" si="26"/>
        <v>2.6574074074074083E-2</v>
      </c>
      <c r="N448">
        <f t="shared" si="27"/>
        <v>16</v>
      </c>
    </row>
    <row r="449" spans="1:14" x14ac:dyDescent="0.25">
      <c r="A449" s="4"/>
      <c r="B449" s="8"/>
      <c r="C449" s="8"/>
      <c r="D449" s="8"/>
      <c r="E449" s="8"/>
      <c r="F449" s="8"/>
      <c r="G449" s="7" t="s">
        <v>638</v>
      </c>
      <c r="H449" s="7" t="s">
        <v>3</v>
      </c>
      <c r="I449" s="7" t="s">
        <v>349</v>
      </c>
      <c r="J449" s="3" t="s">
        <v>1705</v>
      </c>
      <c r="K449" s="6" t="s">
        <v>639</v>
      </c>
      <c r="L449" s="5" t="s">
        <v>640</v>
      </c>
      <c r="M449" s="17">
        <f t="shared" si="26"/>
        <v>1.5983796296296315E-2</v>
      </c>
      <c r="N449">
        <f t="shared" si="27"/>
        <v>19</v>
      </c>
    </row>
    <row r="450" spans="1:14" x14ac:dyDescent="0.25">
      <c r="A450" s="4"/>
      <c r="B450" s="8"/>
      <c r="C450" s="8"/>
      <c r="D450" s="8"/>
      <c r="E450" s="8"/>
      <c r="F450" s="8"/>
      <c r="G450" s="7" t="s">
        <v>641</v>
      </c>
      <c r="H450" s="7" t="s">
        <v>3</v>
      </c>
      <c r="I450" s="7" t="s">
        <v>349</v>
      </c>
      <c r="J450" s="3" t="s">
        <v>1705</v>
      </c>
      <c r="K450" s="19" t="s">
        <v>642</v>
      </c>
      <c r="L450" s="20" t="s">
        <v>1714</v>
      </c>
      <c r="M450" s="21">
        <f t="shared" si="26"/>
        <v>2.1168981481481386E-2</v>
      </c>
      <c r="N450" s="22">
        <f t="shared" si="27"/>
        <v>23</v>
      </c>
    </row>
    <row r="451" spans="1:14" x14ac:dyDescent="0.25">
      <c r="A451" s="4"/>
      <c r="B451" s="8"/>
      <c r="C451" s="8"/>
      <c r="D451" s="8"/>
      <c r="E451" s="8"/>
      <c r="F451" s="8"/>
      <c r="G451" s="7" t="s">
        <v>989</v>
      </c>
      <c r="H451" s="7" t="s">
        <v>3</v>
      </c>
      <c r="I451" s="7" t="s">
        <v>738</v>
      </c>
      <c r="J451" s="3" t="s">
        <v>1705</v>
      </c>
      <c r="K451" s="6" t="s">
        <v>990</v>
      </c>
      <c r="L451" s="5" t="s">
        <v>991</v>
      </c>
      <c r="M451" s="17">
        <f t="shared" ref="M451:M514" si="28">L451-K451</f>
        <v>1.9641203703703702E-2</v>
      </c>
      <c r="N451">
        <f t="shared" ref="N451:N512" si="29">HOUR(K451)</f>
        <v>3</v>
      </c>
    </row>
    <row r="452" spans="1:14" x14ac:dyDescent="0.25">
      <c r="A452" s="4"/>
      <c r="B452" s="8"/>
      <c r="C452" s="8"/>
      <c r="D452" s="8"/>
      <c r="E452" s="8"/>
      <c r="F452" s="8"/>
      <c r="G452" s="7" t="s">
        <v>992</v>
      </c>
      <c r="H452" s="7" t="s">
        <v>3</v>
      </c>
      <c r="I452" s="7" t="s">
        <v>738</v>
      </c>
      <c r="J452" s="3" t="s">
        <v>1705</v>
      </c>
      <c r="K452" s="6" t="s">
        <v>993</v>
      </c>
      <c r="L452" s="5" t="s">
        <v>994</v>
      </c>
      <c r="M452" s="17">
        <f t="shared" si="28"/>
        <v>1.7997685185185186E-2</v>
      </c>
      <c r="N452">
        <f t="shared" si="29"/>
        <v>14</v>
      </c>
    </row>
    <row r="453" spans="1:14" x14ac:dyDescent="0.25">
      <c r="A453" s="4"/>
      <c r="B453" s="8"/>
      <c r="C453" s="8"/>
      <c r="D453" s="8"/>
      <c r="E453" s="8"/>
      <c r="F453" s="8"/>
      <c r="G453" s="7" t="s">
        <v>1365</v>
      </c>
      <c r="H453" s="7" t="s">
        <v>3</v>
      </c>
      <c r="I453" s="7" t="s">
        <v>1075</v>
      </c>
      <c r="J453" s="3" t="s">
        <v>1705</v>
      </c>
      <c r="K453" s="6" t="s">
        <v>1366</v>
      </c>
      <c r="L453" s="5" t="s">
        <v>1367</v>
      </c>
      <c r="M453" s="17">
        <f t="shared" si="28"/>
        <v>1.324074074074072E-2</v>
      </c>
      <c r="N453">
        <f t="shared" si="29"/>
        <v>7</v>
      </c>
    </row>
    <row r="454" spans="1:14" x14ac:dyDescent="0.25">
      <c r="A454" s="4"/>
      <c r="B454" s="8"/>
      <c r="C454" s="8"/>
      <c r="D454" s="8"/>
      <c r="E454" s="8"/>
      <c r="F454" s="8"/>
      <c r="G454" s="7" t="s">
        <v>1368</v>
      </c>
      <c r="H454" s="7" t="s">
        <v>3</v>
      </c>
      <c r="I454" s="7" t="s">
        <v>1075</v>
      </c>
      <c r="J454" s="3" t="s">
        <v>1705</v>
      </c>
      <c r="K454" s="6" t="s">
        <v>1369</v>
      </c>
      <c r="L454" s="5" t="s">
        <v>1370</v>
      </c>
      <c r="M454" s="17">
        <f t="shared" si="28"/>
        <v>3.3645833333333375E-2</v>
      </c>
      <c r="N454">
        <f t="shared" si="29"/>
        <v>8</v>
      </c>
    </row>
    <row r="455" spans="1:14" x14ac:dyDescent="0.25">
      <c r="A455" s="4"/>
      <c r="B455" s="8"/>
      <c r="C455" s="8"/>
      <c r="D455" s="8"/>
      <c r="E455" s="8"/>
      <c r="F455" s="8"/>
      <c r="G455" s="7" t="s">
        <v>1371</v>
      </c>
      <c r="H455" s="7" t="s">
        <v>3</v>
      </c>
      <c r="I455" s="7" t="s">
        <v>1075</v>
      </c>
      <c r="J455" s="3" t="s">
        <v>1705</v>
      </c>
      <c r="K455" s="6" t="s">
        <v>1372</v>
      </c>
      <c r="L455" s="5" t="s">
        <v>1373</v>
      </c>
      <c r="M455" s="17">
        <f t="shared" si="28"/>
        <v>3.3275462962962965E-2</v>
      </c>
      <c r="N455">
        <f t="shared" si="29"/>
        <v>10</v>
      </c>
    </row>
    <row r="456" spans="1:14" x14ac:dyDescent="0.25">
      <c r="A456" s="4"/>
      <c r="B456" s="8"/>
      <c r="C456" s="8"/>
      <c r="D456" s="8"/>
      <c r="E456" s="8"/>
      <c r="F456" s="8"/>
      <c r="G456" s="7" t="s">
        <v>1374</v>
      </c>
      <c r="H456" s="7" t="s">
        <v>3</v>
      </c>
      <c r="I456" s="7" t="s">
        <v>1075</v>
      </c>
      <c r="J456" s="3" t="s">
        <v>1705</v>
      </c>
      <c r="K456" s="6" t="s">
        <v>1375</v>
      </c>
      <c r="L456" s="5" t="s">
        <v>1376</v>
      </c>
      <c r="M456" s="17">
        <f t="shared" si="28"/>
        <v>1.4918981481481519E-2</v>
      </c>
      <c r="N456">
        <f t="shared" si="29"/>
        <v>14</v>
      </c>
    </row>
    <row r="457" spans="1:14" x14ac:dyDescent="0.25">
      <c r="A457" s="4"/>
      <c r="B457" s="8"/>
      <c r="C457" s="8"/>
      <c r="D457" s="8"/>
      <c r="E457" s="8"/>
      <c r="F457" s="8"/>
      <c r="G457" s="7" t="s">
        <v>1602</v>
      </c>
      <c r="H457" s="7" t="s">
        <v>3</v>
      </c>
      <c r="I457" s="7" t="s">
        <v>1451</v>
      </c>
      <c r="J457" s="3" t="s">
        <v>1705</v>
      </c>
      <c r="K457" s="6" t="s">
        <v>1603</v>
      </c>
      <c r="L457" s="5" t="s">
        <v>1604</v>
      </c>
      <c r="M457" s="17">
        <f t="shared" si="28"/>
        <v>2.3831018518518543E-2</v>
      </c>
      <c r="N457">
        <f t="shared" si="29"/>
        <v>11</v>
      </c>
    </row>
    <row r="458" spans="1:14" x14ac:dyDescent="0.25">
      <c r="A458" s="4"/>
      <c r="B458" s="8"/>
      <c r="C458" s="7" t="s">
        <v>130</v>
      </c>
      <c r="D458" s="7" t="s">
        <v>129</v>
      </c>
      <c r="E458" s="13" t="s">
        <v>21</v>
      </c>
      <c r="F458" s="12"/>
      <c r="G458" s="12"/>
      <c r="H458" s="12"/>
      <c r="I458" s="12"/>
      <c r="J458" s="11"/>
      <c r="K458" s="10"/>
      <c r="L458" s="9"/>
    </row>
    <row r="459" spans="1:14" x14ac:dyDescent="0.25">
      <c r="A459" s="4"/>
      <c r="B459" s="8"/>
      <c r="C459" s="8"/>
      <c r="D459" s="8"/>
      <c r="E459" s="7" t="s">
        <v>129</v>
      </c>
      <c r="F459" s="7" t="s">
        <v>5</v>
      </c>
      <c r="G459" s="13" t="s">
        <v>21</v>
      </c>
      <c r="H459" s="12"/>
      <c r="I459" s="12"/>
      <c r="J459" s="11"/>
      <c r="K459" s="10"/>
      <c r="L459" s="9"/>
    </row>
    <row r="460" spans="1:14" x14ac:dyDescent="0.25">
      <c r="A460" s="4"/>
      <c r="B460" s="8"/>
      <c r="C460" s="8"/>
      <c r="D460" s="8"/>
      <c r="E460" s="8"/>
      <c r="F460" s="8"/>
      <c r="G460" s="7" t="s">
        <v>128</v>
      </c>
      <c r="H460" s="7" t="s">
        <v>3</v>
      </c>
      <c r="I460" s="7" t="s">
        <v>2</v>
      </c>
      <c r="J460" s="3" t="s">
        <v>1705</v>
      </c>
      <c r="K460" s="6" t="s">
        <v>127</v>
      </c>
      <c r="L460" s="5" t="s">
        <v>126</v>
      </c>
      <c r="M460" s="17">
        <f t="shared" si="28"/>
        <v>1.6585648148148169E-2</v>
      </c>
      <c r="N460">
        <f t="shared" si="29"/>
        <v>5</v>
      </c>
    </row>
    <row r="461" spans="1:14" x14ac:dyDescent="0.25">
      <c r="A461" s="4"/>
      <c r="B461" s="8"/>
      <c r="C461" s="8"/>
      <c r="D461" s="8"/>
      <c r="E461" s="8"/>
      <c r="F461" s="8"/>
      <c r="G461" s="7" t="s">
        <v>125</v>
      </c>
      <c r="H461" s="7" t="s">
        <v>3</v>
      </c>
      <c r="I461" s="7" t="s">
        <v>2</v>
      </c>
      <c r="J461" s="3" t="s">
        <v>1705</v>
      </c>
      <c r="K461" s="19" t="s">
        <v>124</v>
      </c>
      <c r="L461" s="20" t="s">
        <v>123</v>
      </c>
      <c r="M461" s="21">
        <f t="shared" si="28"/>
        <v>1.0000000000000009E-2</v>
      </c>
      <c r="N461" s="22">
        <f t="shared" si="29"/>
        <v>23</v>
      </c>
    </row>
    <row r="462" spans="1:14" x14ac:dyDescent="0.25">
      <c r="A462" s="4"/>
      <c r="B462" s="8"/>
      <c r="C462" s="8"/>
      <c r="D462" s="8"/>
      <c r="E462" s="8"/>
      <c r="F462" s="8"/>
      <c r="G462" s="7" t="s">
        <v>643</v>
      </c>
      <c r="H462" s="7" t="s">
        <v>3</v>
      </c>
      <c r="I462" s="7" t="s">
        <v>349</v>
      </c>
      <c r="J462" s="3" t="s">
        <v>1705</v>
      </c>
      <c r="K462" s="6" t="s">
        <v>644</v>
      </c>
      <c r="L462" s="5" t="s">
        <v>645</v>
      </c>
      <c r="M462" s="17">
        <f t="shared" si="28"/>
        <v>1.2870370370370379E-2</v>
      </c>
      <c r="N462">
        <f t="shared" si="29"/>
        <v>2</v>
      </c>
    </row>
    <row r="463" spans="1:14" x14ac:dyDescent="0.25">
      <c r="A463" s="4"/>
      <c r="B463" s="8"/>
      <c r="C463" s="8"/>
      <c r="D463" s="8"/>
      <c r="E463" s="8"/>
      <c r="F463" s="8"/>
      <c r="G463" s="7" t="s">
        <v>646</v>
      </c>
      <c r="H463" s="7" t="s">
        <v>3</v>
      </c>
      <c r="I463" s="7" t="s">
        <v>349</v>
      </c>
      <c r="J463" s="3" t="s">
        <v>1705</v>
      </c>
      <c r="K463" s="19" t="s">
        <v>647</v>
      </c>
      <c r="L463" s="20" t="s">
        <v>1715</v>
      </c>
      <c r="M463" s="21">
        <f t="shared" si="28"/>
        <v>2.3275462962963012E-2</v>
      </c>
      <c r="N463" s="22">
        <f t="shared" si="29"/>
        <v>23</v>
      </c>
    </row>
    <row r="464" spans="1:14" x14ac:dyDescent="0.25">
      <c r="A464" s="4"/>
      <c r="B464" s="8"/>
      <c r="C464" s="8"/>
      <c r="D464" s="8"/>
      <c r="E464" s="8"/>
      <c r="F464" s="8"/>
      <c r="G464" s="7" t="s">
        <v>1605</v>
      </c>
      <c r="H464" s="7" t="s">
        <v>3</v>
      </c>
      <c r="I464" s="7" t="s">
        <v>1451</v>
      </c>
      <c r="J464" s="3" t="s">
        <v>1705</v>
      </c>
      <c r="K464" s="6" t="s">
        <v>1606</v>
      </c>
      <c r="L464" s="5" t="s">
        <v>1607</v>
      </c>
      <c r="M464" s="17">
        <f t="shared" si="28"/>
        <v>1.6030092592592637E-2</v>
      </c>
      <c r="N464">
        <f t="shared" si="29"/>
        <v>8</v>
      </c>
    </row>
    <row r="465" spans="1:14" x14ac:dyDescent="0.25">
      <c r="A465" s="4"/>
      <c r="B465" s="8"/>
      <c r="C465" s="8"/>
      <c r="D465" s="8"/>
      <c r="E465" s="7" t="s">
        <v>122</v>
      </c>
      <c r="F465" s="7" t="s">
        <v>5</v>
      </c>
      <c r="G465" s="13" t="s">
        <v>21</v>
      </c>
      <c r="H465" s="12"/>
      <c r="I465" s="12"/>
      <c r="J465" s="11"/>
      <c r="K465" s="10"/>
      <c r="L465" s="9"/>
    </row>
    <row r="466" spans="1:14" x14ac:dyDescent="0.25">
      <c r="A466" s="4"/>
      <c r="B466" s="8"/>
      <c r="C466" s="8"/>
      <c r="D466" s="8"/>
      <c r="E466" s="8"/>
      <c r="F466" s="8"/>
      <c r="G466" s="7" t="s">
        <v>121</v>
      </c>
      <c r="H466" s="7" t="s">
        <v>3</v>
      </c>
      <c r="I466" s="7" t="s">
        <v>2</v>
      </c>
      <c r="J466" s="3" t="s">
        <v>1705</v>
      </c>
      <c r="K466" s="6" t="s">
        <v>120</v>
      </c>
      <c r="L466" s="5" t="s">
        <v>119</v>
      </c>
      <c r="M466" s="17">
        <f t="shared" si="28"/>
        <v>1.4050925925925828E-2</v>
      </c>
      <c r="N466">
        <f t="shared" si="29"/>
        <v>12</v>
      </c>
    </row>
    <row r="467" spans="1:14" x14ac:dyDescent="0.25">
      <c r="A467" s="4"/>
      <c r="B467" s="8"/>
      <c r="C467" s="8"/>
      <c r="D467" s="8"/>
      <c r="E467" s="8"/>
      <c r="F467" s="8"/>
      <c r="G467" s="7" t="s">
        <v>118</v>
      </c>
      <c r="H467" s="7" t="s">
        <v>3</v>
      </c>
      <c r="I467" s="7" t="s">
        <v>2</v>
      </c>
      <c r="J467" s="3" t="s">
        <v>1705</v>
      </c>
      <c r="K467" s="6" t="s">
        <v>117</v>
      </c>
      <c r="L467" s="5" t="s">
        <v>116</v>
      </c>
      <c r="M467" s="17">
        <f t="shared" si="28"/>
        <v>2.0196759259259345E-2</v>
      </c>
      <c r="N467">
        <f t="shared" si="29"/>
        <v>17</v>
      </c>
    </row>
    <row r="468" spans="1:14" x14ac:dyDescent="0.25">
      <c r="A468" s="4"/>
      <c r="B468" s="8"/>
      <c r="C468" s="8"/>
      <c r="D468" s="8"/>
      <c r="E468" s="8"/>
      <c r="F468" s="8"/>
      <c r="G468" s="7" t="s">
        <v>648</v>
      </c>
      <c r="H468" s="7" t="s">
        <v>3</v>
      </c>
      <c r="I468" s="7" t="s">
        <v>349</v>
      </c>
      <c r="J468" s="3" t="s">
        <v>1705</v>
      </c>
      <c r="K468" s="6" t="s">
        <v>649</v>
      </c>
      <c r="L468" s="5" t="s">
        <v>650</v>
      </c>
      <c r="M468" s="17">
        <f t="shared" si="28"/>
        <v>1.3530092592592524E-2</v>
      </c>
      <c r="N468">
        <f t="shared" si="29"/>
        <v>21</v>
      </c>
    </row>
    <row r="469" spans="1:14" x14ac:dyDescent="0.25">
      <c r="A469" s="4"/>
      <c r="B469" s="8"/>
      <c r="C469" s="8"/>
      <c r="D469" s="8"/>
      <c r="E469" s="8"/>
      <c r="F469" s="8"/>
      <c r="G469" s="7" t="s">
        <v>995</v>
      </c>
      <c r="H469" s="7" t="s">
        <v>3</v>
      </c>
      <c r="I469" s="7" t="s">
        <v>738</v>
      </c>
      <c r="J469" s="3" t="s">
        <v>1705</v>
      </c>
      <c r="K469" s="6" t="s">
        <v>996</v>
      </c>
      <c r="L469" s="5" t="s">
        <v>997</v>
      </c>
      <c r="M469" s="17">
        <f t="shared" si="28"/>
        <v>1.7962962962962958E-2</v>
      </c>
      <c r="N469">
        <f t="shared" si="29"/>
        <v>21</v>
      </c>
    </row>
    <row r="470" spans="1:14" x14ac:dyDescent="0.25">
      <c r="A470" s="4"/>
      <c r="B470" s="8"/>
      <c r="C470" s="8"/>
      <c r="D470" s="8"/>
      <c r="E470" s="8"/>
      <c r="F470" s="8"/>
      <c r="G470" s="7" t="s">
        <v>1377</v>
      </c>
      <c r="H470" s="7" t="s">
        <v>3</v>
      </c>
      <c r="I470" s="7" t="s">
        <v>1075</v>
      </c>
      <c r="J470" s="3" t="s">
        <v>1705</v>
      </c>
      <c r="K470" s="6" t="s">
        <v>1378</v>
      </c>
      <c r="L470" s="5" t="s">
        <v>1379</v>
      </c>
      <c r="M470" s="17">
        <f t="shared" si="28"/>
        <v>1.8703703703703667E-2</v>
      </c>
      <c r="N470">
        <f t="shared" si="29"/>
        <v>6</v>
      </c>
    </row>
    <row r="471" spans="1:14" x14ac:dyDescent="0.25">
      <c r="A471" s="4"/>
      <c r="B471" s="8"/>
      <c r="C471" s="8"/>
      <c r="D471" s="8"/>
      <c r="E471" s="8"/>
      <c r="F471" s="8"/>
      <c r="G471" s="7" t="s">
        <v>1647</v>
      </c>
      <c r="H471" s="7" t="s">
        <v>3</v>
      </c>
      <c r="I471" s="7" t="s">
        <v>1648</v>
      </c>
      <c r="J471" s="3" t="s">
        <v>1705</v>
      </c>
      <c r="K471" s="6" t="s">
        <v>1649</v>
      </c>
      <c r="L471" s="5" t="s">
        <v>1650</v>
      </c>
      <c r="M471" s="17">
        <f t="shared" si="28"/>
        <v>1.2604166666666666E-2</v>
      </c>
      <c r="N471">
        <f t="shared" si="29"/>
        <v>1</v>
      </c>
    </row>
    <row r="472" spans="1:14" x14ac:dyDescent="0.25">
      <c r="A472" s="4"/>
      <c r="B472" s="8"/>
      <c r="C472" s="8"/>
      <c r="D472" s="8"/>
      <c r="E472" s="8"/>
      <c r="F472" s="8"/>
      <c r="G472" s="7" t="s">
        <v>1695</v>
      </c>
      <c r="H472" s="7" t="s">
        <v>3</v>
      </c>
      <c r="I472" s="7" t="s">
        <v>1680</v>
      </c>
      <c r="J472" s="3" t="s">
        <v>1705</v>
      </c>
      <c r="K472" s="6" t="s">
        <v>1696</v>
      </c>
      <c r="L472" s="5" t="s">
        <v>1697</v>
      </c>
      <c r="M472" s="17">
        <f t="shared" si="28"/>
        <v>1.2986111111111143E-2</v>
      </c>
      <c r="N472">
        <f t="shared" si="29"/>
        <v>20</v>
      </c>
    </row>
    <row r="473" spans="1:14" x14ac:dyDescent="0.25">
      <c r="A473" s="4"/>
      <c r="B473" s="8"/>
      <c r="C473" s="7" t="s">
        <v>651</v>
      </c>
      <c r="D473" s="7" t="s">
        <v>652</v>
      </c>
      <c r="E473" s="7" t="s">
        <v>652</v>
      </c>
      <c r="F473" s="7" t="s">
        <v>5</v>
      </c>
      <c r="G473" s="13" t="s">
        <v>21</v>
      </c>
      <c r="H473" s="12"/>
      <c r="I473" s="12"/>
      <c r="J473" s="11"/>
      <c r="K473" s="10"/>
      <c r="L473" s="9"/>
    </row>
    <row r="474" spans="1:14" x14ac:dyDescent="0.25">
      <c r="A474" s="4"/>
      <c r="B474" s="8"/>
      <c r="C474" s="8"/>
      <c r="D474" s="8"/>
      <c r="E474" s="8"/>
      <c r="F474" s="8"/>
      <c r="G474" s="7" t="s">
        <v>653</v>
      </c>
      <c r="H474" s="7" t="s">
        <v>3</v>
      </c>
      <c r="I474" s="7" t="s">
        <v>349</v>
      </c>
      <c r="J474" s="3" t="s">
        <v>1705</v>
      </c>
      <c r="K474" s="6" t="s">
        <v>654</v>
      </c>
      <c r="L474" s="5" t="s">
        <v>655</v>
      </c>
      <c r="M474" s="17">
        <f t="shared" si="28"/>
        <v>2.3587962962962949E-2</v>
      </c>
      <c r="N474">
        <f t="shared" si="29"/>
        <v>4</v>
      </c>
    </row>
    <row r="475" spans="1:14" x14ac:dyDescent="0.25">
      <c r="A475" s="4"/>
      <c r="B475" s="8"/>
      <c r="C475" s="8"/>
      <c r="D475" s="8"/>
      <c r="E475" s="8"/>
      <c r="F475" s="8"/>
      <c r="G475" s="7" t="s">
        <v>656</v>
      </c>
      <c r="H475" s="7" t="s">
        <v>3</v>
      </c>
      <c r="I475" s="7" t="s">
        <v>349</v>
      </c>
      <c r="J475" s="3" t="s">
        <v>1705</v>
      </c>
      <c r="K475" s="6" t="s">
        <v>657</v>
      </c>
      <c r="L475" s="5" t="s">
        <v>658</v>
      </c>
      <c r="M475" s="17">
        <f t="shared" si="28"/>
        <v>2.3564814814814844E-2</v>
      </c>
      <c r="N475">
        <f t="shared" si="29"/>
        <v>5</v>
      </c>
    </row>
    <row r="476" spans="1:14" x14ac:dyDescent="0.25">
      <c r="A476" s="4"/>
      <c r="B476" s="8"/>
      <c r="C476" s="8"/>
      <c r="D476" s="8"/>
      <c r="E476" s="8"/>
      <c r="F476" s="8"/>
      <c r="G476" s="7" t="s">
        <v>998</v>
      </c>
      <c r="H476" s="7" t="s">
        <v>3</v>
      </c>
      <c r="I476" s="7" t="s">
        <v>738</v>
      </c>
      <c r="J476" s="3" t="s">
        <v>1705</v>
      </c>
      <c r="K476" s="6" t="s">
        <v>999</v>
      </c>
      <c r="L476" s="5" t="s">
        <v>1000</v>
      </c>
      <c r="M476" s="17">
        <f t="shared" si="28"/>
        <v>2.0277777777777756E-2</v>
      </c>
      <c r="N476">
        <f t="shared" si="29"/>
        <v>4</v>
      </c>
    </row>
    <row r="477" spans="1:14" x14ac:dyDescent="0.25">
      <c r="A477" s="4"/>
      <c r="B477" s="8"/>
      <c r="C477" s="8"/>
      <c r="D477" s="8"/>
      <c r="E477" s="8"/>
      <c r="F477" s="8"/>
      <c r="G477" s="7" t="s">
        <v>1001</v>
      </c>
      <c r="H477" s="7" t="s">
        <v>3</v>
      </c>
      <c r="I477" s="7" t="s">
        <v>738</v>
      </c>
      <c r="J477" s="3" t="s">
        <v>1705</v>
      </c>
      <c r="K477" s="6" t="s">
        <v>1002</v>
      </c>
      <c r="L477" s="5" t="s">
        <v>1003</v>
      </c>
      <c r="M477" s="17">
        <f t="shared" si="28"/>
        <v>3.4409722222222244E-2</v>
      </c>
      <c r="N477">
        <f t="shared" si="29"/>
        <v>5</v>
      </c>
    </row>
    <row r="478" spans="1:14" x14ac:dyDescent="0.25">
      <c r="A478" s="4"/>
      <c r="B478" s="8"/>
      <c r="C478" s="8"/>
      <c r="D478" s="8"/>
      <c r="E478" s="8"/>
      <c r="F478" s="8"/>
      <c r="G478" s="7" t="s">
        <v>1380</v>
      </c>
      <c r="H478" s="7" t="s">
        <v>3</v>
      </c>
      <c r="I478" s="7" t="s">
        <v>1075</v>
      </c>
      <c r="J478" s="3" t="s">
        <v>1705</v>
      </c>
      <c r="K478" s="6" t="s">
        <v>1381</v>
      </c>
      <c r="L478" s="5" t="s">
        <v>1382</v>
      </c>
      <c r="M478" s="17">
        <f t="shared" si="28"/>
        <v>1.7094907407407399E-2</v>
      </c>
      <c r="N478">
        <f t="shared" si="29"/>
        <v>1</v>
      </c>
    </row>
    <row r="479" spans="1:14" x14ac:dyDescent="0.25">
      <c r="A479" s="4"/>
      <c r="B479" s="8"/>
      <c r="C479" s="8"/>
      <c r="D479" s="8"/>
      <c r="E479" s="8"/>
      <c r="F479" s="8"/>
      <c r="G479" s="7" t="s">
        <v>1608</v>
      </c>
      <c r="H479" s="7" t="s">
        <v>3</v>
      </c>
      <c r="I479" s="7" t="s">
        <v>1451</v>
      </c>
      <c r="J479" s="3" t="s">
        <v>1705</v>
      </c>
      <c r="K479" s="6" t="s">
        <v>1609</v>
      </c>
      <c r="L479" s="5" t="s">
        <v>1610</v>
      </c>
      <c r="M479" s="17">
        <f t="shared" si="28"/>
        <v>2.1493055555555529E-2</v>
      </c>
      <c r="N479">
        <f t="shared" si="29"/>
        <v>4</v>
      </c>
    </row>
    <row r="480" spans="1:14" x14ac:dyDescent="0.25">
      <c r="A480" s="4"/>
      <c r="B480" s="8"/>
      <c r="C480" s="7" t="s">
        <v>1004</v>
      </c>
      <c r="D480" s="7" t="s">
        <v>1005</v>
      </c>
      <c r="E480" s="7" t="s">
        <v>1005</v>
      </c>
      <c r="F480" s="7" t="s">
        <v>5</v>
      </c>
      <c r="G480" s="13" t="s">
        <v>21</v>
      </c>
      <c r="H480" s="12"/>
      <c r="I480" s="12"/>
      <c r="J480" s="11"/>
      <c r="K480" s="10"/>
      <c r="L480" s="9"/>
    </row>
    <row r="481" spans="1:14" x14ac:dyDescent="0.25">
      <c r="A481" s="4"/>
      <c r="B481" s="8"/>
      <c r="C481" s="8"/>
      <c r="D481" s="8"/>
      <c r="E481" s="8"/>
      <c r="F481" s="8"/>
      <c r="G481" s="7" t="s">
        <v>1006</v>
      </c>
      <c r="H481" s="7" t="s">
        <v>3</v>
      </c>
      <c r="I481" s="7" t="s">
        <v>738</v>
      </c>
      <c r="J481" s="3" t="s">
        <v>1705</v>
      </c>
      <c r="K481" s="6" t="s">
        <v>1007</v>
      </c>
      <c r="L481" s="5" t="s">
        <v>1008</v>
      </c>
      <c r="M481" s="17">
        <f t="shared" si="28"/>
        <v>2.9155092592592607E-2</v>
      </c>
      <c r="N481">
        <f t="shared" si="29"/>
        <v>5</v>
      </c>
    </row>
    <row r="482" spans="1:14" x14ac:dyDescent="0.25">
      <c r="A482" s="4"/>
      <c r="B482" s="8"/>
      <c r="C482" s="8"/>
      <c r="D482" s="8"/>
      <c r="E482" s="8"/>
      <c r="F482" s="8"/>
      <c r="G482" s="7" t="s">
        <v>1383</v>
      </c>
      <c r="H482" s="7" t="s">
        <v>3</v>
      </c>
      <c r="I482" s="7" t="s">
        <v>1075</v>
      </c>
      <c r="J482" s="3" t="s">
        <v>1705</v>
      </c>
      <c r="K482" s="6" t="s">
        <v>1384</v>
      </c>
      <c r="L482" s="5" t="s">
        <v>1385</v>
      </c>
      <c r="M482" s="17">
        <f t="shared" si="28"/>
        <v>2.5451388888888926E-2</v>
      </c>
      <c r="N482">
        <f t="shared" si="29"/>
        <v>6</v>
      </c>
    </row>
    <row r="483" spans="1:14" x14ac:dyDescent="0.25">
      <c r="A483" s="4"/>
      <c r="B483" s="8"/>
      <c r="C483" s="8"/>
      <c r="D483" s="8"/>
      <c r="E483" s="8"/>
      <c r="F483" s="8"/>
      <c r="G483" s="7" t="s">
        <v>1611</v>
      </c>
      <c r="H483" s="7" t="s">
        <v>3</v>
      </c>
      <c r="I483" s="7" t="s">
        <v>1451</v>
      </c>
      <c r="J483" s="3" t="s">
        <v>1705</v>
      </c>
      <c r="K483" s="6" t="s">
        <v>1612</v>
      </c>
      <c r="L483" s="5" t="s">
        <v>1613</v>
      </c>
      <c r="M483" s="17">
        <f t="shared" si="28"/>
        <v>2.187499999999995E-2</v>
      </c>
      <c r="N483">
        <f t="shared" si="29"/>
        <v>5</v>
      </c>
    </row>
    <row r="484" spans="1:14" x14ac:dyDescent="0.25">
      <c r="A484" s="4"/>
      <c r="B484" s="8"/>
      <c r="C484" s="7" t="s">
        <v>230</v>
      </c>
      <c r="D484" s="7" t="s">
        <v>229</v>
      </c>
      <c r="E484" s="7" t="s">
        <v>229</v>
      </c>
      <c r="F484" s="7" t="s">
        <v>5</v>
      </c>
      <c r="G484" s="13" t="s">
        <v>21</v>
      </c>
      <c r="H484" s="12"/>
      <c r="I484" s="12"/>
      <c r="J484" s="11"/>
      <c r="K484" s="10"/>
      <c r="L484" s="9"/>
    </row>
    <row r="485" spans="1:14" x14ac:dyDescent="0.25">
      <c r="A485" s="4"/>
      <c r="B485" s="8"/>
      <c r="C485" s="8"/>
      <c r="D485" s="8"/>
      <c r="E485" s="8"/>
      <c r="F485" s="8"/>
      <c r="G485" s="7" t="s">
        <v>1009</v>
      </c>
      <c r="H485" s="7" t="s">
        <v>3</v>
      </c>
      <c r="I485" s="7" t="s">
        <v>738</v>
      </c>
      <c r="J485" s="3" t="s">
        <v>1705</v>
      </c>
      <c r="K485" s="6" t="s">
        <v>1010</v>
      </c>
      <c r="L485" s="5" t="s">
        <v>1011</v>
      </c>
      <c r="M485" s="17">
        <f t="shared" si="28"/>
        <v>1.3159722222222281E-2</v>
      </c>
      <c r="N485">
        <f t="shared" si="29"/>
        <v>18</v>
      </c>
    </row>
    <row r="486" spans="1:14" x14ac:dyDescent="0.25">
      <c r="A486" s="4"/>
      <c r="B486" s="8"/>
      <c r="C486" s="8"/>
      <c r="D486" s="8"/>
      <c r="E486" s="8"/>
      <c r="F486" s="8"/>
      <c r="G486" s="7" t="s">
        <v>1386</v>
      </c>
      <c r="H486" s="7" t="s">
        <v>3</v>
      </c>
      <c r="I486" s="7" t="s">
        <v>1075</v>
      </c>
      <c r="J486" s="3" t="s">
        <v>1705</v>
      </c>
      <c r="K486" s="6" t="s">
        <v>1387</v>
      </c>
      <c r="L486" s="5" t="s">
        <v>1388</v>
      </c>
      <c r="M486" s="17">
        <f t="shared" si="28"/>
        <v>2.1793981481481484E-2</v>
      </c>
      <c r="N486">
        <f t="shared" si="29"/>
        <v>12</v>
      </c>
    </row>
    <row r="487" spans="1:14" x14ac:dyDescent="0.25">
      <c r="A487" s="4"/>
      <c r="B487" s="8"/>
      <c r="C487" s="8"/>
      <c r="D487" s="8"/>
      <c r="E487" s="8"/>
      <c r="F487" s="8"/>
      <c r="G487" s="7" t="s">
        <v>1389</v>
      </c>
      <c r="H487" s="7" t="s">
        <v>3</v>
      </c>
      <c r="I487" s="7" t="s">
        <v>1075</v>
      </c>
      <c r="J487" s="3" t="s">
        <v>1705</v>
      </c>
      <c r="K487" s="6" t="s">
        <v>1390</v>
      </c>
      <c r="L487" s="5" t="s">
        <v>1391</v>
      </c>
      <c r="M487" s="17">
        <f t="shared" si="28"/>
        <v>2.0428240740740788E-2</v>
      </c>
      <c r="N487">
        <f t="shared" si="29"/>
        <v>19</v>
      </c>
    </row>
    <row r="488" spans="1:14" x14ac:dyDescent="0.25">
      <c r="A488" s="4"/>
      <c r="B488" s="8"/>
      <c r="C488" s="7" t="s">
        <v>115</v>
      </c>
      <c r="D488" s="7" t="s">
        <v>114</v>
      </c>
      <c r="E488" s="7" t="s">
        <v>114</v>
      </c>
      <c r="F488" s="7" t="s">
        <v>5</v>
      </c>
      <c r="G488" s="13" t="s">
        <v>21</v>
      </c>
      <c r="H488" s="12"/>
      <c r="I488" s="12"/>
      <c r="J488" s="11"/>
      <c r="K488" s="10"/>
      <c r="L488" s="9"/>
    </row>
    <row r="489" spans="1:14" x14ac:dyDescent="0.25">
      <c r="A489" s="4"/>
      <c r="B489" s="8"/>
      <c r="C489" s="8"/>
      <c r="D489" s="8"/>
      <c r="E489" s="8"/>
      <c r="F489" s="8"/>
      <c r="G489" s="7" t="s">
        <v>113</v>
      </c>
      <c r="H489" s="7" t="s">
        <v>3</v>
      </c>
      <c r="I489" s="7" t="s">
        <v>2</v>
      </c>
      <c r="J489" s="3" t="s">
        <v>1705</v>
      </c>
      <c r="K489" s="6" t="s">
        <v>112</v>
      </c>
      <c r="L489" s="5" t="s">
        <v>111</v>
      </c>
      <c r="M489" s="17">
        <f t="shared" si="28"/>
        <v>1.4155092592592566E-2</v>
      </c>
      <c r="N489">
        <f t="shared" si="29"/>
        <v>7</v>
      </c>
    </row>
    <row r="490" spans="1:14" x14ac:dyDescent="0.25">
      <c r="A490" s="4"/>
      <c r="B490" s="8"/>
      <c r="C490" s="8"/>
      <c r="D490" s="8"/>
      <c r="E490" s="8"/>
      <c r="F490" s="8"/>
      <c r="G490" s="7" t="s">
        <v>659</v>
      </c>
      <c r="H490" s="7" t="s">
        <v>3</v>
      </c>
      <c r="I490" s="7" t="s">
        <v>349</v>
      </c>
      <c r="J490" s="3" t="s">
        <v>1705</v>
      </c>
      <c r="K490" s="6" t="s">
        <v>660</v>
      </c>
      <c r="L490" s="5" t="s">
        <v>661</v>
      </c>
      <c r="M490" s="17">
        <f t="shared" si="28"/>
        <v>3.3113425925925977E-2</v>
      </c>
      <c r="N490">
        <f t="shared" si="29"/>
        <v>7</v>
      </c>
    </row>
    <row r="491" spans="1:14" x14ac:dyDescent="0.25">
      <c r="A491" s="4"/>
      <c r="B491" s="8"/>
      <c r="C491" s="8"/>
      <c r="D491" s="8"/>
      <c r="E491" s="8"/>
      <c r="F491" s="8"/>
      <c r="G491" s="7" t="s">
        <v>1012</v>
      </c>
      <c r="H491" s="7" t="s">
        <v>3</v>
      </c>
      <c r="I491" s="7" t="s">
        <v>738</v>
      </c>
      <c r="J491" s="3" t="s">
        <v>1705</v>
      </c>
      <c r="K491" s="6" t="s">
        <v>1013</v>
      </c>
      <c r="L491" s="5" t="s">
        <v>1014</v>
      </c>
      <c r="M491" s="17">
        <f t="shared" si="28"/>
        <v>2.5694444444444464E-2</v>
      </c>
      <c r="N491">
        <f t="shared" si="29"/>
        <v>7</v>
      </c>
    </row>
    <row r="492" spans="1:14" x14ac:dyDescent="0.25">
      <c r="A492" s="4"/>
      <c r="B492" s="8"/>
      <c r="C492" s="8"/>
      <c r="D492" s="8"/>
      <c r="E492" s="8"/>
      <c r="F492" s="8"/>
      <c r="G492" s="7" t="s">
        <v>1015</v>
      </c>
      <c r="H492" s="7" t="s">
        <v>3</v>
      </c>
      <c r="I492" s="7" t="s">
        <v>738</v>
      </c>
      <c r="J492" s="3" t="s">
        <v>1705</v>
      </c>
      <c r="K492" s="6" t="s">
        <v>1016</v>
      </c>
      <c r="L492" s="5" t="s">
        <v>1017</v>
      </c>
      <c r="M492" s="17">
        <f t="shared" si="28"/>
        <v>1.7164351851851833E-2</v>
      </c>
      <c r="N492">
        <f t="shared" si="29"/>
        <v>12</v>
      </c>
    </row>
    <row r="493" spans="1:14" x14ac:dyDescent="0.25">
      <c r="A493" s="4"/>
      <c r="B493" s="8"/>
      <c r="C493" s="8"/>
      <c r="D493" s="8"/>
      <c r="E493" s="8"/>
      <c r="F493" s="8"/>
      <c r="G493" s="7" t="s">
        <v>1392</v>
      </c>
      <c r="H493" s="7" t="s">
        <v>3</v>
      </c>
      <c r="I493" s="7" t="s">
        <v>1075</v>
      </c>
      <c r="J493" s="3" t="s">
        <v>1705</v>
      </c>
      <c r="K493" s="6" t="s">
        <v>1393</v>
      </c>
      <c r="L493" s="5" t="s">
        <v>1394</v>
      </c>
      <c r="M493" s="17">
        <f t="shared" si="28"/>
        <v>2.5914351851851869E-2</v>
      </c>
      <c r="N493">
        <f t="shared" si="29"/>
        <v>4</v>
      </c>
    </row>
    <row r="494" spans="1:14" x14ac:dyDescent="0.25">
      <c r="A494" s="4"/>
      <c r="B494" s="8"/>
      <c r="C494" s="8"/>
      <c r="D494" s="8"/>
      <c r="E494" s="8"/>
      <c r="F494" s="8"/>
      <c r="G494" s="7" t="s">
        <v>1395</v>
      </c>
      <c r="H494" s="7" t="s">
        <v>3</v>
      </c>
      <c r="I494" s="7" t="s">
        <v>1075</v>
      </c>
      <c r="J494" s="3" t="s">
        <v>1705</v>
      </c>
      <c r="K494" s="6" t="s">
        <v>1396</v>
      </c>
      <c r="L494" s="5" t="s">
        <v>1397</v>
      </c>
      <c r="M494" s="17">
        <f t="shared" si="28"/>
        <v>2.1412037037037035E-2</v>
      </c>
      <c r="N494">
        <f t="shared" si="29"/>
        <v>7</v>
      </c>
    </row>
    <row r="495" spans="1:14" x14ac:dyDescent="0.25">
      <c r="A495" s="4"/>
      <c r="B495" s="8"/>
      <c r="C495" s="7" t="s">
        <v>110</v>
      </c>
      <c r="D495" s="7" t="s">
        <v>109</v>
      </c>
      <c r="E495" s="7" t="s">
        <v>109</v>
      </c>
      <c r="F495" s="7" t="s">
        <v>5</v>
      </c>
      <c r="G495" s="13" t="s">
        <v>21</v>
      </c>
      <c r="H495" s="12"/>
      <c r="I495" s="12"/>
      <c r="J495" s="11"/>
      <c r="K495" s="10"/>
      <c r="L495" s="9"/>
    </row>
    <row r="496" spans="1:14" x14ac:dyDescent="0.25">
      <c r="A496" s="4"/>
      <c r="B496" s="8"/>
      <c r="C496" s="8"/>
      <c r="D496" s="8"/>
      <c r="E496" s="8"/>
      <c r="F496" s="8"/>
      <c r="G496" s="7" t="s">
        <v>108</v>
      </c>
      <c r="H496" s="7" t="s">
        <v>3</v>
      </c>
      <c r="I496" s="7" t="s">
        <v>2</v>
      </c>
      <c r="J496" s="3" t="s">
        <v>1705</v>
      </c>
      <c r="K496" s="6" t="s">
        <v>107</v>
      </c>
      <c r="L496" s="5" t="s">
        <v>106</v>
      </c>
      <c r="M496" s="17">
        <f t="shared" si="28"/>
        <v>1.6874999999999973E-2</v>
      </c>
      <c r="N496">
        <f t="shared" si="29"/>
        <v>14</v>
      </c>
    </row>
    <row r="497" spans="1:14" x14ac:dyDescent="0.25">
      <c r="A497" s="4"/>
      <c r="B497" s="8"/>
      <c r="C497" s="8"/>
      <c r="D497" s="8"/>
      <c r="E497" s="8"/>
      <c r="F497" s="8"/>
      <c r="G497" s="7" t="s">
        <v>105</v>
      </c>
      <c r="H497" s="7" t="s">
        <v>3</v>
      </c>
      <c r="I497" s="7" t="s">
        <v>2</v>
      </c>
      <c r="J497" s="3" t="s">
        <v>1705</v>
      </c>
      <c r="K497" s="6" t="s">
        <v>104</v>
      </c>
      <c r="L497" s="5" t="s">
        <v>103</v>
      </c>
      <c r="M497" s="17">
        <f t="shared" si="28"/>
        <v>1.5092592592592546E-2</v>
      </c>
      <c r="N497">
        <f t="shared" si="29"/>
        <v>15</v>
      </c>
    </row>
    <row r="498" spans="1:14" x14ac:dyDescent="0.25">
      <c r="A498" s="4"/>
      <c r="B498" s="8"/>
      <c r="C498" s="8"/>
      <c r="D498" s="8"/>
      <c r="E498" s="8"/>
      <c r="F498" s="8"/>
      <c r="G498" s="7" t="s">
        <v>1398</v>
      </c>
      <c r="H498" s="7" t="s">
        <v>3</v>
      </c>
      <c r="I498" s="7" t="s">
        <v>1075</v>
      </c>
      <c r="J498" s="3" t="s">
        <v>1705</v>
      </c>
      <c r="K498" s="6" t="s">
        <v>1399</v>
      </c>
      <c r="L498" s="5" t="s">
        <v>1400</v>
      </c>
      <c r="M498" s="17">
        <f t="shared" si="28"/>
        <v>1.7349537037037066E-2</v>
      </c>
      <c r="N498">
        <f t="shared" si="29"/>
        <v>6</v>
      </c>
    </row>
    <row r="499" spans="1:14" x14ac:dyDescent="0.25">
      <c r="A499" s="4"/>
      <c r="B499" s="8"/>
      <c r="C499" s="8"/>
      <c r="D499" s="8"/>
      <c r="E499" s="8"/>
      <c r="F499" s="8"/>
      <c r="G499" s="7" t="s">
        <v>1401</v>
      </c>
      <c r="H499" s="7" t="s">
        <v>3</v>
      </c>
      <c r="I499" s="7" t="s">
        <v>1075</v>
      </c>
      <c r="J499" s="3" t="s">
        <v>1705</v>
      </c>
      <c r="K499" s="6" t="s">
        <v>1402</v>
      </c>
      <c r="L499" s="5" t="s">
        <v>1403</v>
      </c>
      <c r="M499" s="17">
        <f t="shared" si="28"/>
        <v>2.8784722222222225E-2</v>
      </c>
      <c r="N499">
        <f t="shared" si="29"/>
        <v>10</v>
      </c>
    </row>
    <row r="500" spans="1:14" x14ac:dyDescent="0.25">
      <c r="A500" s="4"/>
      <c r="B500" s="8"/>
      <c r="C500" s="7" t="s">
        <v>53</v>
      </c>
      <c r="D500" s="7" t="s">
        <v>52</v>
      </c>
      <c r="E500" s="13" t="s">
        <v>21</v>
      </c>
      <c r="F500" s="12"/>
      <c r="G500" s="12"/>
      <c r="H500" s="12"/>
      <c r="I500" s="12"/>
      <c r="J500" s="11"/>
      <c r="K500" s="10"/>
      <c r="L500" s="9"/>
    </row>
    <row r="501" spans="1:14" x14ac:dyDescent="0.25">
      <c r="A501" s="4"/>
      <c r="B501" s="8"/>
      <c r="C501" s="8"/>
      <c r="D501" s="8"/>
      <c r="E501" s="7" t="s">
        <v>102</v>
      </c>
      <c r="F501" s="7" t="s">
        <v>5</v>
      </c>
      <c r="G501" s="13" t="s">
        <v>21</v>
      </c>
      <c r="H501" s="12"/>
      <c r="I501" s="12"/>
      <c r="J501" s="11"/>
      <c r="K501" s="10"/>
      <c r="L501" s="9"/>
    </row>
    <row r="502" spans="1:14" x14ac:dyDescent="0.25">
      <c r="A502" s="4"/>
      <c r="B502" s="8"/>
      <c r="C502" s="8"/>
      <c r="D502" s="8"/>
      <c r="E502" s="8"/>
      <c r="F502" s="8"/>
      <c r="G502" s="7" t="s">
        <v>101</v>
      </c>
      <c r="H502" s="7" t="s">
        <v>85</v>
      </c>
      <c r="I502" s="7" t="s">
        <v>2</v>
      </c>
      <c r="J502" s="3" t="s">
        <v>1705</v>
      </c>
      <c r="K502" s="6" t="s">
        <v>100</v>
      </c>
      <c r="L502" s="5" t="s">
        <v>99</v>
      </c>
      <c r="M502" s="17">
        <f t="shared" si="28"/>
        <v>1.3368055555555564E-2</v>
      </c>
      <c r="N502">
        <f t="shared" si="29"/>
        <v>3</v>
      </c>
    </row>
    <row r="503" spans="1:14" x14ac:dyDescent="0.25">
      <c r="A503" s="4"/>
      <c r="B503" s="8"/>
      <c r="C503" s="8"/>
      <c r="D503" s="8"/>
      <c r="E503" s="8"/>
      <c r="F503" s="8"/>
      <c r="G503" s="7" t="s">
        <v>98</v>
      </c>
      <c r="H503" s="7" t="s">
        <v>85</v>
      </c>
      <c r="I503" s="7" t="s">
        <v>2</v>
      </c>
      <c r="J503" s="3" t="s">
        <v>1705</v>
      </c>
      <c r="K503" s="6" t="s">
        <v>97</v>
      </c>
      <c r="L503" s="5" t="s">
        <v>96</v>
      </c>
      <c r="M503" s="17">
        <f t="shared" si="28"/>
        <v>1.7395833333333333E-2</v>
      </c>
      <c r="N503">
        <f t="shared" si="29"/>
        <v>7</v>
      </c>
    </row>
    <row r="504" spans="1:14" x14ac:dyDescent="0.25">
      <c r="A504" s="4"/>
      <c r="B504" s="8"/>
      <c r="C504" s="8"/>
      <c r="D504" s="8"/>
      <c r="E504" s="8"/>
      <c r="F504" s="8"/>
      <c r="G504" s="7" t="s">
        <v>95</v>
      </c>
      <c r="H504" s="7" t="s">
        <v>3</v>
      </c>
      <c r="I504" s="7" t="s">
        <v>2</v>
      </c>
      <c r="J504" s="3" t="s">
        <v>1705</v>
      </c>
      <c r="K504" s="6" t="s">
        <v>94</v>
      </c>
      <c r="L504" s="5" t="s">
        <v>93</v>
      </c>
      <c r="M504" s="17">
        <f t="shared" si="28"/>
        <v>2.3460648148148078E-2</v>
      </c>
      <c r="N504">
        <f t="shared" si="29"/>
        <v>13</v>
      </c>
    </row>
    <row r="505" spans="1:14" x14ac:dyDescent="0.25">
      <c r="A505" s="4"/>
      <c r="B505" s="8"/>
      <c r="C505" s="8"/>
      <c r="D505" s="8"/>
      <c r="E505" s="8"/>
      <c r="F505" s="8"/>
      <c r="G505" s="7" t="s">
        <v>92</v>
      </c>
      <c r="H505" s="7" t="s">
        <v>85</v>
      </c>
      <c r="I505" s="7" t="s">
        <v>2</v>
      </c>
      <c r="J505" s="3" t="s">
        <v>1705</v>
      </c>
      <c r="K505" s="6" t="s">
        <v>91</v>
      </c>
      <c r="L505" s="5" t="s">
        <v>90</v>
      </c>
      <c r="M505" s="17">
        <f t="shared" si="28"/>
        <v>2.5821759259259336E-2</v>
      </c>
      <c r="N505">
        <f t="shared" si="29"/>
        <v>14</v>
      </c>
    </row>
    <row r="506" spans="1:14" x14ac:dyDescent="0.25">
      <c r="A506" s="4"/>
      <c r="B506" s="8"/>
      <c r="C506" s="8"/>
      <c r="D506" s="8"/>
      <c r="E506" s="8"/>
      <c r="F506" s="8"/>
      <c r="G506" s="7" t="s">
        <v>89</v>
      </c>
      <c r="H506" s="7" t="s">
        <v>85</v>
      </c>
      <c r="I506" s="7" t="s">
        <v>2</v>
      </c>
      <c r="J506" s="3" t="s">
        <v>1705</v>
      </c>
      <c r="K506" s="6" t="s">
        <v>88</v>
      </c>
      <c r="L506" s="5" t="s">
        <v>87</v>
      </c>
      <c r="M506" s="17">
        <f t="shared" si="28"/>
        <v>1.2951388888889026E-2</v>
      </c>
      <c r="N506">
        <f t="shared" si="29"/>
        <v>20</v>
      </c>
    </row>
    <row r="507" spans="1:14" x14ac:dyDescent="0.25">
      <c r="A507" s="4"/>
      <c r="B507" s="8"/>
      <c r="C507" s="8"/>
      <c r="D507" s="8"/>
      <c r="E507" s="8"/>
      <c r="F507" s="8"/>
      <c r="G507" s="7" t="s">
        <v>86</v>
      </c>
      <c r="H507" s="7" t="s">
        <v>85</v>
      </c>
      <c r="I507" s="7" t="s">
        <v>2</v>
      </c>
      <c r="J507" s="3" t="s">
        <v>1705</v>
      </c>
      <c r="K507" s="6" t="s">
        <v>84</v>
      </c>
      <c r="L507" s="5" t="s">
        <v>83</v>
      </c>
      <c r="M507" s="17">
        <f t="shared" si="28"/>
        <v>1.2523148148148033E-2</v>
      </c>
      <c r="N507">
        <f t="shared" si="29"/>
        <v>21</v>
      </c>
    </row>
    <row r="508" spans="1:14" x14ac:dyDescent="0.25">
      <c r="A508" s="4"/>
      <c r="B508" s="8"/>
      <c r="C508" s="8"/>
      <c r="D508" s="8"/>
      <c r="E508" s="8"/>
      <c r="F508" s="8"/>
      <c r="G508" s="7" t="s">
        <v>662</v>
      </c>
      <c r="H508" s="7" t="s">
        <v>85</v>
      </c>
      <c r="I508" s="7" t="s">
        <v>349</v>
      </c>
      <c r="J508" s="3" t="s">
        <v>1705</v>
      </c>
      <c r="K508" s="6" t="s">
        <v>663</v>
      </c>
      <c r="L508" s="5" t="s">
        <v>664</v>
      </c>
      <c r="M508" s="17">
        <f t="shared" si="28"/>
        <v>1.5162037037037029E-2</v>
      </c>
      <c r="N508">
        <f t="shared" si="29"/>
        <v>3</v>
      </c>
    </row>
    <row r="509" spans="1:14" x14ac:dyDescent="0.25">
      <c r="A509" s="4"/>
      <c r="B509" s="8"/>
      <c r="C509" s="8"/>
      <c r="D509" s="8"/>
      <c r="E509" s="8"/>
      <c r="F509" s="8"/>
      <c r="G509" s="7" t="s">
        <v>665</v>
      </c>
      <c r="H509" s="7" t="s">
        <v>85</v>
      </c>
      <c r="I509" s="7" t="s">
        <v>349</v>
      </c>
      <c r="J509" s="3" t="s">
        <v>1705</v>
      </c>
      <c r="K509" s="6" t="s">
        <v>666</v>
      </c>
      <c r="L509" s="5" t="s">
        <v>667</v>
      </c>
      <c r="M509" s="17">
        <f t="shared" si="28"/>
        <v>2.5023148148148155E-2</v>
      </c>
      <c r="N509">
        <f t="shared" si="29"/>
        <v>6</v>
      </c>
    </row>
    <row r="510" spans="1:14" x14ac:dyDescent="0.25">
      <c r="A510" s="4"/>
      <c r="B510" s="8"/>
      <c r="C510" s="8"/>
      <c r="D510" s="8"/>
      <c r="E510" s="8"/>
      <c r="F510" s="8"/>
      <c r="G510" s="7" t="s">
        <v>668</v>
      </c>
      <c r="H510" s="7" t="s">
        <v>85</v>
      </c>
      <c r="I510" s="7" t="s">
        <v>349</v>
      </c>
      <c r="J510" s="3" t="s">
        <v>1705</v>
      </c>
      <c r="K510" s="6" t="s">
        <v>669</v>
      </c>
      <c r="L510" s="5" t="s">
        <v>670</v>
      </c>
      <c r="M510" s="17">
        <f t="shared" si="28"/>
        <v>1.5497685185185239E-2</v>
      </c>
      <c r="N510">
        <f t="shared" si="29"/>
        <v>10</v>
      </c>
    </row>
    <row r="511" spans="1:14" x14ac:dyDescent="0.25">
      <c r="A511" s="4"/>
      <c r="B511" s="8"/>
      <c r="C511" s="8"/>
      <c r="D511" s="8"/>
      <c r="E511" s="8"/>
      <c r="F511" s="8"/>
      <c r="G511" s="7" t="s">
        <v>671</v>
      </c>
      <c r="H511" s="7" t="s">
        <v>85</v>
      </c>
      <c r="I511" s="7" t="s">
        <v>349</v>
      </c>
      <c r="J511" s="3" t="s">
        <v>1705</v>
      </c>
      <c r="K511" s="6" t="s">
        <v>672</v>
      </c>
      <c r="L511" s="5" t="s">
        <v>673</v>
      </c>
      <c r="M511" s="17">
        <f t="shared" si="28"/>
        <v>2.7488425925925986E-2</v>
      </c>
      <c r="N511">
        <f t="shared" si="29"/>
        <v>11</v>
      </c>
    </row>
    <row r="512" spans="1:14" x14ac:dyDescent="0.25">
      <c r="A512" s="4"/>
      <c r="B512" s="8"/>
      <c r="C512" s="8"/>
      <c r="D512" s="8"/>
      <c r="E512" s="8"/>
      <c r="F512" s="8"/>
      <c r="G512" s="7" t="s">
        <v>674</v>
      </c>
      <c r="H512" s="7" t="s">
        <v>85</v>
      </c>
      <c r="I512" s="7" t="s">
        <v>349</v>
      </c>
      <c r="J512" s="3" t="s">
        <v>1705</v>
      </c>
      <c r="K512" s="6" t="s">
        <v>675</v>
      </c>
      <c r="L512" s="5" t="s">
        <v>676</v>
      </c>
      <c r="M512" s="17">
        <f t="shared" si="28"/>
        <v>2.429398148148143E-2</v>
      </c>
      <c r="N512">
        <f t="shared" si="29"/>
        <v>17</v>
      </c>
    </row>
    <row r="513" spans="1:14" x14ac:dyDescent="0.25">
      <c r="A513" s="4"/>
      <c r="B513" s="8"/>
      <c r="C513" s="8"/>
      <c r="D513" s="8"/>
      <c r="E513" s="8"/>
      <c r="F513" s="8"/>
      <c r="G513" s="7" t="s">
        <v>1018</v>
      </c>
      <c r="H513" s="7" t="s">
        <v>85</v>
      </c>
      <c r="I513" s="7" t="s">
        <v>738</v>
      </c>
      <c r="J513" s="3" t="s">
        <v>1705</v>
      </c>
      <c r="K513" s="24" t="s">
        <v>1019</v>
      </c>
      <c r="L513" s="25" t="s">
        <v>1020</v>
      </c>
      <c r="M513" s="26">
        <f t="shared" si="28"/>
        <v>2.2731481481481478E-2</v>
      </c>
      <c r="N513" s="27">
        <v>0</v>
      </c>
    </row>
    <row r="514" spans="1:14" x14ac:dyDescent="0.25">
      <c r="A514" s="4"/>
      <c r="B514" s="8"/>
      <c r="C514" s="8"/>
      <c r="D514" s="8"/>
      <c r="E514" s="8"/>
      <c r="F514" s="8"/>
      <c r="G514" s="7" t="s">
        <v>1021</v>
      </c>
      <c r="H514" s="7" t="s">
        <v>85</v>
      </c>
      <c r="I514" s="7" t="s">
        <v>738</v>
      </c>
      <c r="J514" s="3" t="s">
        <v>1705</v>
      </c>
      <c r="K514" s="24" t="s">
        <v>1022</v>
      </c>
      <c r="L514" s="25" t="s">
        <v>1023</v>
      </c>
      <c r="M514" s="26">
        <f t="shared" si="28"/>
        <v>3.0104166666666668E-2</v>
      </c>
      <c r="N514" s="27">
        <v>0</v>
      </c>
    </row>
    <row r="515" spans="1:14" x14ac:dyDescent="0.25">
      <c r="A515" s="4"/>
      <c r="B515" s="8"/>
      <c r="C515" s="8"/>
      <c r="D515" s="8"/>
      <c r="E515" s="8"/>
      <c r="F515" s="8"/>
      <c r="G515" s="7" t="s">
        <v>1024</v>
      </c>
      <c r="H515" s="7" t="s">
        <v>85</v>
      </c>
      <c r="I515" s="7" t="s">
        <v>738</v>
      </c>
      <c r="J515" s="3" t="s">
        <v>1705</v>
      </c>
      <c r="K515" s="6" t="s">
        <v>1025</v>
      </c>
      <c r="L515" s="5" t="s">
        <v>1026</v>
      </c>
      <c r="M515" s="17">
        <f t="shared" ref="M515:M577" si="30">L515-K515</f>
        <v>2.5567129629629592E-2</v>
      </c>
      <c r="N515">
        <f t="shared" ref="N515:N577" si="31">HOUR(K515)</f>
        <v>14</v>
      </c>
    </row>
    <row r="516" spans="1:14" x14ac:dyDescent="0.25">
      <c r="A516" s="4"/>
      <c r="B516" s="8"/>
      <c r="C516" s="8"/>
      <c r="D516" s="8"/>
      <c r="E516" s="8"/>
      <c r="F516" s="8"/>
      <c r="G516" s="7" t="s">
        <v>1027</v>
      </c>
      <c r="H516" s="7" t="s">
        <v>85</v>
      </c>
      <c r="I516" s="7" t="s">
        <v>738</v>
      </c>
      <c r="J516" s="3" t="s">
        <v>1705</v>
      </c>
      <c r="K516" s="6" t="s">
        <v>1028</v>
      </c>
      <c r="L516" s="5" t="s">
        <v>1029</v>
      </c>
      <c r="M516" s="17">
        <f t="shared" si="30"/>
        <v>1.7673611111111209E-2</v>
      </c>
      <c r="N516">
        <f t="shared" si="31"/>
        <v>21</v>
      </c>
    </row>
    <row r="517" spans="1:14" x14ac:dyDescent="0.25">
      <c r="A517" s="4"/>
      <c r="B517" s="8"/>
      <c r="C517" s="8"/>
      <c r="D517" s="8"/>
      <c r="E517" s="8"/>
      <c r="F517" s="8"/>
      <c r="G517" s="7" t="s">
        <v>1030</v>
      </c>
      <c r="H517" s="7" t="s">
        <v>85</v>
      </c>
      <c r="I517" s="7" t="s">
        <v>738</v>
      </c>
      <c r="J517" s="3" t="s">
        <v>1705</v>
      </c>
      <c r="K517" s="6" t="s">
        <v>1031</v>
      </c>
      <c r="L517" s="5" t="s">
        <v>1032</v>
      </c>
      <c r="M517" s="17">
        <f t="shared" si="30"/>
        <v>1.2268518518518512E-2</v>
      </c>
      <c r="N517">
        <f t="shared" si="31"/>
        <v>21</v>
      </c>
    </row>
    <row r="518" spans="1:14" x14ac:dyDescent="0.25">
      <c r="A518" s="4"/>
      <c r="B518" s="8"/>
      <c r="C518" s="8"/>
      <c r="D518" s="8"/>
      <c r="E518" s="8"/>
      <c r="F518" s="8"/>
      <c r="G518" s="7" t="s">
        <v>1033</v>
      </c>
      <c r="H518" s="7" t="s">
        <v>85</v>
      </c>
      <c r="I518" s="7" t="s">
        <v>738</v>
      </c>
      <c r="J518" s="3" t="s">
        <v>1705</v>
      </c>
      <c r="K518" s="19" t="s">
        <v>1034</v>
      </c>
      <c r="L518" s="20" t="s">
        <v>1035</v>
      </c>
      <c r="M518" s="21">
        <f t="shared" si="30"/>
        <v>1.3194444444444398E-2</v>
      </c>
      <c r="N518" s="22">
        <f t="shared" si="31"/>
        <v>23</v>
      </c>
    </row>
    <row r="519" spans="1:14" x14ac:dyDescent="0.25">
      <c r="A519" s="4"/>
      <c r="B519" s="8"/>
      <c r="C519" s="8"/>
      <c r="D519" s="8"/>
      <c r="E519" s="8"/>
      <c r="F519" s="8"/>
      <c r="G519" s="7" t="s">
        <v>1404</v>
      </c>
      <c r="H519" s="7" t="s">
        <v>85</v>
      </c>
      <c r="I519" s="7" t="s">
        <v>1075</v>
      </c>
      <c r="J519" s="3" t="s">
        <v>1705</v>
      </c>
      <c r="K519" s="6" t="s">
        <v>1405</v>
      </c>
      <c r="L519" s="5" t="s">
        <v>1406</v>
      </c>
      <c r="M519" s="17">
        <f t="shared" si="30"/>
        <v>1.3460648148148152E-2</v>
      </c>
      <c r="N519">
        <f t="shared" si="31"/>
        <v>4</v>
      </c>
    </row>
    <row r="520" spans="1:14" x14ac:dyDescent="0.25">
      <c r="A520" s="4"/>
      <c r="B520" s="8"/>
      <c r="C520" s="8"/>
      <c r="D520" s="8"/>
      <c r="E520" s="8"/>
      <c r="F520" s="8"/>
      <c r="G520" s="7" t="s">
        <v>1407</v>
      </c>
      <c r="H520" s="7" t="s">
        <v>85</v>
      </c>
      <c r="I520" s="7" t="s">
        <v>1075</v>
      </c>
      <c r="J520" s="3" t="s">
        <v>1705</v>
      </c>
      <c r="K520" s="6" t="s">
        <v>1408</v>
      </c>
      <c r="L520" s="5" t="s">
        <v>1409</v>
      </c>
      <c r="M520" s="17">
        <f t="shared" si="30"/>
        <v>1.4444444444444482E-2</v>
      </c>
      <c r="N520">
        <f t="shared" si="31"/>
        <v>6</v>
      </c>
    </row>
    <row r="521" spans="1:14" x14ac:dyDescent="0.25">
      <c r="A521" s="4"/>
      <c r="B521" s="8"/>
      <c r="C521" s="8"/>
      <c r="D521" s="8"/>
      <c r="E521" s="8"/>
      <c r="F521" s="8"/>
      <c r="G521" s="7" t="s">
        <v>1410</v>
      </c>
      <c r="H521" s="7" t="s">
        <v>85</v>
      </c>
      <c r="I521" s="7" t="s">
        <v>1075</v>
      </c>
      <c r="J521" s="3" t="s">
        <v>1705</v>
      </c>
      <c r="K521" s="6" t="s">
        <v>1411</v>
      </c>
      <c r="L521" s="5" t="s">
        <v>1412</v>
      </c>
      <c r="M521" s="17">
        <f t="shared" si="30"/>
        <v>1.996527777777779E-2</v>
      </c>
      <c r="N521">
        <f t="shared" si="31"/>
        <v>10</v>
      </c>
    </row>
    <row r="522" spans="1:14" x14ac:dyDescent="0.25">
      <c r="A522" s="4"/>
      <c r="B522" s="8"/>
      <c r="C522" s="8"/>
      <c r="D522" s="8"/>
      <c r="E522" s="8"/>
      <c r="F522" s="8"/>
      <c r="G522" s="7" t="s">
        <v>1413</v>
      </c>
      <c r="H522" s="7" t="s">
        <v>85</v>
      </c>
      <c r="I522" s="7" t="s">
        <v>1075</v>
      </c>
      <c r="J522" s="3" t="s">
        <v>1705</v>
      </c>
      <c r="K522" s="6" t="s">
        <v>1414</v>
      </c>
      <c r="L522" s="5" t="s">
        <v>1415</v>
      </c>
      <c r="M522" s="17">
        <f t="shared" si="30"/>
        <v>2.4386574074074074E-2</v>
      </c>
      <c r="N522">
        <f t="shared" si="31"/>
        <v>10</v>
      </c>
    </row>
    <row r="523" spans="1:14" x14ac:dyDescent="0.25">
      <c r="A523" s="4"/>
      <c r="B523" s="8"/>
      <c r="C523" s="8"/>
      <c r="D523" s="8"/>
      <c r="E523" s="8"/>
      <c r="F523" s="8"/>
      <c r="G523" s="7" t="s">
        <v>1416</v>
      </c>
      <c r="H523" s="7" t="s">
        <v>85</v>
      </c>
      <c r="I523" s="7" t="s">
        <v>1075</v>
      </c>
      <c r="J523" s="3" t="s">
        <v>1705</v>
      </c>
      <c r="K523" s="6" t="s">
        <v>1417</v>
      </c>
      <c r="L523" s="5" t="s">
        <v>1418</v>
      </c>
      <c r="M523" s="17">
        <f t="shared" si="30"/>
        <v>2.712962962962967E-2</v>
      </c>
      <c r="N523">
        <f t="shared" si="31"/>
        <v>11</v>
      </c>
    </row>
    <row r="524" spans="1:14" x14ac:dyDescent="0.25">
      <c r="A524" s="4"/>
      <c r="B524" s="8"/>
      <c r="C524" s="8"/>
      <c r="D524" s="8"/>
      <c r="E524" s="8"/>
      <c r="F524" s="8"/>
      <c r="G524" s="7" t="s">
        <v>1419</v>
      </c>
      <c r="H524" s="7" t="s">
        <v>3</v>
      </c>
      <c r="I524" s="7" t="s">
        <v>1075</v>
      </c>
      <c r="J524" s="3" t="s">
        <v>1705</v>
      </c>
      <c r="K524" s="6" t="s">
        <v>1420</v>
      </c>
      <c r="L524" s="5" t="s">
        <v>1421</v>
      </c>
      <c r="M524" s="17">
        <f t="shared" si="30"/>
        <v>2.302083333333349E-2</v>
      </c>
      <c r="N524">
        <f t="shared" si="31"/>
        <v>17</v>
      </c>
    </row>
    <row r="525" spans="1:14" x14ac:dyDescent="0.25">
      <c r="A525" s="4"/>
      <c r="B525" s="8"/>
      <c r="C525" s="8"/>
      <c r="D525" s="8"/>
      <c r="E525" s="8"/>
      <c r="F525" s="8"/>
      <c r="G525" s="7" t="s">
        <v>1422</v>
      </c>
      <c r="H525" s="7" t="s">
        <v>85</v>
      </c>
      <c r="I525" s="7" t="s">
        <v>1075</v>
      </c>
      <c r="J525" s="3" t="s">
        <v>1705</v>
      </c>
      <c r="K525" s="6" t="s">
        <v>1423</v>
      </c>
      <c r="L525" s="5" t="s">
        <v>1424</v>
      </c>
      <c r="M525" s="17">
        <f t="shared" si="30"/>
        <v>1.2638888888888866E-2</v>
      </c>
      <c r="N525">
        <f t="shared" si="31"/>
        <v>19</v>
      </c>
    </row>
    <row r="526" spans="1:14" x14ac:dyDescent="0.25">
      <c r="A526" s="4"/>
      <c r="B526" s="8"/>
      <c r="C526" s="8"/>
      <c r="D526" s="8"/>
      <c r="E526" s="8"/>
      <c r="F526" s="8"/>
      <c r="G526" s="7" t="s">
        <v>1614</v>
      </c>
      <c r="H526" s="7" t="s">
        <v>85</v>
      </c>
      <c r="I526" s="7" t="s">
        <v>1451</v>
      </c>
      <c r="J526" s="3" t="s">
        <v>1705</v>
      </c>
      <c r="K526" s="24" t="s">
        <v>1615</v>
      </c>
      <c r="L526" s="25" t="s">
        <v>1616</v>
      </c>
      <c r="M526" s="26">
        <f t="shared" si="30"/>
        <v>1.2962962962962963E-2</v>
      </c>
      <c r="N526" s="27">
        <v>0</v>
      </c>
    </row>
    <row r="527" spans="1:14" x14ac:dyDescent="0.25">
      <c r="A527" s="4"/>
      <c r="B527" s="8"/>
      <c r="C527" s="8"/>
      <c r="D527" s="8"/>
      <c r="E527" s="8"/>
      <c r="F527" s="8"/>
      <c r="G527" s="7" t="s">
        <v>1617</v>
      </c>
      <c r="H527" s="7" t="s">
        <v>85</v>
      </c>
      <c r="I527" s="7" t="s">
        <v>1451</v>
      </c>
      <c r="J527" s="3" t="s">
        <v>1705</v>
      </c>
      <c r="K527" s="6" t="s">
        <v>1618</v>
      </c>
      <c r="L527" s="5" t="s">
        <v>1619</v>
      </c>
      <c r="M527" s="17">
        <f t="shared" si="30"/>
        <v>1.6134259259259293E-2</v>
      </c>
      <c r="N527">
        <f t="shared" si="31"/>
        <v>5</v>
      </c>
    </row>
    <row r="528" spans="1:14" x14ac:dyDescent="0.25">
      <c r="A528" s="4"/>
      <c r="B528" s="8"/>
      <c r="C528" s="8"/>
      <c r="D528" s="8"/>
      <c r="E528" s="8"/>
      <c r="F528" s="8"/>
      <c r="G528" s="7" t="s">
        <v>1620</v>
      </c>
      <c r="H528" s="7" t="s">
        <v>85</v>
      </c>
      <c r="I528" s="7" t="s">
        <v>1451</v>
      </c>
      <c r="J528" s="3" t="s">
        <v>1705</v>
      </c>
      <c r="K528" s="6" t="s">
        <v>1621</v>
      </c>
      <c r="L528" s="5" t="s">
        <v>1622</v>
      </c>
      <c r="M528" s="17">
        <f t="shared" si="30"/>
        <v>1.5150462962962963E-2</v>
      </c>
      <c r="N528">
        <f t="shared" si="31"/>
        <v>6</v>
      </c>
    </row>
    <row r="529" spans="1:14" x14ac:dyDescent="0.25">
      <c r="A529" s="4"/>
      <c r="B529" s="8"/>
      <c r="C529" s="8"/>
      <c r="D529" s="8"/>
      <c r="E529" s="8"/>
      <c r="F529" s="8"/>
      <c r="G529" s="7" t="s">
        <v>1623</v>
      </c>
      <c r="H529" s="7" t="s">
        <v>85</v>
      </c>
      <c r="I529" s="7" t="s">
        <v>1451</v>
      </c>
      <c r="J529" s="3" t="s">
        <v>1705</v>
      </c>
      <c r="K529" s="6" t="s">
        <v>1624</v>
      </c>
      <c r="L529" s="5" t="s">
        <v>1625</v>
      </c>
      <c r="M529" s="17">
        <f t="shared" si="30"/>
        <v>2.0000000000000018E-2</v>
      </c>
      <c r="N529">
        <f t="shared" si="31"/>
        <v>10</v>
      </c>
    </row>
    <row r="530" spans="1:14" x14ac:dyDescent="0.25">
      <c r="A530" s="4"/>
      <c r="B530" s="8"/>
      <c r="C530" s="8"/>
      <c r="D530" s="8"/>
      <c r="E530" s="8"/>
      <c r="F530" s="8"/>
      <c r="G530" s="7" t="s">
        <v>1626</v>
      </c>
      <c r="H530" s="7" t="s">
        <v>85</v>
      </c>
      <c r="I530" s="7" t="s">
        <v>1451</v>
      </c>
      <c r="J530" s="3" t="s">
        <v>1705</v>
      </c>
      <c r="K530" s="6" t="s">
        <v>1627</v>
      </c>
      <c r="L530" s="5" t="s">
        <v>1628</v>
      </c>
      <c r="M530" s="17">
        <f t="shared" si="30"/>
        <v>2.4548611111111063E-2</v>
      </c>
      <c r="N530">
        <f t="shared" si="31"/>
        <v>16</v>
      </c>
    </row>
    <row r="531" spans="1:14" x14ac:dyDescent="0.25">
      <c r="A531" s="4"/>
      <c r="B531" s="8"/>
      <c r="C531" s="8"/>
      <c r="D531" s="8"/>
      <c r="E531" s="8"/>
      <c r="F531" s="8"/>
      <c r="G531" s="7" t="s">
        <v>1629</v>
      </c>
      <c r="H531" s="7" t="s">
        <v>3</v>
      </c>
      <c r="I531" s="7" t="s">
        <v>1451</v>
      </c>
      <c r="J531" s="3" t="s">
        <v>1705</v>
      </c>
      <c r="K531" s="6" t="s">
        <v>1630</v>
      </c>
      <c r="L531" s="5" t="s">
        <v>1631</v>
      </c>
      <c r="M531" s="17">
        <f t="shared" si="30"/>
        <v>1.606481481481481E-2</v>
      </c>
      <c r="N531">
        <f t="shared" si="31"/>
        <v>20</v>
      </c>
    </row>
    <row r="532" spans="1:14" x14ac:dyDescent="0.25">
      <c r="A532" s="4"/>
      <c r="B532" s="8"/>
      <c r="C532" s="8"/>
      <c r="D532" s="8"/>
      <c r="E532" s="8"/>
      <c r="F532" s="8"/>
      <c r="G532" s="7" t="s">
        <v>1651</v>
      </c>
      <c r="H532" s="7" t="s">
        <v>3</v>
      </c>
      <c r="I532" s="7" t="s">
        <v>1648</v>
      </c>
      <c r="J532" s="3" t="s">
        <v>1705</v>
      </c>
      <c r="K532" s="6" t="s">
        <v>1652</v>
      </c>
      <c r="L532" s="5" t="s">
        <v>1653</v>
      </c>
      <c r="M532" s="17">
        <f t="shared" si="30"/>
        <v>2.0821759259259269E-2</v>
      </c>
      <c r="N532">
        <f t="shared" si="31"/>
        <v>1</v>
      </c>
    </row>
    <row r="533" spans="1:14" x14ac:dyDescent="0.25">
      <c r="A533" s="4"/>
      <c r="B533" s="8"/>
      <c r="C533" s="8"/>
      <c r="D533" s="8"/>
      <c r="E533" s="8"/>
      <c r="F533" s="8"/>
      <c r="G533" s="7" t="s">
        <v>1698</v>
      </c>
      <c r="H533" s="7" t="s">
        <v>85</v>
      </c>
      <c r="I533" s="7" t="s">
        <v>1680</v>
      </c>
      <c r="J533" s="3" t="s">
        <v>1705</v>
      </c>
      <c r="K533" s="6" t="s">
        <v>1699</v>
      </c>
      <c r="L533" s="5" t="s">
        <v>1700</v>
      </c>
      <c r="M533" s="17">
        <f t="shared" si="30"/>
        <v>2.1134259259259269E-2</v>
      </c>
      <c r="N533">
        <f t="shared" si="31"/>
        <v>11</v>
      </c>
    </row>
    <row r="534" spans="1:14" x14ac:dyDescent="0.25">
      <c r="A534" s="4"/>
      <c r="B534" s="8"/>
      <c r="C534" s="8"/>
      <c r="D534" s="8"/>
      <c r="E534" s="7" t="s">
        <v>52</v>
      </c>
      <c r="F534" s="7" t="s">
        <v>5</v>
      </c>
      <c r="G534" s="13" t="s">
        <v>21</v>
      </c>
      <c r="H534" s="12"/>
      <c r="I534" s="12"/>
      <c r="J534" s="11"/>
      <c r="K534" s="10"/>
      <c r="L534" s="9"/>
    </row>
    <row r="535" spans="1:14" x14ac:dyDescent="0.25">
      <c r="A535" s="4"/>
      <c r="B535" s="8"/>
      <c r="C535" s="8"/>
      <c r="D535" s="8"/>
      <c r="E535" s="8"/>
      <c r="F535" s="8"/>
      <c r="G535" s="7" t="s">
        <v>1632</v>
      </c>
      <c r="H535" s="7" t="s">
        <v>85</v>
      </c>
      <c r="I535" s="7" t="s">
        <v>1451</v>
      </c>
      <c r="J535" s="3" t="s">
        <v>1705</v>
      </c>
      <c r="K535" s="6" t="s">
        <v>1633</v>
      </c>
      <c r="L535" s="5" t="s">
        <v>1634</v>
      </c>
      <c r="M535" s="17">
        <f t="shared" si="30"/>
        <v>1.9259259259259309E-2</v>
      </c>
      <c r="N535">
        <f t="shared" si="31"/>
        <v>15</v>
      </c>
    </row>
    <row r="536" spans="1:14" x14ac:dyDescent="0.25">
      <c r="A536" s="4"/>
      <c r="B536" s="8"/>
      <c r="C536" s="8"/>
      <c r="D536" s="8"/>
      <c r="E536" s="8"/>
      <c r="F536" s="8"/>
      <c r="G536" s="7" t="s">
        <v>1701</v>
      </c>
      <c r="H536" s="7" t="s">
        <v>85</v>
      </c>
      <c r="I536" s="7" t="s">
        <v>1680</v>
      </c>
      <c r="J536" s="3" t="s">
        <v>1705</v>
      </c>
      <c r="K536" s="6" t="s">
        <v>1702</v>
      </c>
      <c r="L536" s="5" t="s">
        <v>1703</v>
      </c>
      <c r="M536" s="17">
        <f t="shared" si="30"/>
        <v>1.6331018518518481E-2</v>
      </c>
      <c r="N536">
        <f t="shared" si="31"/>
        <v>15</v>
      </c>
    </row>
    <row r="537" spans="1:14" x14ac:dyDescent="0.25">
      <c r="A537" s="4"/>
      <c r="B537" s="8"/>
      <c r="C537" s="7" t="s">
        <v>677</v>
      </c>
      <c r="D537" s="7" t="s">
        <v>678</v>
      </c>
      <c r="E537" s="7" t="s">
        <v>678</v>
      </c>
      <c r="F537" s="7" t="s">
        <v>5</v>
      </c>
      <c r="G537" s="13" t="s">
        <v>21</v>
      </c>
      <c r="H537" s="12"/>
      <c r="I537" s="12"/>
      <c r="J537" s="11"/>
      <c r="K537" s="10"/>
      <c r="L537" s="9"/>
    </row>
    <row r="538" spans="1:14" x14ac:dyDescent="0.25">
      <c r="A538" s="4"/>
      <c r="B538" s="8"/>
      <c r="C538" s="8"/>
      <c r="D538" s="8"/>
      <c r="E538" s="8"/>
      <c r="F538" s="8"/>
      <c r="G538" s="7" t="s">
        <v>679</v>
      </c>
      <c r="H538" s="7" t="s">
        <v>3</v>
      </c>
      <c r="I538" s="7" t="s">
        <v>349</v>
      </c>
      <c r="J538" s="3" t="s">
        <v>1705</v>
      </c>
      <c r="K538" s="6" t="s">
        <v>680</v>
      </c>
      <c r="L538" s="23" t="s">
        <v>1716</v>
      </c>
      <c r="M538" s="17">
        <f t="shared" si="30"/>
        <v>4.8506944444444366E-2</v>
      </c>
      <c r="N538">
        <f t="shared" si="31"/>
        <v>22</v>
      </c>
    </row>
    <row r="539" spans="1:14" x14ac:dyDescent="0.25">
      <c r="A539" s="4"/>
      <c r="B539" s="8"/>
      <c r="C539" s="8"/>
      <c r="D539" s="8"/>
      <c r="E539" s="8"/>
      <c r="F539" s="8"/>
      <c r="G539" s="7" t="s">
        <v>1036</v>
      </c>
      <c r="H539" s="7" t="s">
        <v>3</v>
      </c>
      <c r="I539" s="7" t="s">
        <v>738</v>
      </c>
      <c r="J539" s="3" t="s">
        <v>1705</v>
      </c>
      <c r="K539" s="6" t="s">
        <v>1037</v>
      </c>
      <c r="L539" s="5" t="s">
        <v>1038</v>
      </c>
      <c r="M539" s="17">
        <f t="shared" si="30"/>
        <v>2.1377314814814807E-2</v>
      </c>
      <c r="N539">
        <f t="shared" si="31"/>
        <v>4</v>
      </c>
    </row>
    <row r="540" spans="1:14" x14ac:dyDescent="0.25">
      <c r="A540" s="4"/>
      <c r="B540" s="8"/>
      <c r="C540" s="8"/>
      <c r="D540" s="8"/>
      <c r="E540" s="8"/>
      <c r="F540" s="8"/>
      <c r="G540" s="7" t="s">
        <v>1425</v>
      </c>
      <c r="H540" s="7" t="s">
        <v>3</v>
      </c>
      <c r="I540" s="7" t="s">
        <v>1075</v>
      </c>
      <c r="J540" s="3" t="s">
        <v>1705</v>
      </c>
      <c r="K540" s="24" t="s">
        <v>1426</v>
      </c>
      <c r="L540" s="25" t="s">
        <v>1427</v>
      </c>
      <c r="M540" s="26">
        <f t="shared" si="30"/>
        <v>1.5509259259259257E-2</v>
      </c>
      <c r="N540" s="27">
        <v>0</v>
      </c>
    </row>
    <row r="541" spans="1:14" x14ac:dyDescent="0.25">
      <c r="A541" s="4"/>
      <c r="B541" s="8"/>
      <c r="C541" s="7" t="s">
        <v>82</v>
      </c>
      <c r="D541" s="7" t="s">
        <v>81</v>
      </c>
      <c r="E541" s="7" t="s">
        <v>81</v>
      </c>
      <c r="F541" s="7" t="s">
        <v>5</v>
      </c>
      <c r="G541" s="13" t="s">
        <v>21</v>
      </c>
      <c r="H541" s="12"/>
      <c r="I541" s="12"/>
      <c r="J541" s="11"/>
      <c r="K541" s="10"/>
      <c r="L541" s="9"/>
    </row>
    <row r="542" spans="1:14" x14ac:dyDescent="0.25">
      <c r="A542" s="4"/>
      <c r="B542" s="8"/>
      <c r="C542" s="8"/>
      <c r="D542" s="8"/>
      <c r="E542" s="8"/>
      <c r="F542" s="8"/>
      <c r="G542" s="7" t="s">
        <v>80</v>
      </c>
      <c r="H542" s="7" t="s">
        <v>3</v>
      </c>
      <c r="I542" s="7" t="s">
        <v>2</v>
      </c>
      <c r="J542" s="3" t="s">
        <v>1705</v>
      </c>
      <c r="K542" s="6" t="s">
        <v>79</v>
      </c>
      <c r="L542" s="5" t="s">
        <v>78</v>
      </c>
      <c r="M542" s="17">
        <f t="shared" si="30"/>
        <v>1.6400462962963047E-2</v>
      </c>
      <c r="N542">
        <f t="shared" si="31"/>
        <v>22</v>
      </c>
    </row>
    <row r="543" spans="1:14" x14ac:dyDescent="0.25">
      <c r="A543" s="4"/>
      <c r="B543" s="8"/>
      <c r="C543" s="8"/>
      <c r="D543" s="8"/>
      <c r="E543" s="8"/>
      <c r="F543" s="8"/>
      <c r="G543" s="7" t="s">
        <v>1428</v>
      </c>
      <c r="H543" s="7" t="s">
        <v>3</v>
      </c>
      <c r="I543" s="7" t="s">
        <v>1075</v>
      </c>
      <c r="J543" s="3" t="s">
        <v>1705</v>
      </c>
      <c r="K543" s="6" t="s">
        <v>1429</v>
      </c>
      <c r="L543" s="5" t="s">
        <v>1430</v>
      </c>
      <c r="M543" s="17">
        <f t="shared" si="30"/>
        <v>1.8437499999999996E-2</v>
      </c>
      <c r="N543">
        <f t="shared" si="31"/>
        <v>21</v>
      </c>
    </row>
    <row r="544" spans="1:14" x14ac:dyDescent="0.25">
      <c r="A544" s="4"/>
      <c r="B544" s="8"/>
      <c r="C544" s="7" t="s">
        <v>77</v>
      </c>
      <c r="D544" s="7" t="s">
        <v>76</v>
      </c>
      <c r="E544" s="7" t="s">
        <v>76</v>
      </c>
      <c r="F544" s="7" t="s">
        <v>5</v>
      </c>
      <c r="G544" s="13" t="s">
        <v>21</v>
      </c>
      <c r="H544" s="12"/>
      <c r="I544" s="12"/>
      <c r="J544" s="11"/>
      <c r="K544" s="10"/>
      <c r="L544" s="9"/>
    </row>
    <row r="545" spans="1:14" x14ac:dyDescent="0.25">
      <c r="A545" s="4"/>
      <c r="B545" s="8"/>
      <c r="C545" s="8"/>
      <c r="D545" s="8"/>
      <c r="E545" s="8"/>
      <c r="F545" s="8"/>
      <c r="G545" s="7" t="s">
        <v>75</v>
      </c>
      <c r="H545" s="7" t="s">
        <v>3</v>
      </c>
      <c r="I545" s="7" t="s">
        <v>2</v>
      </c>
      <c r="J545" s="3" t="s">
        <v>1705</v>
      </c>
      <c r="K545" s="19" t="s">
        <v>74</v>
      </c>
      <c r="L545" s="20" t="s">
        <v>73</v>
      </c>
      <c r="M545" s="21">
        <f t="shared" si="30"/>
        <v>1.0335648148148247E-2</v>
      </c>
      <c r="N545" s="22">
        <f t="shared" si="31"/>
        <v>23</v>
      </c>
    </row>
    <row r="546" spans="1:14" x14ac:dyDescent="0.25">
      <c r="A546" s="4"/>
      <c r="B546" s="8"/>
      <c r="C546" s="8"/>
      <c r="D546" s="8"/>
      <c r="E546" s="8"/>
      <c r="F546" s="8"/>
      <c r="G546" s="7" t="s">
        <v>1039</v>
      </c>
      <c r="H546" s="7" t="s">
        <v>3</v>
      </c>
      <c r="I546" s="7" t="s">
        <v>738</v>
      </c>
      <c r="J546" s="3" t="s">
        <v>1705</v>
      </c>
      <c r="K546" s="24" t="s">
        <v>1040</v>
      </c>
      <c r="L546" s="25" t="s">
        <v>1041</v>
      </c>
      <c r="M546" s="26">
        <f t="shared" si="30"/>
        <v>1.1180555555555553E-2</v>
      </c>
      <c r="N546" s="27">
        <v>0</v>
      </c>
    </row>
    <row r="547" spans="1:14" x14ac:dyDescent="0.25">
      <c r="A547" s="4"/>
      <c r="B547" s="8"/>
      <c r="C547" s="8"/>
      <c r="D547" s="8"/>
      <c r="E547" s="8"/>
      <c r="F547" s="8"/>
      <c r="G547" s="7" t="s">
        <v>1042</v>
      </c>
      <c r="H547" s="7" t="s">
        <v>3</v>
      </c>
      <c r="I547" s="7" t="s">
        <v>738</v>
      </c>
      <c r="J547" s="3" t="s">
        <v>1705</v>
      </c>
      <c r="K547" s="6" t="s">
        <v>1043</v>
      </c>
      <c r="L547" s="5" t="s">
        <v>1044</v>
      </c>
      <c r="M547" s="17">
        <f t="shared" si="30"/>
        <v>1.1111111111111294E-2</v>
      </c>
      <c r="N547">
        <f t="shared" si="31"/>
        <v>21</v>
      </c>
    </row>
    <row r="548" spans="1:14" x14ac:dyDescent="0.25">
      <c r="A548" s="4"/>
      <c r="B548" s="8"/>
      <c r="C548" s="7" t="s">
        <v>681</v>
      </c>
      <c r="D548" s="7" t="s">
        <v>682</v>
      </c>
      <c r="E548" s="7" t="s">
        <v>682</v>
      </c>
      <c r="F548" s="7" t="s">
        <v>5</v>
      </c>
      <c r="G548" s="7" t="s">
        <v>683</v>
      </c>
      <c r="H548" s="7" t="s">
        <v>3</v>
      </c>
      <c r="I548" s="7" t="s">
        <v>349</v>
      </c>
      <c r="J548" s="3" t="s">
        <v>1705</v>
      </c>
      <c r="K548" s="6" t="s">
        <v>684</v>
      </c>
      <c r="L548" s="5" t="s">
        <v>685</v>
      </c>
      <c r="M548" s="17">
        <f t="shared" si="30"/>
        <v>2.532407407407411E-2</v>
      </c>
      <c r="N548">
        <f t="shared" si="31"/>
        <v>8</v>
      </c>
    </row>
    <row r="549" spans="1:14" x14ac:dyDescent="0.25">
      <c r="A549" s="3" t="s">
        <v>41</v>
      </c>
      <c r="B549" s="7" t="s">
        <v>40</v>
      </c>
      <c r="C549" s="13" t="s">
        <v>21</v>
      </c>
      <c r="D549" s="12"/>
      <c r="E549" s="12"/>
      <c r="F549" s="12"/>
      <c r="G549" s="12"/>
      <c r="H549" s="12"/>
      <c r="I549" s="12"/>
      <c r="J549" s="11"/>
      <c r="K549" s="10"/>
      <c r="L549" s="9"/>
    </row>
    <row r="550" spans="1:14" x14ac:dyDescent="0.25">
      <c r="A550" s="4"/>
      <c r="B550" s="8"/>
      <c r="C550" s="7" t="s">
        <v>1045</v>
      </c>
      <c r="D550" s="7" t="s">
        <v>1046</v>
      </c>
      <c r="E550" s="7" t="s">
        <v>1046</v>
      </c>
      <c r="F550" s="7" t="s">
        <v>27</v>
      </c>
      <c r="G550" s="13" t="s">
        <v>21</v>
      </c>
      <c r="H550" s="12"/>
      <c r="I550" s="12"/>
      <c r="J550" s="11"/>
      <c r="K550" s="10"/>
      <c r="L550" s="9"/>
    </row>
    <row r="551" spans="1:14" x14ac:dyDescent="0.25">
      <c r="A551" s="4"/>
      <c r="B551" s="8"/>
      <c r="C551" s="8"/>
      <c r="D551" s="8"/>
      <c r="E551" s="8"/>
      <c r="F551" s="8"/>
      <c r="G551" s="7" t="s">
        <v>1047</v>
      </c>
      <c r="H551" s="7" t="s">
        <v>3</v>
      </c>
      <c r="I551" s="7" t="s">
        <v>738</v>
      </c>
      <c r="J551" s="3" t="s">
        <v>1705</v>
      </c>
      <c r="K551" s="6" t="s">
        <v>1048</v>
      </c>
      <c r="L551" s="5" t="s">
        <v>1049</v>
      </c>
      <c r="M551" s="17">
        <f t="shared" si="30"/>
        <v>2.2349537037037015E-2</v>
      </c>
      <c r="N551">
        <f t="shared" si="31"/>
        <v>15</v>
      </c>
    </row>
    <row r="552" spans="1:14" x14ac:dyDescent="0.25">
      <c r="A552" s="4"/>
      <c r="B552" s="8"/>
      <c r="C552" s="8"/>
      <c r="D552" s="8"/>
      <c r="E552" s="8"/>
      <c r="F552" s="8"/>
      <c r="G552" s="7" t="s">
        <v>1431</v>
      </c>
      <c r="H552" s="7" t="s">
        <v>3</v>
      </c>
      <c r="I552" s="7" t="s">
        <v>1075</v>
      </c>
      <c r="J552" s="3" t="s">
        <v>1705</v>
      </c>
      <c r="K552" s="6" t="s">
        <v>1432</v>
      </c>
      <c r="L552" s="5" t="s">
        <v>1433</v>
      </c>
      <c r="M552" s="17">
        <f t="shared" si="30"/>
        <v>2.2349537037037015E-2</v>
      </c>
      <c r="N552">
        <f t="shared" si="31"/>
        <v>14</v>
      </c>
    </row>
    <row r="553" spans="1:14" x14ac:dyDescent="0.25">
      <c r="A553" s="4"/>
      <c r="B553" s="8"/>
      <c r="C553" s="8"/>
      <c r="D553" s="8"/>
      <c r="E553" s="8"/>
      <c r="F553" s="8"/>
      <c r="G553" s="7" t="s">
        <v>1654</v>
      </c>
      <c r="H553" s="7" t="s">
        <v>3</v>
      </c>
      <c r="I553" s="7" t="s">
        <v>1648</v>
      </c>
      <c r="J553" s="3" t="s">
        <v>1705</v>
      </c>
      <c r="K553" s="6" t="s">
        <v>1655</v>
      </c>
      <c r="L553" s="5" t="s">
        <v>1656</v>
      </c>
      <c r="M553" s="17">
        <f t="shared" si="30"/>
        <v>1.7534722222222188E-2</v>
      </c>
      <c r="N553">
        <f t="shared" si="31"/>
        <v>10</v>
      </c>
    </row>
    <row r="554" spans="1:14" x14ac:dyDescent="0.25">
      <c r="A554" s="4"/>
      <c r="B554" s="8"/>
      <c r="C554" s="7" t="s">
        <v>39</v>
      </c>
      <c r="D554" s="7" t="s">
        <v>38</v>
      </c>
      <c r="E554" s="7" t="s">
        <v>38</v>
      </c>
      <c r="F554" s="7" t="s">
        <v>27</v>
      </c>
      <c r="G554" s="13" t="s">
        <v>21</v>
      </c>
      <c r="H554" s="12"/>
      <c r="I554" s="12"/>
      <c r="J554" s="11"/>
      <c r="K554" s="10"/>
      <c r="L554" s="9"/>
    </row>
    <row r="555" spans="1:14" x14ac:dyDescent="0.25">
      <c r="A555" s="4"/>
      <c r="B555" s="8"/>
      <c r="C555" s="8"/>
      <c r="D555" s="8"/>
      <c r="E555" s="8"/>
      <c r="F555" s="8"/>
      <c r="G555" s="7" t="s">
        <v>37</v>
      </c>
      <c r="H555" s="7" t="s">
        <v>3</v>
      </c>
      <c r="I555" s="7" t="s">
        <v>2</v>
      </c>
      <c r="J555" s="3" t="s">
        <v>1705</v>
      </c>
      <c r="K555" s="6" t="s">
        <v>36</v>
      </c>
      <c r="L555" s="5" t="s">
        <v>35</v>
      </c>
      <c r="M555" s="17">
        <f t="shared" si="30"/>
        <v>1.8553240740740745E-2</v>
      </c>
      <c r="N555">
        <f t="shared" si="31"/>
        <v>4</v>
      </c>
    </row>
    <row r="556" spans="1:14" x14ac:dyDescent="0.25">
      <c r="A556" s="4"/>
      <c r="B556" s="8"/>
      <c r="C556" s="8"/>
      <c r="D556" s="8"/>
      <c r="E556" s="8"/>
      <c r="F556" s="8"/>
      <c r="G556" s="7" t="s">
        <v>710</v>
      </c>
      <c r="H556" s="7" t="s">
        <v>3</v>
      </c>
      <c r="I556" s="7" t="s">
        <v>349</v>
      </c>
      <c r="J556" s="3" t="s">
        <v>1705</v>
      </c>
      <c r="K556" s="6" t="s">
        <v>711</v>
      </c>
      <c r="L556" s="5" t="s">
        <v>712</v>
      </c>
      <c r="M556" s="17">
        <f t="shared" si="30"/>
        <v>5.7233796296296324E-2</v>
      </c>
      <c r="N556">
        <f t="shared" si="31"/>
        <v>9</v>
      </c>
    </row>
    <row r="557" spans="1:14" x14ac:dyDescent="0.25">
      <c r="A557" s="4"/>
      <c r="B557" s="8"/>
      <c r="C557" s="8"/>
      <c r="D557" s="8"/>
      <c r="E557" s="8"/>
      <c r="F557" s="8"/>
      <c r="G557" s="7" t="s">
        <v>1050</v>
      </c>
      <c r="H557" s="7" t="s">
        <v>3</v>
      </c>
      <c r="I557" s="7" t="s">
        <v>738</v>
      </c>
      <c r="J557" s="3" t="s">
        <v>1705</v>
      </c>
      <c r="K557" s="6" t="s">
        <v>1051</v>
      </c>
      <c r="L557" s="5" t="s">
        <v>1052</v>
      </c>
      <c r="M557" s="17">
        <f t="shared" si="30"/>
        <v>2.9166666666666619E-2</v>
      </c>
      <c r="N557">
        <f t="shared" si="31"/>
        <v>11</v>
      </c>
    </row>
    <row r="558" spans="1:14" x14ac:dyDescent="0.25">
      <c r="A558" s="4"/>
      <c r="B558" s="8"/>
      <c r="C558" s="8"/>
      <c r="D558" s="8"/>
      <c r="E558" s="8"/>
      <c r="F558" s="8"/>
      <c r="G558" s="7" t="s">
        <v>1635</v>
      </c>
      <c r="H558" s="7" t="s">
        <v>3</v>
      </c>
      <c r="I558" s="7" t="s">
        <v>1451</v>
      </c>
      <c r="J558" s="3" t="s">
        <v>1705</v>
      </c>
      <c r="K558" s="24" t="s">
        <v>1636</v>
      </c>
      <c r="L558" s="25" t="s">
        <v>1637</v>
      </c>
      <c r="M558" s="26">
        <f t="shared" si="30"/>
        <v>2.0729166666666667E-2</v>
      </c>
      <c r="N558" s="27">
        <v>0</v>
      </c>
    </row>
    <row r="559" spans="1:14" x14ac:dyDescent="0.25">
      <c r="A559" s="4"/>
      <c r="B559" s="8"/>
      <c r="C559" s="7" t="s">
        <v>34</v>
      </c>
      <c r="D559" s="7" t="s">
        <v>33</v>
      </c>
      <c r="E559" s="7" t="s">
        <v>33</v>
      </c>
      <c r="F559" s="7" t="s">
        <v>27</v>
      </c>
      <c r="G559" s="7" t="s">
        <v>32</v>
      </c>
      <c r="H559" s="7" t="s">
        <v>3</v>
      </c>
      <c r="I559" s="7" t="s">
        <v>2</v>
      </c>
      <c r="J559" s="3" t="s">
        <v>1705</v>
      </c>
      <c r="K559" s="6" t="s">
        <v>31</v>
      </c>
      <c r="L559" s="5" t="s">
        <v>30</v>
      </c>
      <c r="M559" s="17">
        <f t="shared" si="30"/>
        <v>2.1678240740740762E-2</v>
      </c>
      <c r="N559">
        <f t="shared" si="31"/>
        <v>9</v>
      </c>
    </row>
    <row r="560" spans="1:14" x14ac:dyDescent="0.25">
      <c r="A560" s="4"/>
      <c r="B560" s="8"/>
      <c r="C560" s="7" t="s">
        <v>29</v>
      </c>
      <c r="D560" s="7" t="s">
        <v>28</v>
      </c>
      <c r="E560" s="7" t="s">
        <v>28</v>
      </c>
      <c r="F560" s="7" t="s">
        <v>27</v>
      </c>
      <c r="G560" s="13" t="s">
        <v>21</v>
      </c>
      <c r="H560" s="12"/>
      <c r="I560" s="12"/>
      <c r="J560" s="11"/>
      <c r="K560" s="10"/>
      <c r="L560" s="9"/>
    </row>
    <row r="561" spans="1:14" x14ac:dyDescent="0.25">
      <c r="A561" s="4"/>
      <c r="B561" s="8"/>
      <c r="C561" s="8"/>
      <c r="D561" s="8"/>
      <c r="E561" s="8"/>
      <c r="F561" s="8"/>
      <c r="G561" s="7" t="s">
        <v>26</v>
      </c>
      <c r="H561" s="7" t="s">
        <v>3</v>
      </c>
      <c r="I561" s="7" t="s">
        <v>2</v>
      </c>
      <c r="J561" s="3" t="s">
        <v>1705</v>
      </c>
      <c r="K561" s="6" t="s">
        <v>25</v>
      </c>
      <c r="L561" s="5" t="s">
        <v>24</v>
      </c>
      <c r="M561" s="17">
        <f t="shared" si="30"/>
        <v>1.9479166666666714E-2</v>
      </c>
      <c r="N561">
        <f t="shared" si="31"/>
        <v>12</v>
      </c>
    </row>
    <row r="562" spans="1:14" x14ac:dyDescent="0.25">
      <c r="A562" s="4"/>
      <c r="B562" s="8"/>
      <c r="C562" s="8"/>
      <c r="D562" s="8"/>
      <c r="E562" s="8"/>
      <c r="F562" s="8"/>
      <c r="G562" s="7" t="s">
        <v>713</v>
      </c>
      <c r="H562" s="7" t="s">
        <v>3</v>
      </c>
      <c r="I562" s="7" t="s">
        <v>349</v>
      </c>
      <c r="J562" s="3" t="s">
        <v>1705</v>
      </c>
      <c r="K562" s="6" t="s">
        <v>714</v>
      </c>
      <c r="L562" s="5" t="s">
        <v>715</v>
      </c>
      <c r="M562" s="17">
        <f t="shared" si="30"/>
        <v>1.8599537037037039E-2</v>
      </c>
      <c r="N562">
        <f t="shared" si="31"/>
        <v>7</v>
      </c>
    </row>
    <row r="563" spans="1:14" x14ac:dyDescent="0.25">
      <c r="A563" s="3" t="s">
        <v>23</v>
      </c>
      <c r="B563" s="7" t="s">
        <v>22</v>
      </c>
      <c r="C563" s="13" t="s">
        <v>21</v>
      </c>
      <c r="D563" s="12"/>
      <c r="E563" s="12"/>
      <c r="F563" s="12"/>
      <c r="G563" s="12"/>
      <c r="H563" s="12"/>
      <c r="I563" s="12"/>
      <c r="J563" s="11"/>
      <c r="K563" s="10"/>
      <c r="L563" s="9"/>
    </row>
    <row r="564" spans="1:14" x14ac:dyDescent="0.25">
      <c r="A564" s="4"/>
      <c r="B564" s="8"/>
      <c r="C564" s="7" t="s">
        <v>1053</v>
      </c>
      <c r="D564" s="7" t="s">
        <v>1054</v>
      </c>
      <c r="E564" s="7" t="s">
        <v>1055</v>
      </c>
      <c r="F564" s="7" t="s">
        <v>5</v>
      </c>
      <c r="G564" s="13" t="s">
        <v>21</v>
      </c>
      <c r="H564" s="12"/>
      <c r="I564" s="12"/>
      <c r="J564" s="11"/>
      <c r="K564" s="10"/>
      <c r="L564" s="9"/>
    </row>
    <row r="565" spans="1:14" x14ac:dyDescent="0.25">
      <c r="A565" s="4"/>
      <c r="B565" s="8"/>
      <c r="C565" s="8"/>
      <c r="D565" s="8"/>
      <c r="E565" s="8"/>
      <c r="F565" s="8"/>
      <c r="G565" s="7" t="s">
        <v>1056</v>
      </c>
      <c r="H565" s="7" t="s">
        <v>3</v>
      </c>
      <c r="I565" s="7" t="s">
        <v>738</v>
      </c>
      <c r="J565" s="3" t="s">
        <v>1705</v>
      </c>
      <c r="K565" s="6" t="s">
        <v>1057</v>
      </c>
      <c r="L565" s="5" t="s">
        <v>1058</v>
      </c>
      <c r="M565" s="17">
        <f t="shared" si="30"/>
        <v>2.6701388888888844E-2</v>
      </c>
      <c r="N565">
        <f t="shared" si="31"/>
        <v>11</v>
      </c>
    </row>
    <row r="566" spans="1:14" x14ac:dyDescent="0.25">
      <c r="A566" s="4"/>
      <c r="B566" s="8"/>
      <c r="C566" s="8"/>
      <c r="D566" s="8"/>
      <c r="E566" s="8"/>
      <c r="F566" s="8"/>
      <c r="G566" s="7" t="s">
        <v>1059</v>
      </c>
      <c r="H566" s="7" t="s">
        <v>3</v>
      </c>
      <c r="I566" s="7" t="s">
        <v>738</v>
      </c>
      <c r="J566" s="3" t="s">
        <v>1705</v>
      </c>
      <c r="K566" s="6" t="s">
        <v>1060</v>
      </c>
      <c r="L566" s="5" t="s">
        <v>1061</v>
      </c>
      <c r="M566" s="17">
        <f t="shared" si="30"/>
        <v>1.4409722222222143E-2</v>
      </c>
      <c r="N566">
        <f t="shared" si="31"/>
        <v>14</v>
      </c>
    </row>
    <row r="567" spans="1:14" x14ac:dyDescent="0.25">
      <c r="A567" s="4"/>
      <c r="B567" s="8"/>
      <c r="C567" s="7" t="s">
        <v>1434</v>
      </c>
      <c r="D567" s="7" t="s">
        <v>1435</v>
      </c>
      <c r="E567" s="13" t="s">
        <v>21</v>
      </c>
      <c r="F567" s="12"/>
      <c r="G567" s="12"/>
      <c r="H567" s="12"/>
      <c r="I567" s="12"/>
      <c r="J567" s="11"/>
      <c r="K567" s="10"/>
      <c r="L567" s="9"/>
    </row>
    <row r="568" spans="1:14" x14ac:dyDescent="0.25">
      <c r="A568" s="4"/>
      <c r="B568" s="8"/>
      <c r="C568" s="8"/>
      <c r="D568" s="8"/>
      <c r="E568" s="7" t="s">
        <v>1436</v>
      </c>
      <c r="F568" s="7" t="s">
        <v>5</v>
      </c>
      <c r="G568" s="13" t="s">
        <v>21</v>
      </c>
      <c r="H568" s="12"/>
      <c r="I568" s="12"/>
      <c r="J568" s="11"/>
      <c r="K568" s="10"/>
      <c r="L568" s="9"/>
    </row>
    <row r="569" spans="1:14" x14ac:dyDescent="0.25">
      <c r="A569" s="4"/>
      <c r="B569" s="8"/>
      <c r="C569" s="8"/>
      <c r="D569" s="8"/>
      <c r="E569" s="8"/>
      <c r="F569" s="8"/>
      <c r="G569" s="7" t="s">
        <v>1437</v>
      </c>
      <c r="H569" s="7" t="s">
        <v>3</v>
      </c>
      <c r="I569" s="7" t="s">
        <v>1075</v>
      </c>
      <c r="J569" s="3" t="s">
        <v>1705</v>
      </c>
      <c r="K569" s="6" t="s">
        <v>1438</v>
      </c>
      <c r="L569" s="5" t="s">
        <v>1439</v>
      </c>
      <c r="M569" s="17">
        <f t="shared" si="30"/>
        <v>1.2951388888888915E-2</v>
      </c>
      <c r="N569">
        <f t="shared" si="31"/>
        <v>13</v>
      </c>
    </row>
    <row r="570" spans="1:14" x14ac:dyDescent="0.25">
      <c r="A570" s="4"/>
      <c r="B570" s="8"/>
      <c r="C570" s="8"/>
      <c r="D570" s="8"/>
      <c r="E570" s="8"/>
      <c r="F570" s="8"/>
      <c r="G570" s="7" t="s">
        <v>1638</v>
      </c>
      <c r="H570" s="7" t="s">
        <v>3</v>
      </c>
      <c r="I570" s="7" t="s">
        <v>1451</v>
      </c>
      <c r="J570" s="3" t="s">
        <v>1705</v>
      </c>
      <c r="K570" s="6" t="s">
        <v>1639</v>
      </c>
      <c r="L570" s="5" t="s">
        <v>1640</v>
      </c>
      <c r="M570" s="17">
        <f t="shared" si="30"/>
        <v>1.2361111111111156E-2</v>
      </c>
      <c r="N570">
        <f t="shared" si="31"/>
        <v>8</v>
      </c>
    </row>
    <row r="571" spans="1:14" x14ac:dyDescent="0.25">
      <c r="A571" s="4"/>
      <c r="B571" s="8"/>
      <c r="C571" s="8"/>
      <c r="D571" s="8"/>
      <c r="E571" s="7" t="s">
        <v>1440</v>
      </c>
      <c r="F571" s="7" t="s">
        <v>5</v>
      </c>
      <c r="G571" s="7" t="s">
        <v>1441</v>
      </c>
      <c r="H571" s="7" t="s">
        <v>3</v>
      </c>
      <c r="I571" s="7" t="s">
        <v>1075</v>
      </c>
      <c r="J571" s="3" t="s">
        <v>1705</v>
      </c>
      <c r="K571" s="6" t="s">
        <v>1442</v>
      </c>
      <c r="L571" s="5" t="s">
        <v>1443</v>
      </c>
      <c r="M571" s="17">
        <f t="shared" si="30"/>
        <v>1.618055555555542E-2</v>
      </c>
      <c r="N571">
        <f t="shared" si="31"/>
        <v>12</v>
      </c>
    </row>
    <row r="572" spans="1:14" x14ac:dyDescent="0.25">
      <c r="A572" s="4"/>
      <c r="B572" s="8"/>
      <c r="C572" s="7" t="s">
        <v>20</v>
      </c>
      <c r="D572" s="7" t="s">
        <v>19</v>
      </c>
      <c r="E572" s="7" t="s">
        <v>18</v>
      </c>
      <c r="F572" s="7" t="s">
        <v>5</v>
      </c>
      <c r="G572" s="13" t="s">
        <v>21</v>
      </c>
      <c r="H572" s="12"/>
      <c r="I572" s="12"/>
      <c r="J572" s="11"/>
      <c r="K572" s="10"/>
      <c r="L572" s="9"/>
    </row>
    <row r="573" spans="1:14" x14ac:dyDescent="0.25">
      <c r="A573" s="4"/>
      <c r="B573" s="8"/>
      <c r="C573" s="8"/>
      <c r="D573" s="8"/>
      <c r="E573" s="8"/>
      <c r="F573" s="8"/>
      <c r="G573" s="7" t="s">
        <v>17</v>
      </c>
      <c r="H573" s="7" t="s">
        <v>3</v>
      </c>
      <c r="I573" s="7" t="s">
        <v>2</v>
      </c>
      <c r="J573" s="3" t="s">
        <v>1705</v>
      </c>
      <c r="K573" s="6" t="s">
        <v>16</v>
      </c>
      <c r="L573" s="5" t="s">
        <v>15</v>
      </c>
      <c r="M573" s="17">
        <f t="shared" si="30"/>
        <v>1.6307870370370361E-2</v>
      </c>
      <c r="N573">
        <f t="shared" si="31"/>
        <v>2</v>
      </c>
    </row>
    <row r="574" spans="1:14" x14ac:dyDescent="0.25">
      <c r="A574" s="4"/>
      <c r="B574" s="8"/>
      <c r="C574" s="8"/>
      <c r="D574" s="8"/>
      <c r="E574" s="8"/>
      <c r="F574" s="8"/>
      <c r="G574" s="7" t="s">
        <v>716</v>
      </c>
      <c r="H574" s="7" t="s">
        <v>3</v>
      </c>
      <c r="I574" s="7" t="s">
        <v>349</v>
      </c>
      <c r="J574" s="3" t="s">
        <v>1705</v>
      </c>
      <c r="K574" s="6" t="s">
        <v>717</v>
      </c>
      <c r="L574" s="5" t="s">
        <v>718</v>
      </c>
      <c r="M574" s="17">
        <f t="shared" si="30"/>
        <v>1.4641203703703726E-2</v>
      </c>
      <c r="N574">
        <f t="shared" si="31"/>
        <v>2</v>
      </c>
    </row>
    <row r="575" spans="1:14" x14ac:dyDescent="0.25">
      <c r="A575" s="4"/>
      <c r="B575" s="8"/>
      <c r="C575" s="7" t="s">
        <v>1062</v>
      </c>
      <c r="D575" s="7" t="s">
        <v>1063</v>
      </c>
      <c r="E575" s="7" t="s">
        <v>1064</v>
      </c>
      <c r="F575" s="7" t="s">
        <v>5</v>
      </c>
      <c r="G575" s="13" t="s">
        <v>21</v>
      </c>
      <c r="H575" s="12"/>
      <c r="I575" s="12"/>
      <c r="J575" s="11"/>
      <c r="K575" s="10"/>
      <c r="L575" s="9"/>
    </row>
    <row r="576" spans="1:14" x14ac:dyDescent="0.25">
      <c r="A576" s="4"/>
      <c r="B576" s="8"/>
      <c r="C576" s="8"/>
      <c r="D576" s="8"/>
      <c r="E576" s="8"/>
      <c r="F576" s="8"/>
      <c r="G576" s="7" t="s">
        <v>1065</v>
      </c>
      <c r="H576" s="7" t="s">
        <v>3</v>
      </c>
      <c r="I576" s="7" t="s">
        <v>738</v>
      </c>
      <c r="J576" s="3" t="s">
        <v>1705</v>
      </c>
      <c r="K576" s="6" t="s">
        <v>1066</v>
      </c>
      <c r="L576" s="5" t="s">
        <v>1067</v>
      </c>
      <c r="M576" s="17">
        <f t="shared" si="30"/>
        <v>1.785879629629622E-2</v>
      </c>
      <c r="N576">
        <f t="shared" si="31"/>
        <v>11</v>
      </c>
    </row>
    <row r="577" spans="1:14" x14ac:dyDescent="0.25">
      <c r="A577" s="4"/>
      <c r="B577" s="8"/>
      <c r="C577" s="8"/>
      <c r="D577" s="8"/>
      <c r="E577" s="8"/>
      <c r="F577" s="8"/>
      <c r="G577" s="7" t="s">
        <v>1444</v>
      </c>
      <c r="H577" s="7" t="s">
        <v>3</v>
      </c>
      <c r="I577" s="7" t="s">
        <v>1075</v>
      </c>
      <c r="J577" s="3" t="s">
        <v>1705</v>
      </c>
      <c r="K577" s="6" t="s">
        <v>1445</v>
      </c>
      <c r="L577" s="5" t="s">
        <v>1446</v>
      </c>
      <c r="M577" s="17">
        <f t="shared" si="30"/>
        <v>1.4074074074074072E-2</v>
      </c>
      <c r="N577">
        <f t="shared" si="31"/>
        <v>7</v>
      </c>
    </row>
    <row r="578" spans="1:14" x14ac:dyDescent="0.25">
      <c r="A578" s="4"/>
      <c r="B578" s="8"/>
      <c r="C578" s="7" t="s">
        <v>14</v>
      </c>
      <c r="D578" s="7" t="s">
        <v>13</v>
      </c>
      <c r="E578" s="7" t="s">
        <v>12</v>
      </c>
      <c r="F578" s="7" t="s">
        <v>5</v>
      </c>
      <c r="G578" s="13" t="s">
        <v>21</v>
      </c>
      <c r="H578" s="12"/>
      <c r="I578" s="12"/>
      <c r="J578" s="11"/>
      <c r="K578" s="10"/>
      <c r="L578" s="9"/>
    </row>
    <row r="579" spans="1:14" x14ac:dyDescent="0.25">
      <c r="A579" s="4"/>
      <c r="B579" s="8"/>
      <c r="C579" s="8"/>
      <c r="D579" s="8"/>
      <c r="E579" s="8"/>
      <c r="F579" s="8"/>
      <c r="G579" s="7" t="s">
        <v>11</v>
      </c>
      <c r="H579" s="7" t="s">
        <v>3</v>
      </c>
      <c r="I579" s="7" t="s">
        <v>2</v>
      </c>
      <c r="J579" s="3" t="s">
        <v>1705</v>
      </c>
      <c r="K579" s="6" t="s">
        <v>10</v>
      </c>
      <c r="L579" s="5" t="s">
        <v>9</v>
      </c>
      <c r="M579" s="17">
        <f t="shared" ref="M579:M591" si="32">L579-K579</f>
        <v>1.5231481481481568E-2</v>
      </c>
      <c r="N579">
        <f t="shared" ref="N579:N591" si="33">HOUR(K579)</f>
        <v>17</v>
      </c>
    </row>
    <row r="580" spans="1:14" x14ac:dyDescent="0.25">
      <c r="A580" s="4"/>
      <c r="B580" s="8"/>
      <c r="C580" s="8"/>
      <c r="D580" s="8"/>
      <c r="E580" s="8"/>
      <c r="F580" s="8"/>
      <c r="G580" s="7" t="s">
        <v>1641</v>
      </c>
      <c r="H580" s="7" t="s">
        <v>3</v>
      </c>
      <c r="I580" s="7" t="s">
        <v>1451</v>
      </c>
      <c r="J580" s="3" t="s">
        <v>1705</v>
      </c>
      <c r="K580" s="6" t="s">
        <v>1642</v>
      </c>
      <c r="L580" s="5" t="s">
        <v>1643</v>
      </c>
      <c r="M580" s="17">
        <f t="shared" si="32"/>
        <v>1.7141203703703645E-2</v>
      </c>
      <c r="N580">
        <f t="shared" si="33"/>
        <v>14</v>
      </c>
    </row>
    <row r="581" spans="1:14" x14ac:dyDescent="0.25">
      <c r="A581" s="4"/>
      <c r="B581" s="8"/>
      <c r="C581" s="7" t="s">
        <v>719</v>
      </c>
      <c r="D581" s="7" t="s">
        <v>720</v>
      </c>
      <c r="E581" s="7" t="s">
        <v>721</v>
      </c>
      <c r="F581" s="7" t="s">
        <v>5</v>
      </c>
      <c r="G581" s="13" t="s">
        <v>21</v>
      </c>
      <c r="H581" s="12"/>
      <c r="I581" s="12"/>
      <c r="J581" s="11"/>
      <c r="K581" s="10"/>
      <c r="L581" s="9"/>
    </row>
    <row r="582" spans="1:14" x14ac:dyDescent="0.25">
      <c r="A582" s="4"/>
      <c r="B582" s="8"/>
      <c r="C582" s="8"/>
      <c r="D582" s="8"/>
      <c r="E582" s="8"/>
      <c r="F582" s="8"/>
      <c r="G582" s="7" t="s">
        <v>722</v>
      </c>
      <c r="H582" s="7" t="s">
        <v>3</v>
      </c>
      <c r="I582" s="7" t="s">
        <v>349</v>
      </c>
      <c r="J582" s="3" t="s">
        <v>1705</v>
      </c>
      <c r="K582" s="6" t="s">
        <v>723</v>
      </c>
      <c r="L582" s="5" t="s">
        <v>724</v>
      </c>
      <c r="M582" s="17">
        <f t="shared" si="32"/>
        <v>1.6701388888888891E-2</v>
      </c>
      <c r="N582">
        <f t="shared" si="33"/>
        <v>7</v>
      </c>
    </row>
    <row r="583" spans="1:14" x14ac:dyDescent="0.25">
      <c r="A583" s="4"/>
      <c r="B583" s="8"/>
      <c r="C583" s="8"/>
      <c r="D583" s="8"/>
      <c r="E583" s="8"/>
      <c r="F583" s="8"/>
      <c r="G583" s="7" t="s">
        <v>725</v>
      </c>
      <c r="H583" s="7" t="s">
        <v>3</v>
      </c>
      <c r="I583" s="7" t="s">
        <v>349</v>
      </c>
      <c r="J583" s="3" t="s">
        <v>1705</v>
      </c>
      <c r="K583" s="6" t="s">
        <v>726</v>
      </c>
      <c r="L583" s="5" t="s">
        <v>727</v>
      </c>
      <c r="M583" s="17">
        <f t="shared" si="32"/>
        <v>2.3518518518518494E-2</v>
      </c>
      <c r="N583">
        <f t="shared" si="33"/>
        <v>7</v>
      </c>
    </row>
    <row r="584" spans="1:14" x14ac:dyDescent="0.25">
      <c r="A584" s="4"/>
      <c r="B584" s="8"/>
      <c r="C584" s="7" t="s">
        <v>8</v>
      </c>
      <c r="D584" s="7" t="s">
        <v>7</v>
      </c>
      <c r="E584" s="7" t="s">
        <v>6</v>
      </c>
      <c r="F584" s="7" t="s">
        <v>5</v>
      </c>
      <c r="G584" s="13" t="s">
        <v>21</v>
      </c>
      <c r="H584" s="12"/>
      <c r="I584" s="12"/>
      <c r="J584" s="11"/>
      <c r="K584" s="10"/>
      <c r="L584" s="9"/>
    </row>
    <row r="585" spans="1:14" x14ac:dyDescent="0.25">
      <c r="A585" s="4"/>
      <c r="B585" s="8"/>
      <c r="C585" s="8"/>
      <c r="D585" s="8"/>
      <c r="E585" s="8"/>
      <c r="F585" s="8"/>
      <c r="G585" s="7" t="s">
        <v>4</v>
      </c>
      <c r="H585" s="7" t="s">
        <v>3</v>
      </c>
      <c r="I585" s="7" t="s">
        <v>2</v>
      </c>
      <c r="J585" s="3" t="s">
        <v>1705</v>
      </c>
      <c r="K585" s="6" t="s">
        <v>1</v>
      </c>
      <c r="L585" s="5" t="s">
        <v>0</v>
      </c>
      <c r="M585" s="17">
        <f t="shared" si="32"/>
        <v>4.0613425925925928E-2</v>
      </c>
      <c r="N585">
        <f t="shared" si="33"/>
        <v>8</v>
      </c>
    </row>
    <row r="586" spans="1:14" x14ac:dyDescent="0.25">
      <c r="A586" s="4"/>
      <c r="B586" s="8"/>
      <c r="C586" s="8"/>
      <c r="D586" s="8"/>
      <c r="E586" s="8"/>
      <c r="F586" s="8"/>
      <c r="G586" s="7" t="s">
        <v>728</v>
      </c>
      <c r="H586" s="7" t="s">
        <v>3</v>
      </c>
      <c r="I586" s="7" t="s">
        <v>349</v>
      </c>
      <c r="J586" s="3" t="s">
        <v>1705</v>
      </c>
      <c r="K586" s="6" t="s">
        <v>729</v>
      </c>
      <c r="L586" s="5" t="s">
        <v>730</v>
      </c>
      <c r="M586" s="17">
        <f t="shared" si="32"/>
        <v>2.8032407407407423E-2</v>
      </c>
      <c r="N586">
        <f t="shared" si="33"/>
        <v>14</v>
      </c>
    </row>
    <row r="587" spans="1:14" x14ac:dyDescent="0.25">
      <c r="A587" s="4"/>
      <c r="B587" s="8"/>
      <c r="C587" s="8"/>
      <c r="D587" s="8"/>
      <c r="E587" s="8"/>
      <c r="F587" s="8"/>
      <c r="G587" s="7" t="s">
        <v>1068</v>
      </c>
      <c r="H587" s="7" t="s">
        <v>3</v>
      </c>
      <c r="I587" s="7" t="s">
        <v>738</v>
      </c>
      <c r="J587" s="3" t="s">
        <v>1705</v>
      </c>
      <c r="K587" s="6" t="s">
        <v>1069</v>
      </c>
      <c r="L587" s="5" t="s">
        <v>1070</v>
      </c>
      <c r="M587" s="17">
        <f t="shared" si="32"/>
        <v>2.6759259259259316E-2</v>
      </c>
      <c r="N587">
        <f t="shared" si="33"/>
        <v>8</v>
      </c>
    </row>
    <row r="588" spans="1:14" x14ac:dyDescent="0.25">
      <c r="A588" s="4"/>
      <c r="B588" s="8"/>
      <c r="C588" s="8"/>
      <c r="D588" s="8"/>
      <c r="E588" s="8"/>
      <c r="F588" s="8"/>
      <c r="G588" s="7" t="s">
        <v>1071</v>
      </c>
      <c r="H588" s="7" t="s">
        <v>3</v>
      </c>
      <c r="I588" s="7" t="s">
        <v>738</v>
      </c>
      <c r="J588" s="3" t="s">
        <v>1705</v>
      </c>
      <c r="K588" s="6" t="s">
        <v>1072</v>
      </c>
      <c r="L588" s="5" t="s">
        <v>1073</v>
      </c>
      <c r="M588" s="17">
        <f t="shared" si="32"/>
        <v>1.4641203703703698E-2</v>
      </c>
      <c r="N588">
        <f t="shared" si="33"/>
        <v>17</v>
      </c>
    </row>
    <row r="589" spans="1:14" x14ac:dyDescent="0.25">
      <c r="A589" s="4"/>
      <c r="B589" s="8"/>
      <c r="C589" s="8"/>
      <c r="D589" s="8"/>
      <c r="E589" s="8"/>
      <c r="F589" s="8"/>
      <c r="G589" s="7" t="s">
        <v>1447</v>
      </c>
      <c r="H589" s="7" t="s">
        <v>3</v>
      </c>
      <c r="I589" s="7" t="s">
        <v>1075</v>
      </c>
      <c r="J589" s="3" t="s">
        <v>1705</v>
      </c>
      <c r="K589" s="6" t="s">
        <v>1448</v>
      </c>
      <c r="L589" s="5" t="s">
        <v>1449</v>
      </c>
      <c r="M589" s="17">
        <f t="shared" si="32"/>
        <v>1.6666666666666607E-2</v>
      </c>
      <c r="N589">
        <f t="shared" si="33"/>
        <v>18</v>
      </c>
    </row>
    <row r="590" spans="1:14" x14ac:dyDescent="0.25">
      <c r="A590" s="4"/>
      <c r="B590" s="8"/>
      <c r="C590" s="8"/>
      <c r="D590" s="8"/>
      <c r="E590" s="8"/>
      <c r="F590" s="8"/>
      <c r="G590" s="7" t="s">
        <v>1644</v>
      </c>
      <c r="H590" s="7" t="s">
        <v>3</v>
      </c>
      <c r="I590" s="7" t="s">
        <v>1451</v>
      </c>
      <c r="J590" s="3" t="s">
        <v>1705</v>
      </c>
      <c r="K590" s="6" t="s">
        <v>1645</v>
      </c>
      <c r="L590" s="5" t="s">
        <v>1646</v>
      </c>
      <c r="M590" s="17">
        <f t="shared" si="32"/>
        <v>2.8773148148148076E-2</v>
      </c>
      <c r="N590">
        <f t="shared" si="33"/>
        <v>11</v>
      </c>
    </row>
    <row r="591" spans="1:14" x14ac:dyDescent="0.25">
      <c r="A591" s="4"/>
      <c r="B591" s="4"/>
      <c r="C591" s="3" t="s">
        <v>731</v>
      </c>
      <c r="D591" s="3" t="s">
        <v>732</v>
      </c>
      <c r="E591" s="3" t="s">
        <v>733</v>
      </c>
      <c r="F591" s="3" t="s">
        <v>5</v>
      </c>
      <c r="G591" s="3" t="s">
        <v>734</v>
      </c>
      <c r="H591" s="3" t="s">
        <v>3</v>
      </c>
      <c r="I591" s="3" t="s">
        <v>349</v>
      </c>
      <c r="J591" s="3" t="s">
        <v>1705</v>
      </c>
      <c r="K591" s="2" t="s">
        <v>735</v>
      </c>
      <c r="L591" s="1" t="s">
        <v>736</v>
      </c>
      <c r="M591" s="17">
        <f t="shared" si="32"/>
        <v>2.1736111111111067E-2</v>
      </c>
      <c r="N591">
        <f t="shared" si="33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N1" zoomScaleNormal="100" workbookViewId="0">
      <selection activeCell="R33" sqref="R33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5" t="s">
        <v>347</v>
      </c>
      <c r="B1" s="16"/>
      <c r="C1" s="15" t="s">
        <v>346</v>
      </c>
      <c r="D1" s="16"/>
      <c r="E1" s="15" t="s">
        <v>345</v>
      </c>
      <c r="F1" s="15" t="s">
        <v>344</v>
      </c>
      <c r="G1" s="15" t="s">
        <v>343</v>
      </c>
      <c r="H1" s="15" t="s">
        <v>342</v>
      </c>
      <c r="I1" s="15" t="s">
        <v>341</v>
      </c>
      <c r="J1" s="3" t="s">
        <v>340</v>
      </c>
      <c r="K1" s="3" t="s">
        <v>339</v>
      </c>
      <c r="L1" s="17" t="s">
        <v>1709</v>
      </c>
      <c r="M1" t="s">
        <v>1706</v>
      </c>
      <c r="O1" t="s">
        <v>1707</v>
      </c>
      <c r="P1" t="s">
        <v>1708</v>
      </c>
      <c r="Q1" t="s">
        <v>1710</v>
      </c>
      <c r="R1" t="s">
        <v>1711</v>
      </c>
      <c r="S1" t="s">
        <v>1712</v>
      </c>
    </row>
    <row r="2" spans="1:19" x14ac:dyDescent="0.25">
      <c r="A2" s="14" t="s">
        <v>338</v>
      </c>
      <c r="B2" s="12"/>
      <c r="C2" s="12"/>
      <c r="D2" s="12"/>
      <c r="E2" s="12"/>
      <c r="F2" s="12"/>
      <c r="G2" s="12"/>
      <c r="H2" s="12"/>
      <c r="I2" s="11"/>
      <c r="J2" s="10"/>
      <c r="K2" s="9"/>
      <c r="O2" s="27">
        <v>0</v>
      </c>
      <c r="P2" s="27">
        <f>COUNTIF(M:M,"0")</f>
        <v>0</v>
      </c>
      <c r="Q2" s="27">
        <f>AVERAGE($P$2:$P$25)</f>
        <v>3.5833333333333335</v>
      </c>
      <c r="R2" s="29">
        <v>0</v>
      </c>
      <c r="S2" s="17">
        <f>AVERAGEIF($R$2:$R$25, "&lt;&gt; 0")</f>
        <v>1.7259155293009462E-2</v>
      </c>
    </row>
    <row r="3" spans="1:19" x14ac:dyDescent="0.25">
      <c r="A3" s="3" t="s">
        <v>337</v>
      </c>
      <c r="B3" s="7" t="s">
        <v>336</v>
      </c>
      <c r="C3" s="13" t="s">
        <v>21</v>
      </c>
      <c r="D3" s="12"/>
      <c r="E3" s="12"/>
      <c r="F3" s="12"/>
      <c r="G3" s="12"/>
      <c r="H3" s="12"/>
      <c r="I3" s="11"/>
      <c r="J3" s="10"/>
      <c r="K3" s="9"/>
      <c r="O3">
        <v>1</v>
      </c>
      <c r="P3">
        <f>COUNTIF(M:M,"1")</f>
        <v>1</v>
      </c>
      <c r="Q3">
        <f t="shared" ref="Q3:Q25" si="0">AVERAGE($P$2:$P$25)</f>
        <v>3.5833333333333335</v>
      </c>
      <c r="R3" s="18">
        <f t="shared" ref="R3:R25" si="1">AVERAGEIF(M:M,O3,L:L)</f>
        <v>1.2534722222222218E-2</v>
      </c>
      <c r="S3" s="17">
        <f t="shared" ref="S3:S25" si="2">AVERAGEIF($R$2:$R$25, "&lt;&gt; 0")</f>
        <v>1.7259155293009462E-2</v>
      </c>
    </row>
    <row r="4" spans="1:19" x14ac:dyDescent="0.25">
      <c r="A4" s="4"/>
      <c r="B4" s="8"/>
      <c r="C4" s="7" t="s">
        <v>335</v>
      </c>
      <c r="D4" s="7" t="s">
        <v>334</v>
      </c>
      <c r="E4" s="7" t="s">
        <v>334</v>
      </c>
      <c r="F4" s="7" t="s">
        <v>5</v>
      </c>
      <c r="G4" s="13" t="s">
        <v>21</v>
      </c>
      <c r="H4" s="12"/>
      <c r="I4" s="11"/>
      <c r="J4" s="10"/>
      <c r="K4" s="9"/>
      <c r="O4">
        <v>2</v>
      </c>
      <c r="P4">
        <f>COUNTIF(M:M,"2")</f>
        <v>1</v>
      </c>
      <c r="Q4">
        <f t="shared" si="0"/>
        <v>3.5833333333333335</v>
      </c>
      <c r="R4" s="18">
        <f t="shared" si="1"/>
        <v>1.6307870370370361E-2</v>
      </c>
      <c r="S4" s="17">
        <f t="shared" si="2"/>
        <v>1.7259155293009462E-2</v>
      </c>
    </row>
    <row r="5" spans="1:19" x14ac:dyDescent="0.25">
      <c r="A5" s="4"/>
      <c r="B5" s="8"/>
      <c r="C5" s="8"/>
      <c r="D5" s="8"/>
      <c r="E5" s="8"/>
      <c r="F5" s="8"/>
      <c r="G5" s="7" t="s">
        <v>333</v>
      </c>
      <c r="H5" s="7" t="s">
        <v>56</v>
      </c>
      <c r="I5" s="3" t="s">
        <v>2</v>
      </c>
      <c r="J5" s="6" t="s">
        <v>332</v>
      </c>
      <c r="K5" s="5" t="s">
        <v>331</v>
      </c>
      <c r="L5" s="17">
        <f t="shared" ref="L5:L66" si="3">K5-J5</f>
        <v>1.910879629629636E-2</v>
      </c>
      <c r="M5">
        <f t="shared" ref="M5:M66" si="4">HOUR(J5)</f>
        <v>12</v>
      </c>
      <c r="O5">
        <v>3</v>
      </c>
      <c r="P5">
        <f>COUNTIF(M:M,"3")</f>
        <v>3</v>
      </c>
      <c r="Q5">
        <f t="shared" si="0"/>
        <v>3.5833333333333335</v>
      </c>
      <c r="R5" s="18">
        <f t="shared" si="1"/>
        <v>1.3155864197530861E-2</v>
      </c>
      <c r="S5" s="17">
        <f t="shared" si="2"/>
        <v>1.7259155293009462E-2</v>
      </c>
    </row>
    <row r="6" spans="1:19" x14ac:dyDescent="0.25">
      <c r="A6" s="4"/>
      <c r="B6" s="8"/>
      <c r="C6" s="8"/>
      <c r="D6" s="8"/>
      <c r="E6" s="8"/>
      <c r="F6" s="8"/>
      <c r="G6" s="7" t="s">
        <v>330</v>
      </c>
      <c r="H6" s="7" t="s">
        <v>56</v>
      </c>
      <c r="I6" s="3" t="s">
        <v>2</v>
      </c>
      <c r="J6" s="6" t="s">
        <v>329</v>
      </c>
      <c r="K6" s="5" t="s">
        <v>328</v>
      </c>
      <c r="L6" s="17">
        <f t="shared" si="3"/>
        <v>2.2777777777777786E-2</v>
      </c>
      <c r="M6">
        <f t="shared" si="4"/>
        <v>15</v>
      </c>
      <c r="O6">
        <v>4</v>
      </c>
      <c r="P6">
        <f>COUNTIF(M:M,"4")</f>
        <v>6</v>
      </c>
      <c r="Q6">
        <f t="shared" si="0"/>
        <v>3.5833333333333335</v>
      </c>
      <c r="R6" s="18">
        <f t="shared" si="1"/>
        <v>1.5748456790123457E-2</v>
      </c>
      <c r="S6" s="17">
        <f t="shared" si="2"/>
        <v>1.7259155293009462E-2</v>
      </c>
    </row>
    <row r="7" spans="1:19" x14ac:dyDescent="0.25">
      <c r="A7" s="4"/>
      <c r="B7" s="8"/>
      <c r="C7" s="7" t="s">
        <v>65</v>
      </c>
      <c r="D7" s="7" t="s">
        <v>64</v>
      </c>
      <c r="E7" s="7" t="s">
        <v>64</v>
      </c>
      <c r="F7" s="7" t="s">
        <v>5</v>
      </c>
      <c r="G7" s="13" t="s">
        <v>21</v>
      </c>
      <c r="H7" s="12"/>
      <c r="I7" s="11"/>
      <c r="J7" s="10"/>
      <c r="K7" s="9"/>
      <c r="O7">
        <v>5</v>
      </c>
      <c r="P7">
        <f>COUNTIF(M:M,"5")</f>
        <v>5</v>
      </c>
      <c r="Q7">
        <f t="shared" si="0"/>
        <v>3.5833333333333335</v>
      </c>
      <c r="R7" s="18">
        <f t="shared" si="1"/>
        <v>1.6810185185185171E-2</v>
      </c>
      <c r="S7" s="17">
        <f t="shared" si="2"/>
        <v>1.7259155293009462E-2</v>
      </c>
    </row>
    <row r="8" spans="1:19" x14ac:dyDescent="0.25">
      <c r="A8" s="4"/>
      <c r="B8" s="8"/>
      <c r="C8" s="8"/>
      <c r="D8" s="8"/>
      <c r="E8" s="8"/>
      <c r="F8" s="8"/>
      <c r="G8" s="7" t="s">
        <v>327</v>
      </c>
      <c r="H8" s="7" t="s">
        <v>56</v>
      </c>
      <c r="I8" s="3" t="s">
        <v>2</v>
      </c>
      <c r="J8" s="6" t="s">
        <v>326</v>
      </c>
      <c r="K8" s="5" t="s">
        <v>325</v>
      </c>
      <c r="L8" s="17">
        <f t="shared" si="3"/>
        <v>1.6469907407407447E-2</v>
      </c>
      <c r="M8">
        <f t="shared" si="4"/>
        <v>8</v>
      </c>
      <c r="O8">
        <v>6</v>
      </c>
      <c r="P8">
        <f>COUNTIF(M:M,"6")</f>
        <v>7</v>
      </c>
      <c r="Q8">
        <f t="shared" si="0"/>
        <v>3.5833333333333335</v>
      </c>
      <c r="R8" s="18">
        <f t="shared" si="1"/>
        <v>2.1324404761904756E-2</v>
      </c>
      <c r="S8" s="17">
        <f t="shared" si="2"/>
        <v>1.7259155293009462E-2</v>
      </c>
    </row>
    <row r="9" spans="1:19" x14ac:dyDescent="0.25">
      <c r="A9" s="4"/>
      <c r="B9" s="8"/>
      <c r="C9" s="8"/>
      <c r="D9" s="8"/>
      <c r="E9" s="8"/>
      <c r="F9" s="8"/>
      <c r="G9" s="7" t="s">
        <v>324</v>
      </c>
      <c r="H9" s="7" t="s">
        <v>56</v>
      </c>
      <c r="I9" s="3" t="s">
        <v>2</v>
      </c>
      <c r="J9" s="6" t="s">
        <v>323</v>
      </c>
      <c r="K9" s="5" t="s">
        <v>322</v>
      </c>
      <c r="L9" s="17">
        <f t="shared" si="3"/>
        <v>2.2604166666666703E-2</v>
      </c>
      <c r="M9">
        <f t="shared" si="4"/>
        <v>10</v>
      </c>
      <c r="O9">
        <v>7</v>
      </c>
      <c r="P9">
        <f>COUNTIF(M:M,"7")</f>
        <v>4</v>
      </c>
      <c r="Q9">
        <f t="shared" si="0"/>
        <v>3.5833333333333335</v>
      </c>
      <c r="R9" s="18">
        <f t="shared" si="1"/>
        <v>1.6070601851851829E-2</v>
      </c>
      <c r="S9" s="17">
        <f t="shared" si="2"/>
        <v>1.7259155293009462E-2</v>
      </c>
    </row>
    <row r="10" spans="1:19" x14ac:dyDescent="0.25">
      <c r="A10" s="4"/>
      <c r="B10" s="8"/>
      <c r="C10" s="7" t="s">
        <v>130</v>
      </c>
      <c r="D10" s="7" t="s">
        <v>129</v>
      </c>
      <c r="E10" s="7" t="s">
        <v>129</v>
      </c>
      <c r="F10" s="7" t="s">
        <v>5</v>
      </c>
      <c r="G10" s="13" t="s">
        <v>21</v>
      </c>
      <c r="H10" s="12"/>
      <c r="I10" s="11"/>
      <c r="J10" s="10"/>
      <c r="K10" s="9"/>
      <c r="O10">
        <v>8</v>
      </c>
      <c r="P10">
        <f>COUNTIF(M:M,"8")</f>
        <v>6</v>
      </c>
      <c r="Q10">
        <f t="shared" si="0"/>
        <v>3.5833333333333335</v>
      </c>
      <c r="R10" s="18">
        <f t="shared" si="1"/>
        <v>2.7484567901234564E-2</v>
      </c>
      <c r="S10" s="17">
        <f t="shared" si="2"/>
        <v>1.7259155293009462E-2</v>
      </c>
    </row>
    <row r="11" spans="1:19" x14ac:dyDescent="0.25">
      <c r="A11" s="4"/>
      <c r="B11" s="8"/>
      <c r="C11" s="8"/>
      <c r="D11" s="8"/>
      <c r="E11" s="8"/>
      <c r="F11" s="8"/>
      <c r="G11" s="7" t="s">
        <v>321</v>
      </c>
      <c r="H11" s="7" t="s">
        <v>56</v>
      </c>
      <c r="I11" s="3" t="s">
        <v>2</v>
      </c>
      <c r="J11" s="6" t="s">
        <v>320</v>
      </c>
      <c r="K11" s="5" t="s">
        <v>319</v>
      </c>
      <c r="L11" s="17">
        <f t="shared" si="3"/>
        <v>1.2615740740740733E-2</v>
      </c>
      <c r="M11">
        <f t="shared" si="4"/>
        <v>3</v>
      </c>
      <c r="O11">
        <v>9</v>
      </c>
      <c r="P11">
        <f>COUNTIF(M:M,"9")</f>
        <v>4</v>
      </c>
      <c r="Q11">
        <f t="shared" si="0"/>
        <v>3.5833333333333335</v>
      </c>
      <c r="R11" s="18">
        <f t="shared" si="1"/>
        <v>2.6122685185185193E-2</v>
      </c>
      <c r="S11" s="17">
        <f t="shared" si="2"/>
        <v>1.7259155293009462E-2</v>
      </c>
    </row>
    <row r="12" spans="1:19" x14ac:dyDescent="0.25">
      <c r="A12" s="4"/>
      <c r="B12" s="8"/>
      <c r="C12" s="8"/>
      <c r="D12" s="8"/>
      <c r="E12" s="8"/>
      <c r="F12" s="8"/>
      <c r="G12" s="7" t="s">
        <v>318</v>
      </c>
      <c r="H12" s="7" t="s">
        <v>56</v>
      </c>
      <c r="I12" s="3" t="s">
        <v>2</v>
      </c>
      <c r="J12" s="6" t="s">
        <v>317</v>
      </c>
      <c r="K12" s="5" t="s">
        <v>316</v>
      </c>
      <c r="L12" s="17">
        <f t="shared" si="3"/>
        <v>3.4988425925925937E-2</v>
      </c>
      <c r="M12">
        <f t="shared" si="4"/>
        <v>6</v>
      </c>
      <c r="O12">
        <v>10</v>
      </c>
      <c r="P12">
        <f>COUNTIF(M:M,"10")</f>
        <v>8</v>
      </c>
      <c r="Q12">
        <f t="shared" si="0"/>
        <v>3.5833333333333335</v>
      </c>
      <c r="R12" s="18">
        <f t="shared" si="1"/>
        <v>2.1114004629629618E-2</v>
      </c>
      <c r="S12" s="17">
        <f t="shared" si="2"/>
        <v>1.7259155293009462E-2</v>
      </c>
    </row>
    <row r="13" spans="1:19" x14ac:dyDescent="0.25">
      <c r="A13" s="4"/>
      <c r="B13" s="8"/>
      <c r="C13" s="8"/>
      <c r="D13" s="8"/>
      <c r="E13" s="8"/>
      <c r="F13" s="8"/>
      <c r="G13" s="7" t="s">
        <v>315</v>
      </c>
      <c r="H13" s="7" t="s">
        <v>56</v>
      </c>
      <c r="I13" s="3" t="s">
        <v>2</v>
      </c>
      <c r="J13" s="6" t="s">
        <v>314</v>
      </c>
      <c r="K13" s="5" t="s">
        <v>313</v>
      </c>
      <c r="L13" s="17">
        <f t="shared" si="3"/>
        <v>2.4016203703703665E-2</v>
      </c>
      <c r="M13">
        <f t="shared" si="4"/>
        <v>8</v>
      </c>
      <c r="O13">
        <v>11</v>
      </c>
      <c r="P13">
        <f>COUNTIF(M:M,"11")</f>
        <v>1</v>
      </c>
      <c r="Q13">
        <f t="shared" si="0"/>
        <v>3.5833333333333335</v>
      </c>
      <c r="R13" s="18">
        <f t="shared" si="1"/>
        <v>1.5682870370370361E-2</v>
      </c>
      <c r="S13" s="17">
        <f t="shared" si="2"/>
        <v>1.7259155293009462E-2</v>
      </c>
    </row>
    <row r="14" spans="1:19" x14ac:dyDescent="0.25">
      <c r="A14" s="4"/>
      <c r="B14" s="8"/>
      <c r="C14" s="7" t="s">
        <v>312</v>
      </c>
      <c r="D14" s="7" t="s">
        <v>311</v>
      </c>
      <c r="E14" s="7" t="s">
        <v>310</v>
      </c>
      <c r="F14" s="7" t="s">
        <v>5</v>
      </c>
      <c r="G14" s="7" t="s">
        <v>309</v>
      </c>
      <c r="H14" s="7" t="s">
        <v>56</v>
      </c>
      <c r="I14" s="3" t="s">
        <v>2</v>
      </c>
      <c r="J14" s="6" t="s">
        <v>308</v>
      </c>
      <c r="K14" s="5" t="s">
        <v>307</v>
      </c>
      <c r="L14" s="17">
        <f t="shared" si="3"/>
        <v>1.2106481481481468E-2</v>
      </c>
      <c r="M14">
        <f t="shared" si="4"/>
        <v>5</v>
      </c>
      <c r="O14">
        <v>12</v>
      </c>
      <c r="P14">
        <f>COUNTIF(M:M,"12")</f>
        <v>10</v>
      </c>
      <c r="Q14">
        <f t="shared" si="0"/>
        <v>3.5833333333333335</v>
      </c>
      <c r="R14" s="18">
        <f t="shared" si="1"/>
        <v>2.1899305555555561E-2</v>
      </c>
      <c r="S14" s="17">
        <f t="shared" si="2"/>
        <v>1.7259155293009462E-2</v>
      </c>
    </row>
    <row r="15" spans="1:19" x14ac:dyDescent="0.25">
      <c r="A15" s="4"/>
      <c r="B15" s="8"/>
      <c r="C15" s="7" t="s">
        <v>306</v>
      </c>
      <c r="D15" s="7" t="s">
        <v>305</v>
      </c>
      <c r="E15" s="7" t="s">
        <v>305</v>
      </c>
      <c r="F15" s="7" t="s">
        <v>5</v>
      </c>
      <c r="G15" s="13" t="s">
        <v>21</v>
      </c>
      <c r="H15" s="12"/>
      <c r="I15" s="11"/>
      <c r="J15" s="10"/>
      <c r="K15" s="9"/>
      <c r="O15">
        <v>13</v>
      </c>
      <c r="P15">
        <f>COUNTIF(M:M,"13")</f>
        <v>4</v>
      </c>
      <c r="Q15">
        <f t="shared" si="0"/>
        <v>3.5833333333333335</v>
      </c>
      <c r="R15" s="18">
        <f t="shared" si="1"/>
        <v>1.7557870370370321E-2</v>
      </c>
      <c r="S15" s="17">
        <f t="shared" si="2"/>
        <v>1.7259155293009462E-2</v>
      </c>
    </row>
    <row r="16" spans="1:19" x14ac:dyDescent="0.25">
      <c r="A16" s="4"/>
      <c r="B16" s="8"/>
      <c r="C16" s="8"/>
      <c r="D16" s="8"/>
      <c r="E16" s="8"/>
      <c r="F16" s="8"/>
      <c r="G16" s="7" t="s">
        <v>304</v>
      </c>
      <c r="H16" s="7" t="s">
        <v>56</v>
      </c>
      <c r="I16" s="3" t="s">
        <v>2</v>
      </c>
      <c r="J16" s="6" t="s">
        <v>303</v>
      </c>
      <c r="K16" s="5" t="s">
        <v>302</v>
      </c>
      <c r="L16" s="17">
        <f t="shared" si="3"/>
        <v>2.2800925925925891E-2</v>
      </c>
      <c r="M16">
        <f t="shared" si="4"/>
        <v>5</v>
      </c>
      <c r="O16">
        <v>14</v>
      </c>
      <c r="P16">
        <f>COUNTIF(M:M,"14")</f>
        <v>7</v>
      </c>
      <c r="Q16">
        <f t="shared" si="0"/>
        <v>3.5833333333333335</v>
      </c>
      <c r="R16" s="18">
        <f t="shared" si="1"/>
        <v>2.1190476190476187E-2</v>
      </c>
      <c r="S16" s="17">
        <f t="shared" si="2"/>
        <v>1.7259155293009462E-2</v>
      </c>
    </row>
    <row r="17" spans="1:19" x14ac:dyDescent="0.25">
      <c r="A17" s="4"/>
      <c r="B17" s="8"/>
      <c r="C17" s="8"/>
      <c r="D17" s="8"/>
      <c r="E17" s="8"/>
      <c r="F17" s="8"/>
      <c r="G17" s="7" t="s">
        <v>301</v>
      </c>
      <c r="H17" s="7" t="s">
        <v>44</v>
      </c>
      <c r="I17" s="3" t="s">
        <v>2</v>
      </c>
      <c r="J17" s="6" t="s">
        <v>300</v>
      </c>
      <c r="K17" s="5" t="s">
        <v>299</v>
      </c>
      <c r="L17" s="17">
        <f t="shared" si="3"/>
        <v>2.8611111111111143E-2</v>
      </c>
      <c r="M17">
        <f t="shared" si="4"/>
        <v>10</v>
      </c>
      <c r="O17">
        <v>15</v>
      </c>
      <c r="P17">
        <f>COUNTIF(M:M,"15")</f>
        <v>6</v>
      </c>
      <c r="Q17">
        <f t="shared" si="0"/>
        <v>3.5833333333333335</v>
      </c>
      <c r="R17" s="18">
        <f t="shared" si="1"/>
        <v>1.8879243827160441E-2</v>
      </c>
      <c r="S17" s="17">
        <f t="shared" si="2"/>
        <v>1.7259155293009462E-2</v>
      </c>
    </row>
    <row r="18" spans="1:19" x14ac:dyDescent="0.25">
      <c r="A18" s="4"/>
      <c r="B18" s="8"/>
      <c r="C18" s="8"/>
      <c r="D18" s="8"/>
      <c r="E18" s="8"/>
      <c r="F18" s="8"/>
      <c r="G18" s="7" t="s">
        <v>298</v>
      </c>
      <c r="H18" s="7" t="s">
        <v>44</v>
      </c>
      <c r="I18" s="3" t="s">
        <v>2</v>
      </c>
      <c r="J18" s="6" t="s">
        <v>297</v>
      </c>
      <c r="K18" s="5" t="s">
        <v>296</v>
      </c>
      <c r="L18" s="17">
        <f t="shared" si="3"/>
        <v>2.1273148148148069E-2</v>
      </c>
      <c r="M18">
        <f t="shared" si="4"/>
        <v>15</v>
      </c>
      <c r="O18">
        <v>16</v>
      </c>
      <c r="P18">
        <f>COUNTIF(M:M,"16")</f>
        <v>1</v>
      </c>
      <c r="Q18">
        <f t="shared" si="0"/>
        <v>3.5833333333333335</v>
      </c>
      <c r="R18" s="18">
        <f t="shared" si="1"/>
        <v>1.6759259259259363E-2</v>
      </c>
      <c r="S18" s="17">
        <f t="shared" si="2"/>
        <v>1.7259155293009462E-2</v>
      </c>
    </row>
    <row r="19" spans="1:19" x14ac:dyDescent="0.25">
      <c r="A19" s="4"/>
      <c r="B19" s="8"/>
      <c r="C19" s="7" t="s">
        <v>53</v>
      </c>
      <c r="D19" s="7" t="s">
        <v>52</v>
      </c>
      <c r="E19" s="7" t="s">
        <v>52</v>
      </c>
      <c r="F19" s="7" t="s">
        <v>5</v>
      </c>
      <c r="G19" s="7" t="s">
        <v>295</v>
      </c>
      <c r="H19" s="7" t="s">
        <v>44</v>
      </c>
      <c r="I19" s="3" t="s">
        <v>2</v>
      </c>
      <c r="J19" s="6" t="s">
        <v>294</v>
      </c>
      <c r="K19" s="5" t="s">
        <v>293</v>
      </c>
      <c r="L19" s="17">
        <f t="shared" si="3"/>
        <v>2.3287037037037051E-2</v>
      </c>
      <c r="M19">
        <f t="shared" si="4"/>
        <v>12</v>
      </c>
      <c r="O19">
        <v>17</v>
      </c>
      <c r="P19">
        <f>COUNTIF(M:M,"17")</f>
        <v>2</v>
      </c>
      <c r="Q19">
        <f t="shared" si="0"/>
        <v>3.5833333333333335</v>
      </c>
      <c r="R19" s="18">
        <f t="shared" si="1"/>
        <v>1.7714120370370456E-2</v>
      </c>
      <c r="S19" s="17">
        <f t="shared" si="2"/>
        <v>1.7259155293009462E-2</v>
      </c>
    </row>
    <row r="20" spans="1:19" x14ac:dyDescent="0.25">
      <c r="A20" s="4"/>
      <c r="B20" s="8"/>
      <c r="C20" s="7" t="s">
        <v>292</v>
      </c>
      <c r="D20" s="7" t="s">
        <v>291</v>
      </c>
      <c r="E20" s="7" t="s">
        <v>291</v>
      </c>
      <c r="F20" s="7" t="s">
        <v>5</v>
      </c>
      <c r="G20" s="13" t="s">
        <v>21</v>
      </c>
      <c r="H20" s="12"/>
      <c r="I20" s="11"/>
      <c r="J20" s="10"/>
      <c r="K20" s="9"/>
      <c r="O20">
        <v>18</v>
      </c>
      <c r="P20">
        <f>COUNTIF(M:M,"18")</f>
        <v>2</v>
      </c>
      <c r="Q20">
        <f t="shared" si="0"/>
        <v>3.5833333333333335</v>
      </c>
      <c r="R20" s="18">
        <f t="shared" si="1"/>
        <v>1.3177083333333228E-2</v>
      </c>
      <c r="S20" s="17">
        <f t="shared" si="2"/>
        <v>1.7259155293009462E-2</v>
      </c>
    </row>
    <row r="21" spans="1:19" x14ac:dyDescent="0.25">
      <c r="A21" s="4"/>
      <c r="B21" s="8"/>
      <c r="C21" s="8"/>
      <c r="D21" s="8"/>
      <c r="E21" s="8"/>
      <c r="F21" s="8"/>
      <c r="G21" s="7" t="s">
        <v>290</v>
      </c>
      <c r="H21" s="7" t="s">
        <v>56</v>
      </c>
      <c r="I21" s="3" t="s">
        <v>2</v>
      </c>
      <c r="J21" s="6" t="s">
        <v>289</v>
      </c>
      <c r="K21" s="5" t="s">
        <v>288</v>
      </c>
      <c r="L21" s="17">
        <f t="shared" si="3"/>
        <v>2.3518518518518494E-2</v>
      </c>
      <c r="M21">
        <f t="shared" si="4"/>
        <v>12</v>
      </c>
      <c r="O21" s="27">
        <v>19</v>
      </c>
      <c r="P21" s="27">
        <f>COUNTIF(M:M,"19")</f>
        <v>0</v>
      </c>
      <c r="Q21" s="27">
        <f t="shared" si="0"/>
        <v>3.5833333333333335</v>
      </c>
      <c r="R21" s="29">
        <v>0</v>
      </c>
      <c r="S21" s="17">
        <f t="shared" si="2"/>
        <v>1.7259155293009462E-2</v>
      </c>
    </row>
    <row r="22" spans="1:19" x14ac:dyDescent="0.25">
      <c r="A22" s="4"/>
      <c r="B22" s="8"/>
      <c r="C22" s="8"/>
      <c r="D22" s="8"/>
      <c r="E22" s="8"/>
      <c r="F22" s="8"/>
      <c r="G22" s="7" t="s">
        <v>287</v>
      </c>
      <c r="H22" s="7" t="s">
        <v>56</v>
      </c>
      <c r="I22" s="3" t="s">
        <v>2</v>
      </c>
      <c r="J22" s="6" t="s">
        <v>286</v>
      </c>
      <c r="K22" s="5" t="s">
        <v>285</v>
      </c>
      <c r="L22" s="17">
        <f t="shared" si="3"/>
        <v>1.8599537037037095E-2</v>
      </c>
      <c r="M22">
        <f t="shared" si="4"/>
        <v>14</v>
      </c>
      <c r="O22">
        <v>20</v>
      </c>
      <c r="P22">
        <f>COUNTIF(M:M,"20")</f>
        <v>3</v>
      </c>
      <c r="Q22">
        <f t="shared" si="0"/>
        <v>3.5833333333333335</v>
      </c>
      <c r="R22" s="18">
        <f t="shared" si="1"/>
        <v>1.1365740740740815E-2</v>
      </c>
      <c r="S22" s="17">
        <f t="shared" si="2"/>
        <v>1.7259155293009462E-2</v>
      </c>
    </row>
    <row r="23" spans="1:19" x14ac:dyDescent="0.25">
      <c r="A23" s="3" t="s">
        <v>284</v>
      </c>
      <c r="B23" s="7" t="s">
        <v>283</v>
      </c>
      <c r="C23" s="13" t="s">
        <v>21</v>
      </c>
      <c r="D23" s="12"/>
      <c r="E23" s="12"/>
      <c r="F23" s="12"/>
      <c r="G23" s="12"/>
      <c r="H23" s="12"/>
      <c r="I23" s="11"/>
      <c r="J23" s="10"/>
      <c r="K23" s="9"/>
      <c r="O23">
        <v>21</v>
      </c>
      <c r="P23">
        <f>COUNTIF(M:M,"21")</f>
        <v>1</v>
      </c>
      <c r="Q23">
        <f t="shared" si="0"/>
        <v>3.5833333333333335</v>
      </c>
      <c r="R23" s="18">
        <f t="shared" si="1"/>
        <v>1.2523148148148033E-2</v>
      </c>
      <c r="S23" s="17">
        <f t="shared" si="2"/>
        <v>1.7259155293009462E-2</v>
      </c>
    </row>
    <row r="24" spans="1:19" x14ac:dyDescent="0.25">
      <c r="A24" s="4"/>
      <c r="B24" s="8"/>
      <c r="C24" s="7" t="s">
        <v>214</v>
      </c>
      <c r="D24" s="7" t="s">
        <v>213</v>
      </c>
      <c r="E24" s="7" t="s">
        <v>282</v>
      </c>
      <c r="F24" s="7" t="s">
        <v>5</v>
      </c>
      <c r="G24" s="7" t="s">
        <v>281</v>
      </c>
      <c r="H24" s="7" t="s">
        <v>280</v>
      </c>
      <c r="I24" s="3" t="s">
        <v>2</v>
      </c>
      <c r="J24" s="6" t="s">
        <v>279</v>
      </c>
      <c r="K24" s="5" t="s">
        <v>278</v>
      </c>
      <c r="L24" s="17">
        <f t="shared" si="3"/>
        <v>1.5706018518518494E-2</v>
      </c>
      <c r="M24">
        <f t="shared" si="4"/>
        <v>5</v>
      </c>
      <c r="O24">
        <v>22</v>
      </c>
      <c r="P24">
        <f>COUNTIF(M:M,"22")</f>
        <v>2</v>
      </c>
      <c r="Q24">
        <f t="shared" si="0"/>
        <v>3.5833333333333335</v>
      </c>
      <c r="R24" s="18">
        <f t="shared" si="1"/>
        <v>1.6111111111111187E-2</v>
      </c>
      <c r="S24" s="17">
        <f t="shared" si="2"/>
        <v>1.7259155293009462E-2</v>
      </c>
    </row>
    <row r="25" spans="1:19" x14ac:dyDescent="0.25">
      <c r="A25" s="4"/>
      <c r="B25" s="8"/>
      <c r="C25" s="7" t="s">
        <v>197</v>
      </c>
      <c r="D25" s="7" t="s">
        <v>196</v>
      </c>
      <c r="E25" s="7" t="s">
        <v>196</v>
      </c>
      <c r="F25" s="7" t="s">
        <v>5</v>
      </c>
      <c r="G25" s="13" t="s">
        <v>21</v>
      </c>
      <c r="H25" s="12"/>
      <c r="I25" s="11"/>
      <c r="J25" s="10"/>
      <c r="K25" s="9"/>
      <c r="O25">
        <v>23</v>
      </c>
      <c r="P25">
        <f>COUNTIF(M:M,"23")</f>
        <v>2</v>
      </c>
      <c r="Q25">
        <f t="shared" si="0"/>
        <v>3.5833333333333335</v>
      </c>
      <c r="R25" s="18">
        <f t="shared" si="1"/>
        <v>1.0167824074074128E-2</v>
      </c>
      <c r="S25" s="17">
        <f t="shared" si="2"/>
        <v>1.7259155293009462E-2</v>
      </c>
    </row>
    <row r="26" spans="1:19" x14ac:dyDescent="0.25">
      <c r="A26" s="4"/>
      <c r="B26" s="8"/>
      <c r="C26" s="8"/>
      <c r="D26" s="8"/>
      <c r="E26" s="8"/>
      <c r="F26" s="8"/>
      <c r="G26" s="7" t="s">
        <v>277</v>
      </c>
      <c r="H26" s="7" t="s">
        <v>3</v>
      </c>
      <c r="I26" s="3" t="s">
        <v>2</v>
      </c>
      <c r="J26" s="6" t="s">
        <v>276</v>
      </c>
      <c r="K26" s="5" t="s">
        <v>275</v>
      </c>
      <c r="L26" s="17">
        <f t="shared" si="3"/>
        <v>1.3368055555555536E-2</v>
      </c>
      <c r="M26">
        <f t="shared" si="4"/>
        <v>6</v>
      </c>
      <c r="R26" s="22"/>
      <c r="S26" s="22"/>
    </row>
    <row r="27" spans="1:19" x14ac:dyDescent="0.25">
      <c r="A27" s="4"/>
      <c r="B27" s="8"/>
      <c r="C27" s="8"/>
      <c r="D27" s="8"/>
      <c r="E27" s="8"/>
      <c r="F27" s="8"/>
      <c r="G27" s="7" t="s">
        <v>274</v>
      </c>
      <c r="H27" s="7" t="s">
        <v>3</v>
      </c>
      <c r="I27" s="3" t="s">
        <v>2</v>
      </c>
      <c r="J27" s="6" t="s">
        <v>273</v>
      </c>
      <c r="K27" s="5" t="s">
        <v>272</v>
      </c>
      <c r="L27" s="17">
        <f t="shared" si="3"/>
        <v>2.6192129629629635E-2</v>
      </c>
      <c r="M27">
        <f t="shared" si="4"/>
        <v>6</v>
      </c>
    </row>
    <row r="28" spans="1:19" x14ac:dyDescent="0.25">
      <c r="A28" s="4"/>
      <c r="B28" s="8"/>
      <c r="C28" s="8"/>
      <c r="D28" s="8"/>
      <c r="E28" s="8"/>
      <c r="F28" s="8"/>
      <c r="G28" s="7" t="s">
        <v>271</v>
      </c>
      <c r="H28" s="7" t="s">
        <v>3</v>
      </c>
      <c r="I28" s="3" t="s">
        <v>2</v>
      </c>
      <c r="J28" s="6" t="s">
        <v>270</v>
      </c>
      <c r="K28" s="5" t="s">
        <v>269</v>
      </c>
      <c r="L28" s="17">
        <f t="shared" si="3"/>
        <v>2.7118055555555576E-2</v>
      </c>
      <c r="M28">
        <f t="shared" si="4"/>
        <v>6</v>
      </c>
      <c r="O28" s="6" t="s">
        <v>124</v>
      </c>
      <c r="P28" s="5" t="s">
        <v>123</v>
      </c>
      <c r="Q28" s="17">
        <f t="shared" ref="Q28" si="5">P28-O28</f>
        <v>1.0000000000000009E-2</v>
      </c>
      <c r="R28">
        <f t="shared" ref="R28" si="6">HOUR(O28)</f>
        <v>23</v>
      </c>
    </row>
    <row r="29" spans="1:19" x14ac:dyDescent="0.25">
      <c r="A29" s="4"/>
      <c r="B29" s="8"/>
      <c r="C29" s="8"/>
      <c r="D29" s="8"/>
      <c r="E29" s="8"/>
      <c r="F29" s="8"/>
      <c r="G29" s="7" t="s">
        <v>268</v>
      </c>
      <c r="H29" s="7" t="s">
        <v>3</v>
      </c>
      <c r="I29" s="3" t="s">
        <v>2</v>
      </c>
      <c r="J29" s="6" t="s">
        <v>267</v>
      </c>
      <c r="K29" s="5" t="s">
        <v>266</v>
      </c>
      <c r="L29" s="17">
        <f t="shared" si="3"/>
        <v>1.4791666666666647E-2</v>
      </c>
      <c r="M29">
        <f t="shared" si="4"/>
        <v>9</v>
      </c>
      <c r="O29" s="6" t="s">
        <v>74</v>
      </c>
      <c r="P29" s="5" t="s">
        <v>73</v>
      </c>
      <c r="Q29" s="17">
        <f t="shared" ref="Q29" si="7">P29-O29</f>
        <v>1.0335648148148247E-2</v>
      </c>
      <c r="R29">
        <f t="shared" ref="R29" si="8">HOUR(O29)</f>
        <v>23</v>
      </c>
    </row>
    <row r="30" spans="1:19" x14ac:dyDescent="0.25">
      <c r="A30" s="4"/>
      <c r="B30" s="8"/>
      <c r="C30" s="8"/>
      <c r="D30" s="8"/>
      <c r="E30" s="8"/>
      <c r="F30" s="8"/>
      <c r="G30" s="7" t="s">
        <v>265</v>
      </c>
      <c r="H30" s="7" t="s">
        <v>3</v>
      </c>
      <c r="I30" s="3" t="s">
        <v>2</v>
      </c>
      <c r="J30" s="6" t="s">
        <v>264</v>
      </c>
      <c r="K30" s="5" t="s">
        <v>263</v>
      </c>
      <c r="L30" s="17">
        <f t="shared" si="3"/>
        <v>2.240740740740732E-2</v>
      </c>
      <c r="M30">
        <f t="shared" si="4"/>
        <v>10</v>
      </c>
    </row>
    <row r="31" spans="1:19" x14ac:dyDescent="0.25">
      <c r="A31" s="4"/>
      <c r="B31" s="8"/>
      <c r="C31" s="8"/>
      <c r="D31" s="8"/>
      <c r="E31" s="8"/>
      <c r="F31" s="8"/>
      <c r="G31" s="7" t="s">
        <v>262</v>
      </c>
      <c r="H31" s="7" t="s">
        <v>3</v>
      </c>
      <c r="I31" s="3" t="s">
        <v>2</v>
      </c>
      <c r="J31" s="6" t="s">
        <v>261</v>
      </c>
      <c r="K31" s="5" t="s">
        <v>260</v>
      </c>
      <c r="L31" s="17">
        <f t="shared" si="3"/>
        <v>2.2974537037037002E-2</v>
      </c>
      <c r="M31">
        <f t="shared" si="4"/>
        <v>12</v>
      </c>
    </row>
    <row r="32" spans="1:19" x14ac:dyDescent="0.25">
      <c r="A32" s="4"/>
      <c r="B32" s="8"/>
      <c r="C32" s="8"/>
      <c r="D32" s="8"/>
      <c r="E32" s="8"/>
      <c r="F32" s="8"/>
      <c r="G32" s="7" t="s">
        <v>259</v>
      </c>
      <c r="H32" s="7" t="s">
        <v>3</v>
      </c>
      <c r="I32" s="3" t="s">
        <v>2</v>
      </c>
      <c r="J32" s="6" t="s">
        <v>258</v>
      </c>
      <c r="K32" s="5" t="s">
        <v>257</v>
      </c>
      <c r="L32" s="17">
        <f t="shared" si="3"/>
        <v>1.4942129629629597E-2</v>
      </c>
      <c r="M32">
        <f t="shared" si="4"/>
        <v>13</v>
      </c>
    </row>
    <row r="33" spans="1:13" x14ac:dyDescent="0.25">
      <c r="A33" s="4"/>
      <c r="B33" s="8"/>
      <c r="C33" s="8"/>
      <c r="D33" s="8"/>
      <c r="E33" s="8"/>
      <c r="F33" s="8"/>
      <c r="G33" s="7" t="s">
        <v>256</v>
      </c>
      <c r="H33" s="7" t="s">
        <v>3</v>
      </c>
      <c r="I33" s="3" t="s">
        <v>2</v>
      </c>
      <c r="J33" s="6" t="s">
        <v>255</v>
      </c>
      <c r="K33" s="5" t="s">
        <v>254</v>
      </c>
      <c r="L33" s="17">
        <f t="shared" si="3"/>
        <v>1.5717592592592533E-2</v>
      </c>
      <c r="M33">
        <f t="shared" si="4"/>
        <v>15</v>
      </c>
    </row>
    <row r="34" spans="1:13" x14ac:dyDescent="0.25">
      <c r="A34" s="4"/>
      <c r="B34" s="8"/>
      <c r="C34" s="8"/>
      <c r="D34" s="8"/>
      <c r="E34" s="8"/>
      <c r="F34" s="8"/>
      <c r="G34" s="7" t="s">
        <v>253</v>
      </c>
      <c r="H34" s="7" t="s">
        <v>3</v>
      </c>
      <c r="I34" s="3" t="s">
        <v>2</v>
      </c>
      <c r="J34" s="6" t="s">
        <v>252</v>
      </c>
      <c r="K34" s="5" t="s">
        <v>251</v>
      </c>
      <c r="L34" s="17">
        <f t="shared" si="3"/>
        <v>1.1886574074073897E-2</v>
      </c>
      <c r="M34">
        <f t="shared" si="4"/>
        <v>18</v>
      </c>
    </row>
    <row r="35" spans="1:13" x14ac:dyDescent="0.25">
      <c r="A35" s="4"/>
      <c r="B35" s="8"/>
      <c r="C35" s="8"/>
      <c r="D35" s="8"/>
      <c r="E35" s="8"/>
      <c r="F35" s="8"/>
      <c r="G35" s="7" t="s">
        <v>250</v>
      </c>
      <c r="H35" s="7" t="s">
        <v>3</v>
      </c>
      <c r="I35" s="3" t="s">
        <v>2</v>
      </c>
      <c r="J35" s="6" t="s">
        <v>249</v>
      </c>
      <c r="K35" s="5" t="s">
        <v>248</v>
      </c>
      <c r="L35" s="17">
        <f t="shared" si="3"/>
        <v>1.5821759259259327E-2</v>
      </c>
      <c r="M35">
        <f t="shared" si="4"/>
        <v>22</v>
      </c>
    </row>
    <row r="36" spans="1:13" x14ac:dyDescent="0.25">
      <c r="A36" s="4"/>
      <c r="B36" s="8"/>
      <c r="C36" s="7" t="s">
        <v>183</v>
      </c>
      <c r="D36" s="7" t="s">
        <v>182</v>
      </c>
      <c r="E36" s="7" t="s">
        <v>182</v>
      </c>
      <c r="F36" s="7" t="s">
        <v>5</v>
      </c>
      <c r="G36" s="7" t="s">
        <v>247</v>
      </c>
      <c r="H36" s="7" t="s">
        <v>3</v>
      </c>
      <c r="I36" s="3" t="s">
        <v>2</v>
      </c>
      <c r="J36" s="6" t="s">
        <v>246</v>
      </c>
      <c r="K36" s="5" t="s">
        <v>245</v>
      </c>
      <c r="L36" s="17">
        <f t="shared" si="3"/>
        <v>1.620370370370372E-2</v>
      </c>
      <c r="M36">
        <f t="shared" si="4"/>
        <v>4</v>
      </c>
    </row>
    <row r="37" spans="1:13" x14ac:dyDescent="0.25">
      <c r="A37" s="4"/>
      <c r="B37" s="8"/>
      <c r="C37" s="7" t="s">
        <v>244</v>
      </c>
      <c r="D37" s="7" t="s">
        <v>243</v>
      </c>
      <c r="E37" s="7" t="s">
        <v>243</v>
      </c>
      <c r="F37" s="7" t="s">
        <v>5</v>
      </c>
      <c r="G37" s="13" t="s">
        <v>21</v>
      </c>
      <c r="H37" s="12"/>
      <c r="I37" s="11"/>
      <c r="J37" s="10"/>
      <c r="K37" s="9"/>
    </row>
    <row r="38" spans="1:13" x14ac:dyDescent="0.25">
      <c r="A38" s="4"/>
      <c r="B38" s="8"/>
      <c r="C38" s="8"/>
      <c r="D38" s="8"/>
      <c r="E38" s="8"/>
      <c r="F38" s="8"/>
      <c r="G38" s="7" t="s">
        <v>242</v>
      </c>
      <c r="H38" s="7" t="s">
        <v>3</v>
      </c>
      <c r="I38" s="3" t="s">
        <v>2</v>
      </c>
      <c r="J38" s="6" t="s">
        <v>241</v>
      </c>
      <c r="K38" s="5" t="s">
        <v>240</v>
      </c>
      <c r="L38" s="17">
        <f t="shared" si="3"/>
        <v>1.2534722222222218E-2</v>
      </c>
      <c r="M38">
        <f t="shared" si="4"/>
        <v>1</v>
      </c>
    </row>
    <row r="39" spans="1:13" x14ac:dyDescent="0.25">
      <c r="A39" s="4"/>
      <c r="B39" s="8"/>
      <c r="C39" s="8"/>
      <c r="D39" s="8"/>
      <c r="E39" s="8"/>
      <c r="F39" s="8"/>
      <c r="G39" s="7" t="s">
        <v>239</v>
      </c>
      <c r="H39" s="7" t="s">
        <v>3</v>
      </c>
      <c r="I39" s="3" t="s">
        <v>2</v>
      </c>
      <c r="J39" s="6" t="s">
        <v>238</v>
      </c>
      <c r="K39" s="5" t="s">
        <v>237</v>
      </c>
      <c r="L39" s="17">
        <f t="shared" si="3"/>
        <v>1.3194444444444453E-2</v>
      </c>
      <c r="M39">
        <f t="shared" si="4"/>
        <v>4</v>
      </c>
    </row>
    <row r="40" spans="1:13" x14ac:dyDescent="0.25">
      <c r="A40" s="4"/>
      <c r="B40" s="8"/>
      <c r="C40" s="7" t="s">
        <v>130</v>
      </c>
      <c r="D40" s="7" t="s">
        <v>129</v>
      </c>
      <c r="E40" s="13" t="s">
        <v>21</v>
      </c>
      <c r="F40" s="12"/>
      <c r="G40" s="12"/>
      <c r="H40" s="12"/>
      <c r="I40" s="11"/>
      <c r="J40" s="10"/>
      <c r="K40" s="9"/>
    </row>
    <row r="41" spans="1:13" x14ac:dyDescent="0.25">
      <c r="A41" s="4"/>
      <c r="B41" s="8"/>
      <c r="C41" s="8"/>
      <c r="D41" s="8"/>
      <c r="E41" s="7" t="s">
        <v>129</v>
      </c>
      <c r="F41" s="7" t="s">
        <v>5</v>
      </c>
      <c r="G41" s="7" t="s">
        <v>236</v>
      </c>
      <c r="H41" s="7" t="s">
        <v>3</v>
      </c>
      <c r="I41" s="3" t="s">
        <v>2</v>
      </c>
      <c r="J41" s="6" t="s">
        <v>235</v>
      </c>
      <c r="K41" s="5" t="s">
        <v>234</v>
      </c>
      <c r="L41" s="17">
        <f t="shared" si="3"/>
        <v>8.5995370370370861E-3</v>
      </c>
      <c r="M41">
        <f t="shared" si="4"/>
        <v>20</v>
      </c>
    </row>
    <row r="42" spans="1:13" x14ac:dyDescent="0.25">
      <c r="A42" s="4"/>
      <c r="B42" s="8"/>
      <c r="C42" s="8"/>
      <c r="D42" s="8"/>
      <c r="E42" s="7" t="s">
        <v>122</v>
      </c>
      <c r="F42" s="7" t="s">
        <v>5</v>
      </c>
      <c r="G42" s="7" t="s">
        <v>233</v>
      </c>
      <c r="H42" s="7" t="s">
        <v>3</v>
      </c>
      <c r="I42" s="3" t="s">
        <v>2</v>
      </c>
      <c r="J42" s="6" t="s">
        <v>232</v>
      </c>
      <c r="K42" s="5" t="s">
        <v>231</v>
      </c>
      <c r="L42" s="17">
        <f t="shared" si="3"/>
        <v>1.2546296296296333E-2</v>
      </c>
      <c r="M42">
        <f t="shared" si="4"/>
        <v>20</v>
      </c>
    </row>
    <row r="43" spans="1:13" x14ac:dyDescent="0.25">
      <c r="A43" s="4"/>
      <c r="B43" s="8"/>
      <c r="C43" s="7" t="s">
        <v>230</v>
      </c>
      <c r="D43" s="7" t="s">
        <v>229</v>
      </c>
      <c r="E43" s="7" t="s">
        <v>229</v>
      </c>
      <c r="F43" s="7" t="s">
        <v>5</v>
      </c>
      <c r="G43" s="13" t="s">
        <v>21</v>
      </c>
      <c r="H43" s="12"/>
      <c r="I43" s="11"/>
      <c r="J43" s="10"/>
      <c r="K43" s="9"/>
    </row>
    <row r="44" spans="1:13" x14ac:dyDescent="0.25">
      <c r="A44" s="4"/>
      <c r="B44" s="8"/>
      <c r="C44" s="8"/>
      <c r="D44" s="8"/>
      <c r="E44" s="8"/>
      <c r="F44" s="8"/>
      <c r="G44" s="7" t="s">
        <v>228</v>
      </c>
      <c r="H44" s="7" t="s">
        <v>3</v>
      </c>
      <c r="I44" s="3" t="s">
        <v>2</v>
      </c>
      <c r="J44" s="6" t="s">
        <v>227</v>
      </c>
      <c r="K44" s="5" t="s">
        <v>226</v>
      </c>
      <c r="L44" s="17">
        <f t="shared" si="3"/>
        <v>1.6967592592592506E-2</v>
      </c>
      <c r="M44">
        <f t="shared" si="4"/>
        <v>13</v>
      </c>
    </row>
    <row r="45" spans="1:13" x14ac:dyDescent="0.25">
      <c r="A45" s="4"/>
      <c r="B45" s="8"/>
      <c r="C45" s="8"/>
      <c r="D45" s="8"/>
      <c r="E45" s="8"/>
      <c r="F45" s="8"/>
      <c r="G45" s="7" t="s">
        <v>225</v>
      </c>
      <c r="H45" s="7" t="s">
        <v>3</v>
      </c>
      <c r="I45" s="3" t="s">
        <v>2</v>
      </c>
      <c r="J45" s="6" t="s">
        <v>224</v>
      </c>
      <c r="K45" s="5" t="s">
        <v>223</v>
      </c>
      <c r="L45" s="17">
        <f t="shared" si="3"/>
        <v>1.6516203703703658E-2</v>
      </c>
      <c r="M45">
        <f t="shared" si="4"/>
        <v>15</v>
      </c>
    </row>
    <row r="46" spans="1:13" x14ac:dyDescent="0.25">
      <c r="A46" s="4"/>
      <c r="B46" s="8"/>
      <c r="C46" s="7" t="s">
        <v>53</v>
      </c>
      <c r="D46" s="7" t="s">
        <v>52</v>
      </c>
      <c r="E46" s="7" t="s">
        <v>102</v>
      </c>
      <c r="F46" s="7" t="s">
        <v>5</v>
      </c>
      <c r="G46" s="13" t="s">
        <v>21</v>
      </c>
      <c r="H46" s="12"/>
      <c r="I46" s="11"/>
      <c r="J46" s="10"/>
      <c r="K46" s="9"/>
    </row>
    <row r="47" spans="1:13" x14ac:dyDescent="0.25">
      <c r="A47" s="4"/>
      <c r="B47" s="8"/>
      <c r="C47" s="8"/>
      <c r="D47" s="8"/>
      <c r="E47" s="8"/>
      <c r="F47" s="8"/>
      <c r="G47" s="7" t="s">
        <v>222</v>
      </c>
      <c r="H47" s="7" t="s">
        <v>3</v>
      </c>
      <c r="I47" s="3" t="s">
        <v>2</v>
      </c>
      <c r="J47" s="6" t="s">
        <v>221</v>
      </c>
      <c r="K47" s="5" t="s">
        <v>220</v>
      </c>
      <c r="L47" s="17">
        <f t="shared" si="3"/>
        <v>1.9814814814814785E-2</v>
      </c>
      <c r="M47">
        <f t="shared" si="4"/>
        <v>10</v>
      </c>
    </row>
    <row r="48" spans="1:13" x14ac:dyDescent="0.25">
      <c r="A48" s="4"/>
      <c r="B48" s="8"/>
      <c r="C48" s="8"/>
      <c r="D48" s="8"/>
      <c r="E48" s="8"/>
      <c r="F48" s="8"/>
      <c r="G48" s="7" t="s">
        <v>219</v>
      </c>
      <c r="H48" s="7" t="s">
        <v>3</v>
      </c>
      <c r="I48" s="3" t="s">
        <v>2</v>
      </c>
      <c r="J48" s="6" t="s">
        <v>218</v>
      </c>
      <c r="K48" s="5" t="s">
        <v>217</v>
      </c>
      <c r="L48" s="17">
        <f t="shared" si="3"/>
        <v>2.5543981481481515E-2</v>
      </c>
      <c r="M48">
        <f t="shared" si="4"/>
        <v>12</v>
      </c>
    </row>
    <row r="49" spans="1:13" x14ac:dyDescent="0.25">
      <c r="A49" s="3" t="s">
        <v>216</v>
      </c>
      <c r="B49" s="7" t="s">
        <v>215</v>
      </c>
      <c r="C49" s="13" t="s">
        <v>21</v>
      </c>
      <c r="D49" s="12"/>
      <c r="E49" s="12"/>
      <c r="F49" s="12"/>
      <c r="G49" s="12"/>
      <c r="H49" s="12"/>
      <c r="I49" s="11"/>
      <c r="J49" s="10"/>
      <c r="K49" s="9"/>
    </row>
    <row r="50" spans="1:13" x14ac:dyDescent="0.25">
      <c r="A50" s="4"/>
      <c r="B50" s="8"/>
      <c r="C50" s="7" t="s">
        <v>214</v>
      </c>
      <c r="D50" s="7" t="s">
        <v>213</v>
      </c>
      <c r="E50" s="7" t="s">
        <v>213</v>
      </c>
      <c r="F50" s="7" t="s">
        <v>5</v>
      </c>
      <c r="G50" s="13" t="s">
        <v>21</v>
      </c>
      <c r="H50" s="12"/>
      <c r="I50" s="11"/>
      <c r="J50" s="10"/>
      <c r="K50" s="9"/>
    </row>
    <row r="51" spans="1:13" x14ac:dyDescent="0.25">
      <c r="A51" s="4"/>
      <c r="B51" s="8"/>
      <c r="C51" s="8"/>
      <c r="D51" s="8"/>
      <c r="E51" s="8"/>
      <c r="F51" s="8"/>
      <c r="G51" s="7" t="s">
        <v>212</v>
      </c>
      <c r="H51" s="7" t="s">
        <v>3</v>
      </c>
      <c r="I51" s="3" t="s">
        <v>2</v>
      </c>
      <c r="J51" s="6" t="s">
        <v>211</v>
      </c>
      <c r="K51" s="5" t="s">
        <v>210</v>
      </c>
      <c r="L51" s="17">
        <f t="shared" si="3"/>
        <v>1.685185185185184E-2</v>
      </c>
      <c r="M51">
        <f t="shared" si="4"/>
        <v>5</v>
      </c>
    </row>
    <row r="52" spans="1:13" x14ac:dyDescent="0.25">
      <c r="A52" s="4"/>
      <c r="B52" s="8"/>
      <c r="C52" s="8"/>
      <c r="D52" s="8"/>
      <c r="E52" s="8"/>
      <c r="F52" s="8"/>
      <c r="G52" s="7" t="s">
        <v>209</v>
      </c>
      <c r="H52" s="7" t="s">
        <v>3</v>
      </c>
      <c r="I52" s="3" t="s">
        <v>2</v>
      </c>
      <c r="J52" s="6" t="s">
        <v>208</v>
      </c>
      <c r="K52" s="5" t="s">
        <v>207</v>
      </c>
      <c r="L52" s="17">
        <f t="shared" si="3"/>
        <v>3.450231481481475E-2</v>
      </c>
      <c r="M52">
        <f t="shared" si="4"/>
        <v>8</v>
      </c>
    </row>
    <row r="53" spans="1:13" x14ac:dyDescent="0.25">
      <c r="A53" s="4"/>
      <c r="B53" s="8"/>
      <c r="C53" s="8"/>
      <c r="D53" s="8"/>
      <c r="E53" s="8"/>
      <c r="F53" s="8"/>
      <c r="G53" s="7" t="s">
        <v>206</v>
      </c>
      <c r="H53" s="7" t="s">
        <v>3</v>
      </c>
      <c r="I53" s="3" t="s">
        <v>2</v>
      </c>
      <c r="J53" s="6" t="s">
        <v>205</v>
      </c>
      <c r="K53" s="5" t="s">
        <v>204</v>
      </c>
      <c r="L53" s="17">
        <f t="shared" si="3"/>
        <v>2.0173611111111101E-2</v>
      </c>
      <c r="M53">
        <f t="shared" si="4"/>
        <v>10</v>
      </c>
    </row>
    <row r="54" spans="1:13" x14ac:dyDescent="0.25">
      <c r="A54" s="4"/>
      <c r="B54" s="8"/>
      <c r="C54" s="8"/>
      <c r="D54" s="8"/>
      <c r="E54" s="8"/>
      <c r="F54" s="8"/>
      <c r="G54" s="7" t="s">
        <v>203</v>
      </c>
      <c r="H54" s="7" t="s">
        <v>3</v>
      </c>
      <c r="I54" s="3" t="s">
        <v>2</v>
      </c>
      <c r="J54" s="6" t="s">
        <v>202</v>
      </c>
      <c r="K54" s="5" t="s">
        <v>201</v>
      </c>
      <c r="L54" s="17">
        <f t="shared" si="3"/>
        <v>3.3969907407407463E-2</v>
      </c>
      <c r="M54">
        <f t="shared" si="4"/>
        <v>12</v>
      </c>
    </row>
    <row r="55" spans="1:13" x14ac:dyDescent="0.25">
      <c r="A55" s="4"/>
      <c r="B55" s="8"/>
      <c r="C55" s="8"/>
      <c r="D55" s="8"/>
      <c r="E55" s="8"/>
      <c r="F55" s="8"/>
      <c r="G55" s="7" t="s">
        <v>200</v>
      </c>
      <c r="H55" s="7" t="s">
        <v>3</v>
      </c>
      <c r="I55" s="3" t="s">
        <v>2</v>
      </c>
      <c r="J55" s="6" t="s">
        <v>199</v>
      </c>
      <c r="K55" s="5" t="s">
        <v>198</v>
      </c>
      <c r="L55" s="17">
        <f t="shared" si="3"/>
        <v>2.2673611111111103E-2</v>
      </c>
      <c r="M55">
        <f t="shared" si="4"/>
        <v>14</v>
      </c>
    </row>
    <row r="56" spans="1:13" x14ac:dyDescent="0.25">
      <c r="A56" s="4"/>
      <c r="B56" s="8"/>
      <c r="C56" s="7" t="s">
        <v>197</v>
      </c>
      <c r="D56" s="7" t="s">
        <v>196</v>
      </c>
      <c r="E56" s="7" t="s">
        <v>196</v>
      </c>
      <c r="F56" s="7" t="s">
        <v>5</v>
      </c>
      <c r="G56" s="13" t="s">
        <v>21</v>
      </c>
      <c r="H56" s="12"/>
      <c r="I56" s="11"/>
      <c r="J56" s="10"/>
      <c r="K56" s="9"/>
    </row>
    <row r="57" spans="1:13" x14ac:dyDescent="0.25">
      <c r="A57" s="4"/>
      <c r="B57" s="8"/>
      <c r="C57" s="8"/>
      <c r="D57" s="8"/>
      <c r="E57" s="8"/>
      <c r="F57" s="8"/>
      <c r="G57" s="7" t="s">
        <v>195</v>
      </c>
      <c r="H57" s="7" t="s">
        <v>3</v>
      </c>
      <c r="I57" s="3" t="s">
        <v>2</v>
      </c>
      <c r="J57" s="6" t="s">
        <v>194</v>
      </c>
      <c r="K57" s="5" t="s">
        <v>193</v>
      </c>
      <c r="L57" s="17">
        <f t="shared" si="3"/>
        <v>1.3483796296296285E-2</v>
      </c>
      <c r="M57">
        <f t="shared" si="4"/>
        <v>3</v>
      </c>
    </row>
    <row r="58" spans="1:13" x14ac:dyDescent="0.25">
      <c r="A58" s="4"/>
      <c r="B58" s="8"/>
      <c r="C58" s="8"/>
      <c r="D58" s="8"/>
      <c r="E58" s="8"/>
      <c r="F58" s="8"/>
      <c r="G58" s="7" t="s">
        <v>192</v>
      </c>
      <c r="H58" s="7" t="s">
        <v>3</v>
      </c>
      <c r="I58" s="3" t="s">
        <v>2</v>
      </c>
      <c r="J58" s="6" t="s">
        <v>191</v>
      </c>
      <c r="K58" s="5" t="s">
        <v>190</v>
      </c>
      <c r="L58" s="17">
        <f t="shared" si="3"/>
        <v>1.4999999999999986E-2</v>
      </c>
      <c r="M58">
        <f t="shared" si="4"/>
        <v>4</v>
      </c>
    </row>
    <row r="59" spans="1:13" x14ac:dyDescent="0.25">
      <c r="A59" s="4"/>
      <c r="B59" s="8"/>
      <c r="C59" s="8"/>
      <c r="D59" s="8"/>
      <c r="E59" s="8"/>
      <c r="F59" s="8"/>
      <c r="G59" s="7" t="s">
        <v>189</v>
      </c>
      <c r="H59" s="7" t="s">
        <v>3</v>
      </c>
      <c r="I59" s="3" t="s">
        <v>2</v>
      </c>
      <c r="J59" s="6" t="s">
        <v>188</v>
      </c>
      <c r="K59" s="5" t="s">
        <v>187</v>
      </c>
      <c r="L59" s="17">
        <f t="shared" si="3"/>
        <v>1.5497685185185128E-2</v>
      </c>
      <c r="M59">
        <f t="shared" si="4"/>
        <v>6</v>
      </c>
    </row>
    <row r="60" spans="1:13" x14ac:dyDescent="0.25">
      <c r="A60" s="4"/>
      <c r="B60" s="8"/>
      <c r="C60" s="8"/>
      <c r="D60" s="8"/>
      <c r="E60" s="8"/>
      <c r="F60" s="8"/>
      <c r="G60" s="7" t="s">
        <v>186</v>
      </c>
      <c r="H60" s="7" t="s">
        <v>3</v>
      </c>
      <c r="I60" s="3" t="s">
        <v>2</v>
      </c>
      <c r="J60" s="6" t="s">
        <v>185</v>
      </c>
      <c r="K60" s="5" t="s">
        <v>184</v>
      </c>
      <c r="L60" s="17">
        <f t="shared" si="3"/>
        <v>3.1493055555555538E-2</v>
      </c>
      <c r="M60">
        <f t="shared" si="4"/>
        <v>9</v>
      </c>
    </row>
    <row r="61" spans="1:13" x14ac:dyDescent="0.25">
      <c r="A61" s="4"/>
      <c r="B61" s="8"/>
      <c r="C61" s="7" t="s">
        <v>183</v>
      </c>
      <c r="D61" s="7" t="s">
        <v>182</v>
      </c>
      <c r="E61" s="7" t="s">
        <v>182</v>
      </c>
      <c r="F61" s="7" t="s">
        <v>5</v>
      </c>
      <c r="G61" s="13" t="s">
        <v>21</v>
      </c>
      <c r="H61" s="12"/>
      <c r="I61" s="11"/>
      <c r="J61" s="10"/>
      <c r="K61" s="9"/>
    </row>
    <row r="62" spans="1:13" x14ac:dyDescent="0.25">
      <c r="A62" s="4"/>
      <c r="B62" s="8"/>
      <c r="C62" s="8"/>
      <c r="D62" s="8"/>
      <c r="E62" s="8"/>
      <c r="F62" s="8"/>
      <c r="G62" s="7" t="s">
        <v>181</v>
      </c>
      <c r="H62" s="7" t="s">
        <v>3</v>
      </c>
      <c r="I62" s="3" t="s">
        <v>2</v>
      </c>
      <c r="J62" s="6" t="s">
        <v>180</v>
      </c>
      <c r="K62" s="5" t="s">
        <v>179</v>
      </c>
      <c r="L62" s="17">
        <f t="shared" si="3"/>
        <v>1.2731481481481455E-2</v>
      </c>
      <c r="M62">
        <f t="shared" si="4"/>
        <v>4</v>
      </c>
    </row>
    <row r="63" spans="1:13" x14ac:dyDescent="0.25">
      <c r="A63" s="4"/>
      <c r="B63" s="8"/>
      <c r="C63" s="8"/>
      <c r="D63" s="8"/>
      <c r="E63" s="8"/>
      <c r="F63" s="8"/>
      <c r="G63" s="7" t="s">
        <v>178</v>
      </c>
      <c r="H63" s="7" t="s">
        <v>3</v>
      </c>
      <c r="I63" s="3" t="s">
        <v>2</v>
      </c>
      <c r="J63" s="6" t="s">
        <v>177</v>
      </c>
      <c r="K63" s="5" t="s">
        <v>176</v>
      </c>
      <c r="L63" s="17">
        <f t="shared" si="3"/>
        <v>1.8807870370370378E-2</v>
      </c>
      <c r="M63">
        <f t="shared" si="4"/>
        <v>4</v>
      </c>
    </row>
    <row r="64" spans="1:13" x14ac:dyDescent="0.25">
      <c r="A64" s="4"/>
      <c r="B64" s="8"/>
      <c r="C64" s="8"/>
      <c r="D64" s="8"/>
      <c r="E64" s="8"/>
      <c r="F64" s="8"/>
      <c r="G64" s="7" t="s">
        <v>175</v>
      </c>
      <c r="H64" s="7" t="s">
        <v>3</v>
      </c>
      <c r="I64" s="3" t="s">
        <v>2</v>
      </c>
      <c r="J64" s="6" t="s">
        <v>174</v>
      </c>
      <c r="K64" s="5" t="s">
        <v>173</v>
      </c>
      <c r="L64" s="17">
        <f t="shared" si="3"/>
        <v>1.5648148148148133E-2</v>
      </c>
      <c r="M64">
        <f t="shared" si="4"/>
        <v>6</v>
      </c>
    </row>
    <row r="65" spans="1:13" x14ac:dyDescent="0.25">
      <c r="A65" s="4"/>
      <c r="B65" s="8"/>
      <c r="C65" s="8"/>
      <c r="D65" s="8"/>
      <c r="E65" s="8"/>
      <c r="F65" s="8"/>
      <c r="G65" s="7" t="s">
        <v>172</v>
      </c>
      <c r="H65" s="7" t="s">
        <v>3</v>
      </c>
      <c r="I65" s="3" t="s">
        <v>2</v>
      </c>
      <c r="J65" s="6" t="s">
        <v>171</v>
      </c>
      <c r="K65" s="5" t="s">
        <v>170</v>
      </c>
      <c r="L65" s="17">
        <f t="shared" si="3"/>
        <v>1.8634259259259212E-2</v>
      </c>
      <c r="M65">
        <f t="shared" si="4"/>
        <v>7</v>
      </c>
    </row>
    <row r="66" spans="1:13" x14ac:dyDescent="0.25">
      <c r="A66" s="4"/>
      <c r="B66" s="8"/>
      <c r="C66" s="8"/>
      <c r="D66" s="8"/>
      <c r="E66" s="8"/>
      <c r="F66" s="8"/>
      <c r="G66" s="7" t="s">
        <v>169</v>
      </c>
      <c r="H66" s="7" t="s">
        <v>3</v>
      </c>
      <c r="I66" s="3" t="s">
        <v>2</v>
      </c>
      <c r="J66" s="6" t="s">
        <v>168</v>
      </c>
      <c r="K66" s="5" t="s">
        <v>167</v>
      </c>
      <c r="L66" s="17">
        <f t="shared" si="3"/>
        <v>1.7280092592592611E-2</v>
      </c>
      <c r="M66">
        <f t="shared" si="4"/>
        <v>8</v>
      </c>
    </row>
    <row r="67" spans="1:13" x14ac:dyDescent="0.25">
      <c r="A67" s="4"/>
      <c r="B67" s="8"/>
      <c r="C67" s="7" t="s">
        <v>166</v>
      </c>
      <c r="D67" s="7" t="s">
        <v>165</v>
      </c>
      <c r="E67" s="13" t="s">
        <v>21</v>
      </c>
      <c r="F67" s="12"/>
      <c r="G67" s="12"/>
      <c r="H67" s="12"/>
      <c r="I67" s="11"/>
      <c r="J67" s="10"/>
      <c r="K67" s="9"/>
    </row>
    <row r="68" spans="1:13" x14ac:dyDescent="0.25">
      <c r="A68" s="4"/>
      <c r="B68" s="8"/>
      <c r="C68" s="8"/>
      <c r="D68" s="8"/>
      <c r="E68" s="7" t="s">
        <v>164</v>
      </c>
      <c r="F68" s="7" t="s">
        <v>5</v>
      </c>
      <c r="G68" s="13" t="s">
        <v>21</v>
      </c>
      <c r="H68" s="12"/>
      <c r="I68" s="11"/>
      <c r="J68" s="10"/>
      <c r="K68" s="9"/>
    </row>
    <row r="69" spans="1:13" x14ac:dyDescent="0.25">
      <c r="A69" s="4"/>
      <c r="B69" s="8"/>
      <c r="C69" s="8"/>
      <c r="D69" s="8"/>
      <c r="E69" s="8"/>
      <c r="F69" s="8"/>
      <c r="G69" s="7" t="s">
        <v>163</v>
      </c>
      <c r="H69" s="7" t="s">
        <v>3</v>
      </c>
      <c r="I69" s="3" t="s">
        <v>2</v>
      </c>
      <c r="J69" s="6" t="s">
        <v>162</v>
      </c>
      <c r="K69" s="5" t="s">
        <v>161</v>
      </c>
      <c r="L69" s="17">
        <f t="shared" ref="L69:L117" si="9">K69-J69</f>
        <v>3.2025462962962992E-2</v>
      </c>
      <c r="M69">
        <f t="shared" ref="M69:M117" si="10">HOUR(J69)</f>
        <v>8</v>
      </c>
    </row>
    <row r="70" spans="1:13" x14ac:dyDescent="0.25">
      <c r="A70" s="4"/>
      <c r="B70" s="8"/>
      <c r="C70" s="8"/>
      <c r="D70" s="8"/>
      <c r="E70" s="8"/>
      <c r="F70" s="8"/>
      <c r="G70" s="7" t="s">
        <v>160</v>
      </c>
      <c r="H70" s="7" t="s">
        <v>3</v>
      </c>
      <c r="I70" s="3" t="s">
        <v>2</v>
      </c>
      <c r="J70" s="6" t="s">
        <v>159</v>
      </c>
      <c r="K70" s="5" t="s">
        <v>158</v>
      </c>
      <c r="L70" s="17">
        <f t="shared" si="9"/>
        <v>1.4872685185185142E-2</v>
      </c>
      <c r="M70">
        <f t="shared" si="10"/>
        <v>12</v>
      </c>
    </row>
    <row r="71" spans="1:13" x14ac:dyDescent="0.25">
      <c r="A71" s="4"/>
      <c r="B71" s="8"/>
      <c r="C71" s="8"/>
      <c r="D71" s="8"/>
      <c r="E71" s="8"/>
      <c r="F71" s="8"/>
      <c r="G71" s="7" t="s">
        <v>157</v>
      </c>
      <c r="H71" s="7" t="s">
        <v>3</v>
      </c>
      <c r="I71" s="3" t="s">
        <v>2</v>
      </c>
      <c r="J71" s="6" t="s">
        <v>156</v>
      </c>
      <c r="K71" s="5" t="s">
        <v>155</v>
      </c>
      <c r="L71" s="17">
        <f t="shared" si="9"/>
        <v>1.4861111111111103E-2</v>
      </c>
      <c r="M71">
        <f t="shared" si="10"/>
        <v>13</v>
      </c>
    </row>
    <row r="72" spans="1:13" x14ac:dyDescent="0.25">
      <c r="A72" s="4"/>
      <c r="B72" s="8"/>
      <c r="C72" s="8"/>
      <c r="D72" s="8"/>
      <c r="E72" s="7" t="s">
        <v>154</v>
      </c>
      <c r="F72" s="7" t="s">
        <v>5</v>
      </c>
      <c r="G72" s="13" t="s">
        <v>21</v>
      </c>
      <c r="H72" s="12"/>
      <c r="I72" s="11"/>
      <c r="J72" s="10"/>
      <c r="K72" s="9"/>
    </row>
    <row r="73" spans="1:13" x14ac:dyDescent="0.25">
      <c r="A73" s="4"/>
      <c r="B73" s="8"/>
      <c r="C73" s="8"/>
      <c r="D73" s="8"/>
      <c r="E73" s="8"/>
      <c r="F73" s="8"/>
      <c r="G73" s="7" t="s">
        <v>153</v>
      </c>
      <c r="H73" s="7" t="s">
        <v>3</v>
      </c>
      <c r="I73" s="3" t="s">
        <v>2</v>
      </c>
      <c r="J73" s="6" t="s">
        <v>152</v>
      </c>
      <c r="K73" s="5" t="s">
        <v>151</v>
      </c>
      <c r="L73" s="17">
        <f t="shared" si="9"/>
        <v>3.6527777777777826E-2</v>
      </c>
      <c r="M73">
        <f t="shared" si="10"/>
        <v>9</v>
      </c>
    </row>
    <row r="74" spans="1:13" x14ac:dyDescent="0.25">
      <c r="A74" s="4"/>
      <c r="B74" s="8"/>
      <c r="C74" s="8"/>
      <c r="D74" s="8"/>
      <c r="E74" s="8"/>
      <c r="F74" s="8"/>
      <c r="G74" s="7" t="s">
        <v>150</v>
      </c>
      <c r="H74" s="7" t="s">
        <v>3</v>
      </c>
      <c r="I74" s="3" t="s">
        <v>2</v>
      </c>
      <c r="J74" s="6" t="s">
        <v>149</v>
      </c>
      <c r="K74" s="5" t="s">
        <v>148</v>
      </c>
      <c r="L74" s="17">
        <f t="shared" si="9"/>
        <v>1.8194444444444402E-2</v>
      </c>
      <c r="M74">
        <f t="shared" si="10"/>
        <v>10</v>
      </c>
    </row>
    <row r="75" spans="1:13" x14ac:dyDescent="0.25">
      <c r="A75" s="4"/>
      <c r="B75" s="8"/>
      <c r="C75" s="8"/>
      <c r="D75" s="8"/>
      <c r="E75" s="8"/>
      <c r="F75" s="8"/>
      <c r="G75" s="7" t="s">
        <v>147</v>
      </c>
      <c r="H75" s="7" t="s">
        <v>3</v>
      </c>
      <c r="I75" s="3" t="s">
        <v>2</v>
      </c>
      <c r="J75" s="6" t="s">
        <v>146</v>
      </c>
      <c r="K75" s="5" t="s">
        <v>145</v>
      </c>
      <c r="L75" s="17">
        <f t="shared" si="9"/>
        <v>1.439814814814816E-2</v>
      </c>
      <c r="M75">
        <f t="shared" si="10"/>
        <v>10</v>
      </c>
    </row>
    <row r="76" spans="1:13" x14ac:dyDescent="0.25">
      <c r="A76" s="4"/>
      <c r="B76" s="8"/>
      <c r="C76" s="8"/>
      <c r="D76" s="8"/>
      <c r="E76" s="8"/>
      <c r="F76" s="8"/>
      <c r="G76" s="7" t="s">
        <v>144</v>
      </c>
      <c r="H76" s="7" t="s">
        <v>3</v>
      </c>
      <c r="I76" s="3" t="s">
        <v>2</v>
      </c>
      <c r="J76" s="6" t="s">
        <v>143</v>
      </c>
      <c r="K76" s="5" t="s">
        <v>142</v>
      </c>
      <c r="L76" s="17">
        <f t="shared" si="9"/>
        <v>1.5682870370370361E-2</v>
      </c>
      <c r="M76">
        <f t="shared" si="10"/>
        <v>11</v>
      </c>
    </row>
    <row r="77" spans="1:13" x14ac:dyDescent="0.25">
      <c r="A77" s="4"/>
      <c r="B77" s="8"/>
      <c r="C77" s="8"/>
      <c r="D77" s="8"/>
      <c r="E77" s="8"/>
      <c r="F77" s="8"/>
      <c r="G77" s="7" t="s">
        <v>141</v>
      </c>
      <c r="H77" s="7" t="s">
        <v>3</v>
      </c>
      <c r="I77" s="3" t="s">
        <v>2</v>
      </c>
      <c r="J77" s="6" t="s">
        <v>140</v>
      </c>
      <c r="K77" s="5" t="s">
        <v>139</v>
      </c>
      <c r="L77" s="17">
        <f t="shared" si="9"/>
        <v>2.4247685185185164E-2</v>
      </c>
      <c r="M77">
        <f t="shared" si="10"/>
        <v>14</v>
      </c>
    </row>
    <row r="78" spans="1:13" x14ac:dyDescent="0.25">
      <c r="A78" s="4"/>
      <c r="B78" s="8"/>
      <c r="C78" s="8"/>
      <c r="D78" s="8"/>
      <c r="E78" s="8"/>
      <c r="F78" s="8"/>
      <c r="G78" s="7" t="s">
        <v>138</v>
      </c>
      <c r="H78" s="7" t="s">
        <v>3</v>
      </c>
      <c r="I78" s="3" t="s">
        <v>2</v>
      </c>
      <c r="J78" s="6" t="s">
        <v>137</v>
      </c>
      <c r="K78" s="5" t="s">
        <v>136</v>
      </c>
      <c r="L78" s="17">
        <f t="shared" si="9"/>
        <v>2.1898148148148056E-2</v>
      </c>
      <c r="M78">
        <f t="shared" si="10"/>
        <v>15</v>
      </c>
    </row>
    <row r="79" spans="1:13" x14ac:dyDescent="0.25">
      <c r="A79" s="4"/>
      <c r="B79" s="8"/>
      <c r="C79" s="7" t="s">
        <v>135</v>
      </c>
      <c r="D79" s="7" t="s">
        <v>134</v>
      </c>
      <c r="E79" s="7" t="s">
        <v>134</v>
      </c>
      <c r="F79" s="7" t="s">
        <v>5</v>
      </c>
      <c r="G79" s="7" t="s">
        <v>133</v>
      </c>
      <c r="H79" s="7" t="s">
        <v>3</v>
      </c>
      <c r="I79" s="3" t="s">
        <v>2</v>
      </c>
      <c r="J79" s="6" t="s">
        <v>132</v>
      </c>
      <c r="K79" s="5" t="s">
        <v>131</v>
      </c>
      <c r="L79" s="17">
        <f t="shared" si="9"/>
        <v>2.2187500000000027E-2</v>
      </c>
      <c r="M79">
        <f t="shared" si="10"/>
        <v>12</v>
      </c>
    </row>
    <row r="80" spans="1:13" x14ac:dyDescent="0.25">
      <c r="A80" s="4"/>
      <c r="B80" s="8"/>
      <c r="C80" s="7" t="s">
        <v>130</v>
      </c>
      <c r="D80" s="7" t="s">
        <v>129</v>
      </c>
      <c r="E80" s="13" t="s">
        <v>21</v>
      </c>
      <c r="F80" s="12"/>
      <c r="G80" s="12"/>
      <c r="H80" s="12"/>
      <c r="I80" s="11"/>
      <c r="J80" s="10"/>
      <c r="K80" s="9"/>
    </row>
    <row r="81" spans="1:13" x14ac:dyDescent="0.25">
      <c r="A81" s="4"/>
      <c r="B81" s="8"/>
      <c r="C81" s="8"/>
      <c r="D81" s="8"/>
      <c r="E81" s="7" t="s">
        <v>129</v>
      </c>
      <c r="F81" s="7" t="s">
        <v>5</v>
      </c>
      <c r="G81" s="13" t="s">
        <v>21</v>
      </c>
      <c r="H81" s="12"/>
      <c r="I81" s="11"/>
      <c r="J81" s="10"/>
      <c r="K81" s="9"/>
    </row>
    <row r="82" spans="1:13" x14ac:dyDescent="0.25">
      <c r="A82" s="4"/>
      <c r="B82" s="8"/>
      <c r="C82" s="8"/>
      <c r="D82" s="8"/>
      <c r="E82" s="8"/>
      <c r="F82" s="8"/>
      <c r="G82" s="7" t="s">
        <v>128</v>
      </c>
      <c r="H82" s="7" t="s">
        <v>3</v>
      </c>
      <c r="I82" s="3" t="s">
        <v>2</v>
      </c>
      <c r="J82" s="6" t="s">
        <v>127</v>
      </c>
      <c r="K82" s="5" t="s">
        <v>126</v>
      </c>
      <c r="L82" s="17">
        <f t="shared" si="9"/>
        <v>1.6585648148148169E-2</v>
      </c>
      <c r="M82">
        <f t="shared" si="10"/>
        <v>5</v>
      </c>
    </row>
    <row r="83" spans="1:13" x14ac:dyDescent="0.25">
      <c r="A83" s="4"/>
      <c r="B83" s="8"/>
      <c r="C83" s="8"/>
      <c r="D83" s="8"/>
      <c r="E83" s="8"/>
      <c r="F83" s="8"/>
      <c r="G83" s="7" t="s">
        <v>125</v>
      </c>
      <c r="H83" s="7" t="s">
        <v>3</v>
      </c>
      <c r="I83" s="3" t="s">
        <v>2</v>
      </c>
      <c r="J83" s="19" t="s">
        <v>124</v>
      </c>
      <c r="K83" s="20" t="s">
        <v>123</v>
      </c>
      <c r="L83" s="21">
        <f t="shared" si="9"/>
        <v>1.0000000000000009E-2</v>
      </c>
      <c r="M83" s="22">
        <f t="shared" si="10"/>
        <v>23</v>
      </c>
    </row>
    <row r="84" spans="1:13" x14ac:dyDescent="0.25">
      <c r="A84" s="4"/>
      <c r="B84" s="8"/>
      <c r="C84" s="8"/>
      <c r="D84" s="8"/>
      <c r="E84" s="7" t="s">
        <v>122</v>
      </c>
      <c r="F84" s="7" t="s">
        <v>5</v>
      </c>
      <c r="G84" s="13" t="s">
        <v>21</v>
      </c>
      <c r="H84" s="12"/>
      <c r="I84" s="11"/>
      <c r="J84" s="10"/>
      <c r="K84" s="9"/>
    </row>
    <row r="85" spans="1:13" x14ac:dyDescent="0.25">
      <c r="A85" s="4"/>
      <c r="B85" s="8"/>
      <c r="C85" s="8"/>
      <c r="D85" s="8"/>
      <c r="E85" s="8"/>
      <c r="F85" s="8"/>
      <c r="G85" s="7" t="s">
        <v>121</v>
      </c>
      <c r="H85" s="7" t="s">
        <v>3</v>
      </c>
      <c r="I85" s="3" t="s">
        <v>2</v>
      </c>
      <c r="J85" s="6" t="s">
        <v>120</v>
      </c>
      <c r="K85" s="5" t="s">
        <v>119</v>
      </c>
      <c r="L85" s="17">
        <f t="shared" si="9"/>
        <v>1.4050925925925828E-2</v>
      </c>
      <c r="M85">
        <f t="shared" si="10"/>
        <v>12</v>
      </c>
    </row>
    <row r="86" spans="1:13" x14ac:dyDescent="0.25">
      <c r="A86" s="4"/>
      <c r="B86" s="8"/>
      <c r="C86" s="8"/>
      <c r="D86" s="8"/>
      <c r="E86" s="8"/>
      <c r="F86" s="8"/>
      <c r="G86" s="7" t="s">
        <v>118</v>
      </c>
      <c r="H86" s="7" t="s">
        <v>3</v>
      </c>
      <c r="I86" s="3" t="s">
        <v>2</v>
      </c>
      <c r="J86" s="6" t="s">
        <v>117</v>
      </c>
      <c r="K86" s="5" t="s">
        <v>116</v>
      </c>
      <c r="L86" s="17">
        <f t="shared" si="9"/>
        <v>2.0196759259259345E-2</v>
      </c>
      <c r="M86">
        <f t="shared" si="10"/>
        <v>17</v>
      </c>
    </row>
    <row r="87" spans="1:13" x14ac:dyDescent="0.25">
      <c r="A87" s="4"/>
      <c r="B87" s="8"/>
      <c r="C87" s="7" t="s">
        <v>115</v>
      </c>
      <c r="D87" s="7" t="s">
        <v>114</v>
      </c>
      <c r="E87" s="7" t="s">
        <v>114</v>
      </c>
      <c r="F87" s="7" t="s">
        <v>5</v>
      </c>
      <c r="G87" s="7" t="s">
        <v>113</v>
      </c>
      <c r="H87" s="7" t="s">
        <v>3</v>
      </c>
      <c r="I87" s="3" t="s">
        <v>2</v>
      </c>
      <c r="J87" s="6" t="s">
        <v>112</v>
      </c>
      <c r="K87" s="5" t="s">
        <v>111</v>
      </c>
      <c r="L87" s="17">
        <f t="shared" si="9"/>
        <v>1.4155092592592566E-2</v>
      </c>
      <c r="M87">
        <f t="shared" si="10"/>
        <v>7</v>
      </c>
    </row>
    <row r="88" spans="1:13" x14ac:dyDescent="0.25">
      <c r="A88" s="4"/>
      <c r="B88" s="8"/>
      <c r="C88" s="7" t="s">
        <v>110</v>
      </c>
      <c r="D88" s="7" t="s">
        <v>109</v>
      </c>
      <c r="E88" s="7" t="s">
        <v>109</v>
      </c>
      <c r="F88" s="7" t="s">
        <v>5</v>
      </c>
      <c r="G88" s="13" t="s">
        <v>21</v>
      </c>
      <c r="H88" s="12"/>
      <c r="I88" s="11"/>
      <c r="J88" s="10"/>
      <c r="K88" s="9"/>
    </row>
    <row r="89" spans="1:13" x14ac:dyDescent="0.25">
      <c r="A89" s="4"/>
      <c r="B89" s="8"/>
      <c r="C89" s="8"/>
      <c r="D89" s="8"/>
      <c r="E89" s="8"/>
      <c r="F89" s="8"/>
      <c r="G89" s="7" t="s">
        <v>108</v>
      </c>
      <c r="H89" s="7" t="s">
        <v>3</v>
      </c>
      <c r="I89" s="3" t="s">
        <v>2</v>
      </c>
      <c r="J89" s="6" t="s">
        <v>107</v>
      </c>
      <c r="K89" s="5" t="s">
        <v>106</v>
      </c>
      <c r="L89" s="17">
        <f t="shared" si="9"/>
        <v>1.6874999999999973E-2</v>
      </c>
      <c r="M89">
        <f t="shared" si="10"/>
        <v>14</v>
      </c>
    </row>
    <row r="90" spans="1:13" x14ac:dyDescent="0.25">
      <c r="A90" s="4"/>
      <c r="B90" s="8"/>
      <c r="C90" s="8"/>
      <c r="D90" s="8"/>
      <c r="E90" s="8"/>
      <c r="F90" s="8"/>
      <c r="G90" s="7" t="s">
        <v>105</v>
      </c>
      <c r="H90" s="7" t="s">
        <v>3</v>
      </c>
      <c r="I90" s="3" t="s">
        <v>2</v>
      </c>
      <c r="J90" s="6" t="s">
        <v>104</v>
      </c>
      <c r="K90" s="5" t="s">
        <v>103</v>
      </c>
      <c r="L90" s="17">
        <f t="shared" si="9"/>
        <v>1.5092592592592546E-2</v>
      </c>
      <c r="M90">
        <f t="shared" si="10"/>
        <v>15</v>
      </c>
    </row>
    <row r="91" spans="1:13" x14ac:dyDescent="0.25">
      <c r="A91" s="4"/>
      <c r="B91" s="8"/>
      <c r="C91" s="7" t="s">
        <v>53</v>
      </c>
      <c r="D91" s="7" t="s">
        <v>52</v>
      </c>
      <c r="E91" s="7" t="s">
        <v>102</v>
      </c>
      <c r="F91" s="7" t="s">
        <v>5</v>
      </c>
      <c r="G91" s="13" t="s">
        <v>21</v>
      </c>
      <c r="H91" s="12"/>
      <c r="I91" s="11"/>
      <c r="J91" s="10"/>
      <c r="K91" s="9"/>
    </row>
    <row r="92" spans="1:13" x14ac:dyDescent="0.25">
      <c r="A92" s="4"/>
      <c r="B92" s="8"/>
      <c r="C92" s="8"/>
      <c r="D92" s="8"/>
      <c r="E92" s="8"/>
      <c r="F92" s="8"/>
      <c r="G92" s="7" t="s">
        <v>101</v>
      </c>
      <c r="H92" s="7" t="s">
        <v>85</v>
      </c>
      <c r="I92" s="3" t="s">
        <v>2</v>
      </c>
      <c r="J92" s="6" t="s">
        <v>100</v>
      </c>
      <c r="K92" s="5" t="s">
        <v>99</v>
      </c>
      <c r="L92" s="17">
        <f t="shared" si="9"/>
        <v>1.3368055555555564E-2</v>
      </c>
      <c r="M92">
        <f t="shared" si="10"/>
        <v>3</v>
      </c>
    </row>
    <row r="93" spans="1:13" x14ac:dyDescent="0.25">
      <c r="A93" s="4"/>
      <c r="B93" s="8"/>
      <c r="C93" s="8"/>
      <c r="D93" s="8"/>
      <c r="E93" s="8"/>
      <c r="F93" s="8"/>
      <c r="G93" s="7" t="s">
        <v>98</v>
      </c>
      <c r="H93" s="7" t="s">
        <v>85</v>
      </c>
      <c r="I93" s="3" t="s">
        <v>2</v>
      </c>
      <c r="J93" s="6" t="s">
        <v>97</v>
      </c>
      <c r="K93" s="5" t="s">
        <v>96</v>
      </c>
      <c r="L93" s="17">
        <f t="shared" si="9"/>
        <v>1.7395833333333333E-2</v>
      </c>
      <c r="M93">
        <f t="shared" si="10"/>
        <v>7</v>
      </c>
    </row>
    <row r="94" spans="1:13" x14ac:dyDescent="0.25">
      <c r="A94" s="4"/>
      <c r="B94" s="8"/>
      <c r="C94" s="8"/>
      <c r="D94" s="8"/>
      <c r="E94" s="8"/>
      <c r="F94" s="8"/>
      <c r="G94" s="7" t="s">
        <v>95</v>
      </c>
      <c r="H94" s="7" t="s">
        <v>3</v>
      </c>
      <c r="I94" s="3" t="s">
        <v>2</v>
      </c>
      <c r="J94" s="6" t="s">
        <v>94</v>
      </c>
      <c r="K94" s="5" t="s">
        <v>93</v>
      </c>
      <c r="L94" s="17">
        <f t="shared" si="9"/>
        <v>2.3460648148148078E-2</v>
      </c>
      <c r="M94">
        <f t="shared" si="10"/>
        <v>13</v>
      </c>
    </row>
    <row r="95" spans="1:13" x14ac:dyDescent="0.25">
      <c r="A95" s="4"/>
      <c r="B95" s="8"/>
      <c r="C95" s="8"/>
      <c r="D95" s="8"/>
      <c r="E95" s="8"/>
      <c r="F95" s="8"/>
      <c r="G95" s="7" t="s">
        <v>92</v>
      </c>
      <c r="H95" s="7" t="s">
        <v>85</v>
      </c>
      <c r="I95" s="3" t="s">
        <v>2</v>
      </c>
      <c r="J95" s="6" t="s">
        <v>91</v>
      </c>
      <c r="K95" s="5" t="s">
        <v>90</v>
      </c>
      <c r="L95" s="17">
        <f t="shared" si="9"/>
        <v>2.5821759259259336E-2</v>
      </c>
      <c r="M95">
        <f t="shared" si="10"/>
        <v>14</v>
      </c>
    </row>
    <row r="96" spans="1:13" x14ac:dyDescent="0.25">
      <c r="A96" s="4"/>
      <c r="B96" s="8"/>
      <c r="C96" s="8"/>
      <c r="D96" s="8"/>
      <c r="E96" s="8"/>
      <c r="F96" s="8"/>
      <c r="G96" s="7" t="s">
        <v>89</v>
      </c>
      <c r="H96" s="7" t="s">
        <v>85</v>
      </c>
      <c r="I96" s="3" t="s">
        <v>2</v>
      </c>
      <c r="J96" s="6" t="s">
        <v>88</v>
      </c>
      <c r="K96" s="5" t="s">
        <v>87</v>
      </c>
      <c r="L96" s="17">
        <f t="shared" si="9"/>
        <v>1.2951388888889026E-2</v>
      </c>
      <c r="M96">
        <f t="shared" si="10"/>
        <v>20</v>
      </c>
    </row>
    <row r="97" spans="1:13" x14ac:dyDescent="0.25">
      <c r="A97" s="4"/>
      <c r="B97" s="8"/>
      <c r="C97" s="8"/>
      <c r="D97" s="8"/>
      <c r="E97" s="8"/>
      <c r="F97" s="8"/>
      <c r="G97" s="7" t="s">
        <v>86</v>
      </c>
      <c r="H97" s="7" t="s">
        <v>85</v>
      </c>
      <c r="I97" s="3" t="s">
        <v>2</v>
      </c>
      <c r="J97" s="6" t="s">
        <v>84</v>
      </c>
      <c r="K97" s="5" t="s">
        <v>83</v>
      </c>
      <c r="L97" s="17">
        <f t="shared" si="9"/>
        <v>1.2523148148148033E-2</v>
      </c>
      <c r="M97">
        <f t="shared" si="10"/>
        <v>21</v>
      </c>
    </row>
    <row r="98" spans="1:13" x14ac:dyDescent="0.25">
      <c r="A98" s="4"/>
      <c r="B98" s="8"/>
      <c r="C98" s="7" t="s">
        <v>82</v>
      </c>
      <c r="D98" s="7" t="s">
        <v>81</v>
      </c>
      <c r="E98" s="7" t="s">
        <v>81</v>
      </c>
      <c r="F98" s="7" t="s">
        <v>5</v>
      </c>
      <c r="G98" s="7" t="s">
        <v>80</v>
      </c>
      <c r="H98" s="7" t="s">
        <v>3</v>
      </c>
      <c r="I98" s="3" t="s">
        <v>2</v>
      </c>
      <c r="J98" s="6" t="s">
        <v>79</v>
      </c>
      <c r="K98" s="5" t="s">
        <v>78</v>
      </c>
      <c r="L98" s="17">
        <f t="shared" si="9"/>
        <v>1.6400462962963047E-2</v>
      </c>
      <c r="M98">
        <f t="shared" si="10"/>
        <v>22</v>
      </c>
    </row>
    <row r="99" spans="1:13" x14ac:dyDescent="0.25">
      <c r="A99" s="4"/>
      <c r="B99" s="8"/>
      <c r="C99" s="7" t="s">
        <v>77</v>
      </c>
      <c r="D99" s="7" t="s">
        <v>76</v>
      </c>
      <c r="E99" s="7" t="s">
        <v>76</v>
      </c>
      <c r="F99" s="7" t="s">
        <v>5</v>
      </c>
      <c r="G99" s="7" t="s">
        <v>75</v>
      </c>
      <c r="H99" s="7" t="s">
        <v>3</v>
      </c>
      <c r="I99" s="3" t="s">
        <v>2</v>
      </c>
      <c r="J99" s="19" t="s">
        <v>74</v>
      </c>
      <c r="K99" s="20" t="s">
        <v>73</v>
      </c>
      <c r="L99" s="21">
        <f t="shared" si="9"/>
        <v>1.0335648148148247E-2</v>
      </c>
      <c r="M99" s="22">
        <f t="shared" si="10"/>
        <v>23</v>
      </c>
    </row>
    <row r="100" spans="1:13" x14ac:dyDescent="0.25">
      <c r="A100" s="3" t="s">
        <v>72</v>
      </c>
      <c r="B100" s="7" t="s">
        <v>71</v>
      </c>
      <c r="C100" s="13" t="s">
        <v>21</v>
      </c>
      <c r="D100" s="12"/>
      <c r="E100" s="12"/>
      <c r="F100" s="12"/>
      <c r="G100" s="12"/>
      <c r="H100" s="12"/>
      <c r="I100" s="11"/>
      <c r="J100" s="10"/>
      <c r="K100" s="9"/>
    </row>
    <row r="101" spans="1:13" x14ac:dyDescent="0.25">
      <c r="A101" s="4"/>
      <c r="B101" s="8"/>
      <c r="C101" s="7" t="s">
        <v>70</v>
      </c>
      <c r="D101" s="7" t="s">
        <v>69</v>
      </c>
      <c r="E101" s="7" t="s">
        <v>69</v>
      </c>
      <c r="F101" s="7" t="s">
        <v>5</v>
      </c>
      <c r="G101" s="7" t="s">
        <v>68</v>
      </c>
      <c r="H101" s="7" t="s">
        <v>56</v>
      </c>
      <c r="I101" s="3" t="s">
        <v>2</v>
      </c>
      <c r="J101" s="6" t="s">
        <v>67</v>
      </c>
      <c r="K101" s="5" t="s">
        <v>66</v>
      </c>
      <c r="L101" s="17">
        <f t="shared" si="9"/>
        <v>1.4097222222222205E-2</v>
      </c>
      <c r="M101">
        <f t="shared" si="10"/>
        <v>7</v>
      </c>
    </row>
    <row r="102" spans="1:13" x14ac:dyDescent="0.25">
      <c r="A102" s="4"/>
      <c r="B102" s="8"/>
      <c r="C102" s="7" t="s">
        <v>65</v>
      </c>
      <c r="D102" s="7" t="s">
        <v>64</v>
      </c>
      <c r="E102" s="7" t="s">
        <v>64</v>
      </c>
      <c r="F102" s="7" t="s">
        <v>5</v>
      </c>
      <c r="G102" s="13" t="s">
        <v>21</v>
      </c>
      <c r="H102" s="12"/>
      <c r="I102" s="11"/>
      <c r="J102" s="10"/>
      <c r="K102" s="9"/>
    </row>
    <row r="103" spans="1:13" x14ac:dyDescent="0.25">
      <c r="A103" s="4"/>
      <c r="B103" s="8"/>
      <c r="C103" s="8"/>
      <c r="D103" s="8"/>
      <c r="E103" s="8"/>
      <c r="F103" s="8"/>
      <c r="G103" s="7" t="s">
        <v>63</v>
      </c>
      <c r="H103" s="7" t="s">
        <v>56</v>
      </c>
      <c r="I103" s="3" t="s">
        <v>2</v>
      </c>
      <c r="J103" s="6" t="s">
        <v>62</v>
      </c>
      <c r="K103" s="5" t="s">
        <v>61</v>
      </c>
      <c r="L103" s="17">
        <f t="shared" si="9"/>
        <v>1.6458333333333353E-2</v>
      </c>
      <c r="M103">
        <f t="shared" si="10"/>
        <v>6</v>
      </c>
    </row>
    <row r="104" spans="1:13" x14ac:dyDescent="0.25">
      <c r="A104" s="4"/>
      <c r="B104" s="8"/>
      <c r="C104" s="8"/>
      <c r="D104" s="8"/>
      <c r="E104" s="8"/>
      <c r="F104" s="8"/>
      <c r="G104" s="7" t="s">
        <v>60</v>
      </c>
      <c r="H104" s="7" t="s">
        <v>56</v>
      </c>
      <c r="I104" s="3" t="s">
        <v>2</v>
      </c>
      <c r="J104" s="6" t="s">
        <v>59</v>
      </c>
      <c r="K104" s="5" t="s">
        <v>58</v>
      </c>
      <c r="L104" s="17">
        <f t="shared" si="9"/>
        <v>2.2395833333333282E-2</v>
      </c>
      <c r="M104">
        <f t="shared" si="10"/>
        <v>14</v>
      </c>
    </row>
    <row r="105" spans="1:13" x14ac:dyDescent="0.25">
      <c r="A105" s="4"/>
      <c r="B105" s="8"/>
      <c r="C105" s="8"/>
      <c r="D105" s="8"/>
      <c r="E105" s="8"/>
      <c r="F105" s="8"/>
      <c r="G105" s="7" t="s">
        <v>57</v>
      </c>
      <c r="H105" s="7" t="s">
        <v>56</v>
      </c>
      <c r="I105" s="3" t="s">
        <v>2</v>
      </c>
      <c r="J105" s="6" t="s">
        <v>55</v>
      </c>
      <c r="K105" s="5" t="s">
        <v>54</v>
      </c>
      <c r="L105" s="17">
        <f t="shared" si="9"/>
        <v>1.6759259259259363E-2</v>
      </c>
      <c r="M105">
        <f t="shared" si="10"/>
        <v>16</v>
      </c>
    </row>
    <row r="106" spans="1:13" x14ac:dyDescent="0.25">
      <c r="A106" s="4"/>
      <c r="B106" s="8"/>
      <c r="C106" s="7" t="s">
        <v>53</v>
      </c>
      <c r="D106" s="7" t="s">
        <v>52</v>
      </c>
      <c r="E106" s="7" t="s">
        <v>52</v>
      </c>
      <c r="F106" s="7" t="s">
        <v>5</v>
      </c>
      <c r="G106" s="13" t="s">
        <v>21</v>
      </c>
      <c r="H106" s="12"/>
      <c r="I106" s="11"/>
      <c r="J106" s="10"/>
      <c r="K106" s="9"/>
    </row>
    <row r="107" spans="1:13" x14ac:dyDescent="0.25">
      <c r="A107" s="4"/>
      <c r="B107" s="8"/>
      <c r="C107" s="8"/>
      <c r="D107" s="8"/>
      <c r="E107" s="8"/>
      <c r="F107" s="8"/>
      <c r="G107" s="7" t="s">
        <v>51</v>
      </c>
      <c r="H107" s="7" t="s">
        <v>44</v>
      </c>
      <c r="I107" s="3" t="s">
        <v>2</v>
      </c>
      <c r="J107" s="6" t="s">
        <v>50</v>
      </c>
      <c r="K107" s="5" t="s">
        <v>49</v>
      </c>
      <c r="L107" s="17">
        <f t="shared" si="9"/>
        <v>2.270833333333333E-2</v>
      </c>
      <c r="M107">
        <f t="shared" si="10"/>
        <v>10</v>
      </c>
    </row>
    <row r="108" spans="1:13" x14ac:dyDescent="0.25">
      <c r="A108" s="4"/>
      <c r="B108" s="8"/>
      <c r="C108" s="8"/>
      <c r="D108" s="8"/>
      <c r="E108" s="8"/>
      <c r="F108" s="8"/>
      <c r="G108" s="7" t="s">
        <v>48</v>
      </c>
      <c r="H108" s="7" t="s">
        <v>44</v>
      </c>
      <c r="I108" s="3" t="s">
        <v>2</v>
      </c>
      <c r="J108" s="6" t="s">
        <v>47</v>
      </c>
      <c r="K108" s="5" t="s">
        <v>46</v>
      </c>
      <c r="L108" s="17">
        <f t="shared" si="9"/>
        <v>1.7719907407407365E-2</v>
      </c>
      <c r="M108">
        <f t="shared" si="10"/>
        <v>14</v>
      </c>
    </row>
    <row r="109" spans="1:13" x14ac:dyDescent="0.25">
      <c r="A109" s="4"/>
      <c r="B109" s="8"/>
      <c r="C109" s="8"/>
      <c r="D109" s="8"/>
      <c r="E109" s="8"/>
      <c r="F109" s="8"/>
      <c r="G109" s="7" t="s">
        <v>45</v>
      </c>
      <c r="H109" s="7" t="s">
        <v>44</v>
      </c>
      <c r="I109" s="3" t="s">
        <v>2</v>
      </c>
      <c r="J109" s="6" t="s">
        <v>43</v>
      </c>
      <c r="K109" s="5" t="s">
        <v>42</v>
      </c>
      <c r="L109" s="17">
        <f t="shared" si="9"/>
        <v>1.446759259259256E-2</v>
      </c>
      <c r="M109">
        <f t="shared" si="10"/>
        <v>18</v>
      </c>
    </row>
    <row r="110" spans="1:13" x14ac:dyDescent="0.25">
      <c r="A110" s="3" t="s">
        <v>41</v>
      </c>
      <c r="B110" s="7" t="s">
        <v>40</v>
      </c>
      <c r="C110" s="13" t="s">
        <v>21</v>
      </c>
      <c r="D110" s="12"/>
      <c r="E110" s="12"/>
      <c r="F110" s="12"/>
      <c r="G110" s="12"/>
      <c r="H110" s="12"/>
      <c r="I110" s="11"/>
      <c r="J110" s="10"/>
      <c r="K110" s="9"/>
    </row>
    <row r="111" spans="1:13" x14ac:dyDescent="0.25">
      <c r="A111" s="4"/>
      <c r="B111" s="8"/>
      <c r="C111" s="7" t="s">
        <v>39</v>
      </c>
      <c r="D111" s="7" t="s">
        <v>38</v>
      </c>
      <c r="E111" s="7" t="s">
        <v>38</v>
      </c>
      <c r="F111" s="7" t="s">
        <v>27</v>
      </c>
      <c r="G111" s="7" t="s">
        <v>37</v>
      </c>
      <c r="H111" s="7" t="s">
        <v>3</v>
      </c>
      <c r="I111" s="3" t="s">
        <v>2</v>
      </c>
      <c r="J111" s="6" t="s">
        <v>36</v>
      </c>
      <c r="K111" s="5" t="s">
        <v>35</v>
      </c>
      <c r="L111" s="17">
        <f t="shared" si="9"/>
        <v>1.8553240740740745E-2</v>
      </c>
      <c r="M111">
        <f t="shared" si="10"/>
        <v>4</v>
      </c>
    </row>
    <row r="112" spans="1:13" x14ac:dyDescent="0.25">
      <c r="A112" s="4"/>
      <c r="B112" s="8"/>
      <c r="C112" s="7" t="s">
        <v>34</v>
      </c>
      <c r="D112" s="7" t="s">
        <v>33</v>
      </c>
      <c r="E112" s="7" t="s">
        <v>33</v>
      </c>
      <c r="F112" s="7" t="s">
        <v>27</v>
      </c>
      <c r="G112" s="7" t="s">
        <v>32</v>
      </c>
      <c r="H112" s="7" t="s">
        <v>3</v>
      </c>
      <c r="I112" s="3" t="s">
        <v>2</v>
      </c>
      <c r="J112" s="6" t="s">
        <v>31</v>
      </c>
      <c r="K112" s="5" t="s">
        <v>30</v>
      </c>
      <c r="L112" s="17">
        <f t="shared" si="9"/>
        <v>2.1678240740740762E-2</v>
      </c>
      <c r="M112">
        <f t="shared" si="10"/>
        <v>9</v>
      </c>
    </row>
    <row r="113" spans="1:13" x14ac:dyDescent="0.25">
      <c r="A113" s="4"/>
      <c r="B113" s="8"/>
      <c r="C113" s="7" t="s">
        <v>29</v>
      </c>
      <c r="D113" s="7" t="s">
        <v>28</v>
      </c>
      <c r="E113" s="7" t="s">
        <v>28</v>
      </c>
      <c r="F113" s="7" t="s">
        <v>27</v>
      </c>
      <c r="G113" s="7" t="s">
        <v>26</v>
      </c>
      <c r="H113" s="7" t="s">
        <v>3</v>
      </c>
      <c r="I113" s="3" t="s">
        <v>2</v>
      </c>
      <c r="J113" s="6" t="s">
        <v>25</v>
      </c>
      <c r="K113" s="5" t="s">
        <v>24</v>
      </c>
      <c r="L113" s="17">
        <f t="shared" si="9"/>
        <v>1.9479166666666714E-2</v>
      </c>
      <c r="M113">
        <f t="shared" si="10"/>
        <v>12</v>
      </c>
    </row>
    <row r="114" spans="1:13" x14ac:dyDescent="0.25">
      <c r="A114" s="3" t="s">
        <v>23</v>
      </c>
      <c r="B114" s="7" t="s">
        <v>22</v>
      </c>
      <c r="C114" s="13" t="s">
        <v>21</v>
      </c>
      <c r="D114" s="12"/>
      <c r="E114" s="12"/>
      <c r="F114" s="12"/>
      <c r="G114" s="12"/>
      <c r="H114" s="12"/>
      <c r="I114" s="11"/>
      <c r="J114" s="10"/>
      <c r="K114" s="9"/>
    </row>
    <row r="115" spans="1:13" x14ac:dyDescent="0.25">
      <c r="A115" s="4"/>
      <c r="B115" s="8"/>
      <c r="C115" s="7" t="s">
        <v>20</v>
      </c>
      <c r="D115" s="7" t="s">
        <v>19</v>
      </c>
      <c r="E115" s="7" t="s">
        <v>18</v>
      </c>
      <c r="F115" s="7" t="s">
        <v>5</v>
      </c>
      <c r="G115" s="7" t="s">
        <v>17</v>
      </c>
      <c r="H115" s="7" t="s">
        <v>3</v>
      </c>
      <c r="I115" s="3" t="s">
        <v>2</v>
      </c>
      <c r="J115" s="6" t="s">
        <v>16</v>
      </c>
      <c r="K115" s="5" t="s">
        <v>15</v>
      </c>
      <c r="L115" s="17">
        <f t="shared" si="9"/>
        <v>1.6307870370370361E-2</v>
      </c>
      <c r="M115">
        <f t="shared" si="10"/>
        <v>2</v>
      </c>
    </row>
    <row r="116" spans="1:13" x14ac:dyDescent="0.25">
      <c r="A116" s="4"/>
      <c r="B116" s="8"/>
      <c r="C116" s="7" t="s">
        <v>14</v>
      </c>
      <c r="D116" s="7" t="s">
        <v>13</v>
      </c>
      <c r="E116" s="7" t="s">
        <v>12</v>
      </c>
      <c r="F116" s="7" t="s">
        <v>5</v>
      </c>
      <c r="G116" s="7" t="s">
        <v>11</v>
      </c>
      <c r="H116" s="7" t="s">
        <v>3</v>
      </c>
      <c r="I116" s="3" t="s">
        <v>2</v>
      </c>
      <c r="J116" s="6" t="s">
        <v>10</v>
      </c>
      <c r="K116" s="5" t="s">
        <v>9</v>
      </c>
      <c r="L116" s="17">
        <f t="shared" si="9"/>
        <v>1.5231481481481568E-2</v>
      </c>
      <c r="M116">
        <f t="shared" si="10"/>
        <v>17</v>
      </c>
    </row>
    <row r="117" spans="1:13" x14ac:dyDescent="0.25">
      <c r="A117" s="4"/>
      <c r="B117" s="4"/>
      <c r="C117" s="3" t="s">
        <v>8</v>
      </c>
      <c r="D117" s="3" t="s">
        <v>7</v>
      </c>
      <c r="E117" s="3" t="s">
        <v>6</v>
      </c>
      <c r="F117" s="3" t="s">
        <v>5</v>
      </c>
      <c r="G117" s="3" t="s">
        <v>4</v>
      </c>
      <c r="H117" s="3" t="s">
        <v>3</v>
      </c>
      <c r="I117" s="3" t="s">
        <v>2</v>
      </c>
      <c r="J117" s="2" t="s">
        <v>1</v>
      </c>
      <c r="K117" s="1" t="s">
        <v>0</v>
      </c>
      <c r="L117" s="17">
        <f t="shared" si="9"/>
        <v>4.0613425925925928E-2</v>
      </c>
      <c r="M117">
        <f t="shared" si="10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topLeftCell="L1" zoomScale="115" zoomScaleNormal="115" workbookViewId="0">
      <selection activeCell="R30" sqref="R30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5" t="s">
        <v>347</v>
      </c>
      <c r="B1" s="16"/>
      <c r="C1" s="15" t="s">
        <v>346</v>
      </c>
      <c r="D1" s="16"/>
      <c r="E1" s="15" t="s">
        <v>345</v>
      </c>
      <c r="F1" s="15" t="s">
        <v>344</v>
      </c>
      <c r="G1" s="15" t="s">
        <v>343</v>
      </c>
      <c r="H1" s="15" t="s">
        <v>342</v>
      </c>
      <c r="I1" s="15" t="s">
        <v>341</v>
      </c>
      <c r="J1" s="3" t="s">
        <v>340</v>
      </c>
      <c r="K1" s="3" t="s">
        <v>339</v>
      </c>
      <c r="L1" s="17" t="s">
        <v>1709</v>
      </c>
      <c r="M1" t="s">
        <v>1706</v>
      </c>
      <c r="O1" t="s">
        <v>1707</v>
      </c>
      <c r="P1" t="s">
        <v>1708</v>
      </c>
      <c r="Q1" t="s">
        <v>1710</v>
      </c>
      <c r="R1" t="s">
        <v>1711</v>
      </c>
      <c r="S1" t="s">
        <v>1712</v>
      </c>
    </row>
    <row r="2" spans="1:19" x14ac:dyDescent="0.25">
      <c r="A2" s="14" t="s">
        <v>338</v>
      </c>
      <c r="B2" s="12"/>
      <c r="C2" s="12"/>
      <c r="D2" s="12"/>
      <c r="E2" s="12"/>
      <c r="F2" s="12"/>
      <c r="G2" s="12"/>
      <c r="H2" s="12"/>
      <c r="I2" s="11"/>
      <c r="J2" s="10"/>
      <c r="K2" s="9"/>
      <c r="O2" s="27">
        <v>0</v>
      </c>
      <c r="P2" s="27">
        <f>COUNTIF(M:M,"0")</f>
        <v>0</v>
      </c>
      <c r="Q2" s="27">
        <f>AVERAGE($P$2:$P$25)</f>
        <v>5.083333333333333</v>
      </c>
      <c r="R2" s="29">
        <v>0</v>
      </c>
      <c r="S2" s="17">
        <f>AVERAGEIF($R$2:$R$25, "&lt;&gt; 0")</f>
        <v>2.2820799118226522E-2</v>
      </c>
    </row>
    <row r="3" spans="1:19" x14ac:dyDescent="0.25">
      <c r="A3" s="3" t="s">
        <v>337</v>
      </c>
      <c r="B3" s="7" t="s">
        <v>336</v>
      </c>
      <c r="C3" s="13" t="s">
        <v>21</v>
      </c>
      <c r="D3" s="12"/>
      <c r="E3" s="12"/>
      <c r="F3" s="12"/>
      <c r="G3" s="12"/>
      <c r="H3" s="12"/>
      <c r="I3" s="11"/>
      <c r="J3" s="10"/>
      <c r="K3" s="9"/>
      <c r="O3">
        <v>1</v>
      </c>
      <c r="P3">
        <f>COUNTIF(M:M,"1")</f>
        <v>1</v>
      </c>
      <c r="Q3">
        <f t="shared" ref="Q3:Q25" si="0">AVERAGE($P$2:$P$25)</f>
        <v>5.083333333333333</v>
      </c>
      <c r="R3" s="18">
        <f t="shared" ref="R3:R25" si="1">AVERAGEIF(M:M,O3,L:L)</f>
        <v>1.4178240740740748E-2</v>
      </c>
      <c r="S3" s="17">
        <f t="shared" ref="S3:S25" si="2">AVERAGEIF($R$2:$R$25, "&lt;&gt; 0")</f>
        <v>2.2820799118226522E-2</v>
      </c>
    </row>
    <row r="4" spans="1:19" x14ac:dyDescent="0.25">
      <c r="A4" s="4"/>
      <c r="B4" s="8"/>
      <c r="C4" s="7" t="s">
        <v>335</v>
      </c>
      <c r="D4" s="7" t="s">
        <v>334</v>
      </c>
      <c r="E4" s="7" t="s">
        <v>334</v>
      </c>
      <c r="F4" s="7" t="s">
        <v>5</v>
      </c>
      <c r="G4" s="13" t="s">
        <v>21</v>
      </c>
      <c r="H4" s="12"/>
      <c r="I4" s="11"/>
      <c r="J4" s="10"/>
      <c r="K4" s="9"/>
      <c r="O4">
        <v>2</v>
      </c>
      <c r="P4">
        <f>COUNTIF(M:M,"2")</f>
        <v>2</v>
      </c>
      <c r="Q4">
        <f t="shared" si="0"/>
        <v>5.083333333333333</v>
      </c>
      <c r="R4" s="18">
        <f t="shared" si="1"/>
        <v>1.3755787037037052E-2</v>
      </c>
      <c r="S4" s="17">
        <f t="shared" si="2"/>
        <v>2.2820799118226522E-2</v>
      </c>
    </row>
    <row r="5" spans="1:19" x14ac:dyDescent="0.25">
      <c r="A5" s="4"/>
      <c r="B5" s="8"/>
      <c r="C5" s="8"/>
      <c r="D5" s="8"/>
      <c r="E5" s="8"/>
      <c r="F5" s="8"/>
      <c r="G5" s="7" t="s">
        <v>348</v>
      </c>
      <c r="H5" s="7" t="s">
        <v>56</v>
      </c>
      <c r="I5" s="3" t="s">
        <v>349</v>
      </c>
      <c r="J5" s="6" t="s">
        <v>350</v>
      </c>
      <c r="K5" s="5" t="s">
        <v>351</v>
      </c>
      <c r="L5" s="17">
        <f t="shared" ref="L5:L66" si="3">K5-J5</f>
        <v>2.5162037037037066E-2</v>
      </c>
      <c r="M5">
        <f t="shared" ref="M5:M66" si="4">HOUR(J5)</f>
        <v>8</v>
      </c>
      <c r="O5">
        <v>3</v>
      </c>
      <c r="P5">
        <f>COUNTIF(M:M,"3")</f>
        <v>3</v>
      </c>
      <c r="Q5">
        <f t="shared" si="0"/>
        <v>5.083333333333333</v>
      </c>
      <c r="R5" s="18">
        <f t="shared" si="1"/>
        <v>1.4131944444444442E-2</v>
      </c>
      <c r="S5" s="17">
        <f t="shared" si="2"/>
        <v>2.2820799118226522E-2</v>
      </c>
    </row>
    <row r="6" spans="1:19" x14ac:dyDescent="0.25">
      <c r="A6" s="4"/>
      <c r="B6" s="8"/>
      <c r="C6" s="8"/>
      <c r="D6" s="8"/>
      <c r="E6" s="8"/>
      <c r="F6" s="8"/>
      <c r="G6" s="7" t="s">
        <v>352</v>
      </c>
      <c r="H6" s="7" t="s">
        <v>56</v>
      </c>
      <c r="I6" s="3" t="s">
        <v>349</v>
      </c>
      <c r="J6" s="6" t="s">
        <v>353</v>
      </c>
      <c r="K6" s="5" t="s">
        <v>354</v>
      </c>
      <c r="L6" s="17">
        <f t="shared" si="3"/>
        <v>2.3298611111111089E-2</v>
      </c>
      <c r="M6">
        <f t="shared" si="4"/>
        <v>13</v>
      </c>
      <c r="O6">
        <v>4</v>
      </c>
      <c r="P6">
        <f>COUNTIF(M:M,"4")</f>
        <v>6</v>
      </c>
      <c r="Q6">
        <f t="shared" si="0"/>
        <v>5.083333333333333</v>
      </c>
      <c r="R6" s="18">
        <f t="shared" si="1"/>
        <v>1.8059413580246916E-2</v>
      </c>
      <c r="S6" s="17">
        <f t="shared" si="2"/>
        <v>2.2820799118226522E-2</v>
      </c>
    </row>
    <row r="7" spans="1:19" x14ac:dyDescent="0.25">
      <c r="A7" s="4"/>
      <c r="B7" s="8"/>
      <c r="C7" s="7" t="s">
        <v>65</v>
      </c>
      <c r="D7" s="7" t="s">
        <v>64</v>
      </c>
      <c r="E7" s="7" t="s">
        <v>64</v>
      </c>
      <c r="F7" s="7" t="s">
        <v>5</v>
      </c>
      <c r="G7" s="13" t="s">
        <v>21</v>
      </c>
      <c r="H7" s="12"/>
      <c r="I7" s="11"/>
      <c r="J7" s="10"/>
      <c r="K7" s="9"/>
      <c r="O7">
        <v>5</v>
      </c>
      <c r="P7">
        <f>COUNTIF(M:M,"5")</f>
        <v>5</v>
      </c>
      <c r="Q7">
        <f t="shared" si="0"/>
        <v>5.083333333333333</v>
      </c>
      <c r="R7" s="18">
        <f t="shared" si="1"/>
        <v>2.8775462962962968E-2</v>
      </c>
      <c r="S7" s="17">
        <f t="shared" si="2"/>
        <v>2.2820799118226522E-2</v>
      </c>
    </row>
    <row r="8" spans="1:19" x14ac:dyDescent="0.25">
      <c r="A8" s="4"/>
      <c r="B8" s="8"/>
      <c r="C8" s="8"/>
      <c r="D8" s="8"/>
      <c r="E8" s="8"/>
      <c r="F8" s="8"/>
      <c r="G8" s="7" t="s">
        <v>355</v>
      </c>
      <c r="H8" s="7" t="s">
        <v>56</v>
      </c>
      <c r="I8" s="3" t="s">
        <v>349</v>
      </c>
      <c r="J8" s="6" t="s">
        <v>356</v>
      </c>
      <c r="K8" s="5" t="s">
        <v>357</v>
      </c>
      <c r="L8" s="17">
        <f t="shared" si="3"/>
        <v>2.7812500000000018E-2</v>
      </c>
      <c r="M8">
        <f t="shared" si="4"/>
        <v>6</v>
      </c>
      <c r="O8">
        <v>6</v>
      </c>
      <c r="P8">
        <f>COUNTIF(M:M,"6")</f>
        <v>8</v>
      </c>
      <c r="Q8">
        <f t="shared" si="0"/>
        <v>5.083333333333333</v>
      </c>
      <c r="R8" s="18">
        <f t="shared" si="1"/>
        <v>1.9901620370370382E-2</v>
      </c>
      <c r="S8" s="17">
        <f t="shared" si="2"/>
        <v>2.2820799118226522E-2</v>
      </c>
    </row>
    <row r="9" spans="1:19" x14ac:dyDescent="0.25">
      <c r="A9" s="4"/>
      <c r="B9" s="8"/>
      <c r="C9" s="8"/>
      <c r="D9" s="8"/>
      <c r="E9" s="8"/>
      <c r="F9" s="8"/>
      <c r="G9" s="7" t="s">
        <v>358</v>
      </c>
      <c r="H9" s="7" t="s">
        <v>56</v>
      </c>
      <c r="I9" s="3" t="s">
        <v>349</v>
      </c>
      <c r="J9" s="6" t="s">
        <v>359</v>
      </c>
      <c r="K9" s="5" t="s">
        <v>360</v>
      </c>
      <c r="L9" s="17">
        <f t="shared" si="3"/>
        <v>2.5000000000000022E-2</v>
      </c>
      <c r="M9">
        <f t="shared" si="4"/>
        <v>12</v>
      </c>
      <c r="O9">
        <v>7</v>
      </c>
      <c r="P9">
        <f>COUNTIF(M:M,"7")</f>
        <v>9</v>
      </c>
      <c r="Q9">
        <f t="shared" si="0"/>
        <v>5.083333333333333</v>
      </c>
      <c r="R9" s="18">
        <f t="shared" si="1"/>
        <v>2.3582818930041161E-2</v>
      </c>
      <c r="S9" s="17">
        <f t="shared" si="2"/>
        <v>2.2820799118226522E-2</v>
      </c>
    </row>
    <row r="10" spans="1:19" x14ac:dyDescent="0.25">
      <c r="A10" s="4"/>
      <c r="B10" s="8"/>
      <c r="C10" s="7" t="s">
        <v>130</v>
      </c>
      <c r="D10" s="7" t="s">
        <v>129</v>
      </c>
      <c r="E10" s="7" t="s">
        <v>129</v>
      </c>
      <c r="F10" s="7" t="s">
        <v>5</v>
      </c>
      <c r="G10" s="7" t="s">
        <v>361</v>
      </c>
      <c r="H10" s="7" t="s">
        <v>56</v>
      </c>
      <c r="I10" s="3" t="s">
        <v>349</v>
      </c>
      <c r="J10" s="6" t="s">
        <v>362</v>
      </c>
      <c r="K10" s="5" t="s">
        <v>363</v>
      </c>
      <c r="L10" s="17">
        <f t="shared" si="3"/>
        <v>2.4606481481481479E-2</v>
      </c>
      <c r="M10">
        <f t="shared" si="4"/>
        <v>11</v>
      </c>
      <c r="O10">
        <v>8</v>
      </c>
      <c r="P10">
        <f>COUNTIF(M:M,"8")</f>
        <v>12</v>
      </c>
      <c r="Q10">
        <f t="shared" si="0"/>
        <v>5.083333333333333</v>
      </c>
      <c r="R10" s="18">
        <f t="shared" si="1"/>
        <v>3.2878086419753101E-2</v>
      </c>
      <c r="S10" s="17">
        <f t="shared" si="2"/>
        <v>2.2820799118226522E-2</v>
      </c>
    </row>
    <row r="11" spans="1:19" x14ac:dyDescent="0.25">
      <c r="A11" s="4"/>
      <c r="B11" s="8"/>
      <c r="C11" s="7" t="s">
        <v>312</v>
      </c>
      <c r="D11" s="7" t="s">
        <v>311</v>
      </c>
      <c r="E11" s="7" t="s">
        <v>310</v>
      </c>
      <c r="F11" s="7" t="s">
        <v>5</v>
      </c>
      <c r="G11" s="13" t="s">
        <v>21</v>
      </c>
      <c r="H11" s="12"/>
      <c r="I11" s="11"/>
      <c r="J11" s="10"/>
      <c r="K11" s="9"/>
      <c r="O11">
        <v>9</v>
      </c>
      <c r="P11">
        <f>COUNTIF(M:M,"9")</f>
        <v>9</v>
      </c>
      <c r="Q11">
        <f t="shared" si="0"/>
        <v>5.083333333333333</v>
      </c>
      <c r="R11" s="18">
        <f t="shared" si="1"/>
        <v>3.1781121399176979E-2</v>
      </c>
      <c r="S11" s="17">
        <f t="shared" si="2"/>
        <v>2.2820799118226522E-2</v>
      </c>
    </row>
    <row r="12" spans="1:19" x14ac:dyDescent="0.25">
      <c r="A12" s="4"/>
      <c r="B12" s="8"/>
      <c r="C12" s="8"/>
      <c r="D12" s="8"/>
      <c r="E12" s="8"/>
      <c r="F12" s="8"/>
      <c r="G12" s="7" t="s">
        <v>364</v>
      </c>
      <c r="H12" s="7" t="s">
        <v>56</v>
      </c>
      <c r="I12" s="3" t="s">
        <v>349</v>
      </c>
      <c r="J12" s="6" t="s">
        <v>365</v>
      </c>
      <c r="K12" s="5" t="s">
        <v>366</v>
      </c>
      <c r="L12" s="17">
        <f t="shared" si="3"/>
        <v>2.1979166666666661E-2</v>
      </c>
      <c r="M12">
        <f t="shared" si="4"/>
        <v>11</v>
      </c>
      <c r="O12">
        <v>10</v>
      </c>
      <c r="P12">
        <f>COUNTIF(M:M,"10")</f>
        <v>7</v>
      </c>
      <c r="Q12">
        <f t="shared" si="0"/>
        <v>5.083333333333333</v>
      </c>
      <c r="R12" s="18">
        <f t="shared" si="1"/>
        <v>1.7552910052910049E-2</v>
      </c>
      <c r="S12" s="17">
        <f t="shared" si="2"/>
        <v>2.2820799118226522E-2</v>
      </c>
    </row>
    <row r="13" spans="1:19" x14ac:dyDescent="0.25">
      <c r="A13" s="4"/>
      <c r="B13" s="8"/>
      <c r="C13" s="8"/>
      <c r="D13" s="8"/>
      <c r="E13" s="8"/>
      <c r="F13" s="8"/>
      <c r="G13" s="7" t="s">
        <v>367</v>
      </c>
      <c r="H13" s="7" t="s">
        <v>56</v>
      </c>
      <c r="I13" s="3" t="s">
        <v>349</v>
      </c>
      <c r="J13" s="6" t="s">
        <v>368</v>
      </c>
      <c r="K13" s="5" t="s">
        <v>369</v>
      </c>
      <c r="L13" s="17">
        <f t="shared" si="3"/>
        <v>1.924768518518527E-2</v>
      </c>
      <c r="M13">
        <f t="shared" si="4"/>
        <v>14</v>
      </c>
      <c r="O13">
        <v>11</v>
      </c>
      <c r="P13">
        <f>COUNTIF(M:M,"11")</f>
        <v>12</v>
      </c>
      <c r="Q13">
        <f t="shared" si="0"/>
        <v>5.083333333333333</v>
      </c>
      <c r="R13" s="18">
        <f t="shared" si="1"/>
        <v>2.5221836419753087E-2</v>
      </c>
      <c r="S13" s="17">
        <f t="shared" si="2"/>
        <v>2.2820799118226522E-2</v>
      </c>
    </row>
    <row r="14" spans="1:19" x14ac:dyDescent="0.25">
      <c r="A14" s="4"/>
      <c r="B14" s="8"/>
      <c r="C14" s="7" t="s">
        <v>306</v>
      </c>
      <c r="D14" s="7" t="s">
        <v>305</v>
      </c>
      <c r="E14" s="7" t="s">
        <v>305</v>
      </c>
      <c r="F14" s="7" t="s">
        <v>5</v>
      </c>
      <c r="G14" s="13" t="s">
        <v>21</v>
      </c>
      <c r="H14" s="12"/>
      <c r="I14" s="11"/>
      <c r="J14" s="10"/>
      <c r="K14" s="9"/>
      <c r="O14">
        <v>12</v>
      </c>
      <c r="P14">
        <f>COUNTIF(M:M,"12")</f>
        <v>11</v>
      </c>
      <c r="Q14">
        <f t="shared" si="0"/>
        <v>5.083333333333333</v>
      </c>
      <c r="R14" s="18">
        <f t="shared" si="1"/>
        <v>2.7892466329966326E-2</v>
      </c>
      <c r="S14" s="17">
        <f t="shared" si="2"/>
        <v>2.2820799118226522E-2</v>
      </c>
    </row>
    <row r="15" spans="1:19" x14ac:dyDescent="0.25">
      <c r="A15" s="4"/>
      <c r="B15" s="8"/>
      <c r="C15" s="8"/>
      <c r="D15" s="8"/>
      <c r="E15" s="8"/>
      <c r="F15" s="8"/>
      <c r="G15" s="7" t="s">
        <v>370</v>
      </c>
      <c r="H15" s="7" t="s">
        <v>44</v>
      </c>
      <c r="I15" s="3" t="s">
        <v>349</v>
      </c>
      <c r="J15" s="6" t="s">
        <v>371</v>
      </c>
      <c r="K15" s="5" t="s">
        <v>372</v>
      </c>
      <c r="L15" s="17">
        <f t="shared" si="3"/>
        <v>1.5300925925925912E-2</v>
      </c>
      <c r="M15">
        <f t="shared" si="4"/>
        <v>4</v>
      </c>
      <c r="O15">
        <v>13</v>
      </c>
      <c r="P15">
        <f>COUNTIF(M:M,"13")</f>
        <v>6</v>
      </c>
      <c r="Q15">
        <f t="shared" si="0"/>
        <v>5.083333333333333</v>
      </c>
      <c r="R15" s="18">
        <f t="shared" si="1"/>
        <v>2.0567129629629605E-2</v>
      </c>
      <c r="S15" s="17">
        <f t="shared" si="2"/>
        <v>2.2820799118226522E-2</v>
      </c>
    </row>
    <row r="16" spans="1:19" x14ac:dyDescent="0.25">
      <c r="A16" s="4"/>
      <c r="B16" s="8"/>
      <c r="C16" s="8"/>
      <c r="D16" s="8"/>
      <c r="E16" s="8"/>
      <c r="F16" s="8"/>
      <c r="G16" s="7" t="s">
        <v>373</v>
      </c>
      <c r="H16" s="7" t="s">
        <v>44</v>
      </c>
      <c r="I16" s="3" t="s">
        <v>349</v>
      </c>
      <c r="J16" s="6" t="s">
        <v>374</v>
      </c>
      <c r="K16" s="5" t="s">
        <v>375</v>
      </c>
      <c r="L16" s="17">
        <f t="shared" si="3"/>
        <v>2.2754629629629652E-2</v>
      </c>
      <c r="M16">
        <f t="shared" si="4"/>
        <v>6</v>
      </c>
      <c r="O16">
        <v>14</v>
      </c>
      <c r="P16">
        <f>COUNTIF(M:M,"14")</f>
        <v>12</v>
      </c>
      <c r="Q16">
        <f t="shared" si="0"/>
        <v>5.083333333333333</v>
      </c>
      <c r="R16" s="18">
        <f t="shared" si="1"/>
        <v>3.0606674382716081E-2</v>
      </c>
      <c r="S16" s="17">
        <f t="shared" si="2"/>
        <v>2.2820799118226522E-2</v>
      </c>
    </row>
    <row r="17" spans="1:19" x14ac:dyDescent="0.25">
      <c r="A17" s="4"/>
      <c r="B17" s="8"/>
      <c r="C17" s="7" t="s">
        <v>53</v>
      </c>
      <c r="D17" s="7" t="s">
        <v>52</v>
      </c>
      <c r="E17" s="7" t="s">
        <v>52</v>
      </c>
      <c r="F17" s="7" t="s">
        <v>5</v>
      </c>
      <c r="G17" s="7" t="s">
        <v>376</v>
      </c>
      <c r="H17" s="7" t="s">
        <v>56</v>
      </c>
      <c r="I17" s="3" t="s">
        <v>349</v>
      </c>
      <c r="J17" s="6" t="s">
        <v>377</v>
      </c>
      <c r="K17" s="5" t="s">
        <v>378</v>
      </c>
      <c r="L17" s="17">
        <f t="shared" si="3"/>
        <v>2.401620370370372E-2</v>
      </c>
      <c r="M17">
        <f t="shared" si="4"/>
        <v>9</v>
      </c>
      <c r="O17">
        <v>15</v>
      </c>
      <c r="P17">
        <f>COUNTIF(M:M,"15")</f>
        <v>2</v>
      </c>
      <c r="Q17">
        <f t="shared" si="0"/>
        <v>5.083333333333333</v>
      </c>
      <c r="R17" s="18">
        <f t="shared" si="1"/>
        <v>1.9016203703703716E-2</v>
      </c>
      <c r="S17" s="17">
        <f t="shared" si="2"/>
        <v>2.2820799118226522E-2</v>
      </c>
    </row>
    <row r="18" spans="1:19" x14ac:dyDescent="0.25">
      <c r="A18" s="4"/>
      <c r="B18" s="8"/>
      <c r="C18" s="7" t="s">
        <v>379</v>
      </c>
      <c r="D18" s="7" t="s">
        <v>380</v>
      </c>
      <c r="E18" s="7" t="s">
        <v>380</v>
      </c>
      <c r="F18" s="7" t="s">
        <v>5</v>
      </c>
      <c r="G18" s="13" t="s">
        <v>21</v>
      </c>
      <c r="H18" s="12"/>
      <c r="I18" s="11"/>
      <c r="J18" s="10"/>
      <c r="K18" s="9"/>
      <c r="O18">
        <v>16</v>
      </c>
      <c r="P18">
        <f>COUNTIF(M:M,"16")</f>
        <v>5</v>
      </c>
      <c r="Q18">
        <f t="shared" si="0"/>
        <v>5.083333333333333</v>
      </c>
      <c r="R18" s="18">
        <f t="shared" si="1"/>
        <v>2.1821759259259287E-2</v>
      </c>
      <c r="S18" s="17">
        <f t="shared" si="2"/>
        <v>2.2820799118226522E-2</v>
      </c>
    </row>
    <row r="19" spans="1:19" x14ac:dyDescent="0.25">
      <c r="A19" s="4"/>
      <c r="B19" s="8"/>
      <c r="C19" s="8"/>
      <c r="D19" s="8"/>
      <c r="E19" s="8"/>
      <c r="F19" s="8"/>
      <c r="G19" s="7" t="s">
        <v>381</v>
      </c>
      <c r="H19" s="7" t="s">
        <v>56</v>
      </c>
      <c r="I19" s="3" t="s">
        <v>349</v>
      </c>
      <c r="J19" s="6" t="s">
        <v>382</v>
      </c>
      <c r="K19" s="5" t="s">
        <v>383</v>
      </c>
      <c r="L19" s="17">
        <f t="shared" si="3"/>
        <v>3.1006944444444406E-2</v>
      </c>
      <c r="M19">
        <f t="shared" si="4"/>
        <v>8</v>
      </c>
      <c r="O19">
        <v>17</v>
      </c>
      <c r="P19">
        <f>COUNTIF(M:M,"17")</f>
        <v>3</v>
      </c>
      <c r="Q19">
        <f t="shared" si="0"/>
        <v>5.083333333333333</v>
      </c>
      <c r="R19" s="18">
        <f t="shared" si="1"/>
        <v>2.6940586419753127E-2</v>
      </c>
      <c r="S19" s="17">
        <f t="shared" si="2"/>
        <v>2.2820799118226522E-2</v>
      </c>
    </row>
    <row r="20" spans="1:19" x14ac:dyDescent="0.25">
      <c r="A20" s="4"/>
      <c r="B20" s="8"/>
      <c r="C20" s="8"/>
      <c r="D20" s="8"/>
      <c r="E20" s="8"/>
      <c r="F20" s="8"/>
      <c r="G20" s="7" t="s">
        <v>384</v>
      </c>
      <c r="H20" s="7" t="s">
        <v>56</v>
      </c>
      <c r="I20" s="3" t="s">
        <v>349</v>
      </c>
      <c r="J20" s="6" t="s">
        <v>385</v>
      </c>
      <c r="K20" s="5" t="s">
        <v>386</v>
      </c>
      <c r="L20" s="17">
        <f t="shared" si="3"/>
        <v>3.486111111111112E-2</v>
      </c>
      <c r="M20">
        <f t="shared" si="4"/>
        <v>8</v>
      </c>
      <c r="O20" s="27">
        <v>18</v>
      </c>
      <c r="P20" s="27">
        <f>COUNTIF(M:M,"18")</f>
        <v>0</v>
      </c>
      <c r="Q20" s="27">
        <f t="shared" si="0"/>
        <v>5.083333333333333</v>
      </c>
      <c r="R20" s="29">
        <v>0</v>
      </c>
      <c r="S20" s="17">
        <f t="shared" si="2"/>
        <v>2.2820799118226522E-2</v>
      </c>
    </row>
    <row r="21" spans="1:19" x14ac:dyDescent="0.25">
      <c r="A21" s="4"/>
      <c r="B21" s="8"/>
      <c r="C21" s="8"/>
      <c r="D21" s="8"/>
      <c r="E21" s="8"/>
      <c r="F21" s="8"/>
      <c r="G21" s="7" t="s">
        <v>387</v>
      </c>
      <c r="H21" s="7" t="s">
        <v>56</v>
      </c>
      <c r="I21" s="3" t="s">
        <v>349</v>
      </c>
      <c r="J21" s="6" t="s">
        <v>388</v>
      </c>
      <c r="K21" s="5" t="s">
        <v>389</v>
      </c>
      <c r="L21" s="17">
        <f t="shared" si="3"/>
        <v>3.125E-2</v>
      </c>
      <c r="M21">
        <f t="shared" si="4"/>
        <v>12</v>
      </c>
      <c r="O21">
        <v>19</v>
      </c>
      <c r="P21">
        <f>COUNTIF(M:M,"19")</f>
        <v>1</v>
      </c>
      <c r="Q21">
        <f t="shared" si="0"/>
        <v>5.083333333333333</v>
      </c>
      <c r="R21" s="18">
        <f t="shared" si="1"/>
        <v>1.5983796296296315E-2</v>
      </c>
      <c r="S21" s="17">
        <f t="shared" si="2"/>
        <v>2.2820799118226522E-2</v>
      </c>
    </row>
    <row r="22" spans="1:19" x14ac:dyDescent="0.25">
      <c r="A22" s="4"/>
      <c r="B22" s="8"/>
      <c r="C22" s="8"/>
      <c r="D22" s="8"/>
      <c r="E22" s="8"/>
      <c r="F22" s="8"/>
      <c r="G22" s="7" t="s">
        <v>390</v>
      </c>
      <c r="H22" s="7" t="s">
        <v>56</v>
      </c>
      <c r="I22" s="3" t="s">
        <v>349</v>
      </c>
      <c r="J22" s="6" t="s">
        <v>391</v>
      </c>
      <c r="K22" s="5" t="s">
        <v>392</v>
      </c>
      <c r="L22" s="17">
        <f t="shared" si="3"/>
        <v>2.1898148148148167E-2</v>
      </c>
      <c r="M22">
        <f t="shared" si="4"/>
        <v>14</v>
      </c>
      <c r="O22">
        <v>20</v>
      </c>
      <c r="P22">
        <f>COUNTIF(M:M,"20")</f>
        <v>2</v>
      </c>
      <c r="Q22">
        <f t="shared" si="0"/>
        <v>5.083333333333333</v>
      </c>
      <c r="R22" s="18">
        <f t="shared" si="1"/>
        <v>1.4531249999999996E-2</v>
      </c>
      <c r="S22" s="17">
        <f t="shared" si="2"/>
        <v>2.2820799118226522E-2</v>
      </c>
    </row>
    <row r="23" spans="1:19" x14ac:dyDescent="0.25">
      <c r="A23" s="4"/>
      <c r="B23" s="8"/>
      <c r="C23" s="8"/>
      <c r="D23" s="8"/>
      <c r="E23" s="8"/>
      <c r="F23" s="8"/>
      <c r="G23" s="7" t="s">
        <v>393</v>
      </c>
      <c r="H23" s="7" t="s">
        <v>56</v>
      </c>
      <c r="I23" s="3" t="s">
        <v>349</v>
      </c>
      <c r="J23" s="6" t="s">
        <v>394</v>
      </c>
      <c r="K23" s="5" t="s">
        <v>395</v>
      </c>
      <c r="L23" s="17">
        <f t="shared" si="3"/>
        <v>3.8356481481481519E-2</v>
      </c>
      <c r="M23">
        <f t="shared" si="4"/>
        <v>14</v>
      </c>
      <c r="O23">
        <v>21</v>
      </c>
      <c r="P23">
        <f>COUNTIF(M:M,"21")</f>
        <v>2</v>
      </c>
      <c r="Q23">
        <f t="shared" si="0"/>
        <v>5.083333333333333</v>
      </c>
      <c r="R23" s="18">
        <f t="shared" si="1"/>
        <v>1.6359953703703745E-2</v>
      </c>
      <c r="S23" s="17">
        <f t="shared" si="2"/>
        <v>2.2820799118226522E-2</v>
      </c>
    </row>
    <row r="24" spans="1:19" x14ac:dyDescent="0.25">
      <c r="A24" s="4"/>
      <c r="B24" s="8"/>
      <c r="C24" s="7" t="s">
        <v>396</v>
      </c>
      <c r="D24" s="7" t="s">
        <v>397</v>
      </c>
      <c r="E24" s="7" t="s">
        <v>397</v>
      </c>
      <c r="F24" s="7" t="s">
        <v>5</v>
      </c>
      <c r="G24" s="7" t="s">
        <v>398</v>
      </c>
      <c r="H24" s="7" t="s">
        <v>44</v>
      </c>
      <c r="I24" s="3" t="s">
        <v>349</v>
      </c>
      <c r="J24" s="6" t="s">
        <v>399</v>
      </c>
      <c r="K24" s="5" t="s">
        <v>400</v>
      </c>
      <c r="L24" s="17">
        <f t="shared" si="3"/>
        <v>5.0821759259259247E-2</v>
      </c>
      <c r="M24">
        <f t="shared" si="4"/>
        <v>14</v>
      </c>
      <c r="O24">
        <v>22</v>
      </c>
      <c r="P24">
        <f>COUNTIF(M:M,"22")</f>
        <v>1</v>
      </c>
      <c r="Q24">
        <f t="shared" si="0"/>
        <v>5.083333333333333</v>
      </c>
      <c r="R24" s="18">
        <f t="shared" si="1"/>
        <v>4.8506944444444366E-2</v>
      </c>
      <c r="S24" s="17">
        <f t="shared" si="2"/>
        <v>2.2820799118226522E-2</v>
      </c>
    </row>
    <row r="25" spans="1:19" x14ac:dyDescent="0.25">
      <c r="A25" s="4"/>
      <c r="B25" s="8"/>
      <c r="C25" s="7" t="s">
        <v>401</v>
      </c>
      <c r="D25" s="7" t="s">
        <v>402</v>
      </c>
      <c r="E25" s="7" t="s">
        <v>402</v>
      </c>
      <c r="F25" s="7" t="s">
        <v>5</v>
      </c>
      <c r="G25" s="13" t="s">
        <v>21</v>
      </c>
      <c r="H25" s="12"/>
      <c r="I25" s="11"/>
      <c r="J25" s="10"/>
      <c r="K25" s="9"/>
      <c r="O25">
        <v>23</v>
      </c>
      <c r="P25">
        <f>COUNTIF(M:M,"23")</f>
        <v>3</v>
      </c>
      <c r="Q25">
        <f t="shared" si="0"/>
        <v>5.083333333333333</v>
      </c>
      <c r="R25" s="18">
        <f t="shared" si="1"/>
        <v>2.0011574074074095E-2</v>
      </c>
      <c r="S25" s="17">
        <f t="shared" si="2"/>
        <v>2.2820799118226522E-2</v>
      </c>
    </row>
    <row r="26" spans="1:19" x14ac:dyDescent="0.25">
      <c r="A26" s="4"/>
      <c r="B26" s="8"/>
      <c r="C26" s="8"/>
      <c r="D26" s="8"/>
      <c r="E26" s="8"/>
      <c r="F26" s="8"/>
      <c r="G26" s="7" t="s">
        <v>403</v>
      </c>
      <c r="H26" s="7" t="s">
        <v>56</v>
      </c>
      <c r="I26" s="3" t="s">
        <v>349</v>
      </c>
      <c r="J26" s="6" t="s">
        <v>404</v>
      </c>
      <c r="K26" s="5" t="s">
        <v>405</v>
      </c>
      <c r="L26" s="17">
        <f t="shared" si="3"/>
        <v>5.7407407407407351E-2</v>
      </c>
      <c r="M26">
        <f t="shared" si="4"/>
        <v>8</v>
      </c>
      <c r="P26">
        <v>121</v>
      </c>
      <c r="R26" s="22"/>
      <c r="S26" s="22"/>
    </row>
    <row r="27" spans="1:19" x14ac:dyDescent="0.25">
      <c r="A27" s="4"/>
      <c r="B27" s="8"/>
      <c r="C27" s="8"/>
      <c r="D27" s="8"/>
      <c r="E27" s="8"/>
      <c r="F27" s="8"/>
      <c r="G27" s="7" t="s">
        <v>406</v>
      </c>
      <c r="H27" s="7" t="s">
        <v>56</v>
      </c>
      <c r="I27" s="3" t="s">
        <v>349</v>
      </c>
      <c r="J27" s="6" t="s">
        <v>407</v>
      </c>
      <c r="K27" s="5" t="s">
        <v>408</v>
      </c>
      <c r="L27" s="17">
        <f t="shared" si="3"/>
        <v>3.8229166666666647E-2</v>
      </c>
      <c r="M27">
        <f t="shared" si="4"/>
        <v>12</v>
      </c>
    </row>
    <row r="28" spans="1:19" x14ac:dyDescent="0.25">
      <c r="A28" s="4"/>
      <c r="B28" s="8"/>
      <c r="C28" s="7" t="s">
        <v>292</v>
      </c>
      <c r="D28" s="7" t="s">
        <v>291</v>
      </c>
      <c r="E28" s="7" t="s">
        <v>291</v>
      </c>
      <c r="F28" s="7" t="s">
        <v>5</v>
      </c>
      <c r="G28" s="7" t="s">
        <v>409</v>
      </c>
      <c r="H28" s="7" t="s">
        <v>56</v>
      </c>
      <c r="I28" s="3" t="s">
        <v>349</v>
      </c>
      <c r="J28" s="6" t="s">
        <v>410</v>
      </c>
      <c r="K28" s="5" t="s">
        <v>411</v>
      </c>
      <c r="L28" s="17">
        <f t="shared" si="3"/>
        <v>2.7511574074074008E-2</v>
      </c>
      <c r="M28">
        <f t="shared" si="4"/>
        <v>12</v>
      </c>
      <c r="O28" s="6" t="s">
        <v>449</v>
      </c>
      <c r="P28" s="23" t="s">
        <v>1713</v>
      </c>
      <c r="Q28" s="17">
        <f t="shared" ref="Q28:Q30" si="5">P28-O28</f>
        <v>1.5590277777777883E-2</v>
      </c>
      <c r="R28">
        <f t="shared" ref="R28:R30" si="6">HOUR(O28)</f>
        <v>23</v>
      </c>
    </row>
    <row r="29" spans="1:19" x14ac:dyDescent="0.25">
      <c r="A29" s="3" t="s">
        <v>284</v>
      </c>
      <c r="B29" s="7" t="s">
        <v>283</v>
      </c>
      <c r="C29" s="13" t="s">
        <v>21</v>
      </c>
      <c r="D29" s="12"/>
      <c r="E29" s="12"/>
      <c r="F29" s="12"/>
      <c r="G29" s="12"/>
      <c r="H29" s="12"/>
      <c r="I29" s="11"/>
      <c r="J29" s="10"/>
      <c r="K29" s="9"/>
      <c r="O29" s="6" t="s">
        <v>642</v>
      </c>
      <c r="P29" s="23" t="s">
        <v>1714</v>
      </c>
      <c r="Q29" s="17">
        <f t="shared" si="5"/>
        <v>2.1168981481481386E-2</v>
      </c>
      <c r="R29">
        <f t="shared" si="6"/>
        <v>23</v>
      </c>
    </row>
    <row r="30" spans="1:19" x14ac:dyDescent="0.25">
      <c r="A30" s="4"/>
      <c r="B30" s="8"/>
      <c r="C30" s="7" t="s">
        <v>70</v>
      </c>
      <c r="D30" s="7" t="s">
        <v>69</v>
      </c>
      <c r="E30" s="7" t="s">
        <v>69</v>
      </c>
      <c r="F30" s="7" t="s">
        <v>5</v>
      </c>
      <c r="G30" s="7" t="s">
        <v>412</v>
      </c>
      <c r="H30" s="7" t="s">
        <v>3</v>
      </c>
      <c r="I30" s="3" t="s">
        <v>349</v>
      </c>
      <c r="J30" s="6" t="s">
        <v>413</v>
      </c>
      <c r="K30" s="5" t="s">
        <v>414</v>
      </c>
      <c r="L30" s="17">
        <f t="shared" si="3"/>
        <v>1.8240740740740669E-2</v>
      </c>
      <c r="M30">
        <f t="shared" si="4"/>
        <v>13</v>
      </c>
      <c r="O30" s="6" t="s">
        <v>647</v>
      </c>
      <c r="P30" s="23" t="s">
        <v>1715</v>
      </c>
      <c r="Q30" s="17">
        <f t="shared" si="5"/>
        <v>2.3275462962963012E-2</v>
      </c>
      <c r="R30">
        <f t="shared" si="6"/>
        <v>23</v>
      </c>
    </row>
    <row r="31" spans="1:19" x14ac:dyDescent="0.25">
      <c r="A31" s="4"/>
      <c r="B31" s="8"/>
      <c r="C31" s="7" t="s">
        <v>197</v>
      </c>
      <c r="D31" s="7" t="s">
        <v>196</v>
      </c>
      <c r="E31" s="7" t="s">
        <v>196</v>
      </c>
      <c r="F31" s="7" t="s">
        <v>5</v>
      </c>
      <c r="G31" s="13" t="s">
        <v>21</v>
      </c>
      <c r="H31" s="12"/>
      <c r="I31" s="11"/>
      <c r="J31" s="10"/>
      <c r="K31" s="9"/>
    </row>
    <row r="32" spans="1:19" x14ac:dyDescent="0.25">
      <c r="A32" s="4"/>
      <c r="B32" s="8"/>
      <c r="C32" s="8"/>
      <c r="D32" s="8"/>
      <c r="E32" s="8"/>
      <c r="F32" s="8"/>
      <c r="G32" s="7" t="s">
        <v>415</v>
      </c>
      <c r="H32" s="7" t="s">
        <v>3</v>
      </c>
      <c r="I32" s="3" t="s">
        <v>349</v>
      </c>
      <c r="J32" s="6" t="s">
        <v>416</v>
      </c>
      <c r="K32" s="5" t="s">
        <v>417</v>
      </c>
      <c r="L32" s="17">
        <f t="shared" si="3"/>
        <v>1.4178240740740748E-2</v>
      </c>
      <c r="M32">
        <f t="shared" si="4"/>
        <v>1</v>
      </c>
    </row>
    <row r="33" spans="1:13" x14ac:dyDescent="0.25">
      <c r="A33" s="4"/>
      <c r="B33" s="8"/>
      <c r="C33" s="8"/>
      <c r="D33" s="8"/>
      <c r="E33" s="8"/>
      <c r="F33" s="8"/>
      <c r="G33" s="7" t="s">
        <v>418</v>
      </c>
      <c r="H33" s="7" t="s">
        <v>3</v>
      </c>
      <c r="I33" s="3" t="s">
        <v>349</v>
      </c>
      <c r="J33" s="6" t="s">
        <v>419</v>
      </c>
      <c r="K33" s="5" t="s">
        <v>420</v>
      </c>
      <c r="L33" s="17">
        <f t="shared" si="3"/>
        <v>1.4942129629629652E-2</v>
      </c>
      <c r="M33">
        <f t="shared" si="4"/>
        <v>6</v>
      </c>
    </row>
    <row r="34" spans="1:13" x14ac:dyDescent="0.25">
      <c r="A34" s="4"/>
      <c r="B34" s="8"/>
      <c r="C34" s="8"/>
      <c r="D34" s="8"/>
      <c r="E34" s="8"/>
      <c r="F34" s="8"/>
      <c r="G34" s="7" t="s">
        <v>421</v>
      </c>
      <c r="H34" s="7" t="s">
        <v>3</v>
      </c>
      <c r="I34" s="3" t="s">
        <v>349</v>
      </c>
      <c r="J34" s="6" t="s">
        <v>422</v>
      </c>
      <c r="K34" s="5" t="s">
        <v>423</v>
      </c>
      <c r="L34" s="17">
        <f t="shared" si="3"/>
        <v>3.7789351851851893E-2</v>
      </c>
      <c r="M34">
        <f t="shared" si="4"/>
        <v>8</v>
      </c>
    </row>
    <row r="35" spans="1:13" x14ac:dyDescent="0.25">
      <c r="A35" s="4"/>
      <c r="B35" s="8"/>
      <c r="C35" s="8"/>
      <c r="D35" s="8"/>
      <c r="E35" s="8"/>
      <c r="F35" s="8"/>
      <c r="G35" s="7" t="s">
        <v>424</v>
      </c>
      <c r="H35" s="7" t="s">
        <v>3</v>
      </c>
      <c r="I35" s="3" t="s">
        <v>349</v>
      </c>
      <c r="J35" s="6" t="s">
        <v>425</v>
      </c>
      <c r="K35" s="5" t="s">
        <v>426</v>
      </c>
      <c r="L35" s="17">
        <f t="shared" si="3"/>
        <v>4.0092592592592569E-2</v>
      </c>
      <c r="M35">
        <f t="shared" si="4"/>
        <v>8</v>
      </c>
    </row>
    <row r="36" spans="1:13" x14ac:dyDescent="0.25">
      <c r="A36" s="4"/>
      <c r="B36" s="8"/>
      <c r="C36" s="8"/>
      <c r="D36" s="8"/>
      <c r="E36" s="8"/>
      <c r="F36" s="8"/>
      <c r="G36" s="7" t="s">
        <v>427</v>
      </c>
      <c r="H36" s="7" t="s">
        <v>3</v>
      </c>
      <c r="I36" s="3" t="s">
        <v>349</v>
      </c>
      <c r="J36" s="6" t="s">
        <v>428</v>
      </c>
      <c r="K36" s="5" t="s">
        <v>429</v>
      </c>
      <c r="L36" s="17">
        <f t="shared" si="3"/>
        <v>1.518518518518519E-2</v>
      </c>
      <c r="M36">
        <f t="shared" si="4"/>
        <v>10</v>
      </c>
    </row>
    <row r="37" spans="1:13" x14ac:dyDescent="0.25">
      <c r="A37" s="4"/>
      <c r="B37" s="8"/>
      <c r="C37" s="8"/>
      <c r="D37" s="8"/>
      <c r="E37" s="8"/>
      <c r="F37" s="8"/>
      <c r="G37" s="7" t="s">
        <v>430</v>
      </c>
      <c r="H37" s="7" t="s">
        <v>3</v>
      </c>
      <c r="I37" s="3" t="s">
        <v>349</v>
      </c>
      <c r="J37" s="6" t="s">
        <v>431</v>
      </c>
      <c r="K37" s="5" t="s">
        <v>432</v>
      </c>
      <c r="L37" s="17">
        <f t="shared" si="3"/>
        <v>1.5023148148148091E-2</v>
      </c>
      <c r="M37">
        <f t="shared" si="4"/>
        <v>10</v>
      </c>
    </row>
    <row r="38" spans="1:13" x14ac:dyDescent="0.25">
      <c r="A38" s="4"/>
      <c r="B38" s="8"/>
      <c r="C38" s="8"/>
      <c r="D38" s="8"/>
      <c r="E38" s="8"/>
      <c r="F38" s="8"/>
      <c r="G38" s="7" t="s">
        <v>433</v>
      </c>
      <c r="H38" s="7" t="s">
        <v>3</v>
      </c>
      <c r="I38" s="3" t="s">
        <v>349</v>
      </c>
      <c r="J38" s="6" t="s">
        <v>434</v>
      </c>
      <c r="K38" s="5" t="s">
        <v>435</v>
      </c>
      <c r="L38" s="17">
        <f t="shared" si="3"/>
        <v>1.8831018518518428E-2</v>
      </c>
      <c r="M38">
        <f t="shared" si="4"/>
        <v>10</v>
      </c>
    </row>
    <row r="39" spans="1:13" x14ac:dyDescent="0.25">
      <c r="A39" s="4"/>
      <c r="B39" s="8"/>
      <c r="C39" s="8"/>
      <c r="D39" s="8"/>
      <c r="E39" s="8"/>
      <c r="F39" s="8"/>
      <c r="G39" s="7" t="s">
        <v>436</v>
      </c>
      <c r="H39" s="7" t="s">
        <v>3</v>
      </c>
      <c r="I39" s="3" t="s">
        <v>349</v>
      </c>
      <c r="J39" s="6" t="s">
        <v>437</v>
      </c>
      <c r="K39" s="5" t="s">
        <v>438</v>
      </c>
      <c r="L39" s="17">
        <f t="shared" si="3"/>
        <v>2.1203703703703725E-2</v>
      </c>
      <c r="M39">
        <f t="shared" si="4"/>
        <v>12</v>
      </c>
    </row>
    <row r="40" spans="1:13" x14ac:dyDescent="0.25">
      <c r="A40" s="4"/>
      <c r="B40" s="8"/>
      <c r="C40" s="8"/>
      <c r="D40" s="8"/>
      <c r="E40" s="8"/>
      <c r="F40" s="8"/>
      <c r="G40" s="7" t="s">
        <v>439</v>
      </c>
      <c r="H40" s="7" t="s">
        <v>3</v>
      </c>
      <c r="I40" s="3" t="s">
        <v>349</v>
      </c>
      <c r="J40" s="6" t="s">
        <v>440</v>
      </c>
      <c r="K40" s="5" t="s">
        <v>441</v>
      </c>
      <c r="L40" s="17">
        <f t="shared" si="3"/>
        <v>2.1689814814814801E-2</v>
      </c>
      <c r="M40">
        <f t="shared" si="4"/>
        <v>13</v>
      </c>
    </row>
    <row r="41" spans="1:13" x14ac:dyDescent="0.25">
      <c r="A41" s="4"/>
      <c r="B41" s="8"/>
      <c r="C41" s="8"/>
      <c r="D41" s="8"/>
      <c r="E41" s="8"/>
      <c r="F41" s="8"/>
      <c r="G41" s="7" t="s">
        <v>442</v>
      </c>
      <c r="H41" s="7" t="s">
        <v>3</v>
      </c>
      <c r="I41" s="3" t="s">
        <v>349</v>
      </c>
      <c r="J41" s="6" t="s">
        <v>443</v>
      </c>
      <c r="K41" s="5" t="s">
        <v>444</v>
      </c>
      <c r="L41" s="17">
        <f t="shared" si="3"/>
        <v>2.5011574074074061E-2</v>
      </c>
      <c r="M41">
        <f t="shared" si="4"/>
        <v>16</v>
      </c>
    </row>
    <row r="42" spans="1:13" x14ac:dyDescent="0.25">
      <c r="A42" s="4"/>
      <c r="B42" s="8"/>
      <c r="C42" s="8"/>
      <c r="D42" s="8"/>
      <c r="E42" s="8"/>
      <c r="F42" s="8"/>
      <c r="G42" s="7" t="s">
        <v>445</v>
      </c>
      <c r="H42" s="7" t="s">
        <v>3</v>
      </c>
      <c r="I42" s="3" t="s">
        <v>349</v>
      </c>
      <c r="J42" s="6" t="s">
        <v>446</v>
      </c>
      <c r="K42" s="5" t="s">
        <v>447</v>
      </c>
      <c r="L42" s="17">
        <f t="shared" si="3"/>
        <v>1.6458333333333353E-2</v>
      </c>
      <c r="M42">
        <f t="shared" si="4"/>
        <v>20</v>
      </c>
    </row>
    <row r="43" spans="1:13" x14ac:dyDescent="0.25">
      <c r="A43" s="4"/>
      <c r="B43" s="8"/>
      <c r="C43" s="8"/>
      <c r="D43" s="8"/>
      <c r="E43" s="8"/>
      <c r="F43" s="8"/>
      <c r="G43" s="7" t="s">
        <v>448</v>
      </c>
      <c r="H43" s="7" t="s">
        <v>3</v>
      </c>
      <c r="I43" s="3" t="s">
        <v>349</v>
      </c>
      <c r="J43" s="19" t="s">
        <v>449</v>
      </c>
      <c r="K43" s="20" t="s">
        <v>1713</v>
      </c>
      <c r="L43" s="21">
        <f t="shared" si="3"/>
        <v>1.5590277777777883E-2</v>
      </c>
      <c r="M43" s="22">
        <f t="shared" si="4"/>
        <v>23</v>
      </c>
    </row>
    <row r="44" spans="1:13" x14ac:dyDescent="0.25">
      <c r="A44" s="4"/>
      <c r="B44" s="8"/>
      <c r="C44" s="7" t="s">
        <v>183</v>
      </c>
      <c r="D44" s="7" t="s">
        <v>182</v>
      </c>
      <c r="E44" s="7" t="s">
        <v>182</v>
      </c>
      <c r="F44" s="7" t="s">
        <v>5</v>
      </c>
      <c r="G44" s="13" t="s">
        <v>21</v>
      </c>
      <c r="H44" s="12"/>
      <c r="I44" s="11"/>
      <c r="J44" s="10"/>
      <c r="K44" s="9"/>
    </row>
    <row r="45" spans="1:13" x14ac:dyDescent="0.25">
      <c r="A45" s="4"/>
      <c r="B45" s="8"/>
      <c r="C45" s="8"/>
      <c r="D45" s="8"/>
      <c r="E45" s="8"/>
      <c r="F45" s="8"/>
      <c r="G45" s="7" t="s">
        <v>450</v>
      </c>
      <c r="H45" s="7" t="s">
        <v>3</v>
      </c>
      <c r="I45" s="3" t="s">
        <v>349</v>
      </c>
      <c r="J45" s="6" t="s">
        <v>451</v>
      </c>
      <c r="K45" s="5" t="s">
        <v>452</v>
      </c>
      <c r="L45" s="17">
        <f t="shared" si="3"/>
        <v>2.401620370370372E-2</v>
      </c>
      <c r="M45">
        <f t="shared" si="4"/>
        <v>8</v>
      </c>
    </row>
    <row r="46" spans="1:13" x14ac:dyDescent="0.25">
      <c r="A46" s="4"/>
      <c r="B46" s="8"/>
      <c r="C46" s="8"/>
      <c r="D46" s="8"/>
      <c r="E46" s="8"/>
      <c r="F46" s="8"/>
      <c r="G46" s="7" t="s">
        <v>453</v>
      </c>
      <c r="H46" s="7" t="s">
        <v>3</v>
      </c>
      <c r="I46" s="3" t="s">
        <v>349</v>
      </c>
      <c r="J46" s="6" t="s">
        <v>454</v>
      </c>
      <c r="K46" s="5" t="s">
        <v>455</v>
      </c>
      <c r="L46" s="17">
        <f t="shared" si="3"/>
        <v>1.9120370370370399E-2</v>
      </c>
      <c r="M46">
        <f t="shared" si="4"/>
        <v>11</v>
      </c>
    </row>
    <row r="47" spans="1:13" x14ac:dyDescent="0.25">
      <c r="A47" s="4"/>
      <c r="B47" s="8"/>
      <c r="C47" s="8"/>
      <c r="D47" s="8"/>
      <c r="E47" s="8"/>
      <c r="F47" s="8"/>
      <c r="G47" s="7" t="s">
        <v>456</v>
      </c>
      <c r="H47" s="7" t="s">
        <v>3</v>
      </c>
      <c r="I47" s="3" t="s">
        <v>349</v>
      </c>
      <c r="J47" s="6" t="s">
        <v>457</v>
      </c>
      <c r="K47" s="5" t="s">
        <v>458</v>
      </c>
      <c r="L47" s="17">
        <f t="shared" si="3"/>
        <v>2.3460648148148078E-2</v>
      </c>
      <c r="M47">
        <f t="shared" si="4"/>
        <v>14</v>
      </c>
    </row>
    <row r="48" spans="1:13" x14ac:dyDescent="0.25">
      <c r="A48" s="4"/>
      <c r="B48" s="8"/>
      <c r="C48" s="7" t="s">
        <v>244</v>
      </c>
      <c r="D48" s="7" t="s">
        <v>243</v>
      </c>
      <c r="E48" s="7" t="s">
        <v>243</v>
      </c>
      <c r="F48" s="7" t="s">
        <v>5</v>
      </c>
      <c r="G48" s="7" t="s">
        <v>459</v>
      </c>
      <c r="H48" s="7" t="s">
        <v>3</v>
      </c>
      <c r="I48" s="3" t="s">
        <v>349</v>
      </c>
      <c r="J48" s="6" t="s">
        <v>460</v>
      </c>
      <c r="K48" s="5" t="s">
        <v>461</v>
      </c>
      <c r="L48" s="17">
        <f t="shared" si="3"/>
        <v>1.0694444444444451E-2</v>
      </c>
      <c r="M48">
        <f t="shared" si="4"/>
        <v>3</v>
      </c>
    </row>
    <row r="49" spans="1:13" x14ac:dyDescent="0.25">
      <c r="A49" s="4"/>
      <c r="B49" s="8"/>
      <c r="C49" s="7" t="s">
        <v>135</v>
      </c>
      <c r="D49" s="7" t="s">
        <v>134</v>
      </c>
      <c r="E49" s="7" t="s">
        <v>134</v>
      </c>
      <c r="F49" s="7" t="s">
        <v>5</v>
      </c>
      <c r="G49" s="13" t="s">
        <v>21</v>
      </c>
      <c r="H49" s="12"/>
      <c r="I49" s="11"/>
      <c r="J49" s="10"/>
      <c r="K49" s="9"/>
    </row>
    <row r="50" spans="1:13" x14ac:dyDescent="0.25">
      <c r="A50" s="4"/>
      <c r="B50" s="8"/>
      <c r="C50" s="8"/>
      <c r="D50" s="8"/>
      <c r="E50" s="8"/>
      <c r="F50" s="8"/>
      <c r="G50" s="7" t="s">
        <v>462</v>
      </c>
      <c r="H50" s="7" t="s">
        <v>280</v>
      </c>
      <c r="I50" s="3" t="s">
        <v>349</v>
      </c>
      <c r="J50" s="6" t="s">
        <v>463</v>
      </c>
      <c r="K50" s="5" t="s">
        <v>464</v>
      </c>
      <c r="L50" s="17">
        <f t="shared" si="3"/>
        <v>2.0474537037036999E-2</v>
      </c>
      <c r="M50">
        <f t="shared" si="4"/>
        <v>11</v>
      </c>
    </row>
    <row r="51" spans="1:13" x14ac:dyDescent="0.25">
      <c r="A51" s="4"/>
      <c r="B51" s="8"/>
      <c r="C51" s="8"/>
      <c r="D51" s="8"/>
      <c r="E51" s="8"/>
      <c r="F51" s="8"/>
      <c r="G51" s="7" t="s">
        <v>465</v>
      </c>
      <c r="H51" s="7" t="s">
        <v>280</v>
      </c>
      <c r="I51" s="3" t="s">
        <v>349</v>
      </c>
      <c r="J51" s="6" t="s">
        <v>466</v>
      </c>
      <c r="K51" s="5" t="s">
        <v>467</v>
      </c>
      <c r="L51" s="17">
        <f t="shared" si="3"/>
        <v>3.9861111111111125E-2</v>
      </c>
      <c r="M51">
        <f t="shared" si="4"/>
        <v>14</v>
      </c>
    </row>
    <row r="52" spans="1:13" x14ac:dyDescent="0.25">
      <c r="A52" s="4"/>
      <c r="B52" s="8"/>
      <c r="C52" s="7" t="s">
        <v>130</v>
      </c>
      <c r="D52" s="7" t="s">
        <v>129</v>
      </c>
      <c r="E52" s="13" t="s">
        <v>21</v>
      </c>
      <c r="F52" s="12"/>
      <c r="G52" s="12"/>
      <c r="H52" s="12"/>
      <c r="I52" s="11"/>
      <c r="J52" s="10"/>
      <c r="K52" s="9"/>
    </row>
    <row r="53" spans="1:13" x14ac:dyDescent="0.25">
      <c r="A53" s="4"/>
      <c r="B53" s="8"/>
      <c r="C53" s="8"/>
      <c r="D53" s="8"/>
      <c r="E53" s="7" t="s">
        <v>129</v>
      </c>
      <c r="F53" s="7" t="s">
        <v>5</v>
      </c>
      <c r="G53" s="7" t="s">
        <v>468</v>
      </c>
      <c r="H53" s="7" t="s">
        <v>3</v>
      </c>
      <c r="I53" s="3" t="s">
        <v>349</v>
      </c>
      <c r="J53" s="6" t="s">
        <v>469</v>
      </c>
      <c r="K53" s="5" t="s">
        <v>470</v>
      </c>
      <c r="L53" s="17">
        <f t="shared" si="3"/>
        <v>1.5937499999999993E-2</v>
      </c>
      <c r="M53">
        <f t="shared" si="4"/>
        <v>7</v>
      </c>
    </row>
    <row r="54" spans="1:13" x14ac:dyDescent="0.25">
      <c r="A54" s="4"/>
      <c r="B54" s="8"/>
      <c r="C54" s="8"/>
      <c r="D54" s="8"/>
      <c r="E54" s="7" t="s">
        <v>122</v>
      </c>
      <c r="F54" s="7" t="s">
        <v>5</v>
      </c>
      <c r="G54" s="13" t="s">
        <v>21</v>
      </c>
      <c r="H54" s="12"/>
      <c r="I54" s="11"/>
      <c r="J54" s="10"/>
      <c r="K54" s="9"/>
    </row>
    <row r="55" spans="1:13" x14ac:dyDescent="0.25">
      <c r="A55" s="4"/>
      <c r="B55" s="8"/>
      <c r="C55" s="8"/>
      <c r="D55" s="8"/>
      <c r="E55" s="8"/>
      <c r="F55" s="8"/>
      <c r="G55" s="7" t="s">
        <v>471</v>
      </c>
      <c r="H55" s="7" t="s">
        <v>3</v>
      </c>
      <c r="I55" s="3" t="s">
        <v>349</v>
      </c>
      <c r="J55" s="6" t="s">
        <v>472</v>
      </c>
      <c r="K55" s="5" t="s">
        <v>473</v>
      </c>
      <c r="L55" s="17">
        <f t="shared" si="3"/>
        <v>1.5925925925925954E-2</v>
      </c>
      <c r="M55">
        <f t="shared" si="4"/>
        <v>6</v>
      </c>
    </row>
    <row r="56" spans="1:13" x14ac:dyDescent="0.25">
      <c r="A56" s="4"/>
      <c r="B56" s="8"/>
      <c r="C56" s="8"/>
      <c r="D56" s="8"/>
      <c r="E56" s="8"/>
      <c r="F56" s="8"/>
      <c r="G56" s="7" t="s">
        <v>474</v>
      </c>
      <c r="H56" s="7" t="s">
        <v>3</v>
      </c>
      <c r="I56" s="3" t="s">
        <v>349</v>
      </c>
      <c r="J56" s="6" t="s">
        <v>475</v>
      </c>
      <c r="K56" s="5" t="s">
        <v>476</v>
      </c>
      <c r="L56" s="17">
        <f t="shared" si="3"/>
        <v>3.2881944444444478E-2</v>
      </c>
      <c r="M56">
        <f t="shared" si="4"/>
        <v>12</v>
      </c>
    </row>
    <row r="57" spans="1:13" x14ac:dyDescent="0.25">
      <c r="A57" s="4"/>
      <c r="B57" s="8"/>
      <c r="C57" s="8"/>
      <c r="D57" s="8"/>
      <c r="E57" s="8"/>
      <c r="F57" s="8"/>
      <c r="G57" s="7" t="s">
        <v>477</v>
      </c>
      <c r="H57" s="7" t="s">
        <v>3</v>
      </c>
      <c r="I57" s="3" t="s">
        <v>349</v>
      </c>
      <c r="J57" s="6" t="s">
        <v>478</v>
      </c>
      <c r="K57" s="5" t="s">
        <v>479</v>
      </c>
      <c r="L57" s="17">
        <f t="shared" si="3"/>
        <v>2.5254629629629655E-2</v>
      </c>
      <c r="M57">
        <f t="shared" si="4"/>
        <v>17</v>
      </c>
    </row>
    <row r="58" spans="1:13" x14ac:dyDescent="0.25">
      <c r="A58" s="4"/>
      <c r="B58" s="8"/>
      <c r="C58" s="7" t="s">
        <v>230</v>
      </c>
      <c r="D58" s="7" t="s">
        <v>229</v>
      </c>
      <c r="E58" s="7" t="s">
        <v>229</v>
      </c>
      <c r="F58" s="7" t="s">
        <v>5</v>
      </c>
      <c r="G58" s="13" t="s">
        <v>21</v>
      </c>
      <c r="H58" s="12"/>
      <c r="I58" s="11"/>
      <c r="J58" s="10"/>
      <c r="K58" s="9"/>
    </row>
    <row r="59" spans="1:13" x14ac:dyDescent="0.25">
      <c r="A59" s="4"/>
      <c r="B59" s="8"/>
      <c r="C59" s="8"/>
      <c r="D59" s="8"/>
      <c r="E59" s="8"/>
      <c r="F59" s="8"/>
      <c r="G59" s="7" t="s">
        <v>480</v>
      </c>
      <c r="H59" s="7" t="s">
        <v>3</v>
      </c>
      <c r="I59" s="3" t="s">
        <v>349</v>
      </c>
      <c r="J59" s="6" t="s">
        <v>481</v>
      </c>
      <c r="K59" s="5" t="s">
        <v>482</v>
      </c>
      <c r="L59" s="17">
        <f t="shared" si="3"/>
        <v>1.8634259259259212E-2</v>
      </c>
      <c r="M59">
        <f t="shared" si="4"/>
        <v>11</v>
      </c>
    </row>
    <row r="60" spans="1:13" x14ac:dyDescent="0.25">
      <c r="A60" s="4"/>
      <c r="B60" s="8"/>
      <c r="C60" s="8"/>
      <c r="D60" s="8"/>
      <c r="E60" s="8"/>
      <c r="F60" s="8"/>
      <c r="G60" s="7" t="s">
        <v>483</v>
      </c>
      <c r="H60" s="7" t="s">
        <v>3</v>
      </c>
      <c r="I60" s="3" t="s">
        <v>349</v>
      </c>
      <c r="J60" s="6" t="s">
        <v>484</v>
      </c>
      <c r="K60" s="5" t="s">
        <v>485</v>
      </c>
      <c r="L60" s="17">
        <f t="shared" si="3"/>
        <v>3.12731481481483E-2</v>
      </c>
      <c r="M60">
        <f t="shared" si="4"/>
        <v>17</v>
      </c>
    </row>
    <row r="61" spans="1:13" x14ac:dyDescent="0.25">
      <c r="A61" s="4"/>
      <c r="B61" s="8"/>
      <c r="C61" s="7" t="s">
        <v>53</v>
      </c>
      <c r="D61" s="7" t="s">
        <v>52</v>
      </c>
      <c r="E61" s="7" t="s">
        <v>102</v>
      </c>
      <c r="F61" s="7" t="s">
        <v>5</v>
      </c>
      <c r="G61" s="13" t="s">
        <v>21</v>
      </c>
      <c r="H61" s="12"/>
      <c r="I61" s="11"/>
      <c r="J61" s="10"/>
      <c r="K61" s="9"/>
    </row>
    <row r="62" spans="1:13" x14ac:dyDescent="0.25">
      <c r="A62" s="4"/>
      <c r="B62" s="8"/>
      <c r="C62" s="8"/>
      <c r="D62" s="8"/>
      <c r="E62" s="8"/>
      <c r="F62" s="8"/>
      <c r="G62" s="7" t="s">
        <v>486</v>
      </c>
      <c r="H62" s="7" t="s">
        <v>85</v>
      </c>
      <c r="I62" s="3" t="s">
        <v>349</v>
      </c>
      <c r="J62" s="6" t="s">
        <v>487</v>
      </c>
      <c r="K62" s="5" t="s">
        <v>488</v>
      </c>
      <c r="L62" s="17">
        <f t="shared" si="3"/>
        <v>2.430555555555558E-2</v>
      </c>
      <c r="M62">
        <f t="shared" si="4"/>
        <v>4</v>
      </c>
    </row>
    <row r="63" spans="1:13" x14ac:dyDescent="0.25">
      <c r="A63" s="4"/>
      <c r="B63" s="8"/>
      <c r="C63" s="8"/>
      <c r="D63" s="8"/>
      <c r="E63" s="8"/>
      <c r="F63" s="8"/>
      <c r="G63" s="7" t="s">
        <v>489</v>
      </c>
      <c r="H63" s="7" t="s">
        <v>85</v>
      </c>
      <c r="I63" s="3" t="s">
        <v>349</v>
      </c>
      <c r="J63" s="6" t="s">
        <v>490</v>
      </c>
      <c r="K63" s="5" t="s">
        <v>491</v>
      </c>
      <c r="L63" s="17">
        <f t="shared" si="3"/>
        <v>1.2604166666666639E-2</v>
      </c>
      <c r="M63">
        <f t="shared" si="4"/>
        <v>20</v>
      </c>
    </row>
    <row r="64" spans="1:13" x14ac:dyDescent="0.25">
      <c r="A64" s="4"/>
      <c r="B64" s="8"/>
      <c r="C64" s="7" t="s">
        <v>492</v>
      </c>
      <c r="D64" s="7" t="s">
        <v>493</v>
      </c>
      <c r="E64" s="7" t="s">
        <v>493</v>
      </c>
      <c r="F64" s="7" t="s">
        <v>5</v>
      </c>
      <c r="G64" s="7" t="s">
        <v>494</v>
      </c>
      <c r="H64" s="7" t="s">
        <v>3</v>
      </c>
      <c r="I64" s="3" t="s">
        <v>349</v>
      </c>
      <c r="J64" s="6" t="s">
        <v>495</v>
      </c>
      <c r="K64" s="5" t="s">
        <v>496</v>
      </c>
      <c r="L64" s="17">
        <f t="shared" si="3"/>
        <v>2.9537037037037139E-2</v>
      </c>
      <c r="M64">
        <f t="shared" si="4"/>
        <v>14</v>
      </c>
    </row>
    <row r="65" spans="1:13" x14ac:dyDescent="0.25">
      <c r="A65" s="4"/>
      <c r="B65" s="8"/>
      <c r="C65" s="7" t="s">
        <v>497</v>
      </c>
      <c r="D65" s="7" t="s">
        <v>498</v>
      </c>
      <c r="E65" s="7" t="s">
        <v>498</v>
      </c>
      <c r="F65" s="7" t="s">
        <v>5</v>
      </c>
      <c r="G65" s="7" t="s">
        <v>499</v>
      </c>
      <c r="H65" s="7" t="s">
        <v>3</v>
      </c>
      <c r="I65" s="3" t="s">
        <v>349</v>
      </c>
      <c r="J65" s="6" t="s">
        <v>500</v>
      </c>
      <c r="K65" s="5" t="s">
        <v>501</v>
      </c>
      <c r="L65" s="17">
        <f t="shared" si="3"/>
        <v>2.5960648148148135E-2</v>
      </c>
      <c r="M65">
        <f t="shared" si="4"/>
        <v>16</v>
      </c>
    </row>
    <row r="66" spans="1:13" x14ac:dyDescent="0.25">
      <c r="A66" s="4"/>
      <c r="B66" s="8"/>
      <c r="C66" s="7" t="s">
        <v>502</v>
      </c>
      <c r="D66" s="7" t="s">
        <v>503</v>
      </c>
      <c r="E66" s="7" t="s">
        <v>503</v>
      </c>
      <c r="F66" s="7" t="s">
        <v>5</v>
      </c>
      <c r="G66" s="7" t="s">
        <v>504</v>
      </c>
      <c r="H66" s="7" t="s">
        <v>280</v>
      </c>
      <c r="I66" s="3" t="s">
        <v>349</v>
      </c>
      <c r="J66" s="6" t="s">
        <v>505</v>
      </c>
      <c r="K66" s="5" t="s">
        <v>506</v>
      </c>
      <c r="L66" s="17">
        <f t="shared" si="3"/>
        <v>1.9189814814814965E-2</v>
      </c>
      <c r="M66">
        <f t="shared" si="4"/>
        <v>21</v>
      </c>
    </row>
    <row r="67" spans="1:13" x14ac:dyDescent="0.25">
      <c r="A67" s="4"/>
      <c r="B67" s="8"/>
      <c r="C67" s="7" t="s">
        <v>507</v>
      </c>
      <c r="D67" s="7" t="s">
        <v>508</v>
      </c>
      <c r="E67" s="7" t="s">
        <v>508</v>
      </c>
      <c r="F67" s="7" t="s">
        <v>5</v>
      </c>
      <c r="G67" s="13" t="s">
        <v>21</v>
      </c>
      <c r="H67" s="12"/>
      <c r="I67" s="11"/>
      <c r="J67" s="10"/>
      <c r="K67" s="9"/>
    </row>
    <row r="68" spans="1:13" x14ac:dyDescent="0.25">
      <c r="A68" s="4"/>
      <c r="B68" s="8"/>
      <c r="C68" s="8"/>
      <c r="D68" s="8"/>
      <c r="E68" s="8"/>
      <c r="F68" s="8"/>
      <c r="G68" s="7" t="s">
        <v>509</v>
      </c>
      <c r="H68" s="7" t="s">
        <v>3</v>
      </c>
      <c r="I68" s="3" t="s">
        <v>349</v>
      </c>
      <c r="J68" s="6" t="s">
        <v>510</v>
      </c>
      <c r="K68" s="5" t="s">
        <v>511</v>
      </c>
      <c r="L68" s="17">
        <f t="shared" ref="L68:L129" si="7">K68-J68</f>
        <v>3.0254629629629659E-2</v>
      </c>
      <c r="M68">
        <f t="shared" ref="M68:M129" si="8">HOUR(J68)</f>
        <v>7</v>
      </c>
    </row>
    <row r="69" spans="1:13" x14ac:dyDescent="0.25">
      <c r="A69" s="4"/>
      <c r="B69" s="8"/>
      <c r="C69" s="8"/>
      <c r="D69" s="8"/>
      <c r="E69" s="8"/>
      <c r="F69" s="8"/>
      <c r="G69" s="7" t="s">
        <v>512</v>
      </c>
      <c r="H69" s="7" t="s">
        <v>3</v>
      </c>
      <c r="I69" s="3" t="s">
        <v>349</v>
      </c>
      <c r="J69" s="6" t="s">
        <v>513</v>
      </c>
      <c r="K69" s="5" t="s">
        <v>514</v>
      </c>
      <c r="L69" s="17">
        <f t="shared" si="7"/>
        <v>3.2916666666666705E-2</v>
      </c>
      <c r="M69">
        <f t="shared" si="8"/>
        <v>8</v>
      </c>
    </row>
    <row r="70" spans="1:13" x14ac:dyDescent="0.25">
      <c r="A70" s="3" t="s">
        <v>216</v>
      </c>
      <c r="B70" s="7" t="s">
        <v>215</v>
      </c>
      <c r="C70" s="13" t="s">
        <v>21</v>
      </c>
      <c r="D70" s="12"/>
      <c r="E70" s="12"/>
      <c r="F70" s="12"/>
      <c r="G70" s="12"/>
      <c r="H70" s="12"/>
      <c r="I70" s="11"/>
      <c r="J70" s="10"/>
      <c r="K70" s="9"/>
    </row>
    <row r="71" spans="1:13" x14ac:dyDescent="0.25">
      <c r="A71" s="4"/>
      <c r="B71" s="8"/>
      <c r="C71" s="7" t="s">
        <v>214</v>
      </c>
      <c r="D71" s="7" t="s">
        <v>213</v>
      </c>
      <c r="E71" s="7" t="s">
        <v>213</v>
      </c>
      <c r="F71" s="7" t="s">
        <v>5</v>
      </c>
      <c r="G71" s="13" t="s">
        <v>21</v>
      </c>
      <c r="H71" s="12"/>
      <c r="I71" s="11"/>
      <c r="J71" s="10"/>
      <c r="K71" s="9"/>
    </row>
    <row r="72" spans="1:13" x14ac:dyDescent="0.25">
      <c r="A72" s="4"/>
      <c r="B72" s="8"/>
      <c r="C72" s="8"/>
      <c r="D72" s="8"/>
      <c r="E72" s="8"/>
      <c r="F72" s="8"/>
      <c r="G72" s="7" t="s">
        <v>515</v>
      </c>
      <c r="H72" s="7" t="s">
        <v>3</v>
      </c>
      <c r="I72" s="3" t="s">
        <v>349</v>
      </c>
      <c r="J72" s="6" t="s">
        <v>516</v>
      </c>
      <c r="K72" s="5" t="s">
        <v>517</v>
      </c>
      <c r="L72" s="17">
        <f t="shared" si="7"/>
        <v>1.25925925925926E-2</v>
      </c>
      <c r="M72">
        <f t="shared" si="8"/>
        <v>4</v>
      </c>
    </row>
    <row r="73" spans="1:13" x14ac:dyDescent="0.25">
      <c r="A73" s="4"/>
      <c r="B73" s="8"/>
      <c r="C73" s="8"/>
      <c r="D73" s="8"/>
      <c r="E73" s="8"/>
      <c r="F73" s="8"/>
      <c r="G73" s="7" t="s">
        <v>518</v>
      </c>
      <c r="H73" s="7" t="s">
        <v>3</v>
      </c>
      <c r="I73" s="3" t="s">
        <v>349</v>
      </c>
      <c r="J73" s="6" t="s">
        <v>519</v>
      </c>
      <c r="K73" s="5" t="s">
        <v>520</v>
      </c>
      <c r="L73" s="17">
        <f t="shared" si="7"/>
        <v>1.6400462962962964E-2</v>
      </c>
      <c r="M73">
        <f t="shared" si="8"/>
        <v>4</v>
      </c>
    </row>
    <row r="74" spans="1:13" x14ac:dyDescent="0.25">
      <c r="A74" s="4"/>
      <c r="B74" s="8"/>
      <c r="C74" s="8"/>
      <c r="D74" s="8"/>
      <c r="E74" s="8"/>
      <c r="F74" s="8"/>
      <c r="G74" s="7" t="s">
        <v>521</v>
      </c>
      <c r="H74" s="7" t="s">
        <v>3</v>
      </c>
      <c r="I74" s="3" t="s">
        <v>349</v>
      </c>
      <c r="J74" s="6" t="s">
        <v>522</v>
      </c>
      <c r="K74" s="5" t="s">
        <v>523</v>
      </c>
      <c r="L74" s="17">
        <f t="shared" si="7"/>
        <v>2.8935185185185203E-2</v>
      </c>
      <c r="M74">
        <f t="shared" si="8"/>
        <v>5</v>
      </c>
    </row>
    <row r="75" spans="1:13" x14ac:dyDescent="0.25">
      <c r="A75" s="4"/>
      <c r="B75" s="8"/>
      <c r="C75" s="8"/>
      <c r="D75" s="8"/>
      <c r="E75" s="8"/>
      <c r="F75" s="8"/>
      <c r="G75" s="7" t="s">
        <v>524</v>
      </c>
      <c r="H75" s="7" t="s">
        <v>3</v>
      </c>
      <c r="I75" s="3" t="s">
        <v>349</v>
      </c>
      <c r="J75" s="6" t="s">
        <v>525</v>
      </c>
      <c r="K75" s="5" t="s">
        <v>526</v>
      </c>
      <c r="L75" s="17">
        <f t="shared" si="7"/>
        <v>2.8171296296296278E-2</v>
      </c>
      <c r="M75">
        <f t="shared" si="8"/>
        <v>5</v>
      </c>
    </row>
    <row r="76" spans="1:13" x14ac:dyDescent="0.25">
      <c r="A76" s="4"/>
      <c r="B76" s="8"/>
      <c r="C76" s="8"/>
      <c r="D76" s="8"/>
      <c r="E76" s="8"/>
      <c r="F76" s="8"/>
      <c r="G76" s="7" t="s">
        <v>527</v>
      </c>
      <c r="H76" s="7" t="s">
        <v>3</v>
      </c>
      <c r="I76" s="3" t="s">
        <v>349</v>
      </c>
      <c r="J76" s="6" t="s">
        <v>528</v>
      </c>
      <c r="K76" s="5" t="s">
        <v>529</v>
      </c>
      <c r="L76" s="17">
        <f t="shared" si="7"/>
        <v>3.1585648148148099E-2</v>
      </c>
      <c r="M76">
        <f t="shared" si="8"/>
        <v>5</v>
      </c>
    </row>
    <row r="77" spans="1:13" x14ac:dyDescent="0.25">
      <c r="A77" s="4"/>
      <c r="B77" s="8"/>
      <c r="C77" s="8"/>
      <c r="D77" s="8"/>
      <c r="E77" s="8"/>
      <c r="F77" s="8"/>
      <c r="G77" s="7" t="s">
        <v>530</v>
      </c>
      <c r="H77" s="7" t="s">
        <v>3</v>
      </c>
      <c r="I77" s="3" t="s">
        <v>349</v>
      </c>
      <c r="J77" s="6" t="s">
        <v>531</v>
      </c>
      <c r="K77" s="5" t="s">
        <v>532</v>
      </c>
      <c r="L77" s="17">
        <f t="shared" si="7"/>
        <v>3.162037037037041E-2</v>
      </c>
      <c r="M77">
        <f t="shared" si="8"/>
        <v>5</v>
      </c>
    </row>
    <row r="78" spans="1:13" x14ac:dyDescent="0.25">
      <c r="A78" s="4"/>
      <c r="B78" s="8"/>
      <c r="C78" s="8"/>
      <c r="D78" s="8"/>
      <c r="E78" s="8"/>
      <c r="F78" s="8"/>
      <c r="G78" s="7" t="s">
        <v>533</v>
      </c>
      <c r="H78" s="7" t="s">
        <v>3</v>
      </c>
      <c r="I78" s="3" t="s">
        <v>349</v>
      </c>
      <c r="J78" s="6" t="s">
        <v>534</v>
      </c>
      <c r="K78" s="5" t="s">
        <v>535</v>
      </c>
      <c r="L78" s="17">
        <f t="shared" si="7"/>
        <v>2.2847222222222241E-2</v>
      </c>
      <c r="M78">
        <f t="shared" si="8"/>
        <v>7</v>
      </c>
    </row>
    <row r="79" spans="1:13" x14ac:dyDescent="0.25">
      <c r="A79" s="4"/>
      <c r="B79" s="8"/>
      <c r="C79" s="8"/>
      <c r="D79" s="8"/>
      <c r="E79" s="8"/>
      <c r="F79" s="8"/>
      <c r="G79" s="7" t="s">
        <v>536</v>
      </c>
      <c r="H79" s="7" t="s">
        <v>3</v>
      </c>
      <c r="I79" s="3" t="s">
        <v>349</v>
      </c>
      <c r="J79" s="6" t="s">
        <v>537</v>
      </c>
      <c r="K79" s="5" t="s">
        <v>538</v>
      </c>
      <c r="L79" s="17">
        <f t="shared" si="7"/>
        <v>1.693287037037039E-2</v>
      </c>
      <c r="M79">
        <f t="shared" si="8"/>
        <v>8</v>
      </c>
    </row>
    <row r="80" spans="1:13" x14ac:dyDescent="0.25">
      <c r="A80" s="4"/>
      <c r="B80" s="8"/>
      <c r="C80" s="8"/>
      <c r="D80" s="8"/>
      <c r="E80" s="8"/>
      <c r="F80" s="8"/>
      <c r="G80" s="7" t="s">
        <v>539</v>
      </c>
      <c r="H80" s="7" t="s">
        <v>3</v>
      </c>
      <c r="I80" s="3" t="s">
        <v>349</v>
      </c>
      <c r="J80" s="6" t="s">
        <v>540</v>
      </c>
      <c r="K80" s="5" t="s">
        <v>541</v>
      </c>
      <c r="L80" s="17">
        <f t="shared" si="7"/>
        <v>2.503472222222225E-2</v>
      </c>
      <c r="M80">
        <f t="shared" si="8"/>
        <v>8</v>
      </c>
    </row>
    <row r="81" spans="1:13" x14ac:dyDescent="0.25">
      <c r="A81" s="4"/>
      <c r="B81" s="8"/>
      <c r="C81" s="8"/>
      <c r="D81" s="8"/>
      <c r="E81" s="8"/>
      <c r="F81" s="8"/>
      <c r="G81" s="7" t="s">
        <v>542</v>
      </c>
      <c r="H81" s="7" t="s">
        <v>3</v>
      </c>
      <c r="I81" s="3" t="s">
        <v>349</v>
      </c>
      <c r="J81" s="6" t="s">
        <v>543</v>
      </c>
      <c r="K81" s="5" t="s">
        <v>544</v>
      </c>
      <c r="L81" s="17">
        <f t="shared" si="7"/>
        <v>1.4664351851851887E-2</v>
      </c>
      <c r="M81">
        <f t="shared" si="8"/>
        <v>10</v>
      </c>
    </row>
    <row r="82" spans="1:13" x14ac:dyDescent="0.25">
      <c r="A82" s="4"/>
      <c r="B82" s="8"/>
      <c r="C82" s="8"/>
      <c r="D82" s="8"/>
      <c r="E82" s="8"/>
      <c r="F82" s="8"/>
      <c r="G82" s="7" t="s">
        <v>545</v>
      </c>
      <c r="H82" s="7" t="s">
        <v>3</v>
      </c>
      <c r="I82" s="3" t="s">
        <v>349</v>
      </c>
      <c r="J82" s="6" t="s">
        <v>546</v>
      </c>
      <c r="K82" s="5" t="s">
        <v>547</v>
      </c>
      <c r="L82" s="17">
        <f t="shared" si="7"/>
        <v>2.6874999999999982E-2</v>
      </c>
      <c r="M82">
        <f t="shared" si="8"/>
        <v>12</v>
      </c>
    </row>
    <row r="83" spans="1:13" x14ac:dyDescent="0.25">
      <c r="A83" s="4"/>
      <c r="B83" s="8"/>
      <c r="C83" s="8"/>
      <c r="D83" s="8"/>
      <c r="E83" s="8"/>
      <c r="F83" s="8"/>
      <c r="G83" s="7" t="s">
        <v>548</v>
      </c>
      <c r="H83" s="7" t="s">
        <v>3</v>
      </c>
      <c r="I83" s="3" t="s">
        <v>349</v>
      </c>
      <c r="J83" s="6" t="s">
        <v>549</v>
      </c>
      <c r="K83" s="5" t="s">
        <v>550</v>
      </c>
      <c r="L83" s="17">
        <f t="shared" si="7"/>
        <v>2.3125000000000062E-2</v>
      </c>
      <c r="M83">
        <f t="shared" si="8"/>
        <v>15</v>
      </c>
    </row>
    <row r="84" spans="1:13" x14ac:dyDescent="0.25">
      <c r="A84" s="4"/>
      <c r="B84" s="8"/>
      <c r="C84" s="8"/>
      <c r="D84" s="8"/>
      <c r="E84" s="8"/>
      <c r="F84" s="8"/>
      <c r="G84" s="7" t="s">
        <v>551</v>
      </c>
      <c r="H84" s="7" t="s">
        <v>3</v>
      </c>
      <c r="I84" s="3" t="s">
        <v>349</v>
      </c>
      <c r="J84" s="6" t="s">
        <v>552</v>
      </c>
      <c r="K84" s="5" t="s">
        <v>553</v>
      </c>
      <c r="L84" s="17">
        <f t="shared" si="7"/>
        <v>1.4224537037037077E-2</v>
      </c>
      <c r="M84">
        <f t="shared" si="8"/>
        <v>16</v>
      </c>
    </row>
    <row r="85" spans="1:13" x14ac:dyDescent="0.25">
      <c r="A85" s="4"/>
      <c r="B85" s="8"/>
      <c r="C85" s="7" t="s">
        <v>197</v>
      </c>
      <c r="D85" s="7" t="s">
        <v>196</v>
      </c>
      <c r="E85" s="7" t="s">
        <v>196</v>
      </c>
      <c r="F85" s="7" t="s">
        <v>5</v>
      </c>
      <c r="G85" s="13" t="s">
        <v>21</v>
      </c>
      <c r="H85" s="12"/>
      <c r="I85" s="11"/>
      <c r="J85" s="10"/>
      <c r="K85" s="9"/>
    </row>
    <row r="86" spans="1:13" x14ac:dyDescent="0.25">
      <c r="A86" s="4"/>
      <c r="B86" s="8"/>
      <c r="C86" s="8"/>
      <c r="D86" s="8"/>
      <c r="E86" s="8"/>
      <c r="F86" s="8"/>
      <c r="G86" s="7" t="s">
        <v>554</v>
      </c>
      <c r="H86" s="7" t="s">
        <v>3</v>
      </c>
      <c r="I86" s="3" t="s">
        <v>349</v>
      </c>
      <c r="J86" s="6" t="s">
        <v>555</v>
      </c>
      <c r="K86" s="5" t="s">
        <v>556</v>
      </c>
      <c r="L86" s="17">
        <f t="shared" si="7"/>
        <v>1.6168981481481493E-2</v>
      </c>
      <c r="M86">
        <f t="shared" si="8"/>
        <v>4</v>
      </c>
    </row>
    <row r="87" spans="1:13" x14ac:dyDescent="0.25">
      <c r="A87" s="4"/>
      <c r="B87" s="8"/>
      <c r="C87" s="8"/>
      <c r="D87" s="8"/>
      <c r="E87" s="8"/>
      <c r="F87" s="8"/>
      <c r="G87" s="7" t="s">
        <v>557</v>
      </c>
      <c r="H87" s="7" t="s">
        <v>3</v>
      </c>
      <c r="I87" s="3" t="s">
        <v>349</v>
      </c>
      <c r="J87" s="6" t="s">
        <v>558</v>
      </c>
      <c r="K87" s="5" t="s">
        <v>559</v>
      </c>
      <c r="L87" s="17">
        <f t="shared" si="7"/>
        <v>1.3449074074074086E-2</v>
      </c>
      <c r="M87">
        <f t="shared" si="8"/>
        <v>6</v>
      </c>
    </row>
    <row r="88" spans="1:13" x14ac:dyDescent="0.25">
      <c r="A88" s="4"/>
      <c r="B88" s="8"/>
      <c r="C88" s="8"/>
      <c r="D88" s="8"/>
      <c r="E88" s="8"/>
      <c r="F88" s="8"/>
      <c r="G88" s="7" t="s">
        <v>560</v>
      </c>
      <c r="H88" s="7" t="s">
        <v>3</v>
      </c>
      <c r="I88" s="3" t="s">
        <v>349</v>
      </c>
      <c r="J88" s="6" t="s">
        <v>561</v>
      </c>
      <c r="K88" s="5" t="s">
        <v>562</v>
      </c>
      <c r="L88" s="17">
        <f t="shared" si="7"/>
        <v>1.656249999999998E-2</v>
      </c>
      <c r="M88">
        <f t="shared" si="8"/>
        <v>6</v>
      </c>
    </row>
    <row r="89" spans="1:13" x14ac:dyDescent="0.25">
      <c r="A89" s="4"/>
      <c r="B89" s="8"/>
      <c r="C89" s="8"/>
      <c r="D89" s="8"/>
      <c r="E89" s="8"/>
      <c r="F89" s="8"/>
      <c r="G89" s="7" t="s">
        <v>563</v>
      </c>
      <c r="H89" s="7" t="s">
        <v>3</v>
      </c>
      <c r="I89" s="3" t="s">
        <v>349</v>
      </c>
      <c r="J89" s="6" t="s">
        <v>564</v>
      </c>
      <c r="K89" s="5" t="s">
        <v>565</v>
      </c>
      <c r="L89" s="17">
        <f t="shared" si="7"/>
        <v>1.7199074074074117E-2</v>
      </c>
      <c r="M89">
        <f t="shared" si="8"/>
        <v>9</v>
      </c>
    </row>
    <row r="90" spans="1:13" x14ac:dyDescent="0.25">
      <c r="A90" s="4"/>
      <c r="B90" s="8"/>
      <c r="C90" s="8"/>
      <c r="D90" s="8"/>
      <c r="E90" s="8"/>
      <c r="F90" s="8"/>
      <c r="G90" s="7" t="s">
        <v>566</v>
      </c>
      <c r="H90" s="7" t="s">
        <v>3</v>
      </c>
      <c r="I90" s="3" t="s">
        <v>349</v>
      </c>
      <c r="J90" s="6" t="s">
        <v>567</v>
      </c>
      <c r="K90" s="5" t="s">
        <v>568</v>
      </c>
      <c r="L90" s="17">
        <f t="shared" si="7"/>
        <v>1.7638888888888926E-2</v>
      </c>
      <c r="M90">
        <f t="shared" si="8"/>
        <v>9</v>
      </c>
    </row>
    <row r="91" spans="1:13" x14ac:dyDescent="0.25">
      <c r="A91" s="4"/>
      <c r="B91" s="8"/>
      <c r="C91" s="8"/>
      <c r="D91" s="8"/>
      <c r="E91" s="8"/>
      <c r="F91" s="8"/>
      <c r="G91" s="7" t="s">
        <v>569</v>
      </c>
      <c r="H91" s="7" t="s">
        <v>3</v>
      </c>
      <c r="I91" s="3" t="s">
        <v>349</v>
      </c>
      <c r="J91" s="6" t="s">
        <v>570</v>
      </c>
      <c r="K91" s="5" t="s">
        <v>571</v>
      </c>
      <c r="L91" s="17">
        <f t="shared" si="7"/>
        <v>1.780092592592597E-2</v>
      </c>
      <c r="M91">
        <f t="shared" si="8"/>
        <v>9</v>
      </c>
    </row>
    <row r="92" spans="1:13" x14ac:dyDescent="0.25">
      <c r="A92" s="4"/>
      <c r="B92" s="8"/>
      <c r="C92" s="8"/>
      <c r="D92" s="8"/>
      <c r="E92" s="8"/>
      <c r="F92" s="8"/>
      <c r="G92" s="7" t="s">
        <v>572</v>
      </c>
      <c r="H92" s="7" t="s">
        <v>3</v>
      </c>
      <c r="I92" s="3" t="s">
        <v>349</v>
      </c>
      <c r="J92" s="6" t="s">
        <v>573</v>
      </c>
      <c r="K92" s="5" t="s">
        <v>574</v>
      </c>
      <c r="L92" s="17">
        <f t="shared" si="7"/>
        <v>1.6585648148148113E-2</v>
      </c>
      <c r="M92">
        <f t="shared" si="8"/>
        <v>12</v>
      </c>
    </row>
    <row r="93" spans="1:13" x14ac:dyDescent="0.25">
      <c r="A93" s="4"/>
      <c r="B93" s="8"/>
      <c r="C93" s="8"/>
      <c r="D93" s="8"/>
      <c r="E93" s="8"/>
      <c r="F93" s="8"/>
      <c r="G93" s="7" t="s">
        <v>575</v>
      </c>
      <c r="H93" s="7" t="s">
        <v>3</v>
      </c>
      <c r="I93" s="3" t="s">
        <v>349</v>
      </c>
      <c r="J93" s="6" t="s">
        <v>576</v>
      </c>
      <c r="K93" s="5" t="s">
        <v>577</v>
      </c>
      <c r="L93" s="17">
        <f t="shared" si="7"/>
        <v>1.6226851851851798E-2</v>
      </c>
      <c r="M93">
        <f t="shared" si="8"/>
        <v>12</v>
      </c>
    </row>
    <row r="94" spans="1:13" x14ac:dyDescent="0.25">
      <c r="A94" s="4"/>
      <c r="B94" s="8"/>
      <c r="C94" s="7" t="s">
        <v>183</v>
      </c>
      <c r="D94" s="7" t="s">
        <v>182</v>
      </c>
      <c r="E94" s="7" t="s">
        <v>182</v>
      </c>
      <c r="F94" s="7" t="s">
        <v>5</v>
      </c>
      <c r="G94" s="13" t="s">
        <v>21</v>
      </c>
      <c r="H94" s="12"/>
      <c r="I94" s="11"/>
      <c r="J94" s="10"/>
      <c r="K94" s="9"/>
    </row>
    <row r="95" spans="1:13" x14ac:dyDescent="0.25">
      <c r="A95" s="4"/>
      <c r="B95" s="8"/>
      <c r="C95" s="8"/>
      <c r="D95" s="8"/>
      <c r="E95" s="8"/>
      <c r="F95" s="8"/>
      <c r="G95" s="7" t="s">
        <v>578</v>
      </c>
      <c r="H95" s="7" t="s">
        <v>3</v>
      </c>
      <c r="I95" s="3" t="s">
        <v>349</v>
      </c>
      <c r="J95" s="6" t="s">
        <v>579</v>
      </c>
      <c r="K95" s="5" t="s">
        <v>580</v>
      </c>
      <c r="L95" s="17">
        <f t="shared" si="7"/>
        <v>2.7210648148148164E-2</v>
      </c>
      <c r="M95">
        <f t="shared" si="8"/>
        <v>9</v>
      </c>
    </row>
    <row r="96" spans="1:13" x14ac:dyDescent="0.25">
      <c r="A96" s="4"/>
      <c r="B96" s="8"/>
      <c r="C96" s="8"/>
      <c r="D96" s="8"/>
      <c r="E96" s="8"/>
      <c r="F96" s="8"/>
      <c r="G96" s="7" t="s">
        <v>581</v>
      </c>
      <c r="H96" s="7" t="s">
        <v>3</v>
      </c>
      <c r="I96" s="3" t="s">
        <v>349</v>
      </c>
      <c r="J96" s="6" t="s">
        <v>582</v>
      </c>
      <c r="K96" s="5" t="s">
        <v>583</v>
      </c>
      <c r="L96" s="17">
        <f t="shared" si="7"/>
        <v>3.841435185185188E-2</v>
      </c>
      <c r="M96">
        <f t="shared" si="8"/>
        <v>11</v>
      </c>
    </row>
    <row r="97" spans="1:13" x14ac:dyDescent="0.25">
      <c r="A97" s="4"/>
      <c r="B97" s="8"/>
      <c r="C97" s="8"/>
      <c r="D97" s="8"/>
      <c r="E97" s="8"/>
      <c r="F97" s="8"/>
      <c r="G97" s="7" t="s">
        <v>584</v>
      </c>
      <c r="H97" s="7" t="s">
        <v>3</v>
      </c>
      <c r="I97" s="3" t="s">
        <v>349</v>
      </c>
      <c r="J97" s="6" t="s">
        <v>585</v>
      </c>
      <c r="K97" s="5" t="s">
        <v>586</v>
      </c>
      <c r="L97" s="17">
        <f t="shared" si="7"/>
        <v>3.8194444444444531E-2</v>
      </c>
      <c r="M97">
        <f t="shared" si="8"/>
        <v>12</v>
      </c>
    </row>
    <row r="98" spans="1:13" x14ac:dyDescent="0.25">
      <c r="A98" s="4"/>
      <c r="B98" s="8"/>
      <c r="C98" s="8"/>
      <c r="D98" s="8"/>
      <c r="E98" s="8"/>
      <c r="F98" s="8"/>
      <c r="G98" s="7" t="s">
        <v>587</v>
      </c>
      <c r="H98" s="7" t="s">
        <v>3</v>
      </c>
      <c r="I98" s="3" t="s">
        <v>349</v>
      </c>
      <c r="J98" s="6" t="s">
        <v>588</v>
      </c>
      <c r="K98" s="5" t="s">
        <v>589</v>
      </c>
      <c r="L98" s="17">
        <f t="shared" si="7"/>
        <v>3.2858796296296289E-2</v>
      </c>
      <c r="M98">
        <f t="shared" si="8"/>
        <v>12</v>
      </c>
    </row>
    <row r="99" spans="1:13" x14ac:dyDescent="0.25">
      <c r="A99" s="4"/>
      <c r="B99" s="8"/>
      <c r="C99" s="8"/>
      <c r="D99" s="8"/>
      <c r="E99" s="8"/>
      <c r="F99" s="8"/>
      <c r="G99" s="7" t="s">
        <v>590</v>
      </c>
      <c r="H99" s="7" t="s">
        <v>3</v>
      </c>
      <c r="I99" s="3" t="s">
        <v>349</v>
      </c>
      <c r="J99" s="6" t="s">
        <v>591</v>
      </c>
      <c r="K99" s="5" t="s">
        <v>592</v>
      </c>
      <c r="L99" s="17">
        <f t="shared" si="7"/>
        <v>1.4675925925925926E-2</v>
      </c>
      <c r="M99">
        <f t="shared" si="8"/>
        <v>13</v>
      </c>
    </row>
    <row r="100" spans="1:13" x14ac:dyDescent="0.25">
      <c r="A100" s="4"/>
      <c r="B100" s="8"/>
      <c r="C100" s="8"/>
      <c r="D100" s="8"/>
      <c r="E100" s="8"/>
      <c r="F100" s="8"/>
      <c r="G100" s="7" t="s">
        <v>593</v>
      </c>
      <c r="H100" s="7" t="s">
        <v>3</v>
      </c>
      <c r="I100" s="3" t="s">
        <v>349</v>
      </c>
      <c r="J100" s="6" t="s">
        <v>594</v>
      </c>
      <c r="K100" s="5" t="s">
        <v>595</v>
      </c>
      <c r="L100" s="17">
        <f t="shared" si="7"/>
        <v>2.4930555555555678E-2</v>
      </c>
      <c r="M100">
        <f t="shared" si="8"/>
        <v>14</v>
      </c>
    </row>
    <row r="101" spans="1:13" x14ac:dyDescent="0.25">
      <c r="A101" s="4"/>
      <c r="B101" s="8"/>
      <c r="C101" s="7" t="s">
        <v>166</v>
      </c>
      <c r="D101" s="7" t="s">
        <v>165</v>
      </c>
      <c r="E101" s="13" t="s">
        <v>21</v>
      </c>
      <c r="F101" s="12"/>
      <c r="G101" s="12"/>
      <c r="H101" s="12"/>
      <c r="I101" s="11"/>
      <c r="J101" s="10"/>
      <c r="K101" s="9"/>
    </row>
    <row r="102" spans="1:13" x14ac:dyDescent="0.25">
      <c r="A102" s="4"/>
      <c r="B102" s="8"/>
      <c r="C102" s="8"/>
      <c r="D102" s="8"/>
      <c r="E102" s="7" t="s">
        <v>164</v>
      </c>
      <c r="F102" s="7" t="s">
        <v>5</v>
      </c>
      <c r="G102" s="13" t="s">
        <v>21</v>
      </c>
      <c r="H102" s="12"/>
      <c r="I102" s="11"/>
      <c r="J102" s="10"/>
      <c r="K102" s="9"/>
    </row>
    <row r="103" spans="1:13" x14ac:dyDescent="0.25">
      <c r="A103" s="4"/>
      <c r="B103" s="8"/>
      <c r="C103" s="8"/>
      <c r="D103" s="8"/>
      <c r="E103" s="8"/>
      <c r="F103" s="8"/>
      <c r="G103" s="7" t="s">
        <v>596</v>
      </c>
      <c r="H103" s="7" t="s">
        <v>3</v>
      </c>
      <c r="I103" s="3" t="s">
        <v>349</v>
      </c>
      <c r="J103" s="6" t="s">
        <v>597</v>
      </c>
      <c r="K103" s="5" t="s">
        <v>598</v>
      </c>
      <c r="L103" s="17">
        <f t="shared" si="7"/>
        <v>2.2743055555555558E-2</v>
      </c>
      <c r="M103">
        <f t="shared" si="8"/>
        <v>6</v>
      </c>
    </row>
    <row r="104" spans="1:13" x14ac:dyDescent="0.25">
      <c r="A104" s="4"/>
      <c r="B104" s="8"/>
      <c r="C104" s="8"/>
      <c r="D104" s="8"/>
      <c r="E104" s="8"/>
      <c r="F104" s="8"/>
      <c r="G104" s="7" t="s">
        <v>599</v>
      </c>
      <c r="H104" s="7" t="s">
        <v>3</v>
      </c>
      <c r="I104" s="3" t="s">
        <v>349</v>
      </c>
      <c r="J104" s="6" t="s">
        <v>600</v>
      </c>
      <c r="K104" s="5" t="s">
        <v>601</v>
      </c>
      <c r="L104" s="17">
        <f t="shared" si="7"/>
        <v>1.9143518518518476E-2</v>
      </c>
      <c r="M104">
        <f t="shared" si="8"/>
        <v>7</v>
      </c>
    </row>
    <row r="105" spans="1:13" x14ac:dyDescent="0.25">
      <c r="A105" s="4"/>
      <c r="B105" s="8"/>
      <c r="C105" s="8"/>
      <c r="D105" s="8"/>
      <c r="E105" s="8"/>
      <c r="F105" s="8"/>
      <c r="G105" s="7" t="s">
        <v>602</v>
      </c>
      <c r="H105" s="7" t="s">
        <v>3</v>
      </c>
      <c r="I105" s="3" t="s">
        <v>349</v>
      </c>
      <c r="J105" s="6" t="s">
        <v>603</v>
      </c>
      <c r="K105" s="5" t="s">
        <v>604</v>
      </c>
      <c r="L105" s="17">
        <f t="shared" si="7"/>
        <v>3.2129629629629675E-2</v>
      </c>
      <c r="M105">
        <f t="shared" si="8"/>
        <v>7</v>
      </c>
    </row>
    <row r="106" spans="1:13" x14ac:dyDescent="0.25">
      <c r="A106" s="4"/>
      <c r="B106" s="8"/>
      <c r="C106" s="8"/>
      <c r="D106" s="8"/>
      <c r="E106" s="8"/>
      <c r="F106" s="8"/>
      <c r="G106" s="7" t="s">
        <v>605</v>
      </c>
      <c r="H106" s="7" t="s">
        <v>3</v>
      </c>
      <c r="I106" s="3" t="s">
        <v>349</v>
      </c>
      <c r="J106" s="6" t="s">
        <v>606</v>
      </c>
      <c r="K106" s="5" t="s">
        <v>607</v>
      </c>
      <c r="L106" s="17">
        <f t="shared" si="7"/>
        <v>2.4108796296296309E-2</v>
      </c>
      <c r="M106">
        <f t="shared" si="8"/>
        <v>10</v>
      </c>
    </row>
    <row r="107" spans="1:13" x14ac:dyDescent="0.25">
      <c r="A107" s="4"/>
      <c r="B107" s="8"/>
      <c r="C107" s="8"/>
      <c r="D107" s="8"/>
      <c r="E107" s="8"/>
      <c r="F107" s="8"/>
      <c r="G107" s="7" t="s">
        <v>608</v>
      </c>
      <c r="H107" s="7" t="s">
        <v>3</v>
      </c>
      <c r="I107" s="3" t="s">
        <v>349</v>
      </c>
      <c r="J107" s="6" t="s">
        <v>609</v>
      </c>
      <c r="K107" s="5" t="s">
        <v>610</v>
      </c>
      <c r="L107" s="17">
        <f t="shared" si="7"/>
        <v>3.0613425925925974E-2</v>
      </c>
      <c r="M107">
        <f t="shared" si="8"/>
        <v>11</v>
      </c>
    </row>
    <row r="108" spans="1:13" x14ac:dyDescent="0.25">
      <c r="A108" s="4"/>
      <c r="B108" s="8"/>
      <c r="C108" s="8"/>
      <c r="D108" s="8"/>
      <c r="E108" s="8"/>
      <c r="F108" s="8"/>
      <c r="G108" s="7" t="s">
        <v>611</v>
      </c>
      <c r="H108" s="7" t="s">
        <v>3</v>
      </c>
      <c r="I108" s="3" t="s">
        <v>349</v>
      </c>
      <c r="J108" s="6" t="s">
        <v>612</v>
      </c>
      <c r="K108" s="5" t="s">
        <v>613</v>
      </c>
      <c r="L108" s="17">
        <f t="shared" si="7"/>
        <v>2.0891203703703787E-2</v>
      </c>
      <c r="M108">
        <f t="shared" si="8"/>
        <v>14</v>
      </c>
    </row>
    <row r="109" spans="1:13" x14ac:dyDescent="0.25">
      <c r="A109" s="4"/>
      <c r="B109" s="8"/>
      <c r="C109" s="8"/>
      <c r="D109" s="8"/>
      <c r="E109" s="7" t="s">
        <v>154</v>
      </c>
      <c r="F109" s="7" t="s">
        <v>5</v>
      </c>
      <c r="G109" s="13" t="s">
        <v>21</v>
      </c>
      <c r="H109" s="12"/>
      <c r="I109" s="11"/>
      <c r="J109" s="10"/>
      <c r="K109" s="9"/>
    </row>
    <row r="110" spans="1:13" x14ac:dyDescent="0.25">
      <c r="A110" s="4"/>
      <c r="B110" s="8"/>
      <c r="C110" s="8"/>
      <c r="D110" s="8"/>
      <c r="E110" s="8"/>
      <c r="F110" s="8"/>
      <c r="G110" s="7" t="s">
        <v>614</v>
      </c>
      <c r="H110" s="7" t="s">
        <v>3</v>
      </c>
      <c r="I110" s="3" t="s">
        <v>349</v>
      </c>
      <c r="J110" s="6" t="s">
        <v>615</v>
      </c>
      <c r="K110" s="5" t="s">
        <v>616</v>
      </c>
      <c r="L110" s="17">
        <f t="shared" si="7"/>
        <v>1.6539351851851847E-2</v>
      </c>
      <c r="M110">
        <f t="shared" si="8"/>
        <v>3</v>
      </c>
    </row>
    <row r="111" spans="1:13" x14ac:dyDescent="0.25">
      <c r="A111" s="4"/>
      <c r="B111" s="8"/>
      <c r="C111" s="8"/>
      <c r="D111" s="8"/>
      <c r="E111" s="8"/>
      <c r="F111" s="8"/>
      <c r="G111" s="7" t="s">
        <v>617</v>
      </c>
      <c r="H111" s="7" t="s">
        <v>3</v>
      </c>
      <c r="I111" s="3" t="s">
        <v>349</v>
      </c>
      <c r="J111" s="6" t="s">
        <v>618</v>
      </c>
      <c r="K111" s="5" t="s">
        <v>619</v>
      </c>
      <c r="L111" s="17">
        <f t="shared" si="7"/>
        <v>3.2951388888888877E-2</v>
      </c>
      <c r="M111">
        <f t="shared" si="8"/>
        <v>9</v>
      </c>
    </row>
    <row r="112" spans="1:13" x14ac:dyDescent="0.25">
      <c r="A112" s="4"/>
      <c r="B112" s="8"/>
      <c r="C112" s="8"/>
      <c r="D112" s="8"/>
      <c r="E112" s="8"/>
      <c r="F112" s="8"/>
      <c r="G112" s="7" t="s">
        <v>620</v>
      </c>
      <c r="H112" s="7" t="s">
        <v>3</v>
      </c>
      <c r="I112" s="3" t="s">
        <v>349</v>
      </c>
      <c r="J112" s="6" t="s">
        <v>621</v>
      </c>
      <c r="K112" s="5" t="s">
        <v>622</v>
      </c>
      <c r="L112" s="17">
        <f t="shared" si="7"/>
        <v>1.9560185185185208E-2</v>
      </c>
      <c r="M112">
        <f t="shared" si="8"/>
        <v>10</v>
      </c>
    </row>
    <row r="113" spans="1:13" x14ac:dyDescent="0.25">
      <c r="A113" s="4"/>
      <c r="B113" s="8"/>
      <c r="C113" s="8"/>
      <c r="D113" s="8"/>
      <c r="E113" s="8"/>
      <c r="F113" s="8"/>
      <c r="G113" s="7" t="s">
        <v>623</v>
      </c>
      <c r="H113" s="7" t="s">
        <v>3</v>
      </c>
      <c r="I113" s="3" t="s">
        <v>349</v>
      </c>
      <c r="J113" s="6" t="s">
        <v>624</v>
      </c>
      <c r="K113" s="5" t="s">
        <v>625</v>
      </c>
      <c r="L113" s="17">
        <f t="shared" si="7"/>
        <v>1.489583333333333E-2</v>
      </c>
      <c r="M113">
        <f t="shared" si="8"/>
        <v>11</v>
      </c>
    </row>
    <row r="114" spans="1:13" x14ac:dyDescent="0.25">
      <c r="A114" s="4"/>
      <c r="B114" s="8"/>
      <c r="C114" s="8"/>
      <c r="D114" s="8"/>
      <c r="E114" s="8"/>
      <c r="F114" s="8"/>
      <c r="G114" s="7" t="s">
        <v>626</v>
      </c>
      <c r="H114" s="7" t="s">
        <v>3</v>
      </c>
      <c r="I114" s="3" t="s">
        <v>349</v>
      </c>
      <c r="J114" s="6" t="s">
        <v>627</v>
      </c>
      <c r="K114" s="5" t="s">
        <v>628</v>
      </c>
      <c r="L114" s="17">
        <f t="shared" si="7"/>
        <v>3.6562499999999998E-2</v>
      </c>
      <c r="M114">
        <f t="shared" si="8"/>
        <v>11</v>
      </c>
    </row>
    <row r="115" spans="1:13" x14ac:dyDescent="0.25">
      <c r="A115" s="4"/>
      <c r="B115" s="8"/>
      <c r="C115" s="7" t="s">
        <v>135</v>
      </c>
      <c r="D115" s="7" t="s">
        <v>134</v>
      </c>
      <c r="E115" s="7" t="s">
        <v>134</v>
      </c>
      <c r="F115" s="7" t="s">
        <v>5</v>
      </c>
      <c r="G115" s="13" t="s">
        <v>21</v>
      </c>
      <c r="H115" s="12"/>
      <c r="I115" s="11"/>
      <c r="J115" s="10"/>
      <c r="K115" s="9"/>
    </row>
    <row r="116" spans="1:13" x14ac:dyDescent="0.25">
      <c r="A116" s="4"/>
      <c r="B116" s="8"/>
      <c r="C116" s="8"/>
      <c r="D116" s="8"/>
      <c r="E116" s="8"/>
      <c r="F116" s="8"/>
      <c r="G116" s="7" t="s">
        <v>629</v>
      </c>
      <c r="H116" s="7" t="s">
        <v>3</v>
      </c>
      <c r="I116" s="3" t="s">
        <v>349</v>
      </c>
      <c r="J116" s="6" t="s">
        <v>630</v>
      </c>
      <c r="K116" s="5" t="s">
        <v>631</v>
      </c>
      <c r="L116" s="17">
        <f t="shared" si="7"/>
        <v>2.7349537037037019E-2</v>
      </c>
      <c r="M116">
        <f t="shared" si="8"/>
        <v>11</v>
      </c>
    </row>
    <row r="117" spans="1:13" x14ac:dyDescent="0.25">
      <c r="A117" s="4"/>
      <c r="B117" s="8"/>
      <c r="C117" s="8"/>
      <c r="D117" s="8"/>
      <c r="E117" s="8"/>
      <c r="F117" s="8"/>
      <c r="G117" s="7" t="s">
        <v>632</v>
      </c>
      <c r="H117" s="7" t="s">
        <v>3</v>
      </c>
      <c r="I117" s="3" t="s">
        <v>349</v>
      </c>
      <c r="J117" s="6" t="s">
        <v>633</v>
      </c>
      <c r="K117" s="5" t="s">
        <v>634</v>
      </c>
      <c r="L117" s="17">
        <f t="shared" si="7"/>
        <v>1.4907407407407369E-2</v>
      </c>
      <c r="M117">
        <f t="shared" si="8"/>
        <v>15</v>
      </c>
    </row>
    <row r="118" spans="1:13" x14ac:dyDescent="0.25">
      <c r="A118" s="4"/>
      <c r="B118" s="8"/>
      <c r="C118" s="8"/>
      <c r="D118" s="8"/>
      <c r="E118" s="8"/>
      <c r="F118" s="8"/>
      <c r="G118" s="7" t="s">
        <v>635</v>
      </c>
      <c r="H118" s="7" t="s">
        <v>3</v>
      </c>
      <c r="I118" s="3" t="s">
        <v>349</v>
      </c>
      <c r="J118" s="6" t="s">
        <v>636</v>
      </c>
      <c r="K118" s="5" t="s">
        <v>637</v>
      </c>
      <c r="L118" s="17">
        <f t="shared" si="7"/>
        <v>2.6574074074074083E-2</v>
      </c>
      <c r="M118">
        <f t="shared" si="8"/>
        <v>16</v>
      </c>
    </row>
    <row r="119" spans="1:13" x14ac:dyDescent="0.25">
      <c r="A119" s="4"/>
      <c r="B119" s="8"/>
      <c r="C119" s="8"/>
      <c r="D119" s="8"/>
      <c r="E119" s="8"/>
      <c r="F119" s="8"/>
      <c r="G119" s="7" t="s">
        <v>638</v>
      </c>
      <c r="H119" s="7" t="s">
        <v>3</v>
      </c>
      <c r="I119" s="3" t="s">
        <v>349</v>
      </c>
      <c r="J119" s="6" t="s">
        <v>639</v>
      </c>
      <c r="K119" s="5" t="s">
        <v>640</v>
      </c>
      <c r="L119" s="17">
        <f t="shared" si="7"/>
        <v>1.5983796296296315E-2</v>
      </c>
      <c r="M119">
        <f t="shared" si="8"/>
        <v>19</v>
      </c>
    </row>
    <row r="120" spans="1:13" x14ac:dyDescent="0.25">
      <c r="A120" s="4"/>
      <c r="B120" s="8"/>
      <c r="C120" s="8"/>
      <c r="D120" s="8"/>
      <c r="E120" s="8"/>
      <c r="F120" s="8"/>
      <c r="G120" s="7" t="s">
        <v>641</v>
      </c>
      <c r="H120" s="7" t="s">
        <v>3</v>
      </c>
      <c r="I120" s="3" t="s">
        <v>349</v>
      </c>
      <c r="J120" s="19" t="s">
        <v>642</v>
      </c>
      <c r="K120" s="20" t="s">
        <v>1714</v>
      </c>
      <c r="L120" s="21">
        <f t="shared" si="7"/>
        <v>2.1168981481481386E-2</v>
      </c>
      <c r="M120" s="22">
        <f t="shared" si="8"/>
        <v>23</v>
      </c>
    </row>
    <row r="121" spans="1:13" x14ac:dyDescent="0.25">
      <c r="A121" s="4"/>
      <c r="B121" s="8"/>
      <c r="C121" s="7" t="s">
        <v>130</v>
      </c>
      <c r="D121" s="7" t="s">
        <v>129</v>
      </c>
      <c r="E121" s="13" t="s">
        <v>21</v>
      </c>
      <c r="F121" s="12"/>
      <c r="G121" s="12"/>
      <c r="H121" s="12"/>
      <c r="I121" s="11"/>
      <c r="J121" s="10"/>
      <c r="K121" s="9"/>
    </row>
    <row r="122" spans="1:13" x14ac:dyDescent="0.25">
      <c r="A122" s="4"/>
      <c r="B122" s="8"/>
      <c r="C122" s="8"/>
      <c r="D122" s="8"/>
      <c r="E122" s="7" t="s">
        <v>129</v>
      </c>
      <c r="F122" s="7" t="s">
        <v>5</v>
      </c>
      <c r="G122" s="13" t="s">
        <v>21</v>
      </c>
      <c r="H122" s="12"/>
      <c r="I122" s="11"/>
      <c r="J122" s="10"/>
      <c r="K122" s="9"/>
    </row>
    <row r="123" spans="1:13" x14ac:dyDescent="0.25">
      <c r="A123" s="4"/>
      <c r="B123" s="8"/>
      <c r="C123" s="8"/>
      <c r="D123" s="8"/>
      <c r="E123" s="8"/>
      <c r="F123" s="8"/>
      <c r="G123" s="7" t="s">
        <v>643</v>
      </c>
      <c r="H123" s="7" t="s">
        <v>3</v>
      </c>
      <c r="I123" s="3" t="s">
        <v>349</v>
      </c>
      <c r="J123" s="6" t="s">
        <v>644</v>
      </c>
      <c r="K123" s="5" t="s">
        <v>645</v>
      </c>
      <c r="L123" s="17">
        <f t="shared" si="7"/>
        <v>1.2870370370370379E-2</v>
      </c>
      <c r="M123">
        <f t="shared" si="8"/>
        <v>2</v>
      </c>
    </row>
    <row r="124" spans="1:13" x14ac:dyDescent="0.25">
      <c r="A124" s="4"/>
      <c r="B124" s="8"/>
      <c r="C124" s="8"/>
      <c r="D124" s="8"/>
      <c r="E124" s="8"/>
      <c r="F124" s="8"/>
      <c r="G124" s="7" t="s">
        <v>646</v>
      </c>
      <c r="H124" s="7" t="s">
        <v>3</v>
      </c>
      <c r="I124" s="3" t="s">
        <v>349</v>
      </c>
      <c r="J124" s="19" t="s">
        <v>647</v>
      </c>
      <c r="K124" s="20" t="s">
        <v>1715</v>
      </c>
      <c r="L124" s="21">
        <f t="shared" si="7"/>
        <v>2.3275462962963012E-2</v>
      </c>
      <c r="M124" s="22">
        <f t="shared" si="8"/>
        <v>23</v>
      </c>
    </row>
    <row r="125" spans="1:13" x14ac:dyDescent="0.25">
      <c r="A125" s="4"/>
      <c r="B125" s="8"/>
      <c r="C125" s="8"/>
      <c r="D125" s="8"/>
      <c r="E125" s="7" t="s">
        <v>122</v>
      </c>
      <c r="F125" s="7" t="s">
        <v>5</v>
      </c>
      <c r="G125" s="7" t="s">
        <v>648</v>
      </c>
      <c r="H125" s="7" t="s">
        <v>3</v>
      </c>
      <c r="I125" s="3" t="s">
        <v>349</v>
      </c>
      <c r="J125" s="6" t="s">
        <v>649</v>
      </c>
      <c r="K125" s="5" t="s">
        <v>650</v>
      </c>
      <c r="L125" s="17">
        <f t="shared" si="7"/>
        <v>1.3530092592592524E-2</v>
      </c>
      <c r="M125">
        <f t="shared" si="8"/>
        <v>21</v>
      </c>
    </row>
    <row r="126" spans="1:13" x14ac:dyDescent="0.25">
      <c r="A126" s="4"/>
      <c r="B126" s="8"/>
      <c r="C126" s="7" t="s">
        <v>651</v>
      </c>
      <c r="D126" s="7" t="s">
        <v>652</v>
      </c>
      <c r="E126" s="7" t="s">
        <v>652</v>
      </c>
      <c r="F126" s="7" t="s">
        <v>5</v>
      </c>
      <c r="G126" s="13" t="s">
        <v>21</v>
      </c>
      <c r="H126" s="12"/>
      <c r="I126" s="11"/>
      <c r="J126" s="10"/>
      <c r="K126" s="9"/>
    </row>
    <row r="127" spans="1:13" x14ac:dyDescent="0.25">
      <c r="A127" s="4"/>
      <c r="B127" s="8"/>
      <c r="C127" s="8"/>
      <c r="D127" s="8"/>
      <c r="E127" s="8"/>
      <c r="F127" s="8"/>
      <c r="G127" s="7" t="s">
        <v>653</v>
      </c>
      <c r="H127" s="7" t="s">
        <v>3</v>
      </c>
      <c r="I127" s="3" t="s">
        <v>349</v>
      </c>
      <c r="J127" s="6" t="s">
        <v>654</v>
      </c>
      <c r="K127" s="5" t="s">
        <v>655</v>
      </c>
      <c r="L127" s="17">
        <f t="shared" si="7"/>
        <v>2.3587962962962949E-2</v>
      </c>
      <c r="M127">
        <f t="shared" si="8"/>
        <v>4</v>
      </c>
    </row>
    <row r="128" spans="1:13" x14ac:dyDescent="0.25">
      <c r="A128" s="4"/>
      <c r="B128" s="8"/>
      <c r="C128" s="8"/>
      <c r="D128" s="8"/>
      <c r="E128" s="8"/>
      <c r="F128" s="8"/>
      <c r="G128" s="7" t="s">
        <v>656</v>
      </c>
      <c r="H128" s="7" t="s">
        <v>3</v>
      </c>
      <c r="I128" s="3" t="s">
        <v>349</v>
      </c>
      <c r="J128" s="6" t="s">
        <v>657</v>
      </c>
      <c r="K128" s="5" t="s">
        <v>658</v>
      </c>
      <c r="L128" s="17">
        <f t="shared" si="7"/>
        <v>2.3564814814814844E-2</v>
      </c>
      <c r="M128">
        <f t="shared" si="8"/>
        <v>5</v>
      </c>
    </row>
    <row r="129" spans="1:13" x14ac:dyDescent="0.25">
      <c r="A129" s="4"/>
      <c r="B129" s="8"/>
      <c r="C129" s="7" t="s">
        <v>115</v>
      </c>
      <c r="D129" s="7" t="s">
        <v>114</v>
      </c>
      <c r="E129" s="7" t="s">
        <v>114</v>
      </c>
      <c r="F129" s="7" t="s">
        <v>5</v>
      </c>
      <c r="G129" s="7" t="s">
        <v>659</v>
      </c>
      <c r="H129" s="7" t="s">
        <v>3</v>
      </c>
      <c r="I129" s="3" t="s">
        <v>349</v>
      </c>
      <c r="J129" s="6" t="s">
        <v>660</v>
      </c>
      <c r="K129" s="5" t="s">
        <v>661</v>
      </c>
      <c r="L129" s="17">
        <f t="shared" si="7"/>
        <v>3.3113425925925977E-2</v>
      </c>
      <c r="M129">
        <f t="shared" si="8"/>
        <v>7</v>
      </c>
    </row>
    <row r="130" spans="1:13" x14ac:dyDescent="0.25">
      <c r="A130" s="4"/>
      <c r="B130" s="8"/>
      <c r="C130" s="7" t="s">
        <v>53</v>
      </c>
      <c r="D130" s="7" t="s">
        <v>52</v>
      </c>
      <c r="E130" s="7" t="s">
        <v>102</v>
      </c>
      <c r="F130" s="7" t="s">
        <v>5</v>
      </c>
      <c r="G130" s="13" t="s">
        <v>21</v>
      </c>
      <c r="H130" s="12"/>
      <c r="I130" s="11"/>
      <c r="J130" s="10"/>
      <c r="K130" s="9"/>
    </row>
    <row r="131" spans="1:13" x14ac:dyDescent="0.25">
      <c r="A131" s="4"/>
      <c r="B131" s="8"/>
      <c r="C131" s="8"/>
      <c r="D131" s="8"/>
      <c r="E131" s="8"/>
      <c r="F131" s="8"/>
      <c r="G131" s="7" t="s">
        <v>662</v>
      </c>
      <c r="H131" s="7" t="s">
        <v>85</v>
      </c>
      <c r="I131" s="3" t="s">
        <v>349</v>
      </c>
      <c r="J131" s="6" t="s">
        <v>663</v>
      </c>
      <c r="K131" s="5" t="s">
        <v>664</v>
      </c>
      <c r="L131" s="17">
        <f t="shared" ref="L131:L158" si="9">K131-J131</f>
        <v>1.5162037037037029E-2</v>
      </c>
      <c r="M131">
        <f t="shared" ref="M131:M158" si="10">HOUR(J131)</f>
        <v>3</v>
      </c>
    </row>
    <row r="132" spans="1:13" x14ac:dyDescent="0.25">
      <c r="A132" s="4"/>
      <c r="B132" s="8"/>
      <c r="C132" s="8"/>
      <c r="D132" s="8"/>
      <c r="E132" s="8"/>
      <c r="F132" s="8"/>
      <c r="G132" s="7" t="s">
        <v>665</v>
      </c>
      <c r="H132" s="7" t="s">
        <v>85</v>
      </c>
      <c r="I132" s="3" t="s">
        <v>349</v>
      </c>
      <c r="J132" s="6" t="s">
        <v>666</v>
      </c>
      <c r="K132" s="5" t="s">
        <v>667</v>
      </c>
      <c r="L132" s="17">
        <f t="shared" si="9"/>
        <v>2.5023148148148155E-2</v>
      </c>
      <c r="M132">
        <f t="shared" si="10"/>
        <v>6</v>
      </c>
    </row>
    <row r="133" spans="1:13" x14ac:dyDescent="0.25">
      <c r="A133" s="4"/>
      <c r="B133" s="8"/>
      <c r="C133" s="8"/>
      <c r="D133" s="8"/>
      <c r="E133" s="8"/>
      <c r="F133" s="8"/>
      <c r="G133" s="7" t="s">
        <v>668</v>
      </c>
      <c r="H133" s="7" t="s">
        <v>85</v>
      </c>
      <c r="I133" s="3" t="s">
        <v>349</v>
      </c>
      <c r="J133" s="6" t="s">
        <v>669</v>
      </c>
      <c r="K133" s="5" t="s">
        <v>670</v>
      </c>
      <c r="L133" s="17">
        <f t="shared" si="9"/>
        <v>1.5497685185185239E-2</v>
      </c>
      <c r="M133">
        <f t="shared" si="10"/>
        <v>10</v>
      </c>
    </row>
    <row r="134" spans="1:13" x14ac:dyDescent="0.25">
      <c r="A134" s="4"/>
      <c r="B134" s="8"/>
      <c r="C134" s="8"/>
      <c r="D134" s="8"/>
      <c r="E134" s="8"/>
      <c r="F134" s="8"/>
      <c r="G134" s="7" t="s">
        <v>671</v>
      </c>
      <c r="H134" s="7" t="s">
        <v>85</v>
      </c>
      <c r="I134" s="3" t="s">
        <v>349</v>
      </c>
      <c r="J134" s="6" t="s">
        <v>672</v>
      </c>
      <c r="K134" s="5" t="s">
        <v>673</v>
      </c>
      <c r="L134" s="17">
        <f t="shared" si="9"/>
        <v>2.7488425925925986E-2</v>
      </c>
      <c r="M134">
        <f t="shared" si="10"/>
        <v>11</v>
      </c>
    </row>
    <row r="135" spans="1:13" x14ac:dyDescent="0.25">
      <c r="A135" s="4"/>
      <c r="B135" s="8"/>
      <c r="C135" s="8"/>
      <c r="D135" s="8"/>
      <c r="E135" s="8"/>
      <c r="F135" s="8"/>
      <c r="G135" s="7" t="s">
        <v>674</v>
      </c>
      <c r="H135" s="7" t="s">
        <v>85</v>
      </c>
      <c r="I135" s="3" t="s">
        <v>349</v>
      </c>
      <c r="J135" s="6" t="s">
        <v>675</v>
      </c>
      <c r="K135" s="5" t="s">
        <v>676</v>
      </c>
      <c r="L135" s="17">
        <f t="shared" si="9"/>
        <v>2.429398148148143E-2</v>
      </c>
      <c r="M135">
        <f t="shared" si="10"/>
        <v>17</v>
      </c>
    </row>
    <row r="136" spans="1:13" x14ac:dyDescent="0.25">
      <c r="A136" s="4"/>
      <c r="B136" s="8"/>
      <c r="C136" s="7" t="s">
        <v>677</v>
      </c>
      <c r="D136" s="7" t="s">
        <v>678</v>
      </c>
      <c r="E136" s="7" t="s">
        <v>678</v>
      </c>
      <c r="F136" s="7" t="s">
        <v>5</v>
      </c>
      <c r="G136" s="7" t="s">
        <v>679</v>
      </c>
      <c r="H136" s="7" t="s">
        <v>3</v>
      </c>
      <c r="I136" s="3" t="s">
        <v>349</v>
      </c>
      <c r="J136" s="6" t="s">
        <v>680</v>
      </c>
      <c r="K136" s="23" t="s">
        <v>1716</v>
      </c>
      <c r="L136" s="17">
        <f t="shared" si="9"/>
        <v>4.8506944444444366E-2</v>
      </c>
      <c r="M136">
        <f t="shared" si="10"/>
        <v>22</v>
      </c>
    </row>
    <row r="137" spans="1:13" x14ac:dyDescent="0.25">
      <c r="A137" s="4"/>
      <c r="B137" s="8"/>
      <c r="C137" s="7" t="s">
        <v>681</v>
      </c>
      <c r="D137" s="7" t="s">
        <v>682</v>
      </c>
      <c r="E137" s="7" t="s">
        <v>682</v>
      </c>
      <c r="F137" s="7" t="s">
        <v>5</v>
      </c>
      <c r="G137" s="7" t="s">
        <v>683</v>
      </c>
      <c r="H137" s="7" t="s">
        <v>3</v>
      </c>
      <c r="I137" s="3" t="s">
        <v>349</v>
      </c>
      <c r="J137" s="6" t="s">
        <v>684</v>
      </c>
      <c r="K137" s="5" t="s">
        <v>685</v>
      </c>
      <c r="L137" s="17">
        <f t="shared" si="9"/>
        <v>2.532407407407411E-2</v>
      </c>
      <c r="M137">
        <f t="shared" si="10"/>
        <v>8</v>
      </c>
    </row>
    <row r="138" spans="1:13" x14ac:dyDescent="0.25">
      <c r="A138" s="3" t="s">
        <v>72</v>
      </c>
      <c r="B138" s="7" t="s">
        <v>71</v>
      </c>
      <c r="C138" s="13" t="s">
        <v>21</v>
      </c>
      <c r="D138" s="12"/>
      <c r="E138" s="12"/>
      <c r="F138" s="12"/>
      <c r="G138" s="12"/>
      <c r="H138" s="12"/>
      <c r="I138" s="11"/>
      <c r="J138" s="10"/>
      <c r="K138" s="9"/>
    </row>
    <row r="139" spans="1:13" x14ac:dyDescent="0.25">
      <c r="A139" s="4"/>
      <c r="B139" s="8"/>
      <c r="C139" s="7" t="s">
        <v>65</v>
      </c>
      <c r="D139" s="7" t="s">
        <v>64</v>
      </c>
      <c r="E139" s="7" t="s">
        <v>64</v>
      </c>
      <c r="F139" s="7" t="s">
        <v>5</v>
      </c>
      <c r="G139" s="13" t="s">
        <v>21</v>
      </c>
      <c r="H139" s="12"/>
      <c r="I139" s="11"/>
      <c r="J139" s="10"/>
      <c r="K139" s="9"/>
    </row>
    <row r="140" spans="1:13" x14ac:dyDescent="0.25">
      <c r="A140" s="4"/>
      <c r="B140" s="8"/>
      <c r="C140" s="8"/>
      <c r="D140" s="8"/>
      <c r="E140" s="8"/>
      <c r="F140" s="8"/>
      <c r="G140" s="7" t="s">
        <v>686</v>
      </c>
      <c r="H140" s="7" t="s">
        <v>56</v>
      </c>
      <c r="I140" s="3" t="s">
        <v>349</v>
      </c>
      <c r="J140" s="6" t="s">
        <v>687</v>
      </c>
      <c r="K140" s="5" t="s">
        <v>688</v>
      </c>
      <c r="L140" s="17">
        <f t="shared" si="9"/>
        <v>4.3993055555555605E-2</v>
      </c>
      <c r="M140">
        <f t="shared" si="10"/>
        <v>8</v>
      </c>
    </row>
    <row r="141" spans="1:13" x14ac:dyDescent="0.25">
      <c r="A141" s="4"/>
      <c r="B141" s="8"/>
      <c r="C141" s="8"/>
      <c r="D141" s="8"/>
      <c r="E141" s="8"/>
      <c r="F141" s="8"/>
      <c r="G141" s="7" t="s">
        <v>689</v>
      </c>
      <c r="H141" s="7" t="s">
        <v>56</v>
      </c>
      <c r="I141" s="3" t="s">
        <v>349</v>
      </c>
      <c r="J141" s="6" t="s">
        <v>690</v>
      </c>
      <c r="K141" s="5" t="s">
        <v>691</v>
      </c>
      <c r="L141" s="17">
        <f t="shared" si="9"/>
        <v>2.2523148148148098E-2</v>
      </c>
      <c r="M141">
        <f t="shared" si="10"/>
        <v>11</v>
      </c>
    </row>
    <row r="142" spans="1:13" x14ac:dyDescent="0.25">
      <c r="A142" s="4"/>
      <c r="B142" s="8"/>
      <c r="C142" s="8"/>
      <c r="D142" s="8"/>
      <c r="E142" s="8"/>
      <c r="F142" s="8"/>
      <c r="G142" s="7" t="s">
        <v>692</v>
      </c>
      <c r="H142" s="7" t="s">
        <v>56</v>
      </c>
      <c r="I142" s="3" t="s">
        <v>349</v>
      </c>
      <c r="J142" s="6" t="s">
        <v>693</v>
      </c>
      <c r="K142" s="5" t="s">
        <v>694</v>
      </c>
      <c r="L142" s="17">
        <f t="shared" si="9"/>
        <v>4.3923611111111094E-2</v>
      </c>
      <c r="M142">
        <f t="shared" si="10"/>
        <v>14</v>
      </c>
    </row>
    <row r="143" spans="1:13" x14ac:dyDescent="0.25">
      <c r="A143" s="4"/>
      <c r="B143" s="8"/>
      <c r="C143" s="7" t="s">
        <v>130</v>
      </c>
      <c r="D143" s="7" t="s">
        <v>129</v>
      </c>
      <c r="E143" s="7" t="s">
        <v>122</v>
      </c>
      <c r="F143" s="7" t="s">
        <v>5</v>
      </c>
      <c r="G143" s="7" t="s">
        <v>695</v>
      </c>
      <c r="H143" s="7" t="s">
        <v>56</v>
      </c>
      <c r="I143" s="3" t="s">
        <v>349</v>
      </c>
      <c r="J143" s="6" t="s">
        <v>696</v>
      </c>
      <c r="K143" s="5" t="s">
        <v>697</v>
      </c>
      <c r="L143" s="17">
        <f t="shared" si="9"/>
        <v>2.6319444444444451E-2</v>
      </c>
      <c r="M143">
        <f t="shared" si="10"/>
        <v>14</v>
      </c>
    </row>
    <row r="144" spans="1:13" x14ac:dyDescent="0.25">
      <c r="A144" s="4"/>
      <c r="B144" s="8"/>
      <c r="C144" s="7" t="s">
        <v>53</v>
      </c>
      <c r="D144" s="7" t="s">
        <v>52</v>
      </c>
      <c r="E144" s="7" t="s">
        <v>52</v>
      </c>
      <c r="F144" s="7" t="s">
        <v>5</v>
      </c>
      <c r="G144" s="13" t="s">
        <v>21</v>
      </c>
      <c r="H144" s="12"/>
      <c r="I144" s="11"/>
      <c r="J144" s="10"/>
      <c r="K144" s="9"/>
    </row>
    <row r="145" spans="1:13" x14ac:dyDescent="0.25">
      <c r="A145" s="4"/>
      <c r="B145" s="8"/>
      <c r="C145" s="8"/>
      <c r="D145" s="8"/>
      <c r="E145" s="8"/>
      <c r="F145" s="8"/>
      <c r="G145" s="7" t="s">
        <v>698</v>
      </c>
      <c r="H145" s="7" t="s">
        <v>44</v>
      </c>
      <c r="I145" s="3" t="s">
        <v>349</v>
      </c>
      <c r="J145" s="6" t="s">
        <v>699</v>
      </c>
      <c r="K145" s="5" t="s">
        <v>700</v>
      </c>
      <c r="L145" s="17">
        <f t="shared" si="9"/>
        <v>5.4606481481481506E-2</v>
      </c>
      <c r="M145">
        <f t="shared" si="10"/>
        <v>9</v>
      </c>
    </row>
    <row r="146" spans="1:13" x14ac:dyDescent="0.25">
      <c r="A146" s="4"/>
      <c r="B146" s="8"/>
      <c r="C146" s="8"/>
      <c r="D146" s="8"/>
      <c r="E146" s="8"/>
      <c r="F146" s="8"/>
      <c r="G146" s="7" t="s">
        <v>701</v>
      </c>
      <c r="H146" s="7" t="s">
        <v>44</v>
      </c>
      <c r="I146" s="3" t="s">
        <v>349</v>
      </c>
      <c r="J146" s="6" t="s">
        <v>702</v>
      </c>
      <c r="K146" s="5" t="s">
        <v>703</v>
      </c>
      <c r="L146" s="17">
        <f t="shared" si="9"/>
        <v>2.3761574074074088E-2</v>
      </c>
      <c r="M146">
        <f t="shared" si="10"/>
        <v>13</v>
      </c>
    </row>
    <row r="147" spans="1:13" x14ac:dyDescent="0.25">
      <c r="A147" s="4"/>
      <c r="B147" s="8"/>
      <c r="C147" s="8"/>
      <c r="D147" s="8"/>
      <c r="E147" s="8"/>
      <c r="F147" s="8"/>
      <c r="G147" s="7" t="s">
        <v>704</v>
      </c>
      <c r="H147" s="7" t="s">
        <v>44</v>
      </c>
      <c r="I147" s="3" t="s">
        <v>349</v>
      </c>
      <c r="J147" s="6" t="s">
        <v>705</v>
      </c>
      <c r="K147" s="5" t="s">
        <v>706</v>
      </c>
      <c r="L147" s="17">
        <f t="shared" si="9"/>
        <v>1.7337962962963083E-2</v>
      </c>
      <c r="M147">
        <f t="shared" si="10"/>
        <v>16</v>
      </c>
    </row>
    <row r="148" spans="1:13" x14ac:dyDescent="0.25">
      <c r="A148" s="4"/>
      <c r="B148" s="8"/>
      <c r="C148" s="7" t="s">
        <v>492</v>
      </c>
      <c r="D148" s="7" t="s">
        <v>493</v>
      </c>
      <c r="E148" s="7" t="s">
        <v>493</v>
      </c>
      <c r="F148" s="7" t="s">
        <v>5</v>
      </c>
      <c r="G148" s="7" t="s">
        <v>707</v>
      </c>
      <c r="H148" s="7" t="s">
        <v>44</v>
      </c>
      <c r="I148" s="3" t="s">
        <v>349</v>
      </c>
      <c r="J148" s="6" t="s">
        <v>708</v>
      </c>
      <c r="K148" s="5" t="s">
        <v>709</v>
      </c>
      <c r="L148" s="17">
        <f t="shared" si="9"/>
        <v>3.7372685185185217E-2</v>
      </c>
      <c r="M148">
        <f t="shared" si="10"/>
        <v>9</v>
      </c>
    </row>
    <row r="149" spans="1:13" x14ac:dyDescent="0.25">
      <c r="A149" s="3" t="s">
        <v>41</v>
      </c>
      <c r="B149" s="7" t="s">
        <v>40</v>
      </c>
      <c r="C149" s="13" t="s">
        <v>21</v>
      </c>
      <c r="D149" s="12"/>
      <c r="E149" s="12"/>
      <c r="F149" s="12"/>
      <c r="G149" s="12"/>
      <c r="H149" s="12"/>
      <c r="I149" s="11"/>
      <c r="J149" s="10"/>
      <c r="K149" s="9"/>
    </row>
    <row r="150" spans="1:13" x14ac:dyDescent="0.25">
      <c r="A150" s="4"/>
      <c r="B150" s="8"/>
      <c r="C150" s="7" t="s">
        <v>39</v>
      </c>
      <c r="D150" s="7" t="s">
        <v>38</v>
      </c>
      <c r="E150" s="7" t="s">
        <v>38</v>
      </c>
      <c r="F150" s="7" t="s">
        <v>27</v>
      </c>
      <c r="G150" s="7" t="s">
        <v>710</v>
      </c>
      <c r="H150" s="7" t="s">
        <v>3</v>
      </c>
      <c r="I150" s="3" t="s">
        <v>349</v>
      </c>
      <c r="J150" s="6" t="s">
        <v>711</v>
      </c>
      <c r="K150" s="5" t="s">
        <v>712</v>
      </c>
      <c r="L150" s="17">
        <f t="shared" si="9"/>
        <v>5.7233796296296324E-2</v>
      </c>
      <c r="M150">
        <f t="shared" si="10"/>
        <v>9</v>
      </c>
    </row>
    <row r="151" spans="1:13" x14ac:dyDescent="0.25">
      <c r="A151" s="4"/>
      <c r="B151" s="8"/>
      <c r="C151" s="7" t="s">
        <v>29</v>
      </c>
      <c r="D151" s="7" t="s">
        <v>28</v>
      </c>
      <c r="E151" s="7" t="s">
        <v>28</v>
      </c>
      <c r="F151" s="7" t="s">
        <v>27</v>
      </c>
      <c r="G151" s="7" t="s">
        <v>713</v>
      </c>
      <c r="H151" s="7" t="s">
        <v>3</v>
      </c>
      <c r="I151" s="3" t="s">
        <v>349</v>
      </c>
      <c r="J151" s="6" t="s">
        <v>714</v>
      </c>
      <c r="K151" s="5" t="s">
        <v>715</v>
      </c>
      <c r="L151" s="17">
        <f t="shared" si="9"/>
        <v>1.8599537037037039E-2</v>
      </c>
      <c r="M151">
        <f t="shared" si="10"/>
        <v>7</v>
      </c>
    </row>
    <row r="152" spans="1:13" x14ac:dyDescent="0.25">
      <c r="A152" s="3" t="s">
        <v>23</v>
      </c>
      <c r="B152" s="7" t="s">
        <v>22</v>
      </c>
      <c r="C152" s="13" t="s">
        <v>21</v>
      </c>
      <c r="D152" s="12"/>
      <c r="E152" s="12"/>
      <c r="F152" s="12"/>
      <c r="G152" s="12"/>
      <c r="H152" s="12"/>
      <c r="I152" s="11"/>
      <c r="J152" s="10"/>
      <c r="K152" s="9"/>
    </row>
    <row r="153" spans="1:13" x14ac:dyDescent="0.25">
      <c r="A153" s="4"/>
      <c r="B153" s="8"/>
      <c r="C153" s="7" t="s">
        <v>20</v>
      </c>
      <c r="D153" s="7" t="s">
        <v>19</v>
      </c>
      <c r="E153" s="7" t="s">
        <v>18</v>
      </c>
      <c r="F153" s="7" t="s">
        <v>5</v>
      </c>
      <c r="G153" s="7" t="s">
        <v>716</v>
      </c>
      <c r="H153" s="7" t="s">
        <v>3</v>
      </c>
      <c r="I153" s="3" t="s">
        <v>349</v>
      </c>
      <c r="J153" s="6" t="s">
        <v>717</v>
      </c>
      <c r="K153" s="5" t="s">
        <v>718</v>
      </c>
      <c r="L153" s="17">
        <f t="shared" si="9"/>
        <v>1.4641203703703726E-2</v>
      </c>
      <c r="M153">
        <f t="shared" si="10"/>
        <v>2</v>
      </c>
    </row>
    <row r="154" spans="1:13" x14ac:dyDescent="0.25">
      <c r="A154" s="4"/>
      <c r="B154" s="8"/>
      <c r="C154" s="7" t="s">
        <v>719</v>
      </c>
      <c r="D154" s="7" t="s">
        <v>720</v>
      </c>
      <c r="E154" s="7" t="s">
        <v>721</v>
      </c>
      <c r="F154" s="7" t="s">
        <v>5</v>
      </c>
      <c r="G154" s="13" t="s">
        <v>21</v>
      </c>
      <c r="H154" s="12"/>
      <c r="I154" s="11"/>
      <c r="J154" s="10"/>
      <c r="K154" s="9"/>
    </row>
    <row r="155" spans="1:13" x14ac:dyDescent="0.25">
      <c r="A155" s="4"/>
      <c r="B155" s="8"/>
      <c r="C155" s="8"/>
      <c r="D155" s="8"/>
      <c r="E155" s="8"/>
      <c r="F155" s="8"/>
      <c r="G155" s="7" t="s">
        <v>722</v>
      </c>
      <c r="H155" s="7" t="s">
        <v>3</v>
      </c>
      <c r="I155" s="3" t="s">
        <v>349</v>
      </c>
      <c r="J155" s="6" t="s">
        <v>723</v>
      </c>
      <c r="K155" s="5" t="s">
        <v>724</v>
      </c>
      <c r="L155" s="17">
        <f t="shared" si="9"/>
        <v>1.6701388888888891E-2</v>
      </c>
      <c r="M155">
        <f t="shared" si="10"/>
        <v>7</v>
      </c>
    </row>
    <row r="156" spans="1:13" x14ac:dyDescent="0.25">
      <c r="A156" s="4"/>
      <c r="B156" s="8"/>
      <c r="C156" s="8"/>
      <c r="D156" s="8"/>
      <c r="E156" s="8"/>
      <c r="F156" s="8"/>
      <c r="G156" s="7" t="s">
        <v>725</v>
      </c>
      <c r="H156" s="7" t="s">
        <v>3</v>
      </c>
      <c r="I156" s="3" t="s">
        <v>349</v>
      </c>
      <c r="J156" s="6" t="s">
        <v>726</v>
      </c>
      <c r="K156" s="5" t="s">
        <v>727</v>
      </c>
      <c r="L156" s="17">
        <f t="shared" si="9"/>
        <v>2.3518518518518494E-2</v>
      </c>
      <c r="M156">
        <f t="shared" si="10"/>
        <v>7</v>
      </c>
    </row>
    <row r="157" spans="1:13" x14ac:dyDescent="0.25">
      <c r="A157" s="4"/>
      <c r="B157" s="8"/>
      <c r="C157" s="7" t="s">
        <v>8</v>
      </c>
      <c r="D157" s="7" t="s">
        <v>7</v>
      </c>
      <c r="E157" s="7" t="s">
        <v>6</v>
      </c>
      <c r="F157" s="7" t="s">
        <v>5</v>
      </c>
      <c r="G157" s="7" t="s">
        <v>728</v>
      </c>
      <c r="H157" s="7" t="s">
        <v>3</v>
      </c>
      <c r="I157" s="3" t="s">
        <v>349</v>
      </c>
      <c r="J157" s="6" t="s">
        <v>729</v>
      </c>
      <c r="K157" s="5" t="s">
        <v>730</v>
      </c>
      <c r="L157" s="17">
        <f t="shared" si="9"/>
        <v>2.8032407407407423E-2</v>
      </c>
      <c r="M157">
        <f t="shared" si="10"/>
        <v>14</v>
      </c>
    </row>
    <row r="158" spans="1:13" x14ac:dyDescent="0.25">
      <c r="A158" s="4"/>
      <c r="B158" s="4"/>
      <c r="C158" s="3" t="s">
        <v>731</v>
      </c>
      <c r="D158" s="3" t="s">
        <v>732</v>
      </c>
      <c r="E158" s="3" t="s">
        <v>733</v>
      </c>
      <c r="F158" s="3" t="s">
        <v>5</v>
      </c>
      <c r="G158" s="3" t="s">
        <v>734</v>
      </c>
      <c r="H158" s="3" t="s">
        <v>3</v>
      </c>
      <c r="I158" s="3" t="s">
        <v>349</v>
      </c>
      <c r="J158" s="2" t="s">
        <v>735</v>
      </c>
      <c r="K158" s="1" t="s">
        <v>736</v>
      </c>
      <c r="L158" s="17">
        <f t="shared" si="9"/>
        <v>2.1736111111111067E-2</v>
      </c>
      <c r="M158">
        <f t="shared" si="10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"/>
  <sheetViews>
    <sheetView topLeftCell="M1" zoomScale="110" zoomScaleNormal="110" workbookViewId="0">
      <selection activeCell="R12" sqref="R12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5" t="s">
        <v>347</v>
      </c>
      <c r="B1" s="16"/>
      <c r="C1" s="15" t="s">
        <v>346</v>
      </c>
      <c r="D1" s="16"/>
      <c r="E1" s="15" t="s">
        <v>345</v>
      </c>
      <c r="F1" s="15" t="s">
        <v>344</v>
      </c>
      <c r="G1" s="15" t="s">
        <v>343</v>
      </c>
      <c r="H1" s="15" t="s">
        <v>342</v>
      </c>
      <c r="I1" s="15" t="s">
        <v>341</v>
      </c>
      <c r="J1" s="3" t="s">
        <v>340</v>
      </c>
      <c r="K1" s="3" t="s">
        <v>339</v>
      </c>
      <c r="L1" s="17" t="s">
        <v>1709</v>
      </c>
      <c r="M1" t="s">
        <v>1706</v>
      </c>
      <c r="O1" t="s">
        <v>1707</v>
      </c>
      <c r="P1" t="s">
        <v>1708</v>
      </c>
      <c r="Q1" t="s">
        <v>1710</v>
      </c>
      <c r="R1" t="s">
        <v>1711</v>
      </c>
      <c r="S1" t="s">
        <v>1712</v>
      </c>
    </row>
    <row r="2" spans="1:19" x14ac:dyDescent="0.25">
      <c r="A2" s="14" t="s">
        <v>338</v>
      </c>
      <c r="B2" s="12"/>
      <c r="C2" s="12"/>
      <c r="D2" s="12"/>
      <c r="E2" s="12"/>
      <c r="F2" s="12"/>
      <c r="G2" s="12"/>
      <c r="H2" s="12"/>
      <c r="I2" s="11"/>
      <c r="J2" s="10"/>
      <c r="K2" s="9"/>
      <c r="O2">
        <v>0</v>
      </c>
      <c r="P2">
        <f>COUNTIF(M:M,"0")</f>
        <v>3</v>
      </c>
      <c r="Q2">
        <f>AVERAGE($P$2:$P$25)</f>
        <v>4.458333333333333</v>
      </c>
      <c r="R2" s="18">
        <f>AVERAGEIF(M:M,O2,L:L)</f>
        <v>2.1338734567901235E-2</v>
      </c>
      <c r="S2" s="17">
        <f>AVERAGEIF($R$2:$R$25, "&lt;&gt; 0")</f>
        <v>1.8317838683827439E-2</v>
      </c>
    </row>
    <row r="3" spans="1:19" x14ac:dyDescent="0.25">
      <c r="A3" s="3" t="s">
        <v>72</v>
      </c>
      <c r="B3" s="7" t="s">
        <v>71</v>
      </c>
      <c r="C3" s="13" t="s">
        <v>21</v>
      </c>
      <c r="D3" s="12"/>
      <c r="E3" s="12"/>
      <c r="F3" s="12"/>
      <c r="G3" s="12"/>
      <c r="H3" s="12"/>
      <c r="I3" s="11"/>
      <c r="J3" s="10"/>
      <c r="K3" s="9"/>
      <c r="O3" s="27">
        <v>1</v>
      </c>
      <c r="P3" s="27">
        <f>COUNTIF(M:M,"1")</f>
        <v>0</v>
      </c>
      <c r="Q3" s="27">
        <f t="shared" ref="Q3:Q25" si="0">AVERAGE($P$2:$P$25)</f>
        <v>4.458333333333333</v>
      </c>
      <c r="R3" s="29">
        <v>0</v>
      </c>
      <c r="S3" s="17">
        <f t="shared" ref="S3:S25" si="1">AVERAGEIF($R$2:$R$25, "&lt;&gt; 0")</f>
        <v>1.8317838683827439E-2</v>
      </c>
    </row>
    <row r="4" spans="1:19" x14ac:dyDescent="0.25">
      <c r="A4" s="4"/>
      <c r="B4" s="8"/>
      <c r="C4" s="7" t="s">
        <v>65</v>
      </c>
      <c r="D4" s="7" t="s">
        <v>64</v>
      </c>
      <c r="E4" s="7" t="s">
        <v>64</v>
      </c>
      <c r="F4" s="7" t="s">
        <v>5</v>
      </c>
      <c r="G4" s="13" t="s">
        <v>21</v>
      </c>
      <c r="H4" s="12"/>
      <c r="I4" s="11"/>
      <c r="J4" s="10"/>
      <c r="K4" s="9"/>
      <c r="O4">
        <v>2</v>
      </c>
      <c r="P4">
        <f>COUNTIF(M:M,"2")</f>
        <v>1</v>
      </c>
      <c r="Q4">
        <f t="shared" si="0"/>
        <v>4.458333333333333</v>
      </c>
      <c r="R4" s="18">
        <f t="shared" ref="R4:R25" si="2">AVERAGEIF(M:M,O4,L:L)</f>
        <v>1.5115740740740749E-2</v>
      </c>
      <c r="S4" s="17">
        <f t="shared" si="1"/>
        <v>1.8317838683827439E-2</v>
      </c>
    </row>
    <row r="5" spans="1:19" x14ac:dyDescent="0.25">
      <c r="A5" s="4"/>
      <c r="B5" s="8"/>
      <c r="C5" s="8"/>
      <c r="D5" s="8"/>
      <c r="E5" s="8"/>
      <c r="F5" s="8"/>
      <c r="G5" s="7" t="s">
        <v>737</v>
      </c>
      <c r="H5" s="7" t="s">
        <v>56</v>
      </c>
      <c r="I5" s="3" t="s">
        <v>738</v>
      </c>
      <c r="J5" s="6" t="s">
        <v>739</v>
      </c>
      <c r="K5" s="5" t="s">
        <v>740</v>
      </c>
      <c r="L5" s="17">
        <f t="shared" ref="L5:L66" si="3">K5-J5</f>
        <v>2.5069444444444422E-2</v>
      </c>
      <c r="M5">
        <f t="shared" ref="M5:M66" si="4">HOUR(J5)</f>
        <v>6</v>
      </c>
      <c r="O5">
        <v>3</v>
      </c>
      <c r="P5">
        <f>COUNTIF(M:M,"3")</f>
        <v>4</v>
      </c>
      <c r="Q5">
        <f t="shared" si="0"/>
        <v>4.458333333333333</v>
      </c>
      <c r="R5" s="18">
        <f t="shared" si="2"/>
        <v>1.45457175925926E-2</v>
      </c>
      <c r="S5" s="17">
        <f t="shared" si="1"/>
        <v>1.8317838683827439E-2</v>
      </c>
    </row>
    <row r="6" spans="1:19" x14ac:dyDescent="0.25">
      <c r="A6" s="4"/>
      <c r="B6" s="8"/>
      <c r="C6" s="8"/>
      <c r="D6" s="8"/>
      <c r="E6" s="8"/>
      <c r="F6" s="8"/>
      <c r="G6" s="7" t="s">
        <v>741</v>
      </c>
      <c r="H6" s="7" t="s">
        <v>56</v>
      </c>
      <c r="I6" s="3" t="s">
        <v>738</v>
      </c>
      <c r="J6" s="6" t="s">
        <v>742</v>
      </c>
      <c r="K6" s="5" t="s">
        <v>743</v>
      </c>
      <c r="L6" s="17">
        <f t="shared" si="3"/>
        <v>1.8495370370370356E-2</v>
      </c>
      <c r="M6">
        <f t="shared" si="4"/>
        <v>9</v>
      </c>
      <c r="O6">
        <v>4</v>
      </c>
      <c r="P6">
        <f>COUNTIF(M:M,"4")</f>
        <v>4</v>
      </c>
      <c r="Q6">
        <f t="shared" si="0"/>
        <v>4.458333333333333</v>
      </c>
      <c r="R6" s="18">
        <f t="shared" si="2"/>
        <v>1.8081597222222225E-2</v>
      </c>
      <c r="S6" s="17">
        <f t="shared" si="1"/>
        <v>1.8317838683827439E-2</v>
      </c>
    </row>
    <row r="7" spans="1:19" x14ac:dyDescent="0.25">
      <c r="A7" s="4"/>
      <c r="B7" s="8"/>
      <c r="C7" s="8"/>
      <c r="D7" s="8"/>
      <c r="E7" s="8"/>
      <c r="F7" s="8"/>
      <c r="G7" s="7" t="s">
        <v>744</v>
      </c>
      <c r="H7" s="7" t="s">
        <v>56</v>
      </c>
      <c r="I7" s="3" t="s">
        <v>738</v>
      </c>
      <c r="J7" s="6" t="s">
        <v>745</v>
      </c>
      <c r="K7" s="5" t="s">
        <v>746</v>
      </c>
      <c r="L7" s="17">
        <f t="shared" si="3"/>
        <v>1.7430555555555505E-2</v>
      </c>
      <c r="M7">
        <f t="shared" si="4"/>
        <v>14</v>
      </c>
      <c r="O7">
        <v>5</v>
      </c>
      <c r="P7">
        <f>COUNTIF(M:M,"5")</f>
        <v>9</v>
      </c>
      <c r="Q7">
        <f t="shared" si="0"/>
        <v>4.458333333333333</v>
      </c>
      <c r="R7" s="18">
        <f t="shared" si="2"/>
        <v>2.3302469135802476E-2</v>
      </c>
      <c r="S7" s="17">
        <f t="shared" si="1"/>
        <v>1.8317838683827439E-2</v>
      </c>
    </row>
    <row r="8" spans="1:19" x14ac:dyDescent="0.25">
      <c r="A8" s="4"/>
      <c r="B8" s="8"/>
      <c r="C8" s="7" t="s">
        <v>53</v>
      </c>
      <c r="D8" s="7" t="s">
        <v>52</v>
      </c>
      <c r="E8" s="7" t="s">
        <v>52</v>
      </c>
      <c r="F8" s="7" t="s">
        <v>5</v>
      </c>
      <c r="G8" s="13" t="s">
        <v>21</v>
      </c>
      <c r="H8" s="12"/>
      <c r="I8" s="11"/>
      <c r="J8" s="10"/>
      <c r="K8" s="9"/>
      <c r="O8">
        <v>6</v>
      </c>
      <c r="P8">
        <f>COUNTIF(M:M,"6")</f>
        <v>7</v>
      </c>
      <c r="Q8">
        <f t="shared" si="0"/>
        <v>4.458333333333333</v>
      </c>
      <c r="R8" s="18">
        <f t="shared" si="2"/>
        <v>1.8933531746031757E-2</v>
      </c>
      <c r="S8" s="17">
        <f t="shared" si="1"/>
        <v>1.8317838683827439E-2</v>
      </c>
    </row>
    <row r="9" spans="1:19" x14ac:dyDescent="0.25">
      <c r="A9" s="4"/>
      <c r="B9" s="8"/>
      <c r="C9" s="8"/>
      <c r="D9" s="8"/>
      <c r="E9" s="8"/>
      <c r="F9" s="8"/>
      <c r="G9" s="7" t="s">
        <v>747</v>
      </c>
      <c r="H9" s="7" t="s">
        <v>56</v>
      </c>
      <c r="I9" s="3" t="s">
        <v>738</v>
      </c>
      <c r="J9" s="6" t="s">
        <v>748</v>
      </c>
      <c r="K9" s="5" t="s">
        <v>749</v>
      </c>
      <c r="L9" s="17">
        <f t="shared" si="3"/>
        <v>1.7789351851851876E-2</v>
      </c>
      <c r="M9">
        <f t="shared" si="4"/>
        <v>9</v>
      </c>
      <c r="O9">
        <v>7</v>
      </c>
      <c r="P9">
        <f>COUNTIF(M:M,"7")</f>
        <v>9</v>
      </c>
      <c r="Q9">
        <f t="shared" si="0"/>
        <v>4.458333333333333</v>
      </c>
      <c r="R9" s="18">
        <f t="shared" si="2"/>
        <v>1.8541666666666672E-2</v>
      </c>
      <c r="S9" s="17">
        <f t="shared" si="1"/>
        <v>1.8317838683827439E-2</v>
      </c>
    </row>
    <row r="10" spans="1:19" x14ac:dyDescent="0.25">
      <c r="A10" s="4"/>
      <c r="B10" s="8"/>
      <c r="C10" s="8"/>
      <c r="D10" s="8"/>
      <c r="E10" s="8"/>
      <c r="F10" s="8"/>
      <c r="G10" s="7" t="s">
        <v>750</v>
      </c>
      <c r="H10" s="7" t="s">
        <v>56</v>
      </c>
      <c r="I10" s="3" t="s">
        <v>738</v>
      </c>
      <c r="J10" s="6" t="s">
        <v>751</v>
      </c>
      <c r="K10" s="5" t="s">
        <v>752</v>
      </c>
      <c r="L10" s="17">
        <f t="shared" si="3"/>
        <v>2.0960648148148131E-2</v>
      </c>
      <c r="M10">
        <f t="shared" si="4"/>
        <v>12</v>
      </c>
      <c r="O10">
        <v>8</v>
      </c>
      <c r="P10">
        <f>COUNTIF(M:M,"8")</f>
        <v>6</v>
      </c>
      <c r="Q10">
        <f t="shared" si="0"/>
        <v>4.458333333333333</v>
      </c>
      <c r="R10" s="18">
        <f t="shared" si="2"/>
        <v>2.0019290123456813E-2</v>
      </c>
      <c r="S10" s="17">
        <f t="shared" si="1"/>
        <v>1.8317838683827439E-2</v>
      </c>
    </row>
    <row r="11" spans="1:19" x14ac:dyDescent="0.25">
      <c r="A11" s="4"/>
      <c r="B11" s="8"/>
      <c r="C11" s="8"/>
      <c r="D11" s="8"/>
      <c r="E11" s="8"/>
      <c r="F11" s="8"/>
      <c r="G11" s="7" t="s">
        <v>753</v>
      </c>
      <c r="H11" s="7" t="s">
        <v>56</v>
      </c>
      <c r="I11" s="3" t="s">
        <v>738</v>
      </c>
      <c r="J11" s="6" t="s">
        <v>754</v>
      </c>
      <c r="K11" s="5" t="s">
        <v>755</v>
      </c>
      <c r="L11" s="17">
        <f t="shared" si="3"/>
        <v>1.780092592592597E-2</v>
      </c>
      <c r="M11">
        <f t="shared" si="4"/>
        <v>16</v>
      </c>
      <c r="O11">
        <v>9</v>
      </c>
      <c r="P11">
        <f>COUNTIF(M:M,"9")</f>
        <v>7</v>
      </c>
      <c r="Q11">
        <f t="shared" si="0"/>
        <v>4.458333333333333</v>
      </c>
      <c r="R11" s="18">
        <f t="shared" si="2"/>
        <v>1.8619378306878303E-2</v>
      </c>
      <c r="S11" s="17">
        <f t="shared" si="1"/>
        <v>1.8317838683827439E-2</v>
      </c>
    </row>
    <row r="12" spans="1:19" x14ac:dyDescent="0.25">
      <c r="A12" s="3" t="s">
        <v>337</v>
      </c>
      <c r="B12" s="7" t="s">
        <v>336</v>
      </c>
      <c r="C12" s="13" t="s">
        <v>21</v>
      </c>
      <c r="D12" s="12"/>
      <c r="E12" s="12"/>
      <c r="F12" s="12"/>
      <c r="G12" s="12"/>
      <c r="H12" s="12"/>
      <c r="I12" s="11"/>
      <c r="J12" s="10"/>
      <c r="K12" s="9"/>
      <c r="O12">
        <v>10</v>
      </c>
      <c r="P12">
        <f>COUNTIF(M:M,"10")</f>
        <v>4</v>
      </c>
      <c r="Q12">
        <f t="shared" si="0"/>
        <v>4.458333333333333</v>
      </c>
      <c r="R12" s="18">
        <f t="shared" si="2"/>
        <v>1.6009837962962972E-2</v>
      </c>
      <c r="S12" s="17">
        <f t="shared" si="1"/>
        <v>1.8317838683827439E-2</v>
      </c>
    </row>
    <row r="13" spans="1:19" x14ac:dyDescent="0.25">
      <c r="A13" s="4"/>
      <c r="B13" s="8"/>
      <c r="C13" s="7" t="s">
        <v>335</v>
      </c>
      <c r="D13" s="7" t="s">
        <v>334</v>
      </c>
      <c r="E13" s="7" t="s">
        <v>334</v>
      </c>
      <c r="F13" s="7" t="s">
        <v>5</v>
      </c>
      <c r="G13" s="7" t="s">
        <v>756</v>
      </c>
      <c r="H13" s="7" t="s">
        <v>56</v>
      </c>
      <c r="I13" s="3" t="s">
        <v>738</v>
      </c>
      <c r="J13" s="6" t="s">
        <v>757</v>
      </c>
      <c r="K13" s="5" t="s">
        <v>758</v>
      </c>
      <c r="L13" s="17">
        <f t="shared" si="3"/>
        <v>2.7685185185185146E-2</v>
      </c>
      <c r="M13">
        <f t="shared" si="4"/>
        <v>13</v>
      </c>
      <c r="O13">
        <v>11</v>
      </c>
      <c r="P13">
        <f>COUNTIF(M:M,"11")</f>
        <v>11</v>
      </c>
      <c r="Q13">
        <f t="shared" si="0"/>
        <v>4.458333333333333</v>
      </c>
      <c r="R13" s="18">
        <f t="shared" si="2"/>
        <v>2.5358796296296268E-2</v>
      </c>
      <c r="S13" s="17">
        <f t="shared" si="1"/>
        <v>1.8317838683827439E-2</v>
      </c>
    </row>
    <row r="14" spans="1:19" x14ac:dyDescent="0.25">
      <c r="A14" s="4"/>
      <c r="B14" s="8"/>
      <c r="C14" s="7" t="s">
        <v>65</v>
      </c>
      <c r="D14" s="7" t="s">
        <v>64</v>
      </c>
      <c r="E14" s="7" t="s">
        <v>64</v>
      </c>
      <c r="F14" s="7" t="s">
        <v>5</v>
      </c>
      <c r="G14" s="7" t="s">
        <v>759</v>
      </c>
      <c r="H14" s="7" t="s">
        <v>56</v>
      </c>
      <c r="I14" s="3" t="s">
        <v>738</v>
      </c>
      <c r="J14" s="6" t="s">
        <v>760</v>
      </c>
      <c r="K14" s="5" t="s">
        <v>761</v>
      </c>
      <c r="L14" s="17">
        <f t="shared" si="3"/>
        <v>1.5451388888888862E-2</v>
      </c>
      <c r="M14">
        <f t="shared" si="4"/>
        <v>10</v>
      </c>
      <c r="O14">
        <v>12</v>
      </c>
      <c r="P14">
        <f>COUNTIF(M:M,"12")</f>
        <v>6</v>
      </c>
      <c r="Q14">
        <f t="shared" si="0"/>
        <v>4.458333333333333</v>
      </c>
      <c r="R14" s="18">
        <f t="shared" si="2"/>
        <v>1.6730324074074043E-2</v>
      </c>
      <c r="S14" s="17">
        <f t="shared" si="1"/>
        <v>1.8317838683827439E-2</v>
      </c>
    </row>
    <row r="15" spans="1:19" x14ac:dyDescent="0.25">
      <c r="A15" s="4"/>
      <c r="B15" s="8"/>
      <c r="C15" s="7" t="s">
        <v>762</v>
      </c>
      <c r="D15" s="7" t="s">
        <v>763</v>
      </c>
      <c r="E15" s="7" t="s">
        <v>763</v>
      </c>
      <c r="F15" s="7" t="s">
        <v>5</v>
      </c>
      <c r="G15" s="13" t="s">
        <v>21</v>
      </c>
      <c r="H15" s="12"/>
      <c r="I15" s="11"/>
      <c r="J15" s="10"/>
      <c r="K15" s="9"/>
      <c r="O15">
        <v>13</v>
      </c>
      <c r="P15">
        <f>COUNTIF(M:M,"13")</f>
        <v>9</v>
      </c>
      <c r="Q15">
        <f t="shared" si="0"/>
        <v>4.458333333333333</v>
      </c>
      <c r="R15" s="18">
        <f t="shared" si="2"/>
        <v>1.9396862139917672E-2</v>
      </c>
      <c r="S15" s="17">
        <f t="shared" si="1"/>
        <v>1.8317838683827439E-2</v>
      </c>
    </row>
    <row r="16" spans="1:19" x14ac:dyDescent="0.25">
      <c r="A16" s="4"/>
      <c r="B16" s="8"/>
      <c r="C16" s="8"/>
      <c r="D16" s="8"/>
      <c r="E16" s="8"/>
      <c r="F16" s="8"/>
      <c r="G16" s="7" t="s">
        <v>764</v>
      </c>
      <c r="H16" s="7" t="s">
        <v>56</v>
      </c>
      <c r="I16" s="3" t="s">
        <v>738</v>
      </c>
      <c r="J16" s="6" t="s">
        <v>765</v>
      </c>
      <c r="K16" s="5" t="s">
        <v>766</v>
      </c>
      <c r="L16" s="17">
        <f t="shared" si="3"/>
        <v>1.8784722222222217E-2</v>
      </c>
      <c r="M16">
        <f t="shared" si="4"/>
        <v>7</v>
      </c>
      <c r="O16">
        <v>14</v>
      </c>
      <c r="P16">
        <f>COUNTIF(M:M,"14")</f>
        <v>7</v>
      </c>
      <c r="Q16">
        <f t="shared" si="0"/>
        <v>4.458333333333333</v>
      </c>
      <c r="R16" s="18">
        <f t="shared" si="2"/>
        <v>2.2964616402116382E-2</v>
      </c>
      <c r="S16" s="17">
        <f t="shared" si="1"/>
        <v>1.8317838683827439E-2</v>
      </c>
    </row>
    <row r="17" spans="1:19" x14ac:dyDescent="0.25">
      <c r="A17" s="4"/>
      <c r="B17" s="8"/>
      <c r="C17" s="8"/>
      <c r="D17" s="8"/>
      <c r="E17" s="8"/>
      <c r="F17" s="8"/>
      <c r="G17" s="7" t="s">
        <v>767</v>
      </c>
      <c r="H17" s="7" t="s">
        <v>56</v>
      </c>
      <c r="I17" s="3" t="s">
        <v>738</v>
      </c>
      <c r="J17" s="6" t="s">
        <v>768</v>
      </c>
      <c r="K17" s="5" t="s">
        <v>769</v>
      </c>
      <c r="L17" s="17">
        <f t="shared" si="3"/>
        <v>2.9988425925925877E-2</v>
      </c>
      <c r="M17">
        <f t="shared" si="4"/>
        <v>11</v>
      </c>
      <c r="O17">
        <v>15</v>
      </c>
      <c r="P17">
        <f>COUNTIF(M:M,"15")</f>
        <v>3</v>
      </c>
      <c r="Q17">
        <f t="shared" si="0"/>
        <v>4.458333333333333</v>
      </c>
      <c r="R17" s="18">
        <f t="shared" si="2"/>
        <v>1.962577160493828E-2</v>
      </c>
      <c r="S17" s="17">
        <f t="shared" si="1"/>
        <v>1.8317838683827439E-2</v>
      </c>
    </row>
    <row r="18" spans="1:19" x14ac:dyDescent="0.25">
      <c r="A18" s="4"/>
      <c r="B18" s="8"/>
      <c r="C18" s="8"/>
      <c r="D18" s="8"/>
      <c r="E18" s="8"/>
      <c r="F18" s="8"/>
      <c r="G18" s="7" t="s">
        <v>770</v>
      </c>
      <c r="H18" s="7" t="s">
        <v>56</v>
      </c>
      <c r="I18" s="3" t="s">
        <v>738</v>
      </c>
      <c r="J18" s="6" t="s">
        <v>771</v>
      </c>
      <c r="K18" s="5" t="s">
        <v>772</v>
      </c>
      <c r="L18" s="17">
        <f t="shared" si="3"/>
        <v>1.9178240740740704E-2</v>
      </c>
      <c r="M18">
        <f t="shared" si="4"/>
        <v>15</v>
      </c>
      <c r="O18">
        <v>16</v>
      </c>
      <c r="P18">
        <f>COUNTIF(M:M,"16")</f>
        <v>4</v>
      </c>
      <c r="Q18">
        <f t="shared" si="0"/>
        <v>4.458333333333333</v>
      </c>
      <c r="R18" s="18">
        <f t="shared" si="2"/>
        <v>1.9982638888888876E-2</v>
      </c>
      <c r="S18" s="17">
        <f t="shared" si="1"/>
        <v>1.8317838683827439E-2</v>
      </c>
    </row>
    <row r="19" spans="1:19" x14ac:dyDescent="0.25">
      <c r="A19" s="4"/>
      <c r="B19" s="8"/>
      <c r="C19" s="7" t="s">
        <v>312</v>
      </c>
      <c r="D19" s="7" t="s">
        <v>311</v>
      </c>
      <c r="E19" s="7" t="s">
        <v>310</v>
      </c>
      <c r="F19" s="7" t="s">
        <v>5</v>
      </c>
      <c r="G19" s="7" t="s">
        <v>773</v>
      </c>
      <c r="H19" s="7" t="s">
        <v>56</v>
      </c>
      <c r="I19" s="3" t="s">
        <v>738</v>
      </c>
      <c r="J19" s="6" t="s">
        <v>774</v>
      </c>
      <c r="K19" s="5" t="s">
        <v>775</v>
      </c>
      <c r="L19" s="17">
        <f t="shared" si="3"/>
        <v>1.2766203703703627E-2</v>
      </c>
      <c r="M19">
        <f t="shared" si="4"/>
        <v>12</v>
      </c>
      <c r="O19">
        <v>17</v>
      </c>
      <c r="P19">
        <f>COUNTIF(M:M,"17")</f>
        <v>3</v>
      </c>
      <c r="Q19">
        <f t="shared" si="0"/>
        <v>4.458333333333333</v>
      </c>
      <c r="R19" s="18">
        <f t="shared" si="2"/>
        <v>1.5613425925925887E-2</v>
      </c>
      <c r="S19" s="17">
        <f t="shared" si="1"/>
        <v>1.8317838683827439E-2</v>
      </c>
    </row>
    <row r="20" spans="1:19" x14ac:dyDescent="0.25">
      <c r="A20" s="4"/>
      <c r="B20" s="8"/>
      <c r="C20" s="7" t="s">
        <v>306</v>
      </c>
      <c r="D20" s="7" t="s">
        <v>305</v>
      </c>
      <c r="E20" s="7" t="s">
        <v>305</v>
      </c>
      <c r="F20" s="7" t="s">
        <v>5</v>
      </c>
      <c r="G20" s="13" t="s">
        <v>21</v>
      </c>
      <c r="H20" s="12"/>
      <c r="I20" s="11"/>
      <c r="J20" s="10"/>
      <c r="K20" s="9"/>
      <c r="O20">
        <v>18</v>
      </c>
      <c r="P20">
        <f>COUNTIF(M:M,"18")</f>
        <v>2</v>
      </c>
      <c r="Q20">
        <f t="shared" si="0"/>
        <v>4.458333333333333</v>
      </c>
      <c r="R20" s="18">
        <f t="shared" si="2"/>
        <v>1.6001157407407429E-2</v>
      </c>
      <c r="S20" s="17">
        <f t="shared" si="1"/>
        <v>1.8317838683827439E-2</v>
      </c>
    </row>
    <row r="21" spans="1:19" x14ac:dyDescent="0.25">
      <c r="A21" s="4"/>
      <c r="B21" s="8"/>
      <c r="C21" s="8"/>
      <c r="D21" s="8"/>
      <c r="E21" s="8"/>
      <c r="F21" s="8"/>
      <c r="G21" s="7" t="s">
        <v>776</v>
      </c>
      <c r="H21" s="7" t="s">
        <v>44</v>
      </c>
      <c r="I21" s="3" t="s">
        <v>738</v>
      </c>
      <c r="J21" s="6" t="s">
        <v>777</v>
      </c>
      <c r="K21" s="5" t="s">
        <v>778</v>
      </c>
      <c r="L21" s="17">
        <f t="shared" si="3"/>
        <v>1.9502314814814847E-2</v>
      </c>
      <c r="M21">
        <f t="shared" si="4"/>
        <v>6</v>
      </c>
      <c r="O21" s="27">
        <v>19</v>
      </c>
      <c r="P21" s="27">
        <f>COUNTIF(M:M,"19")</f>
        <v>0</v>
      </c>
      <c r="Q21" s="27">
        <f t="shared" si="0"/>
        <v>4.458333333333333</v>
      </c>
      <c r="R21" s="29">
        <v>0</v>
      </c>
      <c r="S21" s="17">
        <f t="shared" si="1"/>
        <v>1.8317838683827439E-2</v>
      </c>
    </row>
    <row r="22" spans="1:19" x14ac:dyDescent="0.25">
      <c r="A22" s="4"/>
      <c r="B22" s="8"/>
      <c r="C22" s="8"/>
      <c r="D22" s="8"/>
      <c r="E22" s="8"/>
      <c r="F22" s="8"/>
      <c r="G22" s="7" t="s">
        <v>779</v>
      </c>
      <c r="H22" s="7" t="s">
        <v>44</v>
      </c>
      <c r="I22" s="3" t="s">
        <v>738</v>
      </c>
      <c r="J22" s="6" t="s">
        <v>780</v>
      </c>
      <c r="K22" s="5" t="s">
        <v>781</v>
      </c>
      <c r="L22" s="17">
        <f t="shared" si="3"/>
        <v>1.8842592592592577E-2</v>
      </c>
      <c r="M22">
        <f t="shared" si="4"/>
        <v>18</v>
      </c>
      <c r="O22">
        <v>20</v>
      </c>
      <c r="P22">
        <f>COUNTIF(M:M,"20")</f>
        <v>1</v>
      </c>
      <c r="Q22">
        <f t="shared" si="0"/>
        <v>4.458333333333333</v>
      </c>
      <c r="R22" s="18">
        <f t="shared" si="2"/>
        <v>1.459490740740732E-2</v>
      </c>
      <c r="S22" s="17">
        <f t="shared" si="1"/>
        <v>1.8317838683827439E-2</v>
      </c>
    </row>
    <row r="23" spans="1:19" x14ac:dyDescent="0.25">
      <c r="A23" s="4"/>
      <c r="B23" s="8"/>
      <c r="C23" s="7" t="s">
        <v>53</v>
      </c>
      <c r="D23" s="7" t="s">
        <v>52</v>
      </c>
      <c r="E23" s="7" t="s">
        <v>102</v>
      </c>
      <c r="F23" s="7" t="s">
        <v>5</v>
      </c>
      <c r="G23" s="7" t="s">
        <v>782</v>
      </c>
      <c r="H23" s="7" t="s">
        <v>56</v>
      </c>
      <c r="I23" s="3" t="s">
        <v>738</v>
      </c>
      <c r="J23" s="6" t="s">
        <v>783</v>
      </c>
      <c r="K23" s="5" t="s">
        <v>784</v>
      </c>
      <c r="L23" s="17">
        <f t="shared" si="3"/>
        <v>2.3483796296296267E-2</v>
      </c>
      <c r="M23">
        <f t="shared" si="4"/>
        <v>16</v>
      </c>
      <c r="O23">
        <v>21</v>
      </c>
      <c r="P23">
        <f>COUNTIF(M:M,"21")</f>
        <v>5</v>
      </c>
      <c r="Q23">
        <f t="shared" si="0"/>
        <v>4.458333333333333</v>
      </c>
      <c r="R23" s="18">
        <f t="shared" si="2"/>
        <v>1.4990740740740804E-2</v>
      </c>
      <c r="S23" s="17">
        <f t="shared" si="1"/>
        <v>1.8317838683827439E-2</v>
      </c>
    </row>
    <row r="24" spans="1:19" x14ac:dyDescent="0.25">
      <c r="A24" s="4"/>
      <c r="B24" s="8"/>
      <c r="C24" s="7" t="s">
        <v>379</v>
      </c>
      <c r="D24" s="7" t="s">
        <v>380</v>
      </c>
      <c r="E24" s="7" t="s">
        <v>380</v>
      </c>
      <c r="F24" s="7" t="s">
        <v>5</v>
      </c>
      <c r="G24" s="13" t="s">
        <v>21</v>
      </c>
      <c r="H24" s="12"/>
      <c r="I24" s="11"/>
      <c r="J24" s="10"/>
      <c r="K24" s="9"/>
      <c r="O24" s="27">
        <v>22</v>
      </c>
      <c r="P24" s="27">
        <f>COUNTIF(M:M,"22")</f>
        <v>0</v>
      </c>
      <c r="Q24" s="27">
        <f t="shared" si="0"/>
        <v>4.458333333333333</v>
      </c>
      <c r="R24" s="29">
        <v>0</v>
      </c>
      <c r="S24" s="17">
        <f t="shared" si="1"/>
        <v>1.8317838683827439E-2</v>
      </c>
    </row>
    <row r="25" spans="1:19" x14ac:dyDescent="0.25">
      <c r="A25" s="4"/>
      <c r="B25" s="8"/>
      <c r="C25" s="8"/>
      <c r="D25" s="8"/>
      <c r="E25" s="8"/>
      <c r="F25" s="8"/>
      <c r="G25" s="7" t="s">
        <v>785</v>
      </c>
      <c r="H25" s="7" t="s">
        <v>56</v>
      </c>
      <c r="I25" s="3" t="s">
        <v>738</v>
      </c>
      <c r="J25" s="6" t="s">
        <v>786</v>
      </c>
      <c r="K25" s="5" t="s">
        <v>787</v>
      </c>
      <c r="L25" s="17">
        <f t="shared" si="3"/>
        <v>1.4618055555555509E-2</v>
      </c>
      <c r="M25">
        <f t="shared" si="4"/>
        <v>13</v>
      </c>
      <c r="O25">
        <v>23</v>
      </c>
      <c r="P25">
        <f>COUNTIF(M:M,"23")</f>
        <v>2</v>
      </c>
      <c r="Q25">
        <f t="shared" si="0"/>
        <v>4.458333333333333</v>
      </c>
      <c r="R25" s="18">
        <f t="shared" si="2"/>
        <v>1.4907407407407425E-2</v>
      </c>
      <c r="S25" s="17">
        <f t="shared" si="1"/>
        <v>1.8317838683827439E-2</v>
      </c>
    </row>
    <row r="26" spans="1:19" x14ac:dyDescent="0.25">
      <c r="A26" s="4"/>
      <c r="B26" s="8"/>
      <c r="C26" s="8"/>
      <c r="D26" s="8"/>
      <c r="E26" s="8"/>
      <c r="F26" s="8"/>
      <c r="G26" s="7" t="s">
        <v>788</v>
      </c>
      <c r="H26" s="7" t="s">
        <v>56</v>
      </c>
      <c r="I26" s="3" t="s">
        <v>738</v>
      </c>
      <c r="J26" s="6" t="s">
        <v>789</v>
      </c>
      <c r="K26" s="5" t="s">
        <v>790</v>
      </c>
      <c r="L26" s="17">
        <f t="shared" si="3"/>
        <v>2.806712962962965E-2</v>
      </c>
      <c r="M26">
        <f t="shared" si="4"/>
        <v>14</v>
      </c>
      <c r="R26" s="22"/>
      <c r="S26" s="22"/>
    </row>
    <row r="27" spans="1:19" x14ac:dyDescent="0.25">
      <c r="A27" s="4"/>
      <c r="B27" s="8"/>
      <c r="C27" s="7" t="s">
        <v>396</v>
      </c>
      <c r="D27" s="7" t="s">
        <v>397</v>
      </c>
      <c r="E27" s="7" t="s">
        <v>397</v>
      </c>
      <c r="F27" s="7" t="s">
        <v>5</v>
      </c>
      <c r="G27" s="13" t="s">
        <v>21</v>
      </c>
      <c r="H27" s="12"/>
      <c r="I27" s="11"/>
      <c r="J27" s="10"/>
      <c r="K27" s="9"/>
    </row>
    <row r="28" spans="1:19" x14ac:dyDescent="0.25">
      <c r="A28" s="4"/>
      <c r="B28" s="8"/>
      <c r="C28" s="8"/>
      <c r="D28" s="8"/>
      <c r="E28" s="8"/>
      <c r="F28" s="8"/>
      <c r="G28" s="7" t="s">
        <v>791</v>
      </c>
      <c r="H28" s="7" t="s">
        <v>44</v>
      </c>
      <c r="I28" s="3" t="s">
        <v>738</v>
      </c>
      <c r="J28" s="6" t="s">
        <v>792</v>
      </c>
      <c r="K28" s="5" t="s">
        <v>793</v>
      </c>
      <c r="L28" s="17">
        <f t="shared" si="3"/>
        <v>1.8958333333333355E-2</v>
      </c>
      <c r="M28">
        <f t="shared" si="4"/>
        <v>11</v>
      </c>
      <c r="O28" s="6" t="s">
        <v>1019</v>
      </c>
      <c r="P28" s="5" t="s">
        <v>1020</v>
      </c>
      <c r="Q28" s="17">
        <f t="shared" ref="Q28:Q30" si="5">P28-O28</f>
        <v>2.2731481481481478E-2</v>
      </c>
      <c r="R28">
        <v>0</v>
      </c>
    </row>
    <row r="29" spans="1:19" x14ac:dyDescent="0.25">
      <c r="A29" s="4"/>
      <c r="B29" s="8"/>
      <c r="C29" s="8"/>
      <c r="D29" s="8"/>
      <c r="E29" s="8"/>
      <c r="F29" s="8"/>
      <c r="G29" s="7" t="s">
        <v>794</v>
      </c>
      <c r="H29" s="7" t="s">
        <v>56</v>
      </c>
      <c r="I29" s="3" t="s">
        <v>738</v>
      </c>
      <c r="J29" s="6" t="s">
        <v>795</v>
      </c>
      <c r="K29" s="5" t="s">
        <v>796</v>
      </c>
      <c r="L29" s="17">
        <f t="shared" si="3"/>
        <v>4.1273148148148198E-2</v>
      </c>
      <c r="M29">
        <f t="shared" si="4"/>
        <v>14</v>
      </c>
      <c r="O29" s="6" t="s">
        <v>1022</v>
      </c>
      <c r="P29" s="5" t="s">
        <v>1023</v>
      </c>
      <c r="Q29" s="17">
        <f t="shared" si="5"/>
        <v>3.0104166666666668E-2</v>
      </c>
      <c r="R29">
        <v>0</v>
      </c>
    </row>
    <row r="30" spans="1:19" x14ac:dyDescent="0.25">
      <c r="A30" s="4"/>
      <c r="B30" s="8"/>
      <c r="C30" s="7" t="s">
        <v>797</v>
      </c>
      <c r="D30" s="7" t="s">
        <v>798</v>
      </c>
      <c r="E30" s="7" t="s">
        <v>798</v>
      </c>
      <c r="F30" s="7" t="s">
        <v>5</v>
      </c>
      <c r="G30" s="7" t="s">
        <v>799</v>
      </c>
      <c r="H30" s="7" t="s">
        <v>56</v>
      </c>
      <c r="I30" s="3" t="s">
        <v>738</v>
      </c>
      <c r="J30" s="6" t="s">
        <v>800</v>
      </c>
      <c r="K30" s="5" t="s">
        <v>801</v>
      </c>
      <c r="L30" s="17">
        <f t="shared" si="3"/>
        <v>2.0300925925925917E-2</v>
      </c>
      <c r="M30">
        <f t="shared" si="4"/>
        <v>13</v>
      </c>
      <c r="O30" s="6" t="s">
        <v>1040</v>
      </c>
      <c r="P30" s="23" t="s">
        <v>1041</v>
      </c>
      <c r="Q30" s="17">
        <f t="shared" si="5"/>
        <v>1.1180555555555553E-2</v>
      </c>
      <c r="R30">
        <v>0</v>
      </c>
    </row>
    <row r="31" spans="1:19" x14ac:dyDescent="0.25">
      <c r="A31" s="4"/>
      <c r="B31" s="8"/>
      <c r="C31" s="7" t="s">
        <v>292</v>
      </c>
      <c r="D31" s="7" t="s">
        <v>291</v>
      </c>
      <c r="E31" s="7" t="s">
        <v>291</v>
      </c>
      <c r="F31" s="7" t="s">
        <v>5</v>
      </c>
      <c r="G31" s="7" t="s">
        <v>802</v>
      </c>
      <c r="H31" s="7" t="s">
        <v>56</v>
      </c>
      <c r="I31" s="3" t="s">
        <v>738</v>
      </c>
      <c r="J31" s="6" t="s">
        <v>803</v>
      </c>
      <c r="K31" s="5" t="s">
        <v>804</v>
      </c>
      <c r="L31" s="17">
        <f t="shared" si="3"/>
        <v>2.857638888888886E-2</v>
      </c>
      <c r="M31">
        <f t="shared" si="4"/>
        <v>11</v>
      </c>
    </row>
    <row r="32" spans="1:19" x14ac:dyDescent="0.25">
      <c r="A32" s="3" t="s">
        <v>284</v>
      </c>
      <c r="B32" s="7" t="s">
        <v>283</v>
      </c>
      <c r="C32" s="13" t="s">
        <v>21</v>
      </c>
      <c r="D32" s="12"/>
      <c r="E32" s="12"/>
      <c r="F32" s="12"/>
      <c r="G32" s="12"/>
      <c r="H32" s="12"/>
      <c r="I32" s="11"/>
      <c r="J32" s="10"/>
      <c r="K32" s="9"/>
    </row>
    <row r="33" spans="1:18" x14ac:dyDescent="0.25">
      <c r="A33" s="4"/>
      <c r="B33" s="8"/>
      <c r="C33" s="7" t="s">
        <v>214</v>
      </c>
      <c r="D33" s="7" t="s">
        <v>213</v>
      </c>
      <c r="E33" s="7" t="s">
        <v>282</v>
      </c>
      <c r="F33" s="7" t="s">
        <v>5</v>
      </c>
      <c r="G33" s="13" t="s">
        <v>21</v>
      </c>
      <c r="H33" s="12"/>
      <c r="I33" s="11"/>
      <c r="J33" s="10"/>
      <c r="K33" s="9"/>
      <c r="O33" s="6" t="s">
        <v>845</v>
      </c>
      <c r="P33" s="23" t="s">
        <v>1717</v>
      </c>
      <c r="Q33" s="17">
        <f t="shared" ref="Q33:Q34" si="6">P33-O33</f>
        <v>1.6620370370370452E-2</v>
      </c>
      <c r="R33">
        <f t="shared" ref="R33:R34" si="7">HOUR(O33)</f>
        <v>23</v>
      </c>
    </row>
    <row r="34" spans="1:18" x14ac:dyDescent="0.25">
      <c r="A34" s="4"/>
      <c r="B34" s="8"/>
      <c r="C34" s="8"/>
      <c r="D34" s="8"/>
      <c r="E34" s="8"/>
      <c r="F34" s="8"/>
      <c r="G34" s="7" t="s">
        <v>805</v>
      </c>
      <c r="H34" s="7" t="s">
        <v>280</v>
      </c>
      <c r="I34" s="3" t="s">
        <v>738</v>
      </c>
      <c r="J34" s="6" t="s">
        <v>806</v>
      </c>
      <c r="K34" s="5" t="s">
        <v>807</v>
      </c>
      <c r="L34" s="17">
        <f t="shared" si="3"/>
        <v>2.2986111111111096E-2</v>
      </c>
      <c r="M34">
        <f t="shared" si="4"/>
        <v>5</v>
      </c>
      <c r="O34" s="6" t="s">
        <v>1034</v>
      </c>
      <c r="P34" s="5" t="s">
        <v>1035</v>
      </c>
      <c r="Q34" s="17">
        <f t="shared" si="6"/>
        <v>1.3194444444444398E-2</v>
      </c>
      <c r="R34">
        <f t="shared" si="7"/>
        <v>23</v>
      </c>
    </row>
    <row r="35" spans="1:18" x14ac:dyDescent="0.25">
      <c r="A35" s="4"/>
      <c r="B35" s="8"/>
      <c r="C35" s="8"/>
      <c r="D35" s="8"/>
      <c r="E35" s="8"/>
      <c r="F35" s="8"/>
      <c r="G35" s="7" t="s">
        <v>808</v>
      </c>
      <c r="H35" s="7" t="s">
        <v>280</v>
      </c>
      <c r="I35" s="3" t="s">
        <v>738</v>
      </c>
      <c r="J35" s="6" t="s">
        <v>809</v>
      </c>
      <c r="K35" s="5" t="s">
        <v>810</v>
      </c>
      <c r="L35" s="17">
        <f t="shared" si="3"/>
        <v>1.3414351851851858E-2</v>
      </c>
      <c r="M35">
        <f t="shared" si="4"/>
        <v>8</v>
      </c>
    </row>
    <row r="36" spans="1:18" x14ac:dyDescent="0.25">
      <c r="A36" s="4"/>
      <c r="B36" s="8"/>
      <c r="C36" s="7" t="s">
        <v>197</v>
      </c>
      <c r="D36" s="7" t="s">
        <v>196</v>
      </c>
      <c r="E36" s="7" t="s">
        <v>196</v>
      </c>
      <c r="F36" s="7" t="s">
        <v>5</v>
      </c>
      <c r="G36" s="13" t="s">
        <v>21</v>
      </c>
      <c r="H36" s="12"/>
      <c r="I36" s="11"/>
      <c r="J36" s="10"/>
      <c r="K36" s="9"/>
    </row>
    <row r="37" spans="1:18" x14ac:dyDescent="0.25">
      <c r="A37" s="4"/>
      <c r="B37" s="8"/>
      <c r="C37" s="8"/>
      <c r="D37" s="8"/>
      <c r="E37" s="8"/>
      <c r="F37" s="8"/>
      <c r="G37" s="7" t="s">
        <v>811</v>
      </c>
      <c r="H37" s="7" t="s">
        <v>3</v>
      </c>
      <c r="I37" s="3" t="s">
        <v>738</v>
      </c>
      <c r="J37" s="6" t="s">
        <v>812</v>
      </c>
      <c r="K37" s="5" t="s">
        <v>813</v>
      </c>
      <c r="L37" s="17">
        <f t="shared" si="3"/>
        <v>1.6805555555555546E-2</v>
      </c>
      <c r="M37">
        <f t="shared" si="4"/>
        <v>5</v>
      </c>
    </row>
    <row r="38" spans="1:18" x14ac:dyDescent="0.25">
      <c r="A38" s="4"/>
      <c r="B38" s="8"/>
      <c r="C38" s="8"/>
      <c r="D38" s="8"/>
      <c r="E38" s="8"/>
      <c r="F38" s="8"/>
      <c r="G38" s="7" t="s">
        <v>814</v>
      </c>
      <c r="H38" s="7" t="s">
        <v>3</v>
      </c>
      <c r="I38" s="3" t="s">
        <v>738</v>
      </c>
      <c r="J38" s="6" t="s">
        <v>815</v>
      </c>
      <c r="K38" s="5" t="s">
        <v>816</v>
      </c>
      <c r="L38" s="17">
        <f t="shared" si="3"/>
        <v>1.4490740740740748E-2</v>
      </c>
      <c r="M38">
        <f t="shared" si="4"/>
        <v>5</v>
      </c>
    </row>
    <row r="39" spans="1:18" x14ac:dyDescent="0.25">
      <c r="A39" s="4"/>
      <c r="B39" s="8"/>
      <c r="C39" s="8"/>
      <c r="D39" s="8"/>
      <c r="E39" s="8"/>
      <c r="F39" s="8"/>
      <c r="G39" s="7" t="s">
        <v>817</v>
      </c>
      <c r="H39" s="7" t="s">
        <v>3</v>
      </c>
      <c r="I39" s="3" t="s">
        <v>738</v>
      </c>
      <c r="J39" s="6" t="s">
        <v>818</v>
      </c>
      <c r="K39" s="5" t="s">
        <v>819</v>
      </c>
      <c r="L39" s="17">
        <f t="shared" si="3"/>
        <v>2.1643518518518534E-2</v>
      </c>
      <c r="M39">
        <f t="shared" si="4"/>
        <v>7</v>
      </c>
    </row>
    <row r="40" spans="1:18" x14ac:dyDescent="0.25">
      <c r="A40" s="4"/>
      <c r="B40" s="8"/>
      <c r="C40" s="8"/>
      <c r="D40" s="8"/>
      <c r="E40" s="8"/>
      <c r="F40" s="8"/>
      <c r="G40" s="7" t="s">
        <v>820</v>
      </c>
      <c r="H40" s="7" t="s">
        <v>3</v>
      </c>
      <c r="I40" s="3" t="s">
        <v>738</v>
      </c>
      <c r="J40" s="6" t="s">
        <v>821</v>
      </c>
      <c r="K40" s="5" t="s">
        <v>822</v>
      </c>
      <c r="L40" s="17">
        <f t="shared" si="3"/>
        <v>1.2835648148148138E-2</v>
      </c>
      <c r="M40">
        <f t="shared" si="4"/>
        <v>7</v>
      </c>
    </row>
    <row r="41" spans="1:18" x14ac:dyDescent="0.25">
      <c r="A41" s="4"/>
      <c r="B41" s="8"/>
      <c r="C41" s="8"/>
      <c r="D41" s="8"/>
      <c r="E41" s="8"/>
      <c r="F41" s="8"/>
      <c r="G41" s="7" t="s">
        <v>823</v>
      </c>
      <c r="H41" s="7" t="s">
        <v>3</v>
      </c>
      <c r="I41" s="3" t="s">
        <v>738</v>
      </c>
      <c r="J41" s="6" t="s">
        <v>824</v>
      </c>
      <c r="K41" s="5" t="s">
        <v>825</v>
      </c>
      <c r="L41" s="17">
        <f t="shared" si="3"/>
        <v>1.8472222222222223E-2</v>
      </c>
      <c r="M41">
        <f t="shared" si="4"/>
        <v>8</v>
      </c>
    </row>
    <row r="42" spans="1:18" x14ac:dyDescent="0.25">
      <c r="A42" s="4"/>
      <c r="B42" s="8"/>
      <c r="C42" s="8"/>
      <c r="D42" s="8"/>
      <c r="E42" s="8"/>
      <c r="F42" s="8"/>
      <c r="G42" s="7" t="s">
        <v>826</v>
      </c>
      <c r="H42" s="7" t="s">
        <v>3</v>
      </c>
      <c r="I42" s="3" t="s">
        <v>738</v>
      </c>
      <c r="J42" s="6" t="s">
        <v>827</v>
      </c>
      <c r="K42" s="5" t="s">
        <v>828</v>
      </c>
      <c r="L42" s="17">
        <f t="shared" si="3"/>
        <v>1.3576388888888902E-2</v>
      </c>
      <c r="M42">
        <f t="shared" si="4"/>
        <v>10</v>
      </c>
    </row>
    <row r="43" spans="1:18" x14ac:dyDescent="0.25">
      <c r="A43" s="4"/>
      <c r="B43" s="8"/>
      <c r="C43" s="8"/>
      <c r="D43" s="8"/>
      <c r="E43" s="8"/>
      <c r="F43" s="8"/>
      <c r="G43" s="7" t="s">
        <v>829</v>
      </c>
      <c r="H43" s="7" t="s">
        <v>3</v>
      </c>
      <c r="I43" s="3" t="s">
        <v>738</v>
      </c>
      <c r="J43" s="6" t="s">
        <v>830</v>
      </c>
      <c r="K43" s="5" t="s">
        <v>831</v>
      </c>
      <c r="L43" s="17">
        <f t="shared" si="3"/>
        <v>1.2106481481481524E-2</v>
      </c>
      <c r="M43">
        <f t="shared" si="4"/>
        <v>12</v>
      </c>
    </row>
    <row r="44" spans="1:18" x14ac:dyDescent="0.25">
      <c r="A44" s="4"/>
      <c r="B44" s="8"/>
      <c r="C44" s="8"/>
      <c r="D44" s="8"/>
      <c r="E44" s="8"/>
      <c r="F44" s="8"/>
      <c r="G44" s="7" t="s">
        <v>832</v>
      </c>
      <c r="H44" s="7" t="s">
        <v>3</v>
      </c>
      <c r="I44" s="3" t="s">
        <v>738</v>
      </c>
      <c r="J44" s="6" t="s">
        <v>833</v>
      </c>
      <c r="K44" s="5" t="s">
        <v>834</v>
      </c>
      <c r="L44" s="17">
        <f t="shared" si="3"/>
        <v>2.3078703703703685E-2</v>
      </c>
      <c r="M44">
        <f t="shared" si="4"/>
        <v>13</v>
      </c>
    </row>
    <row r="45" spans="1:18" x14ac:dyDescent="0.25">
      <c r="A45" s="4"/>
      <c r="B45" s="8"/>
      <c r="C45" s="8"/>
      <c r="D45" s="8"/>
      <c r="E45" s="8"/>
      <c r="F45" s="8"/>
      <c r="G45" s="7" t="s">
        <v>835</v>
      </c>
      <c r="H45" s="7" t="s">
        <v>3</v>
      </c>
      <c r="I45" s="3" t="s">
        <v>738</v>
      </c>
      <c r="J45" s="6" t="s">
        <v>836</v>
      </c>
      <c r="K45" s="5" t="s">
        <v>837</v>
      </c>
      <c r="L45" s="17">
        <f t="shared" si="3"/>
        <v>2.0868055555555598E-2</v>
      </c>
      <c r="M45">
        <f t="shared" si="4"/>
        <v>13</v>
      </c>
    </row>
    <row r="46" spans="1:18" x14ac:dyDescent="0.25">
      <c r="A46" s="4"/>
      <c r="B46" s="8"/>
      <c r="C46" s="8"/>
      <c r="D46" s="8"/>
      <c r="E46" s="8"/>
      <c r="F46" s="8"/>
      <c r="G46" s="7" t="s">
        <v>838</v>
      </c>
      <c r="H46" s="7" t="s">
        <v>3</v>
      </c>
      <c r="I46" s="3" t="s">
        <v>738</v>
      </c>
      <c r="J46" s="6" t="s">
        <v>839</v>
      </c>
      <c r="K46" s="5" t="s">
        <v>840</v>
      </c>
      <c r="L46" s="17">
        <f t="shared" si="3"/>
        <v>1.7407407407407316E-2</v>
      </c>
      <c r="M46">
        <f t="shared" si="4"/>
        <v>16</v>
      </c>
    </row>
    <row r="47" spans="1:18" x14ac:dyDescent="0.25">
      <c r="A47" s="4"/>
      <c r="B47" s="8"/>
      <c r="C47" s="8"/>
      <c r="D47" s="8"/>
      <c r="E47" s="8"/>
      <c r="F47" s="8"/>
      <c r="G47" s="7" t="s">
        <v>841</v>
      </c>
      <c r="H47" s="7" t="s">
        <v>3</v>
      </c>
      <c r="I47" s="3" t="s">
        <v>738</v>
      </c>
      <c r="J47" s="6" t="s">
        <v>842</v>
      </c>
      <c r="K47" s="5" t="s">
        <v>843</v>
      </c>
      <c r="L47" s="17">
        <f t="shared" si="3"/>
        <v>1.459490740740732E-2</v>
      </c>
      <c r="M47">
        <f t="shared" si="4"/>
        <v>20</v>
      </c>
    </row>
    <row r="48" spans="1:18" x14ac:dyDescent="0.25">
      <c r="A48" s="4"/>
      <c r="B48" s="8"/>
      <c r="C48" s="8"/>
      <c r="D48" s="8"/>
      <c r="E48" s="8"/>
      <c r="F48" s="8"/>
      <c r="G48" s="7" t="s">
        <v>844</v>
      </c>
      <c r="H48" s="7" t="s">
        <v>3</v>
      </c>
      <c r="I48" s="3" t="s">
        <v>738</v>
      </c>
      <c r="J48" s="19" t="s">
        <v>845</v>
      </c>
      <c r="K48" s="20" t="s">
        <v>1717</v>
      </c>
      <c r="L48" s="21">
        <f t="shared" si="3"/>
        <v>1.6620370370370452E-2</v>
      </c>
      <c r="M48" s="22">
        <f t="shared" si="4"/>
        <v>23</v>
      </c>
    </row>
    <row r="49" spans="1:13" x14ac:dyDescent="0.25">
      <c r="A49" s="4"/>
      <c r="B49" s="8"/>
      <c r="C49" s="7" t="s">
        <v>183</v>
      </c>
      <c r="D49" s="7" t="s">
        <v>182</v>
      </c>
      <c r="E49" s="7" t="s">
        <v>182</v>
      </c>
      <c r="F49" s="7" t="s">
        <v>5</v>
      </c>
      <c r="G49" s="13" t="s">
        <v>21</v>
      </c>
      <c r="H49" s="12"/>
      <c r="I49" s="11"/>
      <c r="J49" s="10"/>
      <c r="K49" s="9"/>
    </row>
    <row r="50" spans="1:13" x14ac:dyDescent="0.25">
      <c r="A50" s="4"/>
      <c r="B50" s="8"/>
      <c r="C50" s="8"/>
      <c r="D50" s="8"/>
      <c r="E50" s="8"/>
      <c r="F50" s="8"/>
      <c r="G50" s="7" t="s">
        <v>846</v>
      </c>
      <c r="H50" s="7" t="s">
        <v>3</v>
      </c>
      <c r="I50" s="3" t="s">
        <v>738</v>
      </c>
      <c r="J50" s="6" t="s">
        <v>847</v>
      </c>
      <c r="K50" s="5" t="s">
        <v>848</v>
      </c>
      <c r="L50" s="17">
        <f t="shared" si="3"/>
        <v>1.4166666666666661E-2</v>
      </c>
      <c r="M50">
        <f t="shared" si="4"/>
        <v>4</v>
      </c>
    </row>
    <row r="51" spans="1:13" x14ac:dyDescent="0.25">
      <c r="A51" s="4"/>
      <c r="B51" s="8"/>
      <c r="C51" s="8"/>
      <c r="D51" s="8"/>
      <c r="E51" s="8"/>
      <c r="F51" s="8"/>
      <c r="G51" s="7" t="s">
        <v>849</v>
      </c>
      <c r="H51" s="7" t="s">
        <v>3</v>
      </c>
      <c r="I51" s="3" t="s">
        <v>738</v>
      </c>
      <c r="J51" s="6" t="s">
        <v>850</v>
      </c>
      <c r="K51" s="5" t="s">
        <v>851</v>
      </c>
      <c r="L51" s="17">
        <f t="shared" si="3"/>
        <v>1.5127314814814774E-2</v>
      </c>
      <c r="M51">
        <f t="shared" si="4"/>
        <v>7</v>
      </c>
    </row>
    <row r="52" spans="1:13" x14ac:dyDescent="0.25">
      <c r="A52" s="4"/>
      <c r="B52" s="8"/>
      <c r="C52" s="8"/>
      <c r="D52" s="8"/>
      <c r="E52" s="8"/>
      <c r="F52" s="8"/>
      <c r="G52" s="7" t="s">
        <v>852</v>
      </c>
      <c r="H52" s="7" t="s">
        <v>3</v>
      </c>
      <c r="I52" s="3" t="s">
        <v>738</v>
      </c>
      <c r="J52" s="6" t="s">
        <v>853</v>
      </c>
      <c r="K52" s="5" t="s">
        <v>854</v>
      </c>
      <c r="L52" s="17">
        <f t="shared" si="3"/>
        <v>1.6585648148148113E-2</v>
      </c>
      <c r="M52">
        <f t="shared" si="4"/>
        <v>10</v>
      </c>
    </row>
    <row r="53" spans="1:13" x14ac:dyDescent="0.25">
      <c r="A53" s="4"/>
      <c r="B53" s="8"/>
      <c r="C53" s="8"/>
      <c r="D53" s="8"/>
      <c r="E53" s="8"/>
      <c r="F53" s="8"/>
      <c r="G53" s="7" t="s">
        <v>855</v>
      </c>
      <c r="H53" s="7" t="s">
        <v>3</v>
      </c>
      <c r="I53" s="3" t="s">
        <v>738</v>
      </c>
      <c r="J53" s="6" t="s">
        <v>856</v>
      </c>
      <c r="K53" s="5" t="s">
        <v>857</v>
      </c>
      <c r="L53" s="17">
        <f t="shared" si="3"/>
        <v>1.7604166666666643E-2</v>
      </c>
      <c r="M53">
        <f t="shared" si="4"/>
        <v>13</v>
      </c>
    </row>
    <row r="54" spans="1:13" x14ac:dyDescent="0.25">
      <c r="A54" s="4"/>
      <c r="B54" s="8"/>
      <c r="C54" s="7" t="s">
        <v>244</v>
      </c>
      <c r="D54" s="7" t="s">
        <v>243</v>
      </c>
      <c r="E54" s="7" t="s">
        <v>243</v>
      </c>
      <c r="F54" s="7" t="s">
        <v>5</v>
      </c>
      <c r="G54" s="7" t="s">
        <v>858</v>
      </c>
      <c r="H54" s="7" t="s">
        <v>3</v>
      </c>
      <c r="I54" s="3" t="s">
        <v>738</v>
      </c>
      <c r="J54" s="6" t="s">
        <v>859</v>
      </c>
      <c r="K54" s="5" t="s">
        <v>860</v>
      </c>
      <c r="L54" s="17">
        <f t="shared" si="3"/>
        <v>2.2013888888888888E-2</v>
      </c>
      <c r="M54">
        <f t="shared" si="4"/>
        <v>5</v>
      </c>
    </row>
    <row r="55" spans="1:13" x14ac:dyDescent="0.25">
      <c r="A55" s="4"/>
      <c r="B55" s="8"/>
      <c r="C55" s="7" t="s">
        <v>130</v>
      </c>
      <c r="D55" s="7" t="s">
        <v>129</v>
      </c>
      <c r="E55" s="13" t="s">
        <v>21</v>
      </c>
      <c r="F55" s="12"/>
      <c r="G55" s="12"/>
      <c r="H55" s="12"/>
      <c r="I55" s="11"/>
      <c r="J55" s="10"/>
      <c r="K55" s="9"/>
    </row>
    <row r="56" spans="1:13" x14ac:dyDescent="0.25">
      <c r="A56" s="4"/>
      <c r="B56" s="8"/>
      <c r="C56" s="8"/>
      <c r="D56" s="8"/>
      <c r="E56" s="7" t="s">
        <v>129</v>
      </c>
      <c r="F56" s="7" t="s">
        <v>5</v>
      </c>
      <c r="G56" s="13" t="s">
        <v>21</v>
      </c>
      <c r="H56" s="12"/>
      <c r="I56" s="11"/>
      <c r="J56" s="10"/>
      <c r="K56" s="9"/>
    </row>
    <row r="57" spans="1:13" x14ac:dyDescent="0.25">
      <c r="A57" s="4"/>
      <c r="B57" s="8"/>
      <c r="C57" s="8"/>
      <c r="D57" s="8"/>
      <c r="E57" s="8"/>
      <c r="F57" s="8"/>
      <c r="G57" s="7" t="s">
        <v>861</v>
      </c>
      <c r="H57" s="7" t="s">
        <v>3</v>
      </c>
      <c r="I57" s="3" t="s">
        <v>738</v>
      </c>
      <c r="J57" s="6" t="s">
        <v>862</v>
      </c>
      <c r="K57" s="5" t="s">
        <v>863</v>
      </c>
      <c r="L57" s="17">
        <f t="shared" si="3"/>
        <v>1.5115740740740749E-2</v>
      </c>
      <c r="M57">
        <f t="shared" si="4"/>
        <v>2</v>
      </c>
    </row>
    <row r="58" spans="1:13" x14ac:dyDescent="0.25">
      <c r="A58" s="4"/>
      <c r="B58" s="8"/>
      <c r="C58" s="8"/>
      <c r="D58" s="8"/>
      <c r="E58" s="8"/>
      <c r="F58" s="8"/>
      <c r="G58" s="7" t="s">
        <v>864</v>
      </c>
      <c r="H58" s="7" t="s">
        <v>3</v>
      </c>
      <c r="I58" s="3" t="s">
        <v>738</v>
      </c>
      <c r="J58" s="6" t="s">
        <v>865</v>
      </c>
      <c r="K58" s="5" t="s">
        <v>866</v>
      </c>
      <c r="L58" s="17">
        <f t="shared" si="3"/>
        <v>1.3298611111111108E-2</v>
      </c>
      <c r="M58">
        <f t="shared" si="4"/>
        <v>3</v>
      </c>
    </row>
    <row r="59" spans="1:13" x14ac:dyDescent="0.25">
      <c r="A59" s="4"/>
      <c r="B59" s="8"/>
      <c r="C59" s="8"/>
      <c r="D59" s="8"/>
      <c r="E59" s="8"/>
      <c r="F59" s="8"/>
      <c r="G59" s="7" t="s">
        <v>867</v>
      </c>
      <c r="H59" s="7" t="s">
        <v>3</v>
      </c>
      <c r="I59" s="3" t="s">
        <v>738</v>
      </c>
      <c r="J59" s="6" t="s">
        <v>868</v>
      </c>
      <c r="K59" s="5" t="s">
        <v>869</v>
      </c>
      <c r="L59" s="17">
        <f t="shared" si="3"/>
        <v>1.4884259259259291E-2</v>
      </c>
      <c r="M59">
        <f t="shared" si="4"/>
        <v>7</v>
      </c>
    </row>
    <row r="60" spans="1:13" x14ac:dyDescent="0.25">
      <c r="A60" s="4"/>
      <c r="B60" s="8"/>
      <c r="C60" s="8"/>
      <c r="D60" s="8"/>
      <c r="E60" s="7" t="s">
        <v>122</v>
      </c>
      <c r="F60" s="7" t="s">
        <v>5</v>
      </c>
      <c r="G60" s="13" t="s">
        <v>21</v>
      </c>
      <c r="H60" s="12"/>
      <c r="I60" s="11"/>
      <c r="J60" s="10"/>
      <c r="K60" s="9"/>
    </row>
    <row r="61" spans="1:13" x14ac:dyDescent="0.25">
      <c r="A61" s="4"/>
      <c r="B61" s="8"/>
      <c r="C61" s="8"/>
      <c r="D61" s="8"/>
      <c r="E61" s="8"/>
      <c r="F61" s="8"/>
      <c r="G61" s="7" t="s">
        <v>870</v>
      </c>
      <c r="H61" s="7" t="s">
        <v>3</v>
      </c>
      <c r="I61" s="3" t="s">
        <v>738</v>
      </c>
      <c r="J61" s="6" t="s">
        <v>871</v>
      </c>
      <c r="K61" s="5" t="s">
        <v>872</v>
      </c>
      <c r="L61" s="17">
        <f t="shared" si="3"/>
        <v>1.6180555555555587E-2</v>
      </c>
      <c r="M61">
        <f t="shared" si="4"/>
        <v>6</v>
      </c>
    </row>
    <row r="62" spans="1:13" x14ac:dyDescent="0.25">
      <c r="A62" s="4"/>
      <c r="B62" s="8"/>
      <c r="C62" s="8"/>
      <c r="D62" s="8"/>
      <c r="E62" s="8"/>
      <c r="F62" s="8"/>
      <c r="G62" s="7" t="s">
        <v>873</v>
      </c>
      <c r="H62" s="7" t="s">
        <v>3</v>
      </c>
      <c r="I62" s="3" t="s">
        <v>738</v>
      </c>
      <c r="J62" s="6" t="s">
        <v>874</v>
      </c>
      <c r="K62" s="5" t="s">
        <v>875</v>
      </c>
      <c r="L62" s="17">
        <f t="shared" si="3"/>
        <v>1.7349537037037122E-2</v>
      </c>
      <c r="M62">
        <f t="shared" si="4"/>
        <v>15</v>
      </c>
    </row>
    <row r="63" spans="1:13" x14ac:dyDescent="0.25">
      <c r="A63" s="4"/>
      <c r="B63" s="8"/>
      <c r="C63" s="8"/>
      <c r="D63" s="8"/>
      <c r="E63" s="8"/>
      <c r="F63" s="8"/>
      <c r="G63" s="7" t="s">
        <v>876</v>
      </c>
      <c r="H63" s="7" t="s">
        <v>3</v>
      </c>
      <c r="I63" s="3" t="s">
        <v>738</v>
      </c>
      <c r="J63" s="6" t="s">
        <v>877</v>
      </c>
      <c r="K63" s="5" t="s">
        <v>878</v>
      </c>
      <c r="L63" s="17">
        <f t="shared" si="3"/>
        <v>1.4108796296296244E-2</v>
      </c>
      <c r="M63">
        <f t="shared" si="4"/>
        <v>17</v>
      </c>
    </row>
    <row r="64" spans="1:13" x14ac:dyDescent="0.25">
      <c r="A64" s="4"/>
      <c r="B64" s="8"/>
      <c r="C64" s="7" t="s">
        <v>879</v>
      </c>
      <c r="D64" s="7" t="s">
        <v>880</v>
      </c>
      <c r="E64" s="7" t="s">
        <v>880</v>
      </c>
      <c r="F64" s="7" t="s">
        <v>5</v>
      </c>
      <c r="G64" s="7" t="s">
        <v>881</v>
      </c>
      <c r="H64" s="7" t="s">
        <v>3</v>
      </c>
      <c r="I64" s="3" t="s">
        <v>738</v>
      </c>
      <c r="J64" s="6" t="s">
        <v>882</v>
      </c>
      <c r="K64" s="5" t="s">
        <v>883</v>
      </c>
      <c r="L64" s="17">
        <f t="shared" si="3"/>
        <v>2.2939814814814774E-2</v>
      </c>
      <c r="M64">
        <f t="shared" si="4"/>
        <v>9</v>
      </c>
    </row>
    <row r="65" spans="1:13" x14ac:dyDescent="0.25">
      <c r="A65" s="4"/>
      <c r="B65" s="8"/>
      <c r="C65" s="7" t="s">
        <v>230</v>
      </c>
      <c r="D65" s="7" t="s">
        <v>229</v>
      </c>
      <c r="E65" s="7" t="s">
        <v>229</v>
      </c>
      <c r="F65" s="7" t="s">
        <v>5</v>
      </c>
      <c r="G65" s="7" t="s">
        <v>884</v>
      </c>
      <c r="H65" s="7" t="s">
        <v>3</v>
      </c>
      <c r="I65" s="3" t="s">
        <v>738</v>
      </c>
      <c r="J65" s="6" t="s">
        <v>885</v>
      </c>
      <c r="K65" s="5" t="s">
        <v>886</v>
      </c>
      <c r="L65" s="17">
        <f t="shared" si="3"/>
        <v>1.9444444444444375E-2</v>
      </c>
      <c r="M65">
        <f t="shared" si="4"/>
        <v>13</v>
      </c>
    </row>
    <row r="66" spans="1:13" x14ac:dyDescent="0.25">
      <c r="A66" s="4"/>
      <c r="B66" s="8"/>
      <c r="C66" s="7" t="s">
        <v>115</v>
      </c>
      <c r="D66" s="7" t="s">
        <v>114</v>
      </c>
      <c r="E66" s="7" t="s">
        <v>114</v>
      </c>
      <c r="F66" s="7" t="s">
        <v>5</v>
      </c>
      <c r="G66" s="7" t="s">
        <v>887</v>
      </c>
      <c r="H66" s="7" t="s">
        <v>3</v>
      </c>
      <c r="I66" s="3" t="s">
        <v>738</v>
      </c>
      <c r="J66" s="6" t="s">
        <v>888</v>
      </c>
      <c r="K66" s="5" t="s">
        <v>889</v>
      </c>
      <c r="L66" s="17">
        <f t="shared" si="3"/>
        <v>1.771990740740742E-2</v>
      </c>
      <c r="M66">
        <f t="shared" si="4"/>
        <v>9</v>
      </c>
    </row>
    <row r="67" spans="1:13" x14ac:dyDescent="0.25">
      <c r="A67" s="4"/>
      <c r="B67" s="8"/>
      <c r="C67" s="7" t="s">
        <v>396</v>
      </c>
      <c r="D67" s="7" t="s">
        <v>397</v>
      </c>
      <c r="E67" s="7" t="s">
        <v>397</v>
      </c>
      <c r="F67" s="7" t="s">
        <v>5</v>
      </c>
      <c r="G67" s="7" t="s">
        <v>890</v>
      </c>
      <c r="H67" s="7" t="s">
        <v>3</v>
      </c>
      <c r="I67" s="3" t="s">
        <v>738</v>
      </c>
      <c r="J67" s="6" t="s">
        <v>891</v>
      </c>
      <c r="K67" s="5" t="s">
        <v>892</v>
      </c>
      <c r="L67" s="17">
        <f t="shared" ref="L67:L129" si="8">K67-J67</f>
        <v>1.8090277777777719E-2</v>
      </c>
      <c r="M67">
        <f t="shared" ref="M67:M129" si="9">HOUR(J67)</f>
        <v>17</v>
      </c>
    </row>
    <row r="68" spans="1:13" x14ac:dyDescent="0.25">
      <c r="A68" s="4"/>
      <c r="B68" s="8"/>
      <c r="C68" s="7" t="s">
        <v>497</v>
      </c>
      <c r="D68" s="7" t="s">
        <v>498</v>
      </c>
      <c r="E68" s="7" t="s">
        <v>498</v>
      </c>
      <c r="F68" s="7" t="s">
        <v>5</v>
      </c>
      <c r="G68" s="7" t="s">
        <v>893</v>
      </c>
      <c r="H68" s="7" t="s">
        <v>3</v>
      </c>
      <c r="I68" s="3" t="s">
        <v>738</v>
      </c>
      <c r="J68" s="6" t="s">
        <v>894</v>
      </c>
      <c r="K68" s="5" t="s">
        <v>895</v>
      </c>
      <c r="L68" s="17">
        <f t="shared" si="8"/>
        <v>1.5937500000000049E-2</v>
      </c>
      <c r="M68">
        <f t="shared" si="9"/>
        <v>21</v>
      </c>
    </row>
    <row r="69" spans="1:13" x14ac:dyDescent="0.25">
      <c r="A69" s="3" t="s">
        <v>216</v>
      </c>
      <c r="B69" s="7" t="s">
        <v>215</v>
      </c>
      <c r="C69" s="13" t="s">
        <v>21</v>
      </c>
      <c r="D69" s="12"/>
      <c r="E69" s="12"/>
      <c r="F69" s="12"/>
      <c r="G69" s="12"/>
      <c r="H69" s="12"/>
      <c r="I69" s="11"/>
      <c r="J69" s="10"/>
      <c r="K69" s="9"/>
    </row>
    <row r="70" spans="1:13" x14ac:dyDescent="0.25">
      <c r="A70" s="4"/>
      <c r="B70" s="8"/>
      <c r="C70" s="7" t="s">
        <v>214</v>
      </c>
      <c r="D70" s="7" t="s">
        <v>213</v>
      </c>
      <c r="E70" s="7" t="s">
        <v>213</v>
      </c>
      <c r="F70" s="7" t="s">
        <v>5</v>
      </c>
      <c r="G70" s="13" t="s">
        <v>21</v>
      </c>
      <c r="H70" s="12"/>
      <c r="I70" s="11"/>
      <c r="J70" s="10"/>
      <c r="K70" s="9"/>
    </row>
    <row r="71" spans="1:13" x14ac:dyDescent="0.25">
      <c r="A71" s="4"/>
      <c r="B71" s="8"/>
      <c r="C71" s="8"/>
      <c r="D71" s="8"/>
      <c r="E71" s="8"/>
      <c r="F71" s="8"/>
      <c r="G71" s="7" t="s">
        <v>896</v>
      </c>
      <c r="H71" s="7" t="s">
        <v>3</v>
      </c>
      <c r="I71" s="3" t="s">
        <v>738</v>
      </c>
      <c r="J71" s="6" t="s">
        <v>897</v>
      </c>
      <c r="K71" s="5" t="s">
        <v>898</v>
      </c>
      <c r="L71" s="17">
        <f t="shared" si="8"/>
        <v>3.2372685185185213E-2</v>
      </c>
      <c r="M71">
        <f t="shared" si="9"/>
        <v>5</v>
      </c>
    </row>
    <row r="72" spans="1:13" x14ac:dyDescent="0.25">
      <c r="A72" s="4"/>
      <c r="B72" s="8"/>
      <c r="C72" s="8"/>
      <c r="D72" s="8"/>
      <c r="E72" s="8"/>
      <c r="F72" s="8"/>
      <c r="G72" s="7" t="s">
        <v>899</v>
      </c>
      <c r="H72" s="7" t="s">
        <v>3</v>
      </c>
      <c r="I72" s="3" t="s">
        <v>738</v>
      </c>
      <c r="J72" s="6" t="s">
        <v>900</v>
      </c>
      <c r="K72" s="5" t="s">
        <v>901</v>
      </c>
      <c r="L72" s="17">
        <f t="shared" si="8"/>
        <v>2.5671296296296303E-2</v>
      </c>
      <c r="M72">
        <f t="shared" si="9"/>
        <v>5</v>
      </c>
    </row>
    <row r="73" spans="1:13" x14ac:dyDescent="0.25">
      <c r="A73" s="4"/>
      <c r="B73" s="8"/>
      <c r="C73" s="8"/>
      <c r="D73" s="8"/>
      <c r="E73" s="8"/>
      <c r="F73" s="8"/>
      <c r="G73" s="7" t="s">
        <v>902</v>
      </c>
      <c r="H73" s="7" t="s">
        <v>3</v>
      </c>
      <c r="I73" s="3" t="s">
        <v>738</v>
      </c>
      <c r="J73" s="6" t="s">
        <v>903</v>
      </c>
      <c r="K73" s="5" t="s">
        <v>904</v>
      </c>
      <c r="L73" s="17">
        <f t="shared" si="8"/>
        <v>2.0787037037036993E-2</v>
      </c>
      <c r="M73">
        <f t="shared" si="9"/>
        <v>12</v>
      </c>
    </row>
    <row r="74" spans="1:13" x14ac:dyDescent="0.25">
      <c r="A74" s="4"/>
      <c r="B74" s="8"/>
      <c r="C74" s="7" t="s">
        <v>70</v>
      </c>
      <c r="D74" s="7" t="s">
        <v>69</v>
      </c>
      <c r="E74" s="7" t="s">
        <v>69</v>
      </c>
      <c r="F74" s="7" t="s">
        <v>5</v>
      </c>
      <c r="G74" s="7" t="s">
        <v>905</v>
      </c>
      <c r="H74" s="7" t="s">
        <v>3</v>
      </c>
      <c r="I74" s="3" t="s">
        <v>738</v>
      </c>
      <c r="J74" s="6" t="s">
        <v>906</v>
      </c>
      <c r="K74" s="5" t="s">
        <v>907</v>
      </c>
      <c r="L74" s="17">
        <f t="shared" si="8"/>
        <v>1.9340277777777803E-2</v>
      </c>
      <c r="M74">
        <f t="shared" si="9"/>
        <v>7</v>
      </c>
    </row>
    <row r="75" spans="1:13" x14ac:dyDescent="0.25">
      <c r="A75" s="4"/>
      <c r="B75" s="8"/>
      <c r="C75" s="7" t="s">
        <v>197</v>
      </c>
      <c r="D75" s="7" t="s">
        <v>196</v>
      </c>
      <c r="E75" s="7" t="s">
        <v>196</v>
      </c>
      <c r="F75" s="7" t="s">
        <v>5</v>
      </c>
      <c r="G75" s="13" t="s">
        <v>21</v>
      </c>
      <c r="H75" s="12"/>
      <c r="I75" s="11"/>
      <c r="J75" s="10"/>
      <c r="K75" s="9"/>
    </row>
    <row r="76" spans="1:13" x14ac:dyDescent="0.25">
      <c r="A76" s="4"/>
      <c r="B76" s="8"/>
      <c r="C76" s="8"/>
      <c r="D76" s="8"/>
      <c r="E76" s="8"/>
      <c r="F76" s="8"/>
      <c r="G76" s="7" t="s">
        <v>908</v>
      </c>
      <c r="H76" s="7" t="s">
        <v>3</v>
      </c>
      <c r="I76" s="3" t="s">
        <v>738</v>
      </c>
      <c r="J76" s="6" t="s">
        <v>909</v>
      </c>
      <c r="K76" s="5" t="s">
        <v>910</v>
      </c>
      <c r="L76" s="17">
        <f t="shared" si="8"/>
        <v>1.2280092592592606E-2</v>
      </c>
      <c r="M76">
        <f t="shared" si="9"/>
        <v>3</v>
      </c>
    </row>
    <row r="77" spans="1:13" x14ac:dyDescent="0.25">
      <c r="A77" s="4"/>
      <c r="B77" s="8"/>
      <c r="C77" s="8"/>
      <c r="D77" s="8"/>
      <c r="E77" s="8"/>
      <c r="F77" s="8"/>
      <c r="G77" s="7" t="s">
        <v>911</v>
      </c>
      <c r="H77" s="7" t="s">
        <v>3</v>
      </c>
      <c r="I77" s="3" t="s">
        <v>738</v>
      </c>
      <c r="J77" s="6" t="s">
        <v>912</v>
      </c>
      <c r="K77" s="5" t="s">
        <v>913</v>
      </c>
      <c r="L77" s="17">
        <f t="shared" si="8"/>
        <v>1.2962962962962982E-2</v>
      </c>
      <c r="M77">
        <f t="shared" si="9"/>
        <v>3</v>
      </c>
    </row>
    <row r="78" spans="1:13" x14ac:dyDescent="0.25">
      <c r="A78" s="4"/>
      <c r="B78" s="8"/>
      <c r="C78" s="8"/>
      <c r="D78" s="8"/>
      <c r="E78" s="8"/>
      <c r="F78" s="8"/>
      <c r="G78" s="7" t="s">
        <v>914</v>
      </c>
      <c r="H78" s="7" t="s">
        <v>3</v>
      </c>
      <c r="I78" s="3" t="s">
        <v>738</v>
      </c>
      <c r="J78" s="6" t="s">
        <v>915</v>
      </c>
      <c r="K78" s="5" t="s">
        <v>916</v>
      </c>
      <c r="L78" s="17">
        <f t="shared" si="8"/>
        <v>1.1817129629629636E-2</v>
      </c>
      <c r="M78">
        <f t="shared" si="9"/>
        <v>5</v>
      </c>
    </row>
    <row r="79" spans="1:13" x14ac:dyDescent="0.25">
      <c r="A79" s="4"/>
      <c r="B79" s="8"/>
      <c r="C79" s="8"/>
      <c r="D79" s="8"/>
      <c r="E79" s="8"/>
      <c r="F79" s="8"/>
      <c r="G79" s="7" t="s">
        <v>917</v>
      </c>
      <c r="H79" s="7" t="s">
        <v>3</v>
      </c>
      <c r="I79" s="3" t="s">
        <v>738</v>
      </c>
      <c r="J79" s="6" t="s">
        <v>918</v>
      </c>
      <c r="K79" s="5" t="s">
        <v>919</v>
      </c>
      <c r="L79" s="17">
        <f t="shared" si="8"/>
        <v>1.3726851851851851E-2</v>
      </c>
      <c r="M79">
        <f t="shared" si="9"/>
        <v>6</v>
      </c>
    </row>
    <row r="80" spans="1:13" x14ac:dyDescent="0.25">
      <c r="A80" s="4"/>
      <c r="B80" s="8"/>
      <c r="C80" s="8"/>
      <c r="D80" s="8"/>
      <c r="E80" s="8"/>
      <c r="F80" s="8"/>
      <c r="G80" s="7" t="s">
        <v>920</v>
      </c>
      <c r="H80" s="7" t="s">
        <v>3</v>
      </c>
      <c r="I80" s="3" t="s">
        <v>738</v>
      </c>
      <c r="J80" s="6" t="s">
        <v>921</v>
      </c>
      <c r="K80" s="5" t="s">
        <v>922</v>
      </c>
      <c r="L80" s="17">
        <f t="shared" si="8"/>
        <v>1.418981481481485E-2</v>
      </c>
      <c r="M80">
        <f t="shared" si="9"/>
        <v>6</v>
      </c>
    </row>
    <row r="81" spans="1:13" x14ac:dyDescent="0.25">
      <c r="A81" s="4"/>
      <c r="B81" s="8"/>
      <c r="C81" s="8"/>
      <c r="D81" s="8"/>
      <c r="E81" s="8"/>
      <c r="F81" s="8"/>
      <c r="G81" s="7" t="s">
        <v>923</v>
      </c>
      <c r="H81" s="7" t="s">
        <v>3</v>
      </c>
      <c r="I81" s="3" t="s">
        <v>738</v>
      </c>
      <c r="J81" s="6" t="s">
        <v>924</v>
      </c>
      <c r="K81" s="5" t="s">
        <v>925</v>
      </c>
      <c r="L81" s="17">
        <f t="shared" si="8"/>
        <v>1.6215277777777815E-2</v>
      </c>
      <c r="M81">
        <f t="shared" si="9"/>
        <v>9</v>
      </c>
    </row>
    <row r="82" spans="1:13" x14ac:dyDescent="0.25">
      <c r="A82" s="4"/>
      <c r="B82" s="8"/>
      <c r="C82" s="8"/>
      <c r="D82" s="8"/>
      <c r="E82" s="8"/>
      <c r="F82" s="8"/>
      <c r="G82" s="7" t="s">
        <v>926</v>
      </c>
      <c r="H82" s="7" t="s">
        <v>3</v>
      </c>
      <c r="I82" s="3" t="s">
        <v>738</v>
      </c>
      <c r="J82" s="6" t="s">
        <v>927</v>
      </c>
      <c r="K82" s="5" t="s">
        <v>928</v>
      </c>
      <c r="L82" s="17">
        <f t="shared" si="8"/>
        <v>1.5439814814814823E-2</v>
      </c>
      <c r="M82">
        <f t="shared" si="9"/>
        <v>9</v>
      </c>
    </row>
    <row r="83" spans="1:13" x14ac:dyDescent="0.25">
      <c r="A83" s="4"/>
      <c r="B83" s="8"/>
      <c r="C83" s="8"/>
      <c r="D83" s="8"/>
      <c r="E83" s="8"/>
      <c r="F83" s="8"/>
      <c r="G83" s="7" t="s">
        <v>929</v>
      </c>
      <c r="H83" s="7" t="s">
        <v>3</v>
      </c>
      <c r="I83" s="3" t="s">
        <v>738</v>
      </c>
      <c r="J83" s="6" t="s">
        <v>930</v>
      </c>
      <c r="K83" s="5" t="s">
        <v>931</v>
      </c>
      <c r="L83" s="17">
        <f t="shared" si="8"/>
        <v>1.6493055555555525E-2</v>
      </c>
      <c r="M83">
        <f t="shared" si="9"/>
        <v>11</v>
      </c>
    </row>
    <row r="84" spans="1:13" x14ac:dyDescent="0.25">
      <c r="A84" s="4"/>
      <c r="B84" s="8"/>
      <c r="C84" s="7" t="s">
        <v>183</v>
      </c>
      <c r="D84" s="7" t="s">
        <v>182</v>
      </c>
      <c r="E84" s="7" t="s">
        <v>182</v>
      </c>
      <c r="F84" s="7" t="s">
        <v>5</v>
      </c>
      <c r="G84" s="13" t="s">
        <v>21</v>
      </c>
      <c r="H84" s="12"/>
      <c r="I84" s="11"/>
      <c r="J84" s="10"/>
      <c r="K84" s="9"/>
    </row>
    <row r="85" spans="1:13" x14ac:dyDescent="0.25">
      <c r="A85" s="4"/>
      <c r="B85" s="8"/>
      <c r="C85" s="8"/>
      <c r="D85" s="8"/>
      <c r="E85" s="8"/>
      <c r="F85" s="8"/>
      <c r="G85" s="7" t="s">
        <v>932</v>
      </c>
      <c r="H85" s="7" t="s">
        <v>3</v>
      </c>
      <c r="I85" s="3" t="s">
        <v>738</v>
      </c>
      <c r="J85" s="6" t="s">
        <v>933</v>
      </c>
      <c r="K85" s="5" t="s">
        <v>934</v>
      </c>
      <c r="L85" s="17">
        <f t="shared" si="8"/>
        <v>2.1979166666666661E-2</v>
      </c>
      <c r="M85">
        <f t="shared" si="9"/>
        <v>6</v>
      </c>
    </row>
    <row r="86" spans="1:13" x14ac:dyDescent="0.25">
      <c r="A86" s="4"/>
      <c r="B86" s="8"/>
      <c r="C86" s="8"/>
      <c r="D86" s="8"/>
      <c r="E86" s="8"/>
      <c r="F86" s="8"/>
      <c r="G86" s="7" t="s">
        <v>935</v>
      </c>
      <c r="H86" s="7" t="s">
        <v>3</v>
      </c>
      <c r="I86" s="3" t="s">
        <v>738</v>
      </c>
      <c r="J86" s="6" t="s">
        <v>936</v>
      </c>
      <c r="K86" s="5" t="s">
        <v>937</v>
      </c>
      <c r="L86" s="17">
        <f t="shared" si="8"/>
        <v>1.9849537037037068E-2</v>
      </c>
      <c r="M86">
        <f t="shared" si="9"/>
        <v>7</v>
      </c>
    </row>
    <row r="87" spans="1:13" x14ac:dyDescent="0.25">
      <c r="A87" s="4"/>
      <c r="B87" s="8"/>
      <c r="C87" s="8"/>
      <c r="D87" s="8"/>
      <c r="E87" s="8"/>
      <c r="F87" s="8"/>
      <c r="G87" s="7" t="s">
        <v>938</v>
      </c>
      <c r="H87" s="7" t="s">
        <v>3</v>
      </c>
      <c r="I87" s="3" t="s">
        <v>738</v>
      </c>
      <c r="J87" s="6" t="s">
        <v>939</v>
      </c>
      <c r="K87" s="5" t="s">
        <v>940</v>
      </c>
      <c r="L87" s="17">
        <f t="shared" si="8"/>
        <v>1.989583333333339E-2</v>
      </c>
      <c r="M87">
        <f t="shared" si="9"/>
        <v>8</v>
      </c>
    </row>
    <row r="88" spans="1:13" x14ac:dyDescent="0.25">
      <c r="A88" s="4"/>
      <c r="B88" s="8"/>
      <c r="C88" s="8"/>
      <c r="D88" s="8"/>
      <c r="E88" s="8"/>
      <c r="F88" s="8"/>
      <c r="G88" s="7" t="s">
        <v>941</v>
      </c>
      <c r="H88" s="7" t="s">
        <v>3</v>
      </c>
      <c r="I88" s="3" t="s">
        <v>738</v>
      </c>
      <c r="J88" s="6" t="s">
        <v>942</v>
      </c>
      <c r="K88" s="5" t="s">
        <v>943</v>
      </c>
      <c r="L88" s="17">
        <f t="shared" si="8"/>
        <v>2.3738425925925954E-2</v>
      </c>
      <c r="M88">
        <f t="shared" si="9"/>
        <v>8</v>
      </c>
    </row>
    <row r="89" spans="1:13" x14ac:dyDescent="0.25">
      <c r="A89" s="4"/>
      <c r="B89" s="8"/>
      <c r="C89" s="8"/>
      <c r="D89" s="8"/>
      <c r="E89" s="8"/>
      <c r="F89" s="8"/>
      <c r="G89" s="7" t="s">
        <v>944</v>
      </c>
      <c r="H89" s="7" t="s">
        <v>3</v>
      </c>
      <c r="I89" s="3" t="s">
        <v>738</v>
      </c>
      <c r="J89" s="6" t="s">
        <v>945</v>
      </c>
      <c r="K89" s="5" t="s">
        <v>946</v>
      </c>
      <c r="L89" s="17">
        <f t="shared" si="8"/>
        <v>2.1736111111111067E-2</v>
      </c>
      <c r="M89">
        <f t="shared" si="9"/>
        <v>9</v>
      </c>
    </row>
    <row r="90" spans="1:13" x14ac:dyDescent="0.25">
      <c r="A90" s="4"/>
      <c r="B90" s="8"/>
      <c r="C90" s="7" t="s">
        <v>166</v>
      </c>
      <c r="D90" s="7" t="s">
        <v>165</v>
      </c>
      <c r="E90" s="13" t="s">
        <v>21</v>
      </c>
      <c r="F90" s="12"/>
      <c r="G90" s="12"/>
      <c r="H90" s="12"/>
      <c r="I90" s="11"/>
      <c r="J90" s="10"/>
      <c r="K90" s="9"/>
    </row>
    <row r="91" spans="1:13" x14ac:dyDescent="0.25">
      <c r="A91" s="4"/>
      <c r="B91" s="8"/>
      <c r="C91" s="8"/>
      <c r="D91" s="8"/>
      <c r="E91" s="7" t="s">
        <v>164</v>
      </c>
      <c r="F91" s="7" t="s">
        <v>5</v>
      </c>
      <c r="G91" s="13" t="s">
        <v>21</v>
      </c>
      <c r="H91" s="12"/>
      <c r="I91" s="11"/>
      <c r="J91" s="10"/>
      <c r="K91" s="9"/>
    </row>
    <row r="92" spans="1:13" x14ac:dyDescent="0.25">
      <c r="A92" s="4"/>
      <c r="B92" s="8"/>
      <c r="C92" s="8"/>
      <c r="D92" s="8"/>
      <c r="E92" s="8"/>
      <c r="F92" s="8"/>
      <c r="G92" s="7" t="s">
        <v>947</v>
      </c>
      <c r="H92" s="7" t="s">
        <v>3</v>
      </c>
      <c r="I92" s="3" t="s">
        <v>738</v>
      </c>
      <c r="J92" s="6" t="s">
        <v>948</v>
      </c>
      <c r="K92" s="5" t="s">
        <v>949</v>
      </c>
      <c r="L92" s="17">
        <f t="shared" si="8"/>
        <v>2.1886574074074072E-2</v>
      </c>
      <c r="M92">
        <f t="shared" si="9"/>
        <v>6</v>
      </c>
    </row>
    <row r="93" spans="1:13" x14ac:dyDescent="0.25">
      <c r="A93" s="4"/>
      <c r="B93" s="8"/>
      <c r="C93" s="8"/>
      <c r="D93" s="8"/>
      <c r="E93" s="8"/>
      <c r="F93" s="8"/>
      <c r="G93" s="7" t="s">
        <v>950</v>
      </c>
      <c r="H93" s="7" t="s">
        <v>3</v>
      </c>
      <c r="I93" s="3" t="s">
        <v>738</v>
      </c>
      <c r="J93" s="6" t="s">
        <v>951</v>
      </c>
      <c r="K93" s="5" t="s">
        <v>952</v>
      </c>
      <c r="L93" s="17">
        <f t="shared" si="8"/>
        <v>1.8715277777777761E-2</v>
      </c>
      <c r="M93">
        <f t="shared" si="9"/>
        <v>7</v>
      </c>
    </row>
    <row r="94" spans="1:13" x14ac:dyDescent="0.25">
      <c r="A94" s="4"/>
      <c r="B94" s="8"/>
      <c r="C94" s="8"/>
      <c r="D94" s="8"/>
      <c r="E94" s="8"/>
      <c r="F94" s="8"/>
      <c r="G94" s="7" t="s">
        <v>953</v>
      </c>
      <c r="H94" s="7" t="s">
        <v>3</v>
      </c>
      <c r="I94" s="3" t="s">
        <v>738</v>
      </c>
      <c r="J94" s="6" t="s">
        <v>954</v>
      </c>
      <c r="K94" s="5" t="s">
        <v>955</v>
      </c>
      <c r="L94" s="17">
        <f t="shared" si="8"/>
        <v>1.8425925925926012E-2</v>
      </c>
      <c r="M94">
        <f t="shared" si="9"/>
        <v>10</v>
      </c>
    </row>
    <row r="95" spans="1:13" x14ac:dyDescent="0.25">
      <c r="A95" s="4"/>
      <c r="B95" s="8"/>
      <c r="C95" s="8"/>
      <c r="D95" s="8"/>
      <c r="E95" s="8"/>
      <c r="F95" s="8"/>
      <c r="G95" s="7" t="s">
        <v>956</v>
      </c>
      <c r="H95" s="7" t="s">
        <v>85</v>
      </c>
      <c r="I95" s="3" t="s">
        <v>738</v>
      </c>
      <c r="J95" s="6" t="s">
        <v>957</v>
      </c>
      <c r="K95" s="5" t="s">
        <v>958</v>
      </c>
      <c r="L95" s="17">
        <f t="shared" si="8"/>
        <v>2.0266203703703634E-2</v>
      </c>
      <c r="M95">
        <f t="shared" si="9"/>
        <v>11</v>
      </c>
    </row>
    <row r="96" spans="1:13" x14ac:dyDescent="0.25">
      <c r="A96" s="4"/>
      <c r="B96" s="8"/>
      <c r="C96" s="8"/>
      <c r="D96" s="8"/>
      <c r="E96" s="8"/>
      <c r="F96" s="8"/>
      <c r="G96" s="7" t="s">
        <v>959</v>
      </c>
      <c r="H96" s="7" t="s">
        <v>3</v>
      </c>
      <c r="I96" s="3" t="s">
        <v>738</v>
      </c>
      <c r="J96" s="6" t="s">
        <v>960</v>
      </c>
      <c r="K96" s="5" t="s">
        <v>961</v>
      </c>
      <c r="L96" s="17">
        <f t="shared" si="8"/>
        <v>3.2719907407407434E-2</v>
      </c>
      <c r="M96">
        <f t="shared" si="9"/>
        <v>11</v>
      </c>
    </row>
    <row r="97" spans="1:13" x14ac:dyDescent="0.25">
      <c r="A97" s="4"/>
      <c r="B97" s="8"/>
      <c r="C97" s="8"/>
      <c r="D97" s="8"/>
      <c r="E97" s="8"/>
      <c r="F97" s="8"/>
      <c r="G97" s="7" t="s">
        <v>962</v>
      </c>
      <c r="H97" s="7" t="s">
        <v>3</v>
      </c>
      <c r="I97" s="3" t="s">
        <v>738</v>
      </c>
      <c r="J97" s="6" t="s">
        <v>963</v>
      </c>
      <c r="K97" s="5" t="s">
        <v>964</v>
      </c>
      <c r="L97" s="17">
        <f t="shared" si="8"/>
        <v>3.378472222222223E-2</v>
      </c>
      <c r="M97">
        <f t="shared" si="9"/>
        <v>11</v>
      </c>
    </row>
    <row r="98" spans="1:13" x14ac:dyDescent="0.25">
      <c r="A98" s="4"/>
      <c r="B98" s="8"/>
      <c r="C98" s="8"/>
      <c r="D98" s="8"/>
      <c r="E98" s="8"/>
      <c r="F98" s="8"/>
      <c r="G98" s="7" t="s">
        <v>965</v>
      </c>
      <c r="H98" s="7" t="s">
        <v>3</v>
      </c>
      <c r="I98" s="3" t="s">
        <v>738</v>
      </c>
      <c r="J98" s="6" t="s">
        <v>966</v>
      </c>
      <c r="K98" s="5" t="s">
        <v>967</v>
      </c>
      <c r="L98" s="17">
        <f t="shared" si="8"/>
        <v>2.1238425925925952E-2</v>
      </c>
      <c r="M98">
        <f t="shared" si="9"/>
        <v>16</v>
      </c>
    </row>
    <row r="99" spans="1:13" x14ac:dyDescent="0.25">
      <c r="A99" s="4"/>
      <c r="B99" s="8"/>
      <c r="C99" s="8"/>
      <c r="D99" s="8"/>
      <c r="E99" s="7" t="s">
        <v>154</v>
      </c>
      <c r="F99" s="7" t="s">
        <v>5</v>
      </c>
      <c r="G99" s="13" t="s">
        <v>21</v>
      </c>
      <c r="H99" s="12"/>
      <c r="I99" s="11"/>
      <c r="J99" s="10"/>
      <c r="K99" s="9"/>
    </row>
    <row r="100" spans="1:13" x14ac:dyDescent="0.25">
      <c r="A100" s="4"/>
      <c r="B100" s="8"/>
      <c r="C100" s="8"/>
      <c r="D100" s="8"/>
      <c r="E100" s="8"/>
      <c r="F100" s="8"/>
      <c r="G100" s="7" t="s">
        <v>968</v>
      </c>
      <c r="H100" s="7" t="s">
        <v>3</v>
      </c>
      <c r="I100" s="3" t="s">
        <v>738</v>
      </c>
      <c r="J100" s="6" t="s">
        <v>969</v>
      </c>
      <c r="K100" s="5" t="s">
        <v>970</v>
      </c>
      <c r="L100" s="17">
        <f t="shared" si="8"/>
        <v>1.6504629629629675E-2</v>
      </c>
      <c r="M100">
        <f t="shared" si="9"/>
        <v>4</v>
      </c>
    </row>
    <row r="101" spans="1:13" x14ac:dyDescent="0.25">
      <c r="A101" s="4"/>
      <c r="B101" s="8"/>
      <c r="C101" s="8"/>
      <c r="D101" s="8"/>
      <c r="E101" s="8"/>
      <c r="F101" s="8"/>
      <c r="G101" s="7" t="s">
        <v>971</v>
      </c>
      <c r="H101" s="7" t="s">
        <v>3</v>
      </c>
      <c r="I101" s="3" t="s">
        <v>738</v>
      </c>
      <c r="J101" s="6" t="s">
        <v>972</v>
      </c>
      <c r="K101" s="5" t="s">
        <v>973</v>
      </c>
      <c r="L101" s="17">
        <f t="shared" si="8"/>
        <v>1.7835648148148142E-2</v>
      </c>
      <c r="M101">
        <f t="shared" si="9"/>
        <v>8</v>
      </c>
    </row>
    <row r="102" spans="1:13" x14ac:dyDescent="0.25">
      <c r="A102" s="4"/>
      <c r="B102" s="8"/>
      <c r="C102" s="8"/>
      <c r="D102" s="8"/>
      <c r="E102" s="8"/>
      <c r="F102" s="8"/>
      <c r="G102" s="7" t="s">
        <v>974</v>
      </c>
      <c r="H102" s="7" t="s">
        <v>3</v>
      </c>
      <c r="I102" s="3" t="s">
        <v>738</v>
      </c>
      <c r="J102" s="6" t="s">
        <v>975</v>
      </c>
      <c r="K102" s="5" t="s">
        <v>976</v>
      </c>
      <c r="L102" s="17">
        <f t="shared" si="8"/>
        <v>1.6597222222222152E-2</v>
      </c>
      <c r="M102">
        <f t="shared" si="9"/>
        <v>12</v>
      </c>
    </row>
    <row r="103" spans="1:13" x14ac:dyDescent="0.25">
      <c r="A103" s="4"/>
      <c r="B103" s="8"/>
      <c r="C103" s="8"/>
      <c r="D103" s="8"/>
      <c r="E103" s="8"/>
      <c r="F103" s="8"/>
      <c r="G103" s="7" t="s">
        <v>977</v>
      </c>
      <c r="H103" s="7" t="s">
        <v>3</v>
      </c>
      <c r="I103" s="3" t="s">
        <v>738</v>
      </c>
      <c r="J103" s="6" t="s">
        <v>978</v>
      </c>
      <c r="K103" s="5" t="s">
        <v>979</v>
      </c>
      <c r="L103" s="17">
        <f t="shared" si="8"/>
        <v>2.4432870370370341E-2</v>
      </c>
      <c r="M103">
        <f t="shared" si="9"/>
        <v>11</v>
      </c>
    </row>
    <row r="104" spans="1:13" x14ac:dyDescent="0.25">
      <c r="A104" s="4"/>
      <c r="B104" s="8"/>
      <c r="C104" s="8"/>
      <c r="D104" s="8"/>
      <c r="E104" s="8"/>
      <c r="F104" s="8"/>
      <c r="G104" s="7" t="s">
        <v>980</v>
      </c>
      <c r="H104" s="7" t="s">
        <v>3</v>
      </c>
      <c r="I104" s="3" t="s">
        <v>738</v>
      </c>
      <c r="J104" s="6" t="s">
        <v>981</v>
      </c>
      <c r="K104" s="5" t="s">
        <v>982</v>
      </c>
      <c r="L104" s="17">
        <f t="shared" si="8"/>
        <v>1.5439814814814712E-2</v>
      </c>
      <c r="M104">
        <f t="shared" si="9"/>
        <v>13</v>
      </c>
    </row>
    <row r="105" spans="1:13" x14ac:dyDescent="0.25">
      <c r="A105" s="4"/>
      <c r="B105" s="8"/>
      <c r="C105" s="8"/>
      <c r="D105" s="8"/>
      <c r="E105" s="8"/>
      <c r="F105" s="8"/>
      <c r="G105" s="7" t="s">
        <v>983</v>
      </c>
      <c r="H105" s="7" t="s">
        <v>3</v>
      </c>
      <c r="I105" s="3" t="s">
        <v>738</v>
      </c>
      <c r="J105" s="6" t="s">
        <v>984</v>
      </c>
      <c r="K105" s="5" t="s">
        <v>985</v>
      </c>
      <c r="L105" s="17">
        <f t="shared" si="8"/>
        <v>1.6006944444444393E-2</v>
      </c>
      <c r="M105">
        <f t="shared" si="9"/>
        <v>14</v>
      </c>
    </row>
    <row r="106" spans="1:13" x14ac:dyDescent="0.25">
      <c r="A106" s="4"/>
      <c r="B106" s="8"/>
      <c r="C106" s="8"/>
      <c r="D106" s="8"/>
      <c r="E106" s="8"/>
      <c r="F106" s="8"/>
      <c r="G106" s="7" t="s">
        <v>986</v>
      </c>
      <c r="H106" s="7" t="s">
        <v>3</v>
      </c>
      <c r="I106" s="3" t="s">
        <v>738</v>
      </c>
      <c r="J106" s="6" t="s">
        <v>987</v>
      </c>
      <c r="K106" s="5" t="s">
        <v>988</v>
      </c>
      <c r="L106" s="17">
        <f t="shared" si="8"/>
        <v>1.5532407407407467E-2</v>
      </c>
      <c r="M106">
        <f t="shared" si="9"/>
        <v>13</v>
      </c>
    </row>
    <row r="107" spans="1:13" x14ac:dyDescent="0.25">
      <c r="A107" s="4"/>
      <c r="B107" s="8"/>
      <c r="C107" s="7" t="s">
        <v>135</v>
      </c>
      <c r="D107" s="7" t="s">
        <v>134</v>
      </c>
      <c r="E107" s="7" t="s">
        <v>134</v>
      </c>
      <c r="F107" s="7" t="s">
        <v>5</v>
      </c>
      <c r="G107" s="13" t="s">
        <v>21</v>
      </c>
      <c r="H107" s="12"/>
      <c r="I107" s="11"/>
      <c r="J107" s="10"/>
      <c r="K107" s="9"/>
    </row>
    <row r="108" spans="1:13" x14ac:dyDescent="0.25">
      <c r="A108" s="4"/>
      <c r="B108" s="8"/>
      <c r="C108" s="8"/>
      <c r="D108" s="8"/>
      <c r="E108" s="8"/>
      <c r="F108" s="8"/>
      <c r="G108" s="7" t="s">
        <v>989</v>
      </c>
      <c r="H108" s="7" t="s">
        <v>3</v>
      </c>
      <c r="I108" s="3" t="s">
        <v>738</v>
      </c>
      <c r="J108" s="6" t="s">
        <v>990</v>
      </c>
      <c r="K108" s="5" t="s">
        <v>991</v>
      </c>
      <c r="L108" s="17">
        <f t="shared" si="8"/>
        <v>1.9641203703703702E-2</v>
      </c>
      <c r="M108">
        <f t="shared" si="9"/>
        <v>3</v>
      </c>
    </row>
    <row r="109" spans="1:13" x14ac:dyDescent="0.25">
      <c r="A109" s="4"/>
      <c r="B109" s="8"/>
      <c r="C109" s="8"/>
      <c r="D109" s="8"/>
      <c r="E109" s="8"/>
      <c r="F109" s="8"/>
      <c r="G109" s="7" t="s">
        <v>992</v>
      </c>
      <c r="H109" s="7" t="s">
        <v>3</v>
      </c>
      <c r="I109" s="3" t="s">
        <v>738</v>
      </c>
      <c r="J109" s="6" t="s">
        <v>993</v>
      </c>
      <c r="K109" s="5" t="s">
        <v>994</v>
      </c>
      <c r="L109" s="17">
        <f t="shared" si="8"/>
        <v>1.7997685185185186E-2</v>
      </c>
      <c r="M109">
        <f t="shared" si="9"/>
        <v>14</v>
      </c>
    </row>
    <row r="110" spans="1:13" x14ac:dyDescent="0.25">
      <c r="A110" s="4"/>
      <c r="B110" s="8"/>
      <c r="C110" s="7" t="s">
        <v>130</v>
      </c>
      <c r="D110" s="7" t="s">
        <v>129</v>
      </c>
      <c r="E110" s="7" t="s">
        <v>122</v>
      </c>
      <c r="F110" s="7" t="s">
        <v>5</v>
      </c>
      <c r="G110" s="7" t="s">
        <v>995</v>
      </c>
      <c r="H110" s="7" t="s">
        <v>3</v>
      </c>
      <c r="I110" s="3" t="s">
        <v>738</v>
      </c>
      <c r="J110" s="6" t="s">
        <v>996</v>
      </c>
      <c r="K110" s="5" t="s">
        <v>997</v>
      </c>
      <c r="L110" s="17">
        <f t="shared" si="8"/>
        <v>1.7962962962962958E-2</v>
      </c>
      <c r="M110">
        <f t="shared" si="9"/>
        <v>21</v>
      </c>
    </row>
    <row r="111" spans="1:13" x14ac:dyDescent="0.25">
      <c r="A111" s="4"/>
      <c r="B111" s="8"/>
      <c r="C111" s="7" t="s">
        <v>651</v>
      </c>
      <c r="D111" s="7" t="s">
        <v>652</v>
      </c>
      <c r="E111" s="7" t="s">
        <v>652</v>
      </c>
      <c r="F111" s="7" t="s">
        <v>5</v>
      </c>
      <c r="G111" s="13" t="s">
        <v>21</v>
      </c>
      <c r="H111" s="12"/>
      <c r="I111" s="11"/>
      <c r="J111" s="10"/>
      <c r="K111" s="9"/>
    </row>
    <row r="112" spans="1:13" x14ac:dyDescent="0.25">
      <c r="A112" s="4"/>
      <c r="B112" s="8"/>
      <c r="C112" s="8"/>
      <c r="D112" s="8"/>
      <c r="E112" s="8"/>
      <c r="F112" s="8"/>
      <c r="G112" s="7" t="s">
        <v>998</v>
      </c>
      <c r="H112" s="7" t="s">
        <v>3</v>
      </c>
      <c r="I112" s="3" t="s">
        <v>738</v>
      </c>
      <c r="J112" s="6" t="s">
        <v>999</v>
      </c>
      <c r="K112" s="5" t="s">
        <v>1000</v>
      </c>
      <c r="L112" s="17">
        <f t="shared" si="8"/>
        <v>2.0277777777777756E-2</v>
      </c>
      <c r="M112">
        <f t="shared" si="9"/>
        <v>4</v>
      </c>
    </row>
    <row r="113" spans="1:13" x14ac:dyDescent="0.25">
      <c r="A113" s="4"/>
      <c r="B113" s="8"/>
      <c r="C113" s="8"/>
      <c r="D113" s="8"/>
      <c r="E113" s="8"/>
      <c r="F113" s="8"/>
      <c r="G113" s="7" t="s">
        <v>1001</v>
      </c>
      <c r="H113" s="7" t="s">
        <v>3</v>
      </c>
      <c r="I113" s="3" t="s">
        <v>738</v>
      </c>
      <c r="J113" s="6" t="s">
        <v>1002</v>
      </c>
      <c r="K113" s="5" t="s">
        <v>1003</v>
      </c>
      <c r="L113" s="17">
        <f t="shared" si="8"/>
        <v>3.4409722222222244E-2</v>
      </c>
      <c r="M113">
        <f t="shared" si="9"/>
        <v>5</v>
      </c>
    </row>
    <row r="114" spans="1:13" x14ac:dyDescent="0.25">
      <c r="A114" s="4"/>
      <c r="B114" s="8"/>
      <c r="C114" s="7" t="s">
        <v>1004</v>
      </c>
      <c r="D114" s="7" t="s">
        <v>1005</v>
      </c>
      <c r="E114" s="7" t="s">
        <v>1005</v>
      </c>
      <c r="F114" s="7" t="s">
        <v>5</v>
      </c>
      <c r="G114" s="7" t="s">
        <v>1006</v>
      </c>
      <c r="H114" s="7" t="s">
        <v>3</v>
      </c>
      <c r="I114" s="3" t="s">
        <v>738</v>
      </c>
      <c r="J114" s="6" t="s">
        <v>1007</v>
      </c>
      <c r="K114" s="5" t="s">
        <v>1008</v>
      </c>
      <c r="L114" s="17">
        <f t="shared" si="8"/>
        <v>2.9155092592592607E-2</v>
      </c>
      <c r="M114">
        <f t="shared" si="9"/>
        <v>5</v>
      </c>
    </row>
    <row r="115" spans="1:13" x14ac:dyDescent="0.25">
      <c r="A115" s="4"/>
      <c r="B115" s="8"/>
      <c r="C115" s="7" t="s">
        <v>230</v>
      </c>
      <c r="D115" s="7" t="s">
        <v>229</v>
      </c>
      <c r="E115" s="7" t="s">
        <v>229</v>
      </c>
      <c r="F115" s="7" t="s">
        <v>5</v>
      </c>
      <c r="G115" s="7" t="s">
        <v>1009</v>
      </c>
      <c r="H115" s="7" t="s">
        <v>3</v>
      </c>
      <c r="I115" s="3" t="s">
        <v>738</v>
      </c>
      <c r="J115" s="6" t="s">
        <v>1010</v>
      </c>
      <c r="K115" s="5" t="s">
        <v>1011</v>
      </c>
      <c r="L115" s="17">
        <f t="shared" si="8"/>
        <v>1.3159722222222281E-2</v>
      </c>
      <c r="M115">
        <f t="shared" si="9"/>
        <v>18</v>
      </c>
    </row>
    <row r="116" spans="1:13" x14ac:dyDescent="0.25">
      <c r="A116" s="4"/>
      <c r="B116" s="8"/>
      <c r="C116" s="7" t="s">
        <v>115</v>
      </c>
      <c r="D116" s="7" t="s">
        <v>114</v>
      </c>
      <c r="E116" s="7" t="s">
        <v>114</v>
      </c>
      <c r="F116" s="7" t="s">
        <v>5</v>
      </c>
      <c r="G116" s="13" t="s">
        <v>21</v>
      </c>
      <c r="H116" s="12"/>
      <c r="I116" s="11"/>
      <c r="J116" s="10"/>
      <c r="K116" s="9"/>
    </row>
    <row r="117" spans="1:13" x14ac:dyDescent="0.25">
      <c r="A117" s="4"/>
      <c r="B117" s="8"/>
      <c r="C117" s="8"/>
      <c r="D117" s="8"/>
      <c r="E117" s="8"/>
      <c r="F117" s="8"/>
      <c r="G117" s="7" t="s">
        <v>1012</v>
      </c>
      <c r="H117" s="7" t="s">
        <v>3</v>
      </c>
      <c r="I117" s="3" t="s">
        <v>738</v>
      </c>
      <c r="J117" s="6" t="s">
        <v>1013</v>
      </c>
      <c r="K117" s="5" t="s">
        <v>1014</v>
      </c>
      <c r="L117" s="17">
        <f t="shared" si="8"/>
        <v>2.5694444444444464E-2</v>
      </c>
      <c r="M117">
        <f t="shared" si="9"/>
        <v>7</v>
      </c>
    </row>
    <row r="118" spans="1:13" x14ac:dyDescent="0.25">
      <c r="A118" s="4"/>
      <c r="B118" s="8"/>
      <c r="C118" s="8"/>
      <c r="D118" s="8"/>
      <c r="E118" s="8"/>
      <c r="F118" s="8"/>
      <c r="G118" s="7" t="s">
        <v>1015</v>
      </c>
      <c r="H118" s="7" t="s">
        <v>3</v>
      </c>
      <c r="I118" s="3" t="s">
        <v>738</v>
      </c>
      <c r="J118" s="6" t="s">
        <v>1016</v>
      </c>
      <c r="K118" s="5" t="s">
        <v>1017</v>
      </c>
      <c r="L118" s="17">
        <f t="shared" si="8"/>
        <v>1.7164351851851833E-2</v>
      </c>
      <c r="M118">
        <f t="shared" si="9"/>
        <v>12</v>
      </c>
    </row>
    <row r="119" spans="1:13" x14ac:dyDescent="0.25">
      <c r="A119" s="4"/>
      <c r="B119" s="8"/>
      <c r="C119" s="7" t="s">
        <v>53</v>
      </c>
      <c r="D119" s="7" t="s">
        <v>52</v>
      </c>
      <c r="E119" s="7" t="s">
        <v>102</v>
      </c>
      <c r="F119" s="7" t="s">
        <v>5</v>
      </c>
      <c r="G119" s="13" t="s">
        <v>21</v>
      </c>
      <c r="H119" s="12"/>
      <c r="I119" s="11"/>
      <c r="J119" s="10"/>
      <c r="K119" s="9"/>
    </row>
    <row r="120" spans="1:13" x14ac:dyDescent="0.25">
      <c r="A120" s="4"/>
      <c r="B120" s="8"/>
      <c r="C120" s="8"/>
      <c r="D120" s="8"/>
      <c r="E120" s="8"/>
      <c r="F120" s="8"/>
      <c r="G120" s="7" t="s">
        <v>1018</v>
      </c>
      <c r="H120" s="7" t="s">
        <v>85</v>
      </c>
      <c r="I120" s="3" t="s">
        <v>738</v>
      </c>
      <c r="J120" s="24" t="s">
        <v>1019</v>
      </c>
      <c r="K120" s="25" t="s">
        <v>1020</v>
      </c>
      <c r="L120" s="26">
        <f t="shared" si="8"/>
        <v>2.2731481481481478E-2</v>
      </c>
      <c r="M120" s="27">
        <v>0</v>
      </c>
    </row>
    <row r="121" spans="1:13" x14ac:dyDescent="0.25">
      <c r="A121" s="4"/>
      <c r="B121" s="8"/>
      <c r="C121" s="8"/>
      <c r="D121" s="8"/>
      <c r="E121" s="8"/>
      <c r="F121" s="8"/>
      <c r="G121" s="7" t="s">
        <v>1021</v>
      </c>
      <c r="H121" s="7" t="s">
        <v>85</v>
      </c>
      <c r="I121" s="3" t="s">
        <v>738</v>
      </c>
      <c r="J121" s="24" t="s">
        <v>1022</v>
      </c>
      <c r="K121" s="25" t="s">
        <v>1023</v>
      </c>
      <c r="L121" s="26">
        <f t="shared" si="8"/>
        <v>3.0104166666666668E-2</v>
      </c>
      <c r="M121" s="27">
        <v>0</v>
      </c>
    </row>
    <row r="122" spans="1:13" x14ac:dyDescent="0.25">
      <c r="A122" s="4"/>
      <c r="B122" s="8"/>
      <c r="C122" s="8"/>
      <c r="D122" s="8"/>
      <c r="E122" s="8"/>
      <c r="F122" s="8"/>
      <c r="G122" s="7" t="s">
        <v>1024</v>
      </c>
      <c r="H122" s="7" t="s">
        <v>85</v>
      </c>
      <c r="I122" s="3" t="s">
        <v>738</v>
      </c>
      <c r="J122" s="6" t="s">
        <v>1025</v>
      </c>
      <c r="K122" s="5" t="s">
        <v>1026</v>
      </c>
      <c r="L122" s="17">
        <f t="shared" si="8"/>
        <v>2.5567129629629592E-2</v>
      </c>
      <c r="M122">
        <f t="shared" si="9"/>
        <v>14</v>
      </c>
    </row>
    <row r="123" spans="1:13" x14ac:dyDescent="0.25">
      <c r="A123" s="4"/>
      <c r="B123" s="8"/>
      <c r="C123" s="8"/>
      <c r="D123" s="8"/>
      <c r="E123" s="8"/>
      <c r="F123" s="8"/>
      <c r="G123" s="7" t="s">
        <v>1027</v>
      </c>
      <c r="H123" s="7" t="s">
        <v>85</v>
      </c>
      <c r="I123" s="3" t="s">
        <v>738</v>
      </c>
      <c r="J123" s="6" t="s">
        <v>1028</v>
      </c>
      <c r="K123" s="5" t="s">
        <v>1029</v>
      </c>
      <c r="L123" s="17">
        <f t="shared" si="8"/>
        <v>1.7673611111111209E-2</v>
      </c>
      <c r="M123">
        <f t="shared" si="9"/>
        <v>21</v>
      </c>
    </row>
    <row r="124" spans="1:13" x14ac:dyDescent="0.25">
      <c r="A124" s="4"/>
      <c r="B124" s="8"/>
      <c r="C124" s="8"/>
      <c r="D124" s="8"/>
      <c r="E124" s="8"/>
      <c r="F124" s="8"/>
      <c r="G124" s="7" t="s">
        <v>1030</v>
      </c>
      <c r="H124" s="7" t="s">
        <v>85</v>
      </c>
      <c r="I124" s="3" t="s">
        <v>738</v>
      </c>
      <c r="J124" s="6" t="s">
        <v>1031</v>
      </c>
      <c r="K124" s="5" t="s">
        <v>1032</v>
      </c>
      <c r="L124" s="17">
        <f t="shared" si="8"/>
        <v>1.2268518518518512E-2</v>
      </c>
      <c r="M124">
        <f t="shared" si="9"/>
        <v>21</v>
      </c>
    </row>
    <row r="125" spans="1:13" x14ac:dyDescent="0.25">
      <c r="A125" s="4"/>
      <c r="B125" s="8"/>
      <c r="C125" s="8"/>
      <c r="D125" s="8"/>
      <c r="E125" s="8"/>
      <c r="F125" s="8"/>
      <c r="G125" s="7" t="s">
        <v>1033</v>
      </c>
      <c r="H125" s="7" t="s">
        <v>85</v>
      </c>
      <c r="I125" s="3" t="s">
        <v>738</v>
      </c>
      <c r="J125" s="19" t="s">
        <v>1034</v>
      </c>
      <c r="K125" s="20" t="s">
        <v>1035</v>
      </c>
      <c r="L125" s="21">
        <f t="shared" si="8"/>
        <v>1.3194444444444398E-2</v>
      </c>
      <c r="M125" s="22">
        <f t="shared" si="9"/>
        <v>23</v>
      </c>
    </row>
    <row r="126" spans="1:13" x14ac:dyDescent="0.25">
      <c r="A126" s="4"/>
      <c r="B126" s="8"/>
      <c r="C126" s="7" t="s">
        <v>677</v>
      </c>
      <c r="D126" s="7" t="s">
        <v>678</v>
      </c>
      <c r="E126" s="7" t="s">
        <v>678</v>
      </c>
      <c r="F126" s="7" t="s">
        <v>5</v>
      </c>
      <c r="G126" s="7" t="s">
        <v>1036</v>
      </c>
      <c r="H126" s="7" t="s">
        <v>3</v>
      </c>
      <c r="I126" s="3" t="s">
        <v>738</v>
      </c>
      <c r="J126" s="6" t="s">
        <v>1037</v>
      </c>
      <c r="K126" s="5" t="s">
        <v>1038</v>
      </c>
      <c r="L126" s="17">
        <f t="shared" si="8"/>
        <v>2.1377314814814807E-2</v>
      </c>
      <c r="M126">
        <f t="shared" si="9"/>
        <v>4</v>
      </c>
    </row>
    <row r="127" spans="1:13" x14ac:dyDescent="0.25">
      <c r="A127" s="4"/>
      <c r="B127" s="8"/>
      <c r="C127" s="7" t="s">
        <v>77</v>
      </c>
      <c r="D127" s="7" t="s">
        <v>76</v>
      </c>
      <c r="E127" s="7" t="s">
        <v>76</v>
      </c>
      <c r="F127" s="7" t="s">
        <v>5</v>
      </c>
      <c r="G127" s="13" t="s">
        <v>21</v>
      </c>
      <c r="H127" s="12"/>
      <c r="I127" s="11"/>
      <c r="J127" s="10"/>
      <c r="K127" s="9"/>
    </row>
    <row r="128" spans="1:13" x14ac:dyDescent="0.25">
      <c r="A128" s="4"/>
      <c r="B128" s="8"/>
      <c r="C128" s="8"/>
      <c r="D128" s="8"/>
      <c r="E128" s="8"/>
      <c r="F128" s="8"/>
      <c r="G128" s="7" t="s">
        <v>1039</v>
      </c>
      <c r="H128" s="7" t="s">
        <v>3</v>
      </c>
      <c r="I128" s="3" t="s">
        <v>738</v>
      </c>
      <c r="J128" s="24" t="s">
        <v>1040</v>
      </c>
      <c r="K128" s="25" t="s">
        <v>1041</v>
      </c>
      <c r="L128" s="26">
        <f t="shared" si="8"/>
        <v>1.1180555555555553E-2</v>
      </c>
      <c r="M128" s="27">
        <v>0</v>
      </c>
    </row>
    <row r="129" spans="1:13" x14ac:dyDescent="0.25">
      <c r="A129" s="4"/>
      <c r="B129" s="8"/>
      <c r="C129" s="8"/>
      <c r="D129" s="8"/>
      <c r="E129" s="8"/>
      <c r="F129" s="8"/>
      <c r="G129" s="7" t="s">
        <v>1042</v>
      </c>
      <c r="H129" s="7" t="s">
        <v>3</v>
      </c>
      <c r="I129" s="3" t="s">
        <v>738</v>
      </c>
      <c r="J129" s="6" t="s">
        <v>1043</v>
      </c>
      <c r="K129" s="5" t="s">
        <v>1044</v>
      </c>
      <c r="L129" s="17">
        <f t="shared" si="8"/>
        <v>1.1111111111111294E-2</v>
      </c>
      <c r="M129">
        <f t="shared" si="9"/>
        <v>21</v>
      </c>
    </row>
    <row r="130" spans="1:13" x14ac:dyDescent="0.25">
      <c r="A130" s="3" t="s">
        <v>41</v>
      </c>
      <c r="B130" s="7" t="s">
        <v>40</v>
      </c>
      <c r="C130" s="13" t="s">
        <v>21</v>
      </c>
      <c r="D130" s="12"/>
      <c r="E130" s="12"/>
      <c r="F130" s="12"/>
      <c r="G130" s="12"/>
      <c r="H130" s="12"/>
      <c r="I130" s="11"/>
      <c r="J130" s="10"/>
      <c r="K130" s="9"/>
    </row>
    <row r="131" spans="1:13" x14ac:dyDescent="0.25">
      <c r="A131" s="4"/>
      <c r="B131" s="8"/>
      <c r="C131" s="7" t="s">
        <v>1045</v>
      </c>
      <c r="D131" s="7" t="s">
        <v>1046</v>
      </c>
      <c r="E131" s="7" t="s">
        <v>1046</v>
      </c>
      <c r="F131" s="7" t="s">
        <v>27</v>
      </c>
      <c r="G131" s="7" t="s">
        <v>1047</v>
      </c>
      <c r="H131" s="7" t="s">
        <v>3</v>
      </c>
      <c r="I131" s="3" t="s">
        <v>738</v>
      </c>
      <c r="J131" s="6" t="s">
        <v>1048</v>
      </c>
      <c r="K131" s="5" t="s">
        <v>1049</v>
      </c>
      <c r="L131" s="17">
        <f t="shared" ref="L131:L140" si="10">K131-J131</f>
        <v>2.2349537037037015E-2</v>
      </c>
      <c r="M131">
        <f t="shared" ref="M131:M140" si="11">HOUR(J131)</f>
        <v>15</v>
      </c>
    </row>
    <row r="132" spans="1:13" x14ac:dyDescent="0.25">
      <c r="A132" s="4"/>
      <c r="B132" s="8"/>
      <c r="C132" s="7" t="s">
        <v>39</v>
      </c>
      <c r="D132" s="7" t="s">
        <v>38</v>
      </c>
      <c r="E132" s="7" t="s">
        <v>38</v>
      </c>
      <c r="F132" s="7" t="s">
        <v>27</v>
      </c>
      <c r="G132" s="7" t="s">
        <v>1050</v>
      </c>
      <c r="H132" s="7" t="s">
        <v>3</v>
      </c>
      <c r="I132" s="3" t="s">
        <v>738</v>
      </c>
      <c r="J132" s="6" t="s">
        <v>1051</v>
      </c>
      <c r="K132" s="5" t="s">
        <v>1052</v>
      </c>
      <c r="L132" s="17">
        <f t="shared" si="10"/>
        <v>2.9166666666666619E-2</v>
      </c>
      <c r="M132">
        <f t="shared" si="11"/>
        <v>11</v>
      </c>
    </row>
    <row r="133" spans="1:13" x14ac:dyDescent="0.25">
      <c r="A133" s="3" t="s">
        <v>23</v>
      </c>
      <c r="B133" s="7" t="s">
        <v>22</v>
      </c>
      <c r="C133" s="13" t="s">
        <v>21</v>
      </c>
      <c r="D133" s="12"/>
      <c r="E133" s="12"/>
      <c r="F133" s="12"/>
      <c r="G133" s="12"/>
      <c r="H133" s="12"/>
      <c r="I133" s="11"/>
      <c r="J133" s="10"/>
      <c r="K133" s="9"/>
    </row>
    <row r="134" spans="1:13" x14ac:dyDescent="0.25">
      <c r="A134" s="4"/>
      <c r="B134" s="8"/>
      <c r="C134" s="7" t="s">
        <v>1053</v>
      </c>
      <c r="D134" s="7" t="s">
        <v>1054</v>
      </c>
      <c r="E134" s="7" t="s">
        <v>1055</v>
      </c>
      <c r="F134" s="7" t="s">
        <v>5</v>
      </c>
      <c r="G134" s="13" t="s">
        <v>21</v>
      </c>
      <c r="H134" s="12"/>
      <c r="I134" s="11"/>
      <c r="J134" s="10"/>
      <c r="K134" s="9"/>
    </row>
    <row r="135" spans="1:13" x14ac:dyDescent="0.25">
      <c r="A135" s="4"/>
      <c r="B135" s="8"/>
      <c r="C135" s="8"/>
      <c r="D135" s="8"/>
      <c r="E135" s="8"/>
      <c r="F135" s="8"/>
      <c r="G135" s="7" t="s">
        <v>1056</v>
      </c>
      <c r="H135" s="7" t="s">
        <v>3</v>
      </c>
      <c r="I135" s="3" t="s">
        <v>738</v>
      </c>
      <c r="J135" s="6" t="s">
        <v>1057</v>
      </c>
      <c r="K135" s="5" t="s">
        <v>1058</v>
      </c>
      <c r="L135" s="17">
        <f t="shared" si="10"/>
        <v>2.6701388888888844E-2</v>
      </c>
      <c r="M135">
        <f t="shared" si="11"/>
        <v>11</v>
      </c>
    </row>
    <row r="136" spans="1:13" x14ac:dyDescent="0.25">
      <c r="A136" s="4"/>
      <c r="B136" s="8"/>
      <c r="C136" s="8"/>
      <c r="D136" s="8"/>
      <c r="E136" s="8"/>
      <c r="F136" s="8"/>
      <c r="G136" s="7" t="s">
        <v>1059</v>
      </c>
      <c r="H136" s="7" t="s">
        <v>3</v>
      </c>
      <c r="I136" s="3" t="s">
        <v>738</v>
      </c>
      <c r="J136" s="6" t="s">
        <v>1060</v>
      </c>
      <c r="K136" s="5" t="s">
        <v>1061</v>
      </c>
      <c r="L136" s="17">
        <f t="shared" si="10"/>
        <v>1.4409722222222143E-2</v>
      </c>
      <c r="M136">
        <f t="shared" si="11"/>
        <v>14</v>
      </c>
    </row>
    <row r="137" spans="1:13" x14ac:dyDescent="0.25">
      <c r="A137" s="4"/>
      <c r="B137" s="8"/>
      <c r="C137" s="7" t="s">
        <v>1062</v>
      </c>
      <c r="D137" s="7" t="s">
        <v>1063</v>
      </c>
      <c r="E137" s="7" t="s">
        <v>1064</v>
      </c>
      <c r="F137" s="7" t="s">
        <v>5</v>
      </c>
      <c r="G137" s="7" t="s">
        <v>1065</v>
      </c>
      <c r="H137" s="7" t="s">
        <v>3</v>
      </c>
      <c r="I137" s="3" t="s">
        <v>738</v>
      </c>
      <c r="J137" s="6" t="s">
        <v>1066</v>
      </c>
      <c r="K137" s="5" t="s">
        <v>1067</v>
      </c>
      <c r="L137" s="17">
        <f t="shared" si="10"/>
        <v>1.785879629629622E-2</v>
      </c>
      <c r="M137">
        <f t="shared" si="11"/>
        <v>11</v>
      </c>
    </row>
    <row r="138" spans="1:13" x14ac:dyDescent="0.25">
      <c r="A138" s="4"/>
      <c r="B138" s="8"/>
      <c r="C138" s="7" t="s">
        <v>8</v>
      </c>
      <c r="D138" s="7" t="s">
        <v>7</v>
      </c>
      <c r="E138" s="7" t="s">
        <v>6</v>
      </c>
      <c r="F138" s="7" t="s">
        <v>5</v>
      </c>
      <c r="G138" s="13" t="s">
        <v>21</v>
      </c>
      <c r="H138" s="12"/>
      <c r="I138" s="11"/>
      <c r="J138" s="10"/>
      <c r="K138" s="9"/>
    </row>
    <row r="139" spans="1:13" x14ac:dyDescent="0.25">
      <c r="A139" s="4"/>
      <c r="B139" s="8"/>
      <c r="C139" s="8"/>
      <c r="D139" s="8"/>
      <c r="E139" s="8"/>
      <c r="F139" s="8"/>
      <c r="G139" s="7" t="s">
        <v>1068</v>
      </c>
      <c r="H139" s="7" t="s">
        <v>3</v>
      </c>
      <c r="I139" s="3" t="s">
        <v>738</v>
      </c>
      <c r="J139" s="6" t="s">
        <v>1069</v>
      </c>
      <c r="K139" s="5" t="s">
        <v>1070</v>
      </c>
      <c r="L139" s="17">
        <f t="shared" si="10"/>
        <v>2.6759259259259316E-2</v>
      </c>
      <c r="M139">
        <f t="shared" si="11"/>
        <v>8</v>
      </c>
    </row>
    <row r="140" spans="1:13" x14ac:dyDescent="0.25">
      <c r="A140" s="4"/>
      <c r="B140" s="4"/>
      <c r="C140" s="4"/>
      <c r="D140" s="4"/>
      <c r="E140" s="4"/>
      <c r="F140" s="4"/>
      <c r="G140" s="3" t="s">
        <v>1071</v>
      </c>
      <c r="H140" s="3" t="s">
        <v>3</v>
      </c>
      <c r="I140" s="3" t="s">
        <v>738</v>
      </c>
      <c r="J140" s="2" t="s">
        <v>1072</v>
      </c>
      <c r="K140" s="1" t="s">
        <v>1073</v>
      </c>
      <c r="L140" s="17">
        <f t="shared" si="10"/>
        <v>1.4641203703703698E-2</v>
      </c>
      <c r="M140">
        <f t="shared" si="11"/>
        <v>17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"/>
  <sheetViews>
    <sheetView topLeftCell="I1" zoomScale="98" zoomScaleNormal="98" workbookViewId="0">
      <selection activeCell="O28" sqref="O28:R31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5" t="s">
        <v>347</v>
      </c>
      <c r="B1" s="16"/>
      <c r="C1" s="15" t="s">
        <v>346</v>
      </c>
      <c r="D1" s="16"/>
      <c r="E1" s="15" t="s">
        <v>345</v>
      </c>
      <c r="F1" s="15" t="s">
        <v>344</v>
      </c>
      <c r="G1" s="15" t="s">
        <v>343</v>
      </c>
      <c r="H1" s="15" t="s">
        <v>342</v>
      </c>
      <c r="I1" s="15" t="s">
        <v>341</v>
      </c>
      <c r="J1" s="3" t="s">
        <v>340</v>
      </c>
      <c r="K1" s="3" t="s">
        <v>339</v>
      </c>
      <c r="L1" s="17" t="s">
        <v>1709</v>
      </c>
      <c r="M1" t="s">
        <v>1706</v>
      </c>
      <c r="O1" t="s">
        <v>1707</v>
      </c>
      <c r="P1" t="s">
        <v>1708</v>
      </c>
      <c r="Q1" t="s">
        <v>1710</v>
      </c>
      <c r="R1" t="s">
        <v>1711</v>
      </c>
      <c r="S1" t="s">
        <v>1712</v>
      </c>
    </row>
    <row r="2" spans="1:19" x14ac:dyDescent="0.25">
      <c r="A2" s="14" t="s">
        <v>338</v>
      </c>
      <c r="B2" s="12"/>
      <c r="C2" s="12"/>
      <c r="D2" s="12"/>
      <c r="E2" s="12"/>
      <c r="F2" s="12"/>
      <c r="G2" s="12"/>
      <c r="H2" s="12"/>
      <c r="I2" s="11"/>
      <c r="J2" s="10"/>
      <c r="K2" s="9"/>
      <c r="O2">
        <v>0</v>
      </c>
      <c r="P2">
        <f>COUNTIF(M:M,"0")</f>
        <v>1</v>
      </c>
      <c r="Q2">
        <f>AVERAGE($P$2:$P$25)</f>
        <v>5.083333333333333</v>
      </c>
      <c r="R2" s="18">
        <f>AVERAGEIF(M:M,O2,L:L)</f>
        <v>1.5509259259259257E-2</v>
      </c>
      <c r="S2" s="17">
        <f>AVERAGEIF($R$2:$R$25, "&lt;&gt; 0")</f>
        <v>1.911340510136084E-2</v>
      </c>
    </row>
    <row r="3" spans="1:19" x14ac:dyDescent="0.25">
      <c r="A3" s="3" t="s">
        <v>72</v>
      </c>
      <c r="B3" s="7" t="s">
        <v>71</v>
      </c>
      <c r="C3" s="13" t="s">
        <v>21</v>
      </c>
      <c r="D3" s="12"/>
      <c r="E3" s="12"/>
      <c r="F3" s="12"/>
      <c r="G3" s="12"/>
      <c r="H3" s="12"/>
      <c r="I3" s="11"/>
      <c r="J3" s="10"/>
      <c r="K3" s="9"/>
      <c r="O3">
        <v>1</v>
      </c>
      <c r="P3">
        <f>COUNTIF(M:M,"1")</f>
        <v>2</v>
      </c>
      <c r="Q3">
        <f t="shared" ref="Q3:Q25" si="0">AVERAGE($P$2:$P$25)</f>
        <v>5.083333333333333</v>
      </c>
      <c r="R3" s="18">
        <f t="shared" ref="R3:R25" si="1">AVERAGEIF(M:M,O3,L:L)</f>
        <v>2.2332175925925922E-2</v>
      </c>
      <c r="S3" s="17">
        <f t="shared" ref="S3:S25" si="2">AVERAGEIF($R$2:$R$25, "&lt;&gt; 0")</f>
        <v>1.911340510136084E-2</v>
      </c>
    </row>
    <row r="4" spans="1:19" x14ac:dyDescent="0.25">
      <c r="A4" s="4"/>
      <c r="B4" s="8"/>
      <c r="C4" s="7" t="s">
        <v>65</v>
      </c>
      <c r="D4" s="7" t="s">
        <v>64</v>
      </c>
      <c r="E4" s="7" t="s">
        <v>64</v>
      </c>
      <c r="F4" s="7" t="s">
        <v>5</v>
      </c>
      <c r="G4" s="13" t="s">
        <v>21</v>
      </c>
      <c r="H4" s="12"/>
      <c r="I4" s="11"/>
      <c r="J4" s="10"/>
      <c r="K4" s="9"/>
      <c r="O4">
        <v>2</v>
      </c>
      <c r="P4">
        <f>COUNTIF(M:M,"2")</f>
        <v>1</v>
      </c>
      <c r="Q4">
        <f t="shared" si="0"/>
        <v>5.083333333333333</v>
      </c>
      <c r="R4" s="18">
        <f t="shared" si="1"/>
        <v>1.1342592592592585E-2</v>
      </c>
      <c r="S4" s="17">
        <f t="shared" si="2"/>
        <v>1.911340510136084E-2</v>
      </c>
    </row>
    <row r="5" spans="1:19" x14ac:dyDescent="0.25">
      <c r="A5" s="4"/>
      <c r="B5" s="8"/>
      <c r="C5" s="8"/>
      <c r="D5" s="8"/>
      <c r="E5" s="8"/>
      <c r="F5" s="8"/>
      <c r="G5" s="7" t="s">
        <v>1074</v>
      </c>
      <c r="H5" s="7" t="s">
        <v>56</v>
      </c>
      <c r="I5" s="3" t="s">
        <v>1075</v>
      </c>
      <c r="J5" s="6" t="s">
        <v>1076</v>
      </c>
      <c r="K5" s="5" t="s">
        <v>1077</v>
      </c>
      <c r="L5" s="17">
        <f t="shared" ref="L5:L66" si="3">K5-J5</f>
        <v>1.6724537037037024E-2</v>
      </c>
      <c r="M5">
        <f t="shared" ref="M5:M66" si="4">HOUR(J5)</f>
        <v>9</v>
      </c>
      <c r="O5">
        <v>3</v>
      </c>
      <c r="P5">
        <f>COUNTIF(M:M,"3")</f>
        <v>3</v>
      </c>
      <c r="Q5">
        <f t="shared" si="0"/>
        <v>5.083333333333333</v>
      </c>
      <c r="R5" s="18">
        <f t="shared" si="1"/>
        <v>1.3695987654320988E-2</v>
      </c>
      <c r="S5" s="17">
        <f t="shared" si="2"/>
        <v>1.911340510136084E-2</v>
      </c>
    </row>
    <row r="6" spans="1:19" x14ac:dyDescent="0.25">
      <c r="A6" s="4"/>
      <c r="B6" s="8"/>
      <c r="C6" s="8"/>
      <c r="D6" s="8"/>
      <c r="E6" s="8"/>
      <c r="F6" s="8"/>
      <c r="G6" s="7" t="s">
        <v>1078</v>
      </c>
      <c r="H6" s="7" t="s">
        <v>56</v>
      </c>
      <c r="I6" s="3" t="s">
        <v>1075</v>
      </c>
      <c r="J6" s="6" t="s">
        <v>1079</v>
      </c>
      <c r="K6" s="5" t="s">
        <v>1080</v>
      </c>
      <c r="L6" s="17">
        <f t="shared" si="3"/>
        <v>5.8703703703703647E-2</v>
      </c>
      <c r="M6">
        <f t="shared" si="4"/>
        <v>10</v>
      </c>
      <c r="O6">
        <v>4</v>
      </c>
      <c r="P6">
        <f>COUNTIF(M:M,"4")</f>
        <v>5</v>
      </c>
      <c r="Q6">
        <f t="shared" si="0"/>
        <v>5.083333333333333</v>
      </c>
      <c r="R6" s="18">
        <f t="shared" si="1"/>
        <v>1.9043981481481481E-2</v>
      </c>
      <c r="S6" s="17">
        <f t="shared" si="2"/>
        <v>1.911340510136084E-2</v>
      </c>
    </row>
    <row r="7" spans="1:19" x14ac:dyDescent="0.25">
      <c r="A7" s="4"/>
      <c r="B7" s="8"/>
      <c r="C7" s="8"/>
      <c r="D7" s="8"/>
      <c r="E7" s="8"/>
      <c r="F7" s="8"/>
      <c r="G7" s="7" t="s">
        <v>1081</v>
      </c>
      <c r="H7" s="7" t="s">
        <v>56</v>
      </c>
      <c r="I7" s="3" t="s">
        <v>1075</v>
      </c>
      <c r="J7" s="6" t="s">
        <v>1082</v>
      </c>
      <c r="K7" s="5" t="s">
        <v>1083</v>
      </c>
      <c r="L7" s="17">
        <f t="shared" si="3"/>
        <v>1.3819444444444495E-2</v>
      </c>
      <c r="M7">
        <f t="shared" si="4"/>
        <v>15</v>
      </c>
      <c r="O7">
        <v>5</v>
      </c>
      <c r="P7">
        <f>COUNTIF(M:M,"5")</f>
        <v>8</v>
      </c>
      <c r="Q7">
        <f t="shared" si="0"/>
        <v>5.083333333333333</v>
      </c>
      <c r="R7" s="18">
        <f t="shared" si="1"/>
        <v>2.0960648148148131E-2</v>
      </c>
      <c r="S7" s="17">
        <f t="shared" si="2"/>
        <v>1.911340510136084E-2</v>
      </c>
    </row>
    <row r="8" spans="1:19" x14ac:dyDescent="0.25">
      <c r="A8" s="4"/>
      <c r="B8" s="8"/>
      <c r="C8" s="7" t="s">
        <v>1084</v>
      </c>
      <c r="D8" s="7" t="s">
        <v>1085</v>
      </c>
      <c r="E8" s="7" t="s">
        <v>1085</v>
      </c>
      <c r="F8" s="7" t="s">
        <v>5</v>
      </c>
      <c r="G8" s="7" t="s">
        <v>1086</v>
      </c>
      <c r="H8" s="7" t="s">
        <v>56</v>
      </c>
      <c r="I8" s="3" t="s">
        <v>1075</v>
      </c>
      <c r="J8" s="6" t="s">
        <v>1087</v>
      </c>
      <c r="K8" s="5" t="s">
        <v>1088</v>
      </c>
      <c r="L8" s="17">
        <f t="shared" si="3"/>
        <v>2.7569444444444445E-2</v>
      </c>
      <c r="M8">
        <f t="shared" si="4"/>
        <v>1</v>
      </c>
      <c r="O8">
        <v>6</v>
      </c>
      <c r="P8">
        <f>COUNTIF(M:M,"6")</f>
        <v>12</v>
      </c>
      <c r="Q8">
        <f t="shared" si="0"/>
        <v>5.083333333333333</v>
      </c>
      <c r="R8" s="18">
        <f t="shared" si="1"/>
        <v>1.9379822530864201E-2</v>
      </c>
      <c r="S8" s="17">
        <f t="shared" si="2"/>
        <v>1.911340510136084E-2</v>
      </c>
    </row>
    <row r="9" spans="1:19" x14ac:dyDescent="0.25">
      <c r="A9" s="4"/>
      <c r="B9" s="8"/>
      <c r="C9" s="7" t="s">
        <v>53</v>
      </c>
      <c r="D9" s="7" t="s">
        <v>52</v>
      </c>
      <c r="E9" s="7" t="s">
        <v>52</v>
      </c>
      <c r="F9" s="7" t="s">
        <v>5</v>
      </c>
      <c r="G9" s="13" t="s">
        <v>21</v>
      </c>
      <c r="H9" s="12"/>
      <c r="I9" s="11"/>
      <c r="J9" s="10"/>
      <c r="K9" s="9"/>
      <c r="O9">
        <v>7</v>
      </c>
      <c r="P9">
        <f>COUNTIF(M:M,"7")</f>
        <v>11</v>
      </c>
      <c r="Q9">
        <f t="shared" si="0"/>
        <v>5.083333333333333</v>
      </c>
      <c r="R9" s="18">
        <f t="shared" si="1"/>
        <v>1.8023989898989914E-2</v>
      </c>
      <c r="S9" s="17">
        <f t="shared" si="2"/>
        <v>1.911340510136084E-2</v>
      </c>
    </row>
    <row r="10" spans="1:19" x14ac:dyDescent="0.25">
      <c r="A10" s="4"/>
      <c r="B10" s="8"/>
      <c r="C10" s="8"/>
      <c r="D10" s="8"/>
      <c r="E10" s="8"/>
      <c r="F10" s="8"/>
      <c r="G10" s="7" t="s">
        <v>1089</v>
      </c>
      <c r="H10" s="7" t="s">
        <v>56</v>
      </c>
      <c r="I10" s="3" t="s">
        <v>1075</v>
      </c>
      <c r="J10" s="6" t="s">
        <v>1090</v>
      </c>
      <c r="K10" s="5" t="s">
        <v>1091</v>
      </c>
      <c r="L10" s="17">
        <f t="shared" si="3"/>
        <v>5.4965277777777821E-2</v>
      </c>
      <c r="M10">
        <f t="shared" si="4"/>
        <v>10</v>
      </c>
      <c r="O10">
        <v>8</v>
      </c>
      <c r="P10">
        <f>COUNTIF(M:M,"8")</f>
        <v>7</v>
      </c>
      <c r="Q10">
        <f t="shared" si="0"/>
        <v>5.083333333333333</v>
      </c>
      <c r="R10" s="18">
        <f t="shared" si="1"/>
        <v>2.6319444444444458E-2</v>
      </c>
      <c r="S10" s="17">
        <f t="shared" si="2"/>
        <v>1.911340510136084E-2</v>
      </c>
    </row>
    <row r="11" spans="1:19" x14ac:dyDescent="0.25">
      <c r="A11" s="4"/>
      <c r="B11" s="8"/>
      <c r="C11" s="8"/>
      <c r="D11" s="8"/>
      <c r="E11" s="8"/>
      <c r="F11" s="8"/>
      <c r="G11" s="7" t="s">
        <v>1092</v>
      </c>
      <c r="H11" s="7" t="s">
        <v>56</v>
      </c>
      <c r="I11" s="3" t="s">
        <v>1075</v>
      </c>
      <c r="J11" s="6" t="s">
        <v>1093</v>
      </c>
      <c r="K11" s="5" t="s">
        <v>1094</v>
      </c>
      <c r="L11" s="17">
        <f t="shared" si="3"/>
        <v>5.2060185185185182E-2</v>
      </c>
      <c r="M11">
        <f t="shared" si="4"/>
        <v>11</v>
      </c>
      <c r="O11">
        <v>9</v>
      </c>
      <c r="P11">
        <f>COUNTIF(M:M,"9")</f>
        <v>12</v>
      </c>
      <c r="Q11">
        <f t="shared" si="0"/>
        <v>5.083333333333333</v>
      </c>
      <c r="R11" s="18">
        <f t="shared" si="1"/>
        <v>2.1487268518518513E-2</v>
      </c>
      <c r="S11" s="17">
        <f t="shared" si="2"/>
        <v>1.911340510136084E-2</v>
      </c>
    </row>
    <row r="12" spans="1:19" x14ac:dyDescent="0.25">
      <c r="A12" s="4"/>
      <c r="B12" s="8"/>
      <c r="C12" s="8"/>
      <c r="D12" s="8"/>
      <c r="E12" s="8"/>
      <c r="F12" s="8"/>
      <c r="G12" s="7" t="s">
        <v>1095</v>
      </c>
      <c r="H12" s="7" t="s">
        <v>56</v>
      </c>
      <c r="I12" s="3" t="s">
        <v>1075</v>
      </c>
      <c r="J12" s="6" t="s">
        <v>1096</v>
      </c>
      <c r="K12" s="5" t="s">
        <v>1097</v>
      </c>
      <c r="L12" s="17">
        <f t="shared" si="3"/>
        <v>1.6909722222222201E-2</v>
      </c>
      <c r="M12">
        <f t="shared" si="4"/>
        <v>15</v>
      </c>
      <c r="O12">
        <v>10</v>
      </c>
      <c r="P12">
        <f>COUNTIF(M:M,"10")</f>
        <v>12</v>
      </c>
      <c r="Q12">
        <f t="shared" si="0"/>
        <v>5.083333333333333</v>
      </c>
      <c r="R12" s="18">
        <f t="shared" si="1"/>
        <v>3.5559413580246932E-2</v>
      </c>
      <c r="S12" s="17">
        <f t="shared" si="2"/>
        <v>1.911340510136084E-2</v>
      </c>
    </row>
    <row r="13" spans="1:19" x14ac:dyDescent="0.25">
      <c r="A13" s="4"/>
      <c r="B13" s="8"/>
      <c r="C13" s="8"/>
      <c r="D13" s="8"/>
      <c r="E13" s="8"/>
      <c r="F13" s="8"/>
      <c r="G13" s="7" t="s">
        <v>1098</v>
      </c>
      <c r="H13" s="7" t="s">
        <v>56</v>
      </c>
      <c r="I13" s="3" t="s">
        <v>1075</v>
      </c>
      <c r="J13" s="6" t="s">
        <v>1099</v>
      </c>
      <c r="K13" s="5" t="s">
        <v>1100</v>
      </c>
      <c r="L13" s="17">
        <f t="shared" si="3"/>
        <v>1.4861111111111214E-2</v>
      </c>
      <c r="M13">
        <f t="shared" si="4"/>
        <v>17</v>
      </c>
      <c r="O13">
        <v>11</v>
      </c>
      <c r="P13">
        <f>COUNTIF(M:M,"11")</f>
        <v>8</v>
      </c>
      <c r="Q13">
        <f t="shared" si="0"/>
        <v>5.083333333333333</v>
      </c>
      <c r="R13" s="18">
        <f t="shared" si="1"/>
        <v>3.0863715277777794E-2</v>
      </c>
      <c r="S13" s="17">
        <f t="shared" si="2"/>
        <v>1.911340510136084E-2</v>
      </c>
    </row>
    <row r="14" spans="1:19" x14ac:dyDescent="0.25">
      <c r="A14" s="3" t="s">
        <v>337</v>
      </c>
      <c r="B14" s="7" t="s">
        <v>336</v>
      </c>
      <c r="C14" s="13" t="s">
        <v>21</v>
      </c>
      <c r="D14" s="12"/>
      <c r="E14" s="12"/>
      <c r="F14" s="12"/>
      <c r="G14" s="12"/>
      <c r="H14" s="12"/>
      <c r="I14" s="11"/>
      <c r="J14" s="10"/>
      <c r="K14" s="9"/>
      <c r="O14">
        <v>12</v>
      </c>
      <c r="P14">
        <f>COUNTIF(M:M,"12")</f>
        <v>5</v>
      </c>
      <c r="Q14">
        <f t="shared" si="0"/>
        <v>5.083333333333333</v>
      </c>
      <c r="R14" s="18">
        <f t="shared" si="1"/>
        <v>1.8689814814814777E-2</v>
      </c>
      <c r="S14" s="17">
        <f t="shared" si="2"/>
        <v>1.911340510136084E-2</v>
      </c>
    </row>
    <row r="15" spans="1:19" x14ac:dyDescent="0.25">
      <c r="A15" s="4"/>
      <c r="B15" s="8"/>
      <c r="C15" s="7" t="s">
        <v>335</v>
      </c>
      <c r="D15" s="7" t="s">
        <v>334</v>
      </c>
      <c r="E15" s="7" t="s">
        <v>334</v>
      </c>
      <c r="F15" s="7" t="s">
        <v>5</v>
      </c>
      <c r="G15" s="13" t="s">
        <v>21</v>
      </c>
      <c r="H15" s="12"/>
      <c r="I15" s="11"/>
      <c r="J15" s="10"/>
      <c r="K15" s="9"/>
      <c r="O15">
        <v>13</v>
      </c>
      <c r="P15">
        <f>COUNTIF(M:M,"13")</f>
        <v>5</v>
      </c>
      <c r="Q15">
        <f t="shared" si="0"/>
        <v>5.083333333333333</v>
      </c>
      <c r="R15" s="18">
        <f t="shared" si="1"/>
        <v>1.4662037037037057E-2</v>
      </c>
      <c r="S15" s="17">
        <f t="shared" si="2"/>
        <v>1.911340510136084E-2</v>
      </c>
    </row>
    <row r="16" spans="1:19" x14ac:dyDescent="0.25">
      <c r="A16" s="4"/>
      <c r="B16" s="8"/>
      <c r="C16" s="8"/>
      <c r="D16" s="8"/>
      <c r="E16" s="8"/>
      <c r="F16" s="8"/>
      <c r="G16" s="7" t="s">
        <v>1101</v>
      </c>
      <c r="H16" s="7" t="s">
        <v>56</v>
      </c>
      <c r="I16" s="3" t="s">
        <v>1075</v>
      </c>
      <c r="J16" s="6" t="s">
        <v>1102</v>
      </c>
      <c r="K16" s="5" t="s">
        <v>1103</v>
      </c>
      <c r="L16" s="17">
        <f t="shared" si="3"/>
        <v>2.5995370370370363E-2</v>
      </c>
      <c r="M16">
        <f t="shared" si="4"/>
        <v>8</v>
      </c>
      <c r="O16">
        <v>14</v>
      </c>
      <c r="P16">
        <f>COUNTIF(M:M,"14")</f>
        <v>11</v>
      </c>
      <c r="Q16">
        <f t="shared" si="0"/>
        <v>5.083333333333333</v>
      </c>
      <c r="R16" s="18">
        <f t="shared" si="1"/>
        <v>1.9373947811447845E-2</v>
      </c>
      <c r="S16" s="17">
        <f t="shared" si="2"/>
        <v>1.911340510136084E-2</v>
      </c>
    </row>
    <row r="17" spans="1:19" x14ac:dyDescent="0.25">
      <c r="A17" s="4"/>
      <c r="B17" s="8"/>
      <c r="C17" s="8"/>
      <c r="D17" s="8"/>
      <c r="E17" s="8"/>
      <c r="F17" s="8"/>
      <c r="G17" s="7" t="s">
        <v>1104</v>
      </c>
      <c r="H17" s="7" t="s">
        <v>56</v>
      </c>
      <c r="I17" s="3" t="s">
        <v>1075</v>
      </c>
      <c r="J17" s="6" t="s">
        <v>1105</v>
      </c>
      <c r="K17" s="5" t="s">
        <v>1106</v>
      </c>
      <c r="L17" s="17">
        <f t="shared" si="3"/>
        <v>4.5636574074074066E-2</v>
      </c>
      <c r="M17">
        <f t="shared" si="4"/>
        <v>11</v>
      </c>
      <c r="O17">
        <v>15</v>
      </c>
      <c r="P17">
        <f>COUNTIF(M:M,"15")</f>
        <v>3</v>
      </c>
      <c r="Q17">
        <f t="shared" si="0"/>
        <v>5.083333333333333</v>
      </c>
      <c r="R17" s="18">
        <f t="shared" si="1"/>
        <v>1.6265432098765482E-2</v>
      </c>
      <c r="S17" s="17">
        <f t="shared" si="2"/>
        <v>1.911340510136084E-2</v>
      </c>
    </row>
    <row r="18" spans="1:19" x14ac:dyDescent="0.25">
      <c r="A18" s="4"/>
      <c r="B18" s="8"/>
      <c r="C18" s="8"/>
      <c r="D18" s="8"/>
      <c r="E18" s="8"/>
      <c r="F18" s="8"/>
      <c r="G18" s="7" t="s">
        <v>1107</v>
      </c>
      <c r="H18" s="7" t="s">
        <v>56</v>
      </c>
      <c r="I18" s="3" t="s">
        <v>1075</v>
      </c>
      <c r="J18" s="6" t="s">
        <v>1108</v>
      </c>
      <c r="K18" s="5" t="s">
        <v>1109</v>
      </c>
      <c r="L18" s="17">
        <f t="shared" si="3"/>
        <v>1.7372685185185199E-2</v>
      </c>
      <c r="M18">
        <f t="shared" si="4"/>
        <v>14</v>
      </c>
      <c r="O18">
        <v>16</v>
      </c>
      <c r="P18">
        <f>COUNTIF(M:M,"16")</f>
        <v>2</v>
      </c>
      <c r="Q18">
        <f t="shared" si="0"/>
        <v>5.083333333333333</v>
      </c>
      <c r="R18" s="18">
        <f t="shared" si="1"/>
        <v>1.5891203703703671E-2</v>
      </c>
      <c r="S18" s="17">
        <f t="shared" si="2"/>
        <v>1.911340510136084E-2</v>
      </c>
    </row>
    <row r="19" spans="1:19" x14ac:dyDescent="0.25">
      <c r="A19" s="4"/>
      <c r="B19" s="8"/>
      <c r="C19" s="7" t="s">
        <v>65</v>
      </c>
      <c r="D19" s="7" t="s">
        <v>64</v>
      </c>
      <c r="E19" s="7" t="s">
        <v>64</v>
      </c>
      <c r="F19" s="7" t="s">
        <v>5</v>
      </c>
      <c r="G19" s="13" t="s">
        <v>21</v>
      </c>
      <c r="H19" s="12"/>
      <c r="I19" s="11"/>
      <c r="J19" s="10"/>
      <c r="K19" s="9"/>
      <c r="O19">
        <v>17</v>
      </c>
      <c r="P19">
        <f>COUNTIF(M:M,"17")</f>
        <v>3</v>
      </c>
      <c r="Q19">
        <f t="shared" si="0"/>
        <v>5.083333333333333</v>
      </c>
      <c r="R19" s="18">
        <f t="shared" si="1"/>
        <v>1.7866512345679115E-2</v>
      </c>
      <c r="S19" s="17">
        <f t="shared" si="2"/>
        <v>1.911340510136084E-2</v>
      </c>
    </row>
    <row r="20" spans="1:19" x14ac:dyDescent="0.25">
      <c r="A20" s="4"/>
      <c r="B20" s="8"/>
      <c r="C20" s="8"/>
      <c r="D20" s="8"/>
      <c r="E20" s="8"/>
      <c r="F20" s="8"/>
      <c r="G20" s="7" t="s">
        <v>1110</v>
      </c>
      <c r="H20" s="7" t="s">
        <v>56</v>
      </c>
      <c r="I20" s="3" t="s">
        <v>1075</v>
      </c>
      <c r="J20" s="6" t="s">
        <v>1111</v>
      </c>
      <c r="K20" s="5" t="s">
        <v>1112</v>
      </c>
      <c r="L20" s="17">
        <f t="shared" si="3"/>
        <v>1.501157407407408E-2</v>
      </c>
      <c r="M20">
        <f t="shared" si="4"/>
        <v>5</v>
      </c>
      <c r="O20">
        <v>18</v>
      </c>
      <c r="P20">
        <f>COUNTIF(M:M,"18")</f>
        <v>1</v>
      </c>
      <c r="Q20">
        <f t="shared" si="0"/>
        <v>5.083333333333333</v>
      </c>
      <c r="R20" s="18">
        <f t="shared" si="1"/>
        <v>1.6666666666666607E-2</v>
      </c>
      <c r="S20" s="17">
        <f t="shared" si="2"/>
        <v>1.911340510136084E-2</v>
      </c>
    </row>
    <row r="21" spans="1:19" x14ac:dyDescent="0.25">
      <c r="A21" s="4"/>
      <c r="B21" s="8"/>
      <c r="C21" s="8"/>
      <c r="D21" s="8"/>
      <c r="E21" s="8"/>
      <c r="F21" s="8"/>
      <c r="G21" s="7" t="s">
        <v>1113</v>
      </c>
      <c r="H21" s="7" t="s">
        <v>56</v>
      </c>
      <c r="I21" s="3" t="s">
        <v>1075</v>
      </c>
      <c r="J21" s="6" t="s">
        <v>1114</v>
      </c>
      <c r="K21" s="5" t="s">
        <v>1115</v>
      </c>
      <c r="L21" s="17">
        <f t="shared" si="3"/>
        <v>2.8530092592592593E-2</v>
      </c>
      <c r="M21">
        <f t="shared" si="4"/>
        <v>6</v>
      </c>
      <c r="O21">
        <v>19</v>
      </c>
      <c r="P21">
        <f>COUNTIF(M:M,"19")</f>
        <v>2</v>
      </c>
      <c r="Q21">
        <f t="shared" si="0"/>
        <v>5.083333333333333</v>
      </c>
      <c r="R21" s="18">
        <f t="shared" si="1"/>
        <v>1.6533564814814827E-2</v>
      </c>
      <c r="S21" s="17">
        <f t="shared" si="2"/>
        <v>1.911340510136084E-2</v>
      </c>
    </row>
    <row r="22" spans="1:19" x14ac:dyDescent="0.25">
      <c r="A22" s="4"/>
      <c r="B22" s="8"/>
      <c r="C22" s="8"/>
      <c r="D22" s="8"/>
      <c r="E22" s="8"/>
      <c r="F22" s="8"/>
      <c r="G22" s="7" t="s">
        <v>1116</v>
      </c>
      <c r="H22" s="7" t="s">
        <v>56</v>
      </c>
      <c r="I22" s="3" t="s">
        <v>1075</v>
      </c>
      <c r="J22" s="6" t="s">
        <v>1117</v>
      </c>
      <c r="K22" s="5" t="s">
        <v>1118</v>
      </c>
      <c r="L22" s="17">
        <f t="shared" si="3"/>
        <v>1.3773148148148118E-2</v>
      </c>
      <c r="M22">
        <f t="shared" si="4"/>
        <v>13</v>
      </c>
      <c r="O22">
        <v>20</v>
      </c>
      <c r="P22">
        <f>COUNTIF(M:M,"20")</f>
        <v>3</v>
      </c>
      <c r="Q22">
        <f t="shared" si="0"/>
        <v>5.083333333333333</v>
      </c>
      <c r="R22" s="18">
        <f t="shared" si="1"/>
        <v>1.5216049382716109E-2</v>
      </c>
      <c r="S22" s="17">
        <f t="shared" si="2"/>
        <v>1.911340510136084E-2</v>
      </c>
    </row>
    <row r="23" spans="1:19" x14ac:dyDescent="0.25">
      <c r="A23" s="4"/>
      <c r="B23" s="8"/>
      <c r="C23" s="7" t="s">
        <v>1119</v>
      </c>
      <c r="D23" s="7" t="s">
        <v>1120</v>
      </c>
      <c r="E23" s="7" t="s">
        <v>1120</v>
      </c>
      <c r="F23" s="7" t="s">
        <v>5</v>
      </c>
      <c r="G23" s="13" t="s">
        <v>21</v>
      </c>
      <c r="H23" s="12"/>
      <c r="I23" s="11"/>
      <c r="J23" s="10"/>
      <c r="K23" s="9"/>
      <c r="O23">
        <v>21</v>
      </c>
      <c r="P23">
        <f>COUNTIF(M:M,"21")</f>
        <v>2</v>
      </c>
      <c r="Q23">
        <f t="shared" si="0"/>
        <v>5.083333333333333</v>
      </c>
      <c r="R23" s="18">
        <f t="shared" si="1"/>
        <v>1.8582175925925981E-2</v>
      </c>
      <c r="S23" s="17">
        <f t="shared" si="2"/>
        <v>1.911340510136084E-2</v>
      </c>
    </row>
    <row r="24" spans="1:19" x14ac:dyDescent="0.25">
      <c r="A24" s="4"/>
      <c r="B24" s="8"/>
      <c r="C24" s="8"/>
      <c r="D24" s="8"/>
      <c r="E24" s="8"/>
      <c r="F24" s="8"/>
      <c r="G24" s="7" t="s">
        <v>1121</v>
      </c>
      <c r="H24" s="7" t="s">
        <v>44</v>
      </c>
      <c r="I24" s="3" t="s">
        <v>1075</v>
      </c>
      <c r="J24" s="6" t="s">
        <v>1122</v>
      </c>
      <c r="K24" s="5" t="s">
        <v>1123</v>
      </c>
      <c r="L24" s="17">
        <f t="shared" si="3"/>
        <v>2.1388888888888846E-2</v>
      </c>
      <c r="M24">
        <f t="shared" si="4"/>
        <v>5</v>
      </c>
      <c r="O24">
        <v>22</v>
      </c>
      <c r="P24">
        <f>COUNTIF(M:M,"22")</f>
        <v>1</v>
      </c>
      <c r="Q24">
        <f t="shared" si="0"/>
        <v>5.083333333333333</v>
      </c>
      <c r="R24" s="18">
        <f t="shared" si="1"/>
        <v>1.5173611111111152E-2</v>
      </c>
      <c r="S24" s="17">
        <f t="shared" si="2"/>
        <v>1.911340510136084E-2</v>
      </c>
    </row>
    <row r="25" spans="1:19" x14ac:dyDescent="0.25">
      <c r="A25" s="4"/>
      <c r="B25" s="8"/>
      <c r="C25" s="8"/>
      <c r="D25" s="8"/>
      <c r="E25" s="8"/>
      <c r="F25" s="8"/>
      <c r="G25" s="7" t="s">
        <v>1124</v>
      </c>
      <c r="H25" s="7" t="s">
        <v>56</v>
      </c>
      <c r="I25" s="3" t="s">
        <v>1075</v>
      </c>
      <c r="J25" s="6" t="s">
        <v>1125</v>
      </c>
      <c r="K25" s="5" t="s">
        <v>1126</v>
      </c>
      <c r="L25" s="17">
        <f t="shared" si="3"/>
        <v>3.3344907407407365E-2</v>
      </c>
      <c r="M25">
        <f t="shared" si="4"/>
        <v>9</v>
      </c>
      <c r="O25">
        <v>23</v>
      </c>
      <c r="P25">
        <f>COUNTIF(M:M,"23")</f>
        <v>2</v>
      </c>
      <c r="Q25">
        <f t="shared" si="0"/>
        <v>5.083333333333333</v>
      </c>
      <c r="R25" s="18">
        <f t="shared" si="1"/>
        <v>1.9282407407407387E-2</v>
      </c>
      <c r="S25" s="17">
        <f t="shared" si="2"/>
        <v>1.911340510136084E-2</v>
      </c>
    </row>
    <row r="26" spans="1:19" x14ac:dyDescent="0.25">
      <c r="A26" s="4"/>
      <c r="B26" s="8"/>
      <c r="C26" s="8"/>
      <c r="D26" s="8"/>
      <c r="E26" s="8"/>
      <c r="F26" s="8"/>
      <c r="G26" s="7" t="s">
        <v>1127</v>
      </c>
      <c r="H26" s="7" t="s">
        <v>44</v>
      </c>
      <c r="I26" s="3" t="s">
        <v>1075</v>
      </c>
      <c r="J26" s="6" t="s">
        <v>1128</v>
      </c>
      <c r="K26" s="5" t="s">
        <v>1129</v>
      </c>
      <c r="L26" s="17">
        <f t="shared" si="3"/>
        <v>1.3449074074074141E-2</v>
      </c>
      <c r="M26">
        <f t="shared" si="4"/>
        <v>13</v>
      </c>
      <c r="R26" s="22"/>
      <c r="S26" s="22"/>
    </row>
    <row r="27" spans="1:19" x14ac:dyDescent="0.25">
      <c r="A27" s="4"/>
      <c r="B27" s="8"/>
      <c r="C27" s="7" t="s">
        <v>130</v>
      </c>
      <c r="D27" s="7" t="s">
        <v>129</v>
      </c>
      <c r="E27" s="7" t="s">
        <v>129</v>
      </c>
      <c r="F27" s="7" t="s">
        <v>5</v>
      </c>
      <c r="G27" s="13" t="s">
        <v>21</v>
      </c>
      <c r="H27" s="12"/>
      <c r="I27" s="11"/>
      <c r="J27" s="10"/>
      <c r="K27" s="9"/>
    </row>
    <row r="28" spans="1:19" x14ac:dyDescent="0.25">
      <c r="A28" s="4"/>
      <c r="B28" s="8"/>
      <c r="C28" s="8"/>
      <c r="D28" s="8"/>
      <c r="E28" s="8"/>
      <c r="F28" s="8"/>
      <c r="G28" s="7" t="s">
        <v>1130</v>
      </c>
      <c r="H28" s="7" t="s">
        <v>56</v>
      </c>
      <c r="I28" s="3" t="s">
        <v>1075</v>
      </c>
      <c r="J28" s="6" t="s">
        <v>1131</v>
      </c>
      <c r="K28" s="5" t="s">
        <v>1132</v>
      </c>
      <c r="L28" s="17">
        <f t="shared" si="3"/>
        <v>1.3738425925925946E-2</v>
      </c>
      <c r="M28">
        <f t="shared" si="4"/>
        <v>3</v>
      </c>
      <c r="O28" s="6" t="s">
        <v>1426</v>
      </c>
      <c r="P28" s="5" t="s">
        <v>1427</v>
      </c>
      <c r="Q28" s="17">
        <f t="shared" ref="Q28" si="5">P28-O28</f>
        <v>1.5509259259259257E-2</v>
      </c>
      <c r="R28">
        <v>0</v>
      </c>
    </row>
    <row r="29" spans="1:19" x14ac:dyDescent="0.25">
      <c r="A29" s="4"/>
      <c r="B29" s="8"/>
      <c r="C29" s="8"/>
      <c r="D29" s="8"/>
      <c r="E29" s="8"/>
      <c r="F29" s="8"/>
      <c r="G29" s="7" t="s">
        <v>1133</v>
      </c>
      <c r="H29" s="7" t="s">
        <v>56</v>
      </c>
      <c r="I29" s="3" t="s">
        <v>1075</v>
      </c>
      <c r="J29" s="6" t="s">
        <v>1134</v>
      </c>
      <c r="K29" s="5" t="s">
        <v>1135</v>
      </c>
      <c r="L29" s="17">
        <f t="shared" si="3"/>
        <v>1.5289351851851873E-2</v>
      </c>
      <c r="M29">
        <f t="shared" si="4"/>
        <v>6</v>
      </c>
    </row>
    <row r="30" spans="1:19" x14ac:dyDescent="0.25">
      <c r="A30" s="4"/>
      <c r="B30" s="8"/>
      <c r="C30" s="8"/>
      <c r="D30" s="8"/>
      <c r="E30" s="8"/>
      <c r="F30" s="8"/>
      <c r="G30" s="7" t="s">
        <v>1136</v>
      </c>
      <c r="H30" s="7" t="s">
        <v>56</v>
      </c>
      <c r="I30" s="3" t="s">
        <v>1075</v>
      </c>
      <c r="J30" s="6" t="s">
        <v>1137</v>
      </c>
      <c r="K30" s="5" t="s">
        <v>1138</v>
      </c>
      <c r="L30" s="17">
        <f t="shared" si="3"/>
        <v>2.6215277777777823E-2</v>
      </c>
      <c r="M30">
        <f t="shared" si="4"/>
        <v>8</v>
      </c>
      <c r="O30" s="6" t="s">
        <v>1213</v>
      </c>
      <c r="P30" s="23" t="s">
        <v>1718</v>
      </c>
      <c r="Q30" s="17">
        <f t="shared" ref="Q30:Q31" si="6">P30-O30</f>
        <v>1.8194444444444513E-2</v>
      </c>
      <c r="R30">
        <f t="shared" ref="R30:R31" si="7">HOUR(O30)</f>
        <v>23</v>
      </c>
    </row>
    <row r="31" spans="1:19" x14ac:dyDescent="0.25">
      <c r="A31" s="4"/>
      <c r="B31" s="8"/>
      <c r="C31" s="8"/>
      <c r="D31" s="8"/>
      <c r="E31" s="8"/>
      <c r="F31" s="8"/>
      <c r="G31" s="7" t="s">
        <v>1139</v>
      </c>
      <c r="H31" s="7" t="s">
        <v>56</v>
      </c>
      <c r="I31" s="3" t="s">
        <v>1075</v>
      </c>
      <c r="J31" s="6" t="s">
        <v>1140</v>
      </c>
      <c r="K31" s="5" t="s">
        <v>1141</v>
      </c>
      <c r="L31" s="17">
        <f t="shared" si="3"/>
        <v>1.4884259259259291E-2</v>
      </c>
      <c r="M31">
        <f t="shared" si="4"/>
        <v>10</v>
      </c>
      <c r="O31" s="6" t="s">
        <v>1215</v>
      </c>
      <c r="P31" s="23" t="s">
        <v>1719</v>
      </c>
      <c r="Q31" s="17">
        <f t="shared" si="6"/>
        <v>2.0370370370370261E-2</v>
      </c>
      <c r="R31">
        <f t="shared" si="7"/>
        <v>23</v>
      </c>
    </row>
    <row r="32" spans="1:19" x14ac:dyDescent="0.25">
      <c r="A32" s="4"/>
      <c r="B32" s="8"/>
      <c r="C32" s="8"/>
      <c r="D32" s="8"/>
      <c r="E32" s="8"/>
      <c r="F32" s="8"/>
      <c r="G32" s="7" t="s">
        <v>1142</v>
      </c>
      <c r="H32" s="7" t="s">
        <v>56</v>
      </c>
      <c r="I32" s="3" t="s">
        <v>1075</v>
      </c>
      <c r="J32" s="6" t="s">
        <v>1143</v>
      </c>
      <c r="K32" s="5" t="s">
        <v>1144</v>
      </c>
      <c r="L32" s="17">
        <f t="shared" si="3"/>
        <v>1.9328703703703654E-2</v>
      </c>
      <c r="M32">
        <f t="shared" si="4"/>
        <v>12</v>
      </c>
    </row>
    <row r="33" spans="1:13" x14ac:dyDescent="0.25">
      <c r="A33" s="4"/>
      <c r="B33" s="8"/>
      <c r="C33" s="7" t="s">
        <v>312</v>
      </c>
      <c r="D33" s="7" t="s">
        <v>311</v>
      </c>
      <c r="E33" s="7" t="s">
        <v>310</v>
      </c>
      <c r="F33" s="7" t="s">
        <v>5</v>
      </c>
      <c r="G33" s="7" t="s">
        <v>1145</v>
      </c>
      <c r="H33" s="7" t="s">
        <v>56</v>
      </c>
      <c r="I33" s="3" t="s">
        <v>1075</v>
      </c>
      <c r="J33" s="6" t="s">
        <v>1146</v>
      </c>
      <c r="K33" s="5" t="s">
        <v>1147</v>
      </c>
      <c r="L33" s="17">
        <f t="shared" si="3"/>
        <v>1.9699074074074063E-2</v>
      </c>
      <c r="M33">
        <f t="shared" si="4"/>
        <v>6</v>
      </c>
    </row>
    <row r="34" spans="1:13" x14ac:dyDescent="0.25">
      <c r="A34" s="4"/>
      <c r="B34" s="8"/>
      <c r="C34" s="7" t="s">
        <v>306</v>
      </c>
      <c r="D34" s="7" t="s">
        <v>305</v>
      </c>
      <c r="E34" s="7" t="s">
        <v>305</v>
      </c>
      <c r="F34" s="7" t="s">
        <v>5</v>
      </c>
      <c r="G34" s="7" t="s">
        <v>1148</v>
      </c>
      <c r="H34" s="7" t="s">
        <v>56</v>
      </c>
      <c r="I34" s="3" t="s">
        <v>1075</v>
      </c>
      <c r="J34" s="6" t="s">
        <v>1149</v>
      </c>
      <c r="K34" s="5" t="s">
        <v>1150</v>
      </c>
      <c r="L34" s="17">
        <f t="shared" si="3"/>
        <v>2.912037037037038E-2</v>
      </c>
      <c r="M34">
        <f t="shared" si="4"/>
        <v>5</v>
      </c>
    </row>
    <row r="35" spans="1:13" x14ac:dyDescent="0.25">
      <c r="A35" s="4"/>
      <c r="B35" s="8"/>
      <c r="C35" s="7" t="s">
        <v>1151</v>
      </c>
      <c r="D35" s="7" t="s">
        <v>1152</v>
      </c>
      <c r="E35" s="7" t="s">
        <v>1152</v>
      </c>
      <c r="F35" s="7" t="s">
        <v>5</v>
      </c>
      <c r="G35" s="7" t="s">
        <v>1153</v>
      </c>
      <c r="H35" s="7" t="s">
        <v>56</v>
      </c>
      <c r="I35" s="3" t="s">
        <v>1075</v>
      </c>
      <c r="J35" s="6" t="s">
        <v>1154</v>
      </c>
      <c r="K35" s="5" t="s">
        <v>1155</v>
      </c>
      <c r="L35" s="17">
        <f t="shared" si="3"/>
        <v>1.8055555555555602E-2</v>
      </c>
      <c r="M35">
        <f t="shared" si="4"/>
        <v>14</v>
      </c>
    </row>
    <row r="36" spans="1:13" x14ac:dyDescent="0.25">
      <c r="A36" s="4"/>
      <c r="B36" s="8"/>
      <c r="C36" s="7" t="s">
        <v>53</v>
      </c>
      <c r="D36" s="7" t="s">
        <v>52</v>
      </c>
      <c r="E36" s="7" t="s">
        <v>52</v>
      </c>
      <c r="F36" s="7" t="s">
        <v>5</v>
      </c>
      <c r="G36" s="7" t="s">
        <v>1156</v>
      </c>
      <c r="H36" s="7" t="s">
        <v>56</v>
      </c>
      <c r="I36" s="3" t="s">
        <v>1075</v>
      </c>
      <c r="J36" s="6" t="s">
        <v>1157</v>
      </c>
      <c r="K36" s="5" t="s">
        <v>1158</v>
      </c>
      <c r="L36" s="17">
        <f t="shared" si="3"/>
        <v>1.6631944444444435E-2</v>
      </c>
      <c r="M36">
        <f t="shared" si="4"/>
        <v>6</v>
      </c>
    </row>
    <row r="37" spans="1:13" x14ac:dyDescent="0.25">
      <c r="A37" s="4"/>
      <c r="B37" s="8"/>
      <c r="C37" s="7" t="s">
        <v>401</v>
      </c>
      <c r="D37" s="7" t="s">
        <v>402</v>
      </c>
      <c r="E37" s="7" t="s">
        <v>402</v>
      </c>
      <c r="F37" s="7" t="s">
        <v>5</v>
      </c>
      <c r="G37" s="13" t="s">
        <v>21</v>
      </c>
      <c r="H37" s="12"/>
      <c r="I37" s="11"/>
      <c r="J37" s="10"/>
      <c r="K37" s="9"/>
    </row>
    <row r="38" spans="1:13" x14ac:dyDescent="0.25">
      <c r="A38" s="4"/>
      <c r="B38" s="8"/>
      <c r="C38" s="8"/>
      <c r="D38" s="8"/>
      <c r="E38" s="8"/>
      <c r="F38" s="8"/>
      <c r="G38" s="7" t="s">
        <v>1159</v>
      </c>
      <c r="H38" s="7" t="s">
        <v>56</v>
      </c>
      <c r="I38" s="3" t="s">
        <v>1075</v>
      </c>
      <c r="J38" s="6" t="s">
        <v>1160</v>
      </c>
      <c r="K38" s="5" t="s">
        <v>1161</v>
      </c>
      <c r="L38" s="17">
        <f t="shared" si="3"/>
        <v>1.6550925925925941E-2</v>
      </c>
      <c r="M38">
        <f t="shared" si="4"/>
        <v>8</v>
      </c>
    </row>
    <row r="39" spans="1:13" x14ac:dyDescent="0.25">
      <c r="A39" s="4"/>
      <c r="B39" s="8"/>
      <c r="C39" s="8"/>
      <c r="D39" s="8"/>
      <c r="E39" s="8"/>
      <c r="F39" s="8"/>
      <c r="G39" s="7" t="s">
        <v>1162</v>
      </c>
      <c r="H39" s="7" t="s">
        <v>56</v>
      </c>
      <c r="I39" s="3" t="s">
        <v>1075</v>
      </c>
      <c r="J39" s="6" t="s">
        <v>323</v>
      </c>
      <c r="K39" s="5" t="s">
        <v>1163</v>
      </c>
      <c r="L39" s="17">
        <f t="shared" si="3"/>
        <v>4.1354166666666747E-2</v>
      </c>
      <c r="M39">
        <f t="shared" si="4"/>
        <v>10</v>
      </c>
    </row>
    <row r="40" spans="1:13" x14ac:dyDescent="0.25">
      <c r="A40" s="4"/>
      <c r="B40" s="8"/>
      <c r="C40" s="7" t="s">
        <v>292</v>
      </c>
      <c r="D40" s="7" t="s">
        <v>291</v>
      </c>
      <c r="E40" s="7" t="s">
        <v>291</v>
      </c>
      <c r="F40" s="7" t="s">
        <v>5</v>
      </c>
      <c r="G40" s="7" t="s">
        <v>1164</v>
      </c>
      <c r="H40" s="7" t="s">
        <v>56</v>
      </c>
      <c r="I40" s="3" t="s">
        <v>1075</v>
      </c>
      <c r="J40" s="6" t="s">
        <v>1165</v>
      </c>
      <c r="K40" s="5" t="s">
        <v>1166</v>
      </c>
      <c r="L40" s="17">
        <f t="shared" si="3"/>
        <v>1.8067129629629752E-2</v>
      </c>
      <c r="M40">
        <f t="shared" si="4"/>
        <v>15</v>
      </c>
    </row>
    <row r="41" spans="1:13" x14ac:dyDescent="0.25">
      <c r="A41" s="3" t="s">
        <v>284</v>
      </c>
      <c r="B41" s="7" t="s">
        <v>283</v>
      </c>
      <c r="C41" s="13" t="s">
        <v>21</v>
      </c>
      <c r="D41" s="12"/>
      <c r="E41" s="12"/>
      <c r="F41" s="12"/>
      <c r="G41" s="12"/>
      <c r="H41" s="12"/>
      <c r="I41" s="11"/>
      <c r="J41" s="10"/>
      <c r="K41" s="9"/>
    </row>
    <row r="42" spans="1:13" x14ac:dyDescent="0.25">
      <c r="A42" s="4"/>
      <c r="B42" s="8"/>
      <c r="C42" s="7" t="s">
        <v>214</v>
      </c>
      <c r="D42" s="7" t="s">
        <v>213</v>
      </c>
      <c r="E42" s="7" t="s">
        <v>282</v>
      </c>
      <c r="F42" s="7" t="s">
        <v>5</v>
      </c>
      <c r="G42" s="13" t="s">
        <v>21</v>
      </c>
      <c r="H42" s="12"/>
      <c r="I42" s="11"/>
      <c r="J42" s="10"/>
      <c r="K42" s="9"/>
    </row>
    <row r="43" spans="1:13" x14ac:dyDescent="0.25">
      <c r="A43" s="4"/>
      <c r="B43" s="8"/>
      <c r="C43" s="8"/>
      <c r="D43" s="8"/>
      <c r="E43" s="8"/>
      <c r="F43" s="8"/>
      <c r="G43" s="7" t="s">
        <v>1167</v>
      </c>
      <c r="H43" s="7" t="s">
        <v>280</v>
      </c>
      <c r="I43" s="3" t="s">
        <v>1075</v>
      </c>
      <c r="J43" s="6" t="s">
        <v>1168</v>
      </c>
      <c r="K43" s="5" t="s">
        <v>1169</v>
      </c>
      <c r="L43" s="17">
        <f t="shared" si="3"/>
        <v>1.3379629629629602E-2</v>
      </c>
      <c r="M43">
        <f t="shared" si="4"/>
        <v>5</v>
      </c>
    </row>
    <row r="44" spans="1:13" x14ac:dyDescent="0.25">
      <c r="A44" s="4"/>
      <c r="B44" s="8"/>
      <c r="C44" s="8"/>
      <c r="D44" s="8"/>
      <c r="E44" s="8"/>
      <c r="F44" s="8"/>
      <c r="G44" s="7" t="s">
        <v>1170</v>
      </c>
      <c r="H44" s="7" t="s">
        <v>280</v>
      </c>
      <c r="I44" s="3" t="s">
        <v>1075</v>
      </c>
      <c r="J44" s="6" t="s">
        <v>1171</v>
      </c>
      <c r="K44" s="5" t="s">
        <v>1172</v>
      </c>
      <c r="L44" s="17">
        <f t="shared" si="3"/>
        <v>2.3692129629629577E-2</v>
      </c>
      <c r="M44">
        <f t="shared" si="4"/>
        <v>9</v>
      </c>
    </row>
    <row r="45" spans="1:13" x14ac:dyDescent="0.25">
      <c r="A45" s="4"/>
      <c r="B45" s="8"/>
      <c r="C45" s="8"/>
      <c r="D45" s="8"/>
      <c r="E45" s="8"/>
      <c r="F45" s="8"/>
      <c r="G45" s="7" t="s">
        <v>1173</v>
      </c>
      <c r="H45" s="7" t="s">
        <v>280</v>
      </c>
      <c r="I45" s="3" t="s">
        <v>1075</v>
      </c>
      <c r="J45" s="6" t="s">
        <v>1174</v>
      </c>
      <c r="K45" s="5" t="s">
        <v>1175</v>
      </c>
      <c r="L45" s="17">
        <f t="shared" si="3"/>
        <v>1.6504629629629619E-2</v>
      </c>
      <c r="M45">
        <f t="shared" si="4"/>
        <v>13</v>
      </c>
    </row>
    <row r="46" spans="1:13" x14ac:dyDescent="0.25">
      <c r="A46" s="4"/>
      <c r="B46" s="8"/>
      <c r="C46" s="7" t="s">
        <v>70</v>
      </c>
      <c r="D46" s="7" t="s">
        <v>69</v>
      </c>
      <c r="E46" s="7" t="s">
        <v>69</v>
      </c>
      <c r="F46" s="7" t="s">
        <v>5</v>
      </c>
      <c r="G46" s="7" t="s">
        <v>1176</v>
      </c>
      <c r="H46" s="7" t="s">
        <v>3</v>
      </c>
      <c r="I46" s="3" t="s">
        <v>1075</v>
      </c>
      <c r="J46" s="6" t="s">
        <v>1177</v>
      </c>
      <c r="K46" s="5" t="s">
        <v>1178</v>
      </c>
      <c r="L46" s="17">
        <f t="shared" si="3"/>
        <v>1.8067129629629641E-2</v>
      </c>
      <c r="M46">
        <f t="shared" si="4"/>
        <v>6</v>
      </c>
    </row>
    <row r="47" spans="1:13" x14ac:dyDescent="0.25">
      <c r="A47" s="4"/>
      <c r="B47" s="8"/>
      <c r="C47" s="7" t="s">
        <v>197</v>
      </c>
      <c r="D47" s="7" t="s">
        <v>196</v>
      </c>
      <c r="E47" s="7" t="s">
        <v>196</v>
      </c>
      <c r="F47" s="7" t="s">
        <v>5</v>
      </c>
      <c r="G47" s="13" t="s">
        <v>21</v>
      </c>
      <c r="H47" s="12"/>
      <c r="I47" s="11"/>
      <c r="J47" s="10"/>
      <c r="K47" s="9"/>
    </row>
    <row r="48" spans="1:13" x14ac:dyDescent="0.25">
      <c r="A48" s="4"/>
      <c r="B48" s="8"/>
      <c r="C48" s="8"/>
      <c r="D48" s="8"/>
      <c r="E48" s="8"/>
      <c r="F48" s="8"/>
      <c r="G48" s="7" t="s">
        <v>1179</v>
      </c>
      <c r="H48" s="7" t="s">
        <v>3</v>
      </c>
      <c r="I48" s="3" t="s">
        <v>1075</v>
      </c>
      <c r="J48" s="6" t="s">
        <v>1180</v>
      </c>
      <c r="K48" s="5" t="s">
        <v>1181</v>
      </c>
      <c r="L48" s="17">
        <f t="shared" si="3"/>
        <v>1.2777777777777777E-2</v>
      </c>
      <c r="M48">
        <f t="shared" si="4"/>
        <v>3</v>
      </c>
    </row>
    <row r="49" spans="1:13" x14ac:dyDescent="0.25">
      <c r="A49" s="4"/>
      <c r="B49" s="8"/>
      <c r="C49" s="8"/>
      <c r="D49" s="8"/>
      <c r="E49" s="8"/>
      <c r="F49" s="8"/>
      <c r="G49" s="7" t="s">
        <v>1182</v>
      </c>
      <c r="H49" s="7" t="s">
        <v>3</v>
      </c>
      <c r="I49" s="3" t="s">
        <v>1075</v>
      </c>
      <c r="J49" s="6" t="s">
        <v>1183</v>
      </c>
      <c r="K49" s="5" t="s">
        <v>1184</v>
      </c>
      <c r="L49" s="17">
        <f t="shared" si="3"/>
        <v>1.5451388888888862E-2</v>
      </c>
      <c r="M49">
        <f t="shared" si="4"/>
        <v>6</v>
      </c>
    </row>
    <row r="50" spans="1:13" x14ac:dyDescent="0.25">
      <c r="A50" s="4"/>
      <c r="B50" s="8"/>
      <c r="C50" s="8"/>
      <c r="D50" s="8"/>
      <c r="E50" s="8"/>
      <c r="F50" s="8"/>
      <c r="G50" s="7" t="s">
        <v>1185</v>
      </c>
      <c r="H50" s="7" t="s">
        <v>3</v>
      </c>
      <c r="I50" s="3" t="s">
        <v>1075</v>
      </c>
      <c r="J50" s="6" t="s">
        <v>1186</v>
      </c>
      <c r="K50" s="5" t="s">
        <v>1187</v>
      </c>
      <c r="L50" s="17">
        <f t="shared" si="3"/>
        <v>2.1805555555555522E-2</v>
      </c>
      <c r="M50">
        <f t="shared" si="4"/>
        <v>6</v>
      </c>
    </row>
    <row r="51" spans="1:13" x14ac:dyDescent="0.25">
      <c r="A51" s="4"/>
      <c r="B51" s="8"/>
      <c r="C51" s="8"/>
      <c r="D51" s="8"/>
      <c r="E51" s="8"/>
      <c r="F51" s="8"/>
      <c r="G51" s="7" t="s">
        <v>1188</v>
      </c>
      <c r="H51" s="7" t="s">
        <v>3</v>
      </c>
      <c r="I51" s="3" t="s">
        <v>1075</v>
      </c>
      <c r="J51" s="6" t="s">
        <v>1189</v>
      </c>
      <c r="K51" s="5" t="s">
        <v>1190</v>
      </c>
      <c r="L51" s="17">
        <f t="shared" si="3"/>
        <v>1.5358796296296329E-2</v>
      </c>
      <c r="M51">
        <f t="shared" si="4"/>
        <v>7</v>
      </c>
    </row>
    <row r="52" spans="1:13" x14ac:dyDescent="0.25">
      <c r="A52" s="4"/>
      <c r="B52" s="8"/>
      <c r="C52" s="8"/>
      <c r="D52" s="8"/>
      <c r="E52" s="8"/>
      <c r="F52" s="8"/>
      <c r="G52" s="7" t="s">
        <v>1191</v>
      </c>
      <c r="H52" s="7" t="s">
        <v>3</v>
      </c>
      <c r="I52" s="3" t="s">
        <v>1075</v>
      </c>
      <c r="J52" s="6" t="s">
        <v>1192</v>
      </c>
      <c r="K52" s="5" t="s">
        <v>1193</v>
      </c>
      <c r="L52" s="17">
        <f t="shared" si="3"/>
        <v>1.1851851851851891E-2</v>
      </c>
      <c r="M52">
        <f t="shared" si="4"/>
        <v>7</v>
      </c>
    </row>
    <row r="53" spans="1:13" x14ac:dyDescent="0.25">
      <c r="A53" s="4"/>
      <c r="B53" s="8"/>
      <c r="C53" s="8"/>
      <c r="D53" s="8"/>
      <c r="E53" s="8"/>
      <c r="F53" s="8"/>
      <c r="G53" s="7" t="s">
        <v>1194</v>
      </c>
      <c r="H53" s="7" t="s">
        <v>3</v>
      </c>
      <c r="I53" s="3" t="s">
        <v>1075</v>
      </c>
      <c r="J53" s="6" t="s">
        <v>1195</v>
      </c>
      <c r="K53" s="5" t="s">
        <v>1196</v>
      </c>
      <c r="L53" s="17">
        <f t="shared" si="3"/>
        <v>3.5891203703703689E-2</v>
      </c>
      <c r="M53">
        <f t="shared" si="4"/>
        <v>9</v>
      </c>
    </row>
    <row r="54" spans="1:13" x14ac:dyDescent="0.25">
      <c r="A54" s="4"/>
      <c r="B54" s="8"/>
      <c r="C54" s="8"/>
      <c r="D54" s="8"/>
      <c r="E54" s="8"/>
      <c r="F54" s="8"/>
      <c r="G54" s="7" t="s">
        <v>1197</v>
      </c>
      <c r="H54" s="7" t="s">
        <v>3</v>
      </c>
      <c r="I54" s="3" t="s">
        <v>1075</v>
      </c>
      <c r="J54" s="6" t="s">
        <v>1198</v>
      </c>
      <c r="K54" s="5" t="s">
        <v>1199</v>
      </c>
      <c r="L54" s="17">
        <f t="shared" si="3"/>
        <v>2.0578703703703738E-2</v>
      </c>
      <c r="M54">
        <f t="shared" si="4"/>
        <v>10</v>
      </c>
    </row>
    <row r="55" spans="1:13" x14ac:dyDescent="0.25">
      <c r="A55" s="4"/>
      <c r="B55" s="8"/>
      <c r="C55" s="8"/>
      <c r="D55" s="8"/>
      <c r="E55" s="8"/>
      <c r="F55" s="8"/>
      <c r="G55" s="7" t="s">
        <v>1200</v>
      </c>
      <c r="H55" s="7" t="s">
        <v>3</v>
      </c>
      <c r="I55" s="3" t="s">
        <v>1075</v>
      </c>
      <c r="J55" s="6" t="s">
        <v>1201</v>
      </c>
      <c r="K55" s="5" t="s">
        <v>1202</v>
      </c>
      <c r="L55" s="17">
        <f t="shared" si="3"/>
        <v>4.9560185185185235E-2</v>
      </c>
      <c r="M55">
        <f t="shared" si="4"/>
        <v>10</v>
      </c>
    </row>
    <row r="56" spans="1:13" x14ac:dyDescent="0.25">
      <c r="A56" s="4"/>
      <c r="B56" s="8"/>
      <c r="C56" s="8"/>
      <c r="D56" s="8"/>
      <c r="E56" s="8"/>
      <c r="F56" s="8"/>
      <c r="G56" s="7" t="s">
        <v>1203</v>
      </c>
      <c r="H56" s="7" t="s">
        <v>3</v>
      </c>
      <c r="I56" s="3" t="s">
        <v>1075</v>
      </c>
      <c r="J56" s="6" t="s">
        <v>1204</v>
      </c>
      <c r="K56" s="5" t="s">
        <v>1205</v>
      </c>
      <c r="L56" s="17">
        <f t="shared" si="3"/>
        <v>2.1747685185185217E-2</v>
      </c>
      <c r="M56">
        <f t="shared" si="4"/>
        <v>14</v>
      </c>
    </row>
    <row r="57" spans="1:13" x14ac:dyDescent="0.25">
      <c r="A57" s="4"/>
      <c r="B57" s="8"/>
      <c r="C57" s="8"/>
      <c r="D57" s="8"/>
      <c r="E57" s="8"/>
      <c r="F57" s="8"/>
      <c r="G57" s="7" t="s">
        <v>1206</v>
      </c>
      <c r="H57" s="7" t="s">
        <v>3</v>
      </c>
      <c r="I57" s="3" t="s">
        <v>1075</v>
      </c>
      <c r="J57" s="6" t="s">
        <v>1207</v>
      </c>
      <c r="K57" s="5" t="s">
        <v>1208</v>
      </c>
      <c r="L57" s="17">
        <f t="shared" si="3"/>
        <v>1.1932870370370274E-2</v>
      </c>
      <c r="M57">
        <f t="shared" si="4"/>
        <v>16</v>
      </c>
    </row>
    <row r="58" spans="1:13" x14ac:dyDescent="0.25">
      <c r="A58" s="4"/>
      <c r="B58" s="8"/>
      <c r="C58" s="8"/>
      <c r="D58" s="8"/>
      <c r="E58" s="8"/>
      <c r="F58" s="8"/>
      <c r="G58" s="7" t="s">
        <v>1209</v>
      </c>
      <c r="H58" s="7" t="s">
        <v>3</v>
      </c>
      <c r="I58" s="3" t="s">
        <v>1075</v>
      </c>
      <c r="J58" s="6" t="s">
        <v>1210</v>
      </c>
      <c r="K58" s="5" t="s">
        <v>1211</v>
      </c>
      <c r="L58" s="17">
        <f t="shared" si="3"/>
        <v>1.418981481481485E-2</v>
      </c>
      <c r="M58">
        <f t="shared" si="4"/>
        <v>20</v>
      </c>
    </row>
    <row r="59" spans="1:13" x14ac:dyDescent="0.25">
      <c r="A59" s="4"/>
      <c r="B59" s="8"/>
      <c r="C59" s="8"/>
      <c r="D59" s="8"/>
      <c r="E59" s="8"/>
      <c r="F59" s="8"/>
      <c r="G59" s="7" t="s">
        <v>1212</v>
      </c>
      <c r="H59" s="7" t="s">
        <v>3</v>
      </c>
      <c r="I59" s="3" t="s">
        <v>1075</v>
      </c>
      <c r="J59" s="19" t="s">
        <v>1213</v>
      </c>
      <c r="K59" s="20" t="s">
        <v>1718</v>
      </c>
      <c r="L59" s="21">
        <f t="shared" si="3"/>
        <v>1.8194444444444513E-2</v>
      </c>
      <c r="M59" s="22">
        <f t="shared" si="4"/>
        <v>23</v>
      </c>
    </row>
    <row r="60" spans="1:13" x14ac:dyDescent="0.25">
      <c r="A60" s="4"/>
      <c r="B60" s="8"/>
      <c r="C60" s="8"/>
      <c r="D60" s="8"/>
      <c r="E60" s="8"/>
      <c r="F60" s="8"/>
      <c r="G60" s="7" t="s">
        <v>1214</v>
      </c>
      <c r="H60" s="7" t="s">
        <v>3</v>
      </c>
      <c r="I60" s="3" t="s">
        <v>1075</v>
      </c>
      <c r="J60" s="19" t="s">
        <v>1215</v>
      </c>
      <c r="K60" s="20" t="s">
        <v>1719</v>
      </c>
      <c r="L60" s="21">
        <f t="shared" si="3"/>
        <v>2.0370370370370261E-2</v>
      </c>
      <c r="M60" s="22">
        <f t="shared" si="4"/>
        <v>23</v>
      </c>
    </row>
    <row r="61" spans="1:13" x14ac:dyDescent="0.25">
      <c r="A61" s="4"/>
      <c r="B61" s="8"/>
      <c r="C61" s="7" t="s">
        <v>183</v>
      </c>
      <c r="D61" s="7" t="s">
        <v>182</v>
      </c>
      <c r="E61" s="7" t="s">
        <v>182</v>
      </c>
      <c r="F61" s="7" t="s">
        <v>5</v>
      </c>
      <c r="G61" s="13" t="s">
        <v>21</v>
      </c>
      <c r="H61" s="12"/>
      <c r="I61" s="11"/>
      <c r="J61" s="10"/>
      <c r="K61" s="9"/>
    </row>
    <row r="62" spans="1:13" x14ac:dyDescent="0.25">
      <c r="A62" s="4"/>
      <c r="B62" s="8"/>
      <c r="C62" s="8"/>
      <c r="D62" s="8"/>
      <c r="E62" s="8"/>
      <c r="F62" s="8"/>
      <c r="G62" s="7" t="s">
        <v>1216</v>
      </c>
      <c r="H62" s="7" t="s">
        <v>3</v>
      </c>
      <c r="I62" s="3" t="s">
        <v>1075</v>
      </c>
      <c r="J62" s="6" t="s">
        <v>1217</v>
      </c>
      <c r="K62" s="5" t="s">
        <v>1218</v>
      </c>
      <c r="L62" s="17">
        <f t="shared" si="3"/>
        <v>1.8379629629629607E-2</v>
      </c>
      <c r="M62">
        <f t="shared" si="4"/>
        <v>4</v>
      </c>
    </row>
    <row r="63" spans="1:13" x14ac:dyDescent="0.25">
      <c r="A63" s="4"/>
      <c r="B63" s="8"/>
      <c r="C63" s="8"/>
      <c r="D63" s="8"/>
      <c r="E63" s="8"/>
      <c r="F63" s="8"/>
      <c r="G63" s="7" t="s">
        <v>1219</v>
      </c>
      <c r="H63" s="7" t="s">
        <v>3</v>
      </c>
      <c r="I63" s="3" t="s">
        <v>1075</v>
      </c>
      <c r="J63" s="6" t="s">
        <v>1220</v>
      </c>
      <c r="K63" s="5" t="s">
        <v>1221</v>
      </c>
      <c r="L63" s="17">
        <f t="shared" si="3"/>
        <v>1.7662037037036948E-2</v>
      </c>
      <c r="M63">
        <f t="shared" si="4"/>
        <v>9</v>
      </c>
    </row>
    <row r="64" spans="1:13" x14ac:dyDescent="0.25">
      <c r="A64" s="4"/>
      <c r="B64" s="8"/>
      <c r="C64" s="8"/>
      <c r="D64" s="8"/>
      <c r="E64" s="8"/>
      <c r="F64" s="8"/>
      <c r="G64" s="7" t="s">
        <v>1222</v>
      </c>
      <c r="H64" s="7" t="s">
        <v>3</v>
      </c>
      <c r="I64" s="3" t="s">
        <v>1075</v>
      </c>
      <c r="J64" s="6" t="s">
        <v>1223</v>
      </c>
      <c r="K64" s="5" t="s">
        <v>1224</v>
      </c>
      <c r="L64" s="17">
        <f t="shared" si="3"/>
        <v>1.9699074074074174E-2</v>
      </c>
      <c r="M64">
        <f t="shared" si="4"/>
        <v>11</v>
      </c>
    </row>
    <row r="65" spans="1:13" x14ac:dyDescent="0.25">
      <c r="A65" s="4"/>
      <c r="B65" s="8"/>
      <c r="C65" s="8"/>
      <c r="D65" s="8"/>
      <c r="E65" s="8"/>
      <c r="F65" s="8"/>
      <c r="G65" s="7" t="s">
        <v>1225</v>
      </c>
      <c r="H65" s="7" t="s">
        <v>3</v>
      </c>
      <c r="I65" s="3" t="s">
        <v>1075</v>
      </c>
      <c r="J65" s="6" t="s">
        <v>1226</v>
      </c>
      <c r="K65" s="5" t="s">
        <v>1227</v>
      </c>
      <c r="L65" s="17">
        <f t="shared" si="3"/>
        <v>1.6412037037037086E-2</v>
      </c>
      <c r="M65">
        <f t="shared" si="4"/>
        <v>14</v>
      </c>
    </row>
    <row r="66" spans="1:13" x14ac:dyDescent="0.25">
      <c r="A66" s="4"/>
      <c r="B66" s="8"/>
      <c r="C66" s="7" t="s">
        <v>244</v>
      </c>
      <c r="D66" s="7" t="s">
        <v>243</v>
      </c>
      <c r="E66" s="7" t="s">
        <v>243</v>
      </c>
      <c r="F66" s="7" t="s">
        <v>5</v>
      </c>
      <c r="G66" s="7" t="s">
        <v>1228</v>
      </c>
      <c r="H66" s="7" t="s">
        <v>3</v>
      </c>
      <c r="I66" s="3" t="s">
        <v>1075</v>
      </c>
      <c r="J66" s="6" t="s">
        <v>1229</v>
      </c>
      <c r="K66" s="5" t="s">
        <v>1230</v>
      </c>
      <c r="L66" s="17">
        <f t="shared" si="3"/>
        <v>1.1342592592592585E-2</v>
      </c>
      <c r="M66">
        <f t="shared" si="4"/>
        <v>2</v>
      </c>
    </row>
    <row r="67" spans="1:13" x14ac:dyDescent="0.25">
      <c r="A67" s="4"/>
      <c r="B67" s="8"/>
      <c r="C67" s="7" t="s">
        <v>130</v>
      </c>
      <c r="D67" s="7" t="s">
        <v>129</v>
      </c>
      <c r="E67" s="13" t="s">
        <v>21</v>
      </c>
      <c r="F67" s="12"/>
      <c r="G67" s="12"/>
      <c r="H67" s="12"/>
      <c r="I67" s="11"/>
      <c r="J67" s="10"/>
      <c r="K67" s="9"/>
    </row>
    <row r="68" spans="1:13" x14ac:dyDescent="0.25">
      <c r="A68" s="4"/>
      <c r="B68" s="8"/>
      <c r="C68" s="8"/>
      <c r="D68" s="8"/>
      <c r="E68" s="7" t="s">
        <v>129</v>
      </c>
      <c r="F68" s="7" t="s">
        <v>5</v>
      </c>
      <c r="G68" s="13" t="s">
        <v>21</v>
      </c>
      <c r="H68" s="12"/>
      <c r="I68" s="11"/>
      <c r="J68" s="10"/>
      <c r="K68" s="9"/>
    </row>
    <row r="69" spans="1:13" x14ac:dyDescent="0.25">
      <c r="A69" s="4"/>
      <c r="B69" s="8"/>
      <c r="C69" s="8"/>
      <c r="D69" s="8"/>
      <c r="E69" s="8"/>
      <c r="F69" s="8"/>
      <c r="G69" s="7" t="s">
        <v>1231</v>
      </c>
      <c r="H69" s="7" t="s">
        <v>3</v>
      </c>
      <c r="I69" s="3" t="s">
        <v>1075</v>
      </c>
      <c r="J69" s="6" t="s">
        <v>1232</v>
      </c>
      <c r="K69" s="5" t="s">
        <v>1233</v>
      </c>
      <c r="L69" s="17">
        <f t="shared" ref="L69:L129" si="8">K69-J69</f>
        <v>2.1412037037037035E-2</v>
      </c>
      <c r="M69">
        <f t="shared" ref="M69:M129" si="9">HOUR(J69)</f>
        <v>7</v>
      </c>
    </row>
    <row r="70" spans="1:13" x14ac:dyDescent="0.25">
      <c r="A70" s="4"/>
      <c r="B70" s="8"/>
      <c r="C70" s="8"/>
      <c r="D70" s="8"/>
      <c r="E70" s="8"/>
      <c r="F70" s="8"/>
      <c r="G70" s="7" t="s">
        <v>1234</v>
      </c>
      <c r="H70" s="7" t="s">
        <v>3</v>
      </c>
      <c r="I70" s="3" t="s">
        <v>1075</v>
      </c>
      <c r="J70" s="6" t="s">
        <v>1235</v>
      </c>
      <c r="K70" s="5" t="s">
        <v>1236</v>
      </c>
      <c r="L70" s="17">
        <f t="shared" si="8"/>
        <v>1.5173611111111152E-2</v>
      </c>
      <c r="M70">
        <f t="shared" si="9"/>
        <v>22</v>
      </c>
    </row>
    <row r="71" spans="1:13" x14ac:dyDescent="0.25">
      <c r="A71" s="4"/>
      <c r="B71" s="8"/>
      <c r="C71" s="8"/>
      <c r="D71" s="8"/>
      <c r="E71" s="7" t="s">
        <v>122</v>
      </c>
      <c r="F71" s="7" t="s">
        <v>5</v>
      </c>
      <c r="G71" s="13" t="s">
        <v>21</v>
      </c>
      <c r="H71" s="12"/>
      <c r="I71" s="11"/>
      <c r="J71" s="10"/>
      <c r="K71" s="9"/>
    </row>
    <row r="72" spans="1:13" x14ac:dyDescent="0.25">
      <c r="A72" s="4"/>
      <c r="B72" s="8"/>
      <c r="C72" s="8"/>
      <c r="D72" s="8"/>
      <c r="E72" s="8"/>
      <c r="F72" s="8"/>
      <c r="G72" s="7" t="s">
        <v>1237</v>
      </c>
      <c r="H72" s="7" t="s">
        <v>3</v>
      </c>
      <c r="I72" s="3" t="s">
        <v>1075</v>
      </c>
      <c r="J72" s="6" t="s">
        <v>1238</v>
      </c>
      <c r="K72" s="5" t="s">
        <v>1239</v>
      </c>
      <c r="L72" s="17">
        <f t="shared" si="8"/>
        <v>1.7881944444444464E-2</v>
      </c>
      <c r="M72">
        <f t="shared" si="9"/>
        <v>7</v>
      </c>
    </row>
    <row r="73" spans="1:13" x14ac:dyDescent="0.25">
      <c r="A73" s="4"/>
      <c r="B73" s="8"/>
      <c r="C73" s="8"/>
      <c r="D73" s="8"/>
      <c r="E73" s="8"/>
      <c r="F73" s="8"/>
      <c r="G73" s="7" t="s">
        <v>1240</v>
      </c>
      <c r="H73" s="7" t="s">
        <v>3</v>
      </c>
      <c r="I73" s="3" t="s">
        <v>1075</v>
      </c>
      <c r="J73" s="6" t="s">
        <v>1241</v>
      </c>
      <c r="K73" s="5" t="s">
        <v>1242</v>
      </c>
      <c r="L73" s="17">
        <f t="shared" si="8"/>
        <v>4.7349537037037037E-2</v>
      </c>
      <c r="M73">
        <f t="shared" si="9"/>
        <v>10</v>
      </c>
    </row>
    <row r="74" spans="1:13" x14ac:dyDescent="0.25">
      <c r="A74" s="4"/>
      <c r="B74" s="8"/>
      <c r="C74" s="8"/>
      <c r="D74" s="8"/>
      <c r="E74" s="8"/>
      <c r="F74" s="8"/>
      <c r="G74" s="7" t="s">
        <v>1243</v>
      </c>
      <c r="H74" s="7" t="s">
        <v>3</v>
      </c>
      <c r="I74" s="3" t="s">
        <v>1075</v>
      </c>
      <c r="J74" s="6" t="s">
        <v>1244</v>
      </c>
      <c r="K74" s="5" t="s">
        <v>1245</v>
      </c>
      <c r="L74" s="17">
        <f t="shared" si="8"/>
        <v>1.5717592592592644E-2</v>
      </c>
      <c r="M74">
        <f t="shared" si="9"/>
        <v>17</v>
      </c>
    </row>
    <row r="75" spans="1:13" x14ac:dyDescent="0.25">
      <c r="A75" s="4"/>
      <c r="B75" s="8"/>
      <c r="C75" s="8"/>
      <c r="D75" s="8"/>
      <c r="E75" s="8"/>
      <c r="F75" s="8"/>
      <c r="G75" s="7" t="s">
        <v>1246</v>
      </c>
      <c r="H75" s="7" t="s">
        <v>3</v>
      </c>
      <c r="I75" s="3" t="s">
        <v>1075</v>
      </c>
      <c r="J75" s="6" t="s">
        <v>1247</v>
      </c>
      <c r="K75" s="5" t="s">
        <v>1248</v>
      </c>
      <c r="L75" s="17">
        <f t="shared" si="8"/>
        <v>1.2361111111111156E-2</v>
      </c>
      <c r="M75">
        <f t="shared" si="9"/>
        <v>20</v>
      </c>
    </row>
    <row r="76" spans="1:13" x14ac:dyDescent="0.25">
      <c r="A76" s="4"/>
      <c r="B76" s="8"/>
      <c r="C76" s="7" t="s">
        <v>230</v>
      </c>
      <c r="D76" s="7" t="s">
        <v>229</v>
      </c>
      <c r="E76" s="7" t="s">
        <v>229</v>
      </c>
      <c r="F76" s="7" t="s">
        <v>5</v>
      </c>
      <c r="G76" s="13" t="s">
        <v>21</v>
      </c>
      <c r="H76" s="12"/>
      <c r="I76" s="11"/>
      <c r="J76" s="10"/>
      <c r="K76" s="9"/>
    </row>
    <row r="77" spans="1:13" x14ac:dyDescent="0.25">
      <c r="A77" s="4"/>
      <c r="B77" s="8"/>
      <c r="C77" s="8"/>
      <c r="D77" s="8"/>
      <c r="E77" s="8"/>
      <c r="F77" s="8"/>
      <c r="G77" s="7" t="s">
        <v>1249</v>
      </c>
      <c r="H77" s="7" t="s">
        <v>3</v>
      </c>
      <c r="I77" s="3" t="s">
        <v>1075</v>
      </c>
      <c r="J77" s="6" t="s">
        <v>1250</v>
      </c>
      <c r="K77" s="5" t="s">
        <v>1251</v>
      </c>
      <c r="L77" s="17">
        <f t="shared" si="8"/>
        <v>1.6562500000000036E-2</v>
      </c>
      <c r="M77">
        <f t="shared" si="9"/>
        <v>9</v>
      </c>
    </row>
    <row r="78" spans="1:13" x14ac:dyDescent="0.25">
      <c r="A78" s="4"/>
      <c r="B78" s="8"/>
      <c r="C78" s="8"/>
      <c r="D78" s="8"/>
      <c r="E78" s="8"/>
      <c r="F78" s="8"/>
      <c r="G78" s="7" t="s">
        <v>1252</v>
      </c>
      <c r="H78" s="7" t="s">
        <v>3</v>
      </c>
      <c r="I78" s="3" t="s">
        <v>1075</v>
      </c>
      <c r="J78" s="6" t="s">
        <v>1253</v>
      </c>
      <c r="K78" s="5" t="s">
        <v>1254</v>
      </c>
      <c r="L78" s="17">
        <f t="shared" si="8"/>
        <v>2.1215277777777874E-2</v>
      </c>
      <c r="M78">
        <f t="shared" si="9"/>
        <v>14</v>
      </c>
    </row>
    <row r="79" spans="1:13" x14ac:dyDescent="0.25">
      <c r="A79" s="4"/>
      <c r="B79" s="8"/>
      <c r="C79" s="8"/>
      <c r="D79" s="8"/>
      <c r="E79" s="8"/>
      <c r="F79" s="8"/>
      <c r="G79" s="7" t="s">
        <v>1255</v>
      </c>
      <c r="H79" s="7" t="s">
        <v>3</v>
      </c>
      <c r="I79" s="3" t="s">
        <v>1075</v>
      </c>
      <c r="J79" s="6" t="s">
        <v>1256</v>
      </c>
      <c r="K79" s="5" t="s">
        <v>1257</v>
      </c>
      <c r="L79" s="17">
        <f t="shared" si="8"/>
        <v>1.9849537037037068E-2</v>
      </c>
      <c r="M79">
        <f t="shared" si="9"/>
        <v>16</v>
      </c>
    </row>
    <row r="80" spans="1:13" x14ac:dyDescent="0.25">
      <c r="A80" s="4"/>
      <c r="B80" s="8"/>
      <c r="C80" s="7" t="s">
        <v>115</v>
      </c>
      <c r="D80" s="7" t="s">
        <v>114</v>
      </c>
      <c r="E80" s="7" t="s">
        <v>114</v>
      </c>
      <c r="F80" s="7" t="s">
        <v>5</v>
      </c>
      <c r="G80" s="7" t="s">
        <v>1258</v>
      </c>
      <c r="H80" s="7" t="s">
        <v>3</v>
      </c>
      <c r="I80" s="3" t="s">
        <v>1075</v>
      </c>
      <c r="J80" s="6" t="s">
        <v>1259</v>
      </c>
      <c r="K80" s="5" t="s">
        <v>1260</v>
      </c>
      <c r="L80" s="17">
        <f t="shared" si="8"/>
        <v>3.0300925925925926E-2</v>
      </c>
      <c r="M80">
        <f t="shared" si="9"/>
        <v>9</v>
      </c>
    </row>
    <row r="81" spans="1:13" x14ac:dyDescent="0.25">
      <c r="A81" s="4"/>
      <c r="B81" s="8"/>
      <c r="C81" s="7" t="s">
        <v>82</v>
      </c>
      <c r="D81" s="7" t="s">
        <v>81</v>
      </c>
      <c r="E81" s="7" t="s">
        <v>81</v>
      </c>
      <c r="F81" s="7" t="s">
        <v>5</v>
      </c>
      <c r="G81" s="7" t="s">
        <v>1261</v>
      </c>
      <c r="H81" s="7" t="s">
        <v>3</v>
      </c>
      <c r="I81" s="3" t="s">
        <v>1075</v>
      </c>
      <c r="J81" s="6" t="s">
        <v>1262</v>
      </c>
      <c r="K81" s="5" t="s">
        <v>1263</v>
      </c>
      <c r="L81" s="17">
        <f t="shared" si="8"/>
        <v>1.8726851851851967E-2</v>
      </c>
      <c r="M81">
        <f t="shared" si="9"/>
        <v>21</v>
      </c>
    </row>
    <row r="82" spans="1:13" x14ac:dyDescent="0.25">
      <c r="A82" s="4"/>
      <c r="B82" s="8"/>
      <c r="C82" s="7" t="s">
        <v>497</v>
      </c>
      <c r="D82" s="7" t="s">
        <v>498</v>
      </c>
      <c r="E82" s="7" t="s">
        <v>498</v>
      </c>
      <c r="F82" s="7" t="s">
        <v>5</v>
      </c>
      <c r="G82" s="7" t="s">
        <v>1264</v>
      </c>
      <c r="H82" s="7" t="s">
        <v>3</v>
      </c>
      <c r="I82" s="3" t="s">
        <v>1075</v>
      </c>
      <c r="J82" s="6" t="s">
        <v>1265</v>
      </c>
      <c r="K82" s="5" t="s">
        <v>1266</v>
      </c>
      <c r="L82" s="17">
        <f t="shared" si="8"/>
        <v>1.9097222222222321E-2</v>
      </c>
      <c r="M82">
        <f t="shared" si="9"/>
        <v>20</v>
      </c>
    </row>
    <row r="83" spans="1:13" x14ac:dyDescent="0.25">
      <c r="A83" s="4"/>
      <c r="B83" s="8"/>
      <c r="C83" s="7" t="s">
        <v>1267</v>
      </c>
      <c r="D83" s="7" t="s">
        <v>1268</v>
      </c>
      <c r="E83" s="7" t="s">
        <v>1268</v>
      </c>
      <c r="F83" s="7" t="s">
        <v>5</v>
      </c>
      <c r="G83" s="7" t="s">
        <v>1269</v>
      </c>
      <c r="H83" s="7" t="s">
        <v>3</v>
      </c>
      <c r="I83" s="3" t="s">
        <v>1075</v>
      </c>
      <c r="J83" s="6" t="s">
        <v>1270</v>
      </c>
      <c r="K83" s="5" t="s">
        <v>1271</v>
      </c>
      <c r="L83" s="17">
        <f t="shared" si="8"/>
        <v>3.2905092592592611E-2</v>
      </c>
      <c r="M83">
        <f t="shared" si="9"/>
        <v>10</v>
      </c>
    </row>
    <row r="84" spans="1:13" x14ac:dyDescent="0.25">
      <c r="A84" s="4"/>
      <c r="B84" s="8"/>
      <c r="C84" s="7" t="s">
        <v>507</v>
      </c>
      <c r="D84" s="7" t="s">
        <v>508</v>
      </c>
      <c r="E84" s="7" t="s">
        <v>508</v>
      </c>
      <c r="F84" s="7" t="s">
        <v>5</v>
      </c>
      <c r="G84" s="7" t="s">
        <v>1272</v>
      </c>
      <c r="H84" s="7" t="s">
        <v>3</v>
      </c>
      <c r="I84" s="3" t="s">
        <v>1075</v>
      </c>
      <c r="J84" s="6" t="s">
        <v>1273</v>
      </c>
      <c r="K84" s="5" t="s">
        <v>1274</v>
      </c>
      <c r="L84" s="17">
        <f t="shared" si="8"/>
        <v>3.2534722222222173E-2</v>
      </c>
      <c r="M84">
        <f t="shared" si="9"/>
        <v>5</v>
      </c>
    </row>
    <row r="85" spans="1:13" x14ac:dyDescent="0.25">
      <c r="A85" s="3" t="s">
        <v>216</v>
      </c>
      <c r="B85" s="7" t="s">
        <v>215</v>
      </c>
      <c r="C85" s="13" t="s">
        <v>21</v>
      </c>
      <c r="D85" s="12"/>
      <c r="E85" s="12"/>
      <c r="F85" s="12"/>
      <c r="G85" s="12"/>
      <c r="H85" s="12"/>
      <c r="I85" s="11"/>
      <c r="J85" s="10"/>
      <c r="K85" s="9"/>
    </row>
    <row r="86" spans="1:13" x14ac:dyDescent="0.25">
      <c r="A86" s="4"/>
      <c r="B86" s="8"/>
      <c r="C86" s="7" t="s">
        <v>214</v>
      </c>
      <c r="D86" s="7" t="s">
        <v>213</v>
      </c>
      <c r="E86" s="7" t="s">
        <v>213</v>
      </c>
      <c r="F86" s="7" t="s">
        <v>5</v>
      </c>
      <c r="G86" s="13" t="s">
        <v>21</v>
      </c>
      <c r="H86" s="12"/>
      <c r="I86" s="11"/>
      <c r="J86" s="10"/>
      <c r="K86" s="9"/>
    </row>
    <row r="87" spans="1:13" x14ac:dyDescent="0.25">
      <c r="A87" s="4"/>
      <c r="B87" s="8"/>
      <c r="C87" s="8"/>
      <c r="D87" s="8"/>
      <c r="E87" s="8"/>
      <c r="F87" s="8"/>
      <c r="G87" s="7" t="s">
        <v>1275</v>
      </c>
      <c r="H87" s="7" t="s">
        <v>3</v>
      </c>
      <c r="I87" s="3" t="s">
        <v>1075</v>
      </c>
      <c r="J87" s="6" t="s">
        <v>1276</v>
      </c>
      <c r="K87" s="5" t="s">
        <v>1277</v>
      </c>
      <c r="L87" s="17">
        <f t="shared" si="8"/>
        <v>1.9282407407407387E-2</v>
      </c>
      <c r="M87">
        <f t="shared" si="9"/>
        <v>5</v>
      </c>
    </row>
    <row r="88" spans="1:13" x14ac:dyDescent="0.25">
      <c r="A88" s="4"/>
      <c r="B88" s="8"/>
      <c r="C88" s="8"/>
      <c r="D88" s="8"/>
      <c r="E88" s="8"/>
      <c r="F88" s="8"/>
      <c r="G88" s="7" t="s">
        <v>1278</v>
      </c>
      <c r="H88" s="7" t="s">
        <v>3</v>
      </c>
      <c r="I88" s="3" t="s">
        <v>1075</v>
      </c>
      <c r="J88" s="6" t="s">
        <v>1279</v>
      </c>
      <c r="K88" s="5" t="s">
        <v>1280</v>
      </c>
      <c r="L88" s="17">
        <f t="shared" si="8"/>
        <v>2.2881944444444441E-2</v>
      </c>
      <c r="M88">
        <f t="shared" si="9"/>
        <v>5</v>
      </c>
    </row>
    <row r="89" spans="1:13" x14ac:dyDescent="0.25">
      <c r="A89" s="4"/>
      <c r="B89" s="8"/>
      <c r="C89" s="8"/>
      <c r="D89" s="8"/>
      <c r="E89" s="8"/>
      <c r="F89" s="8"/>
      <c r="G89" s="7" t="s">
        <v>1281</v>
      </c>
      <c r="H89" s="7" t="s">
        <v>3</v>
      </c>
      <c r="I89" s="3" t="s">
        <v>1075</v>
      </c>
      <c r="J89" s="6" t="s">
        <v>1282</v>
      </c>
      <c r="K89" s="5" t="s">
        <v>1283</v>
      </c>
      <c r="L89" s="17">
        <f t="shared" si="8"/>
        <v>1.4085648148148139E-2</v>
      </c>
      <c r="M89">
        <f t="shared" si="9"/>
        <v>5</v>
      </c>
    </row>
    <row r="90" spans="1:13" x14ac:dyDescent="0.25">
      <c r="A90" s="4"/>
      <c r="B90" s="8"/>
      <c r="C90" s="8"/>
      <c r="D90" s="8"/>
      <c r="E90" s="8"/>
      <c r="F90" s="8"/>
      <c r="G90" s="7" t="s">
        <v>1284</v>
      </c>
      <c r="H90" s="7" t="s">
        <v>3</v>
      </c>
      <c r="I90" s="3" t="s">
        <v>1075</v>
      </c>
      <c r="J90" s="6" t="s">
        <v>1285</v>
      </c>
      <c r="K90" s="5" t="s">
        <v>1286</v>
      </c>
      <c r="L90" s="17">
        <f t="shared" si="8"/>
        <v>3.4583333333333355E-2</v>
      </c>
      <c r="M90">
        <f t="shared" si="9"/>
        <v>8</v>
      </c>
    </row>
    <row r="91" spans="1:13" x14ac:dyDescent="0.25">
      <c r="A91" s="4"/>
      <c r="B91" s="8"/>
      <c r="C91" s="8"/>
      <c r="D91" s="8"/>
      <c r="E91" s="8"/>
      <c r="F91" s="8"/>
      <c r="G91" s="7" t="s">
        <v>1287</v>
      </c>
      <c r="H91" s="7" t="s">
        <v>3</v>
      </c>
      <c r="I91" s="3" t="s">
        <v>1075</v>
      </c>
      <c r="J91" s="6" t="s">
        <v>1288</v>
      </c>
      <c r="K91" s="5" t="s">
        <v>1289</v>
      </c>
      <c r="L91" s="17">
        <f t="shared" si="8"/>
        <v>2.1724537037037028E-2</v>
      </c>
      <c r="M91">
        <f t="shared" si="9"/>
        <v>11</v>
      </c>
    </row>
    <row r="92" spans="1:13" x14ac:dyDescent="0.25">
      <c r="A92" s="4"/>
      <c r="B92" s="8"/>
      <c r="C92" s="8"/>
      <c r="D92" s="8"/>
      <c r="E92" s="8"/>
      <c r="F92" s="8"/>
      <c r="G92" s="7" t="s">
        <v>1290</v>
      </c>
      <c r="H92" s="7" t="s">
        <v>3</v>
      </c>
      <c r="I92" s="3" t="s">
        <v>1075</v>
      </c>
      <c r="J92" s="6" t="s">
        <v>1291</v>
      </c>
      <c r="K92" s="5" t="s">
        <v>1292</v>
      </c>
      <c r="L92" s="17">
        <f t="shared" si="8"/>
        <v>1.3657407407407396E-2</v>
      </c>
      <c r="M92">
        <f t="shared" si="9"/>
        <v>14</v>
      </c>
    </row>
    <row r="93" spans="1:13" x14ac:dyDescent="0.25">
      <c r="A93" s="4"/>
      <c r="B93" s="8"/>
      <c r="C93" s="7" t="s">
        <v>197</v>
      </c>
      <c r="D93" s="7" t="s">
        <v>196</v>
      </c>
      <c r="E93" s="7" t="s">
        <v>196</v>
      </c>
      <c r="F93" s="7" t="s">
        <v>5</v>
      </c>
      <c r="G93" s="13" t="s">
        <v>21</v>
      </c>
      <c r="H93" s="12"/>
      <c r="I93" s="11"/>
      <c r="J93" s="10"/>
      <c r="K93" s="9"/>
    </row>
    <row r="94" spans="1:13" x14ac:dyDescent="0.25">
      <c r="A94" s="4"/>
      <c r="B94" s="8"/>
      <c r="C94" s="8"/>
      <c r="D94" s="8"/>
      <c r="E94" s="8"/>
      <c r="F94" s="8"/>
      <c r="G94" s="7" t="s">
        <v>1293</v>
      </c>
      <c r="H94" s="7" t="s">
        <v>3</v>
      </c>
      <c r="I94" s="3" t="s">
        <v>1075</v>
      </c>
      <c r="J94" s="6" t="s">
        <v>1294</v>
      </c>
      <c r="K94" s="5" t="s">
        <v>1295</v>
      </c>
      <c r="L94" s="17">
        <f t="shared" si="8"/>
        <v>1.4571759259259243E-2</v>
      </c>
      <c r="M94">
        <f t="shared" si="9"/>
        <v>3</v>
      </c>
    </row>
    <row r="95" spans="1:13" x14ac:dyDescent="0.25">
      <c r="A95" s="4"/>
      <c r="B95" s="8"/>
      <c r="C95" s="8"/>
      <c r="D95" s="8"/>
      <c r="E95" s="8"/>
      <c r="F95" s="8"/>
      <c r="G95" s="7" t="s">
        <v>1296</v>
      </c>
      <c r="H95" s="7" t="s">
        <v>3</v>
      </c>
      <c r="I95" s="3" t="s">
        <v>1075</v>
      </c>
      <c r="J95" s="6" t="s">
        <v>1297</v>
      </c>
      <c r="K95" s="5" t="s">
        <v>1298</v>
      </c>
      <c r="L95" s="17">
        <f t="shared" si="8"/>
        <v>2.1134259259259269E-2</v>
      </c>
      <c r="M95">
        <f t="shared" si="9"/>
        <v>6</v>
      </c>
    </row>
    <row r="96" spans="1:13" x14ac:dyDescent="0.25">
      <c r="A96" s="4"/>
      <c r="B96" s="8"/>
      <c r="C96" s="8"/>
      <c r="D96" s="8"/>
      <c r="E96" s="8"/>
      <c r="F96" s="8"/>
      <c r="G96" s="7" t="s">
        <v>1299</v>
      </c>
      <c r="H96" s="7" t="s">
        <v>3</v>
      </c>
      <c r="I96" s="3" t="s">
        <v>1075</v>
      </c>
      <c r="J96" s="6" t="s">
        <v>1300</v>
      </c>
      <c r="K96" s="5" t="s">
        <v>1301</v>
      </c>
      <c r="L96" s="17">
        <f t="shared" si="8"/>
        <v>2.2905092592592657E-2</v>
      </c>
      <c r="M96">
        <f t="shared" si="9"/>
        <v>7</v>
      </c>
    </row>
    <row r="97" spans="1:13" x14ac:dyDescent="0.25">
      <c r="A97" s="4"/>
      <c r="B97" s="8"/>
      <c r="C97" s="8"/>
      <c r="D97" s="8"/>
      <c r="E97" s="8"/>
      <c r="F97" s="8"/>
      <c r="G97" s="7" t="s">
        <v>1302</v>
      </c>
      <c r="H97" s="7" t="s">
        <v>3</v>
      </c>
      <c r="I97" s="3" t="s">
        <v>1075</v>
      </c>
      <c r="J97" s="6" t="s">
        <v>1303</v>
      </c>
      <c r="K97" s="5" t="s">
        <v>1304</v>
      </c>
      <c r="L97" s="17">
        <f t="shared" si="8"/>
        <v>1.4525462962962976E-2</v>
      </c>
      <c r="M97">
        <f t="shared" si="9"/>
        <v>9</v>
      </c>
    </row>
    <row r="98" spans="1:13" x14ac:dyDescent="0.25">
      <c r="A98" s="4"/>
      <c r="B98" s="8"/>
      <c r="C98" s="8"/>
      <c r="D98" s="8"/>
      <c r="E98" s="8"/>
      <c r="F98" s="8"/>
      <c r="G98" s="7" t="s">
        <v>1305</v>
      </c>
      <c r="H98" s="7" t="s">
        <v>3</v>
      </c>
      <c r="I98" s="3" t="s">
        <v>1075</v>
      </c>
      <c r="J98" s="6" t="s">
        <v>1306</v>
      </c>
      <c r="K98" s="5" t="s">
        <v>1307</v>
      </c>
      <c r="L98" s="17">
        <f t="shared" si="8"/>
        <v>1.4826388888888875E-2</v>
      </c>
      <c r="M98">
        <f t="shared" si="9"/>
        <v>9</v>
      </c>
    </row>
    <row r="99" spans="1:13" x14ac:dyDescent="0.25">
      <c r="A99" s="4"/>
      <c r="B99" s="8"/>
      <c r="C99" s="8"/>
      <c r="D99" s="8"/>
      <c r="E99" s="8"/>
      <c r="F99" s="8"/>
      <c r="G99" s="7" t="s">
        <v>1308</v>
      </c>
      <c r="H99" s="7" t="s">
        <v>3</v>
      </c>
      <c r="I99" s="3" t="s">
        <v>1075</v>
      </c>
      <c r="J99" s="6" t="s">
        <v>1309</v>
      </c>
      <c r="K99" s="5" t="s">
        <v>1310</v>
      </c>
      <c r="L99" s="17">
        <f t="shared" si="8"/>
        <v>1.5289351851851762E-2</v>
      </c>
      <c r="M99">
        <f t="shared" si="9"/>
        <v>12</v>
      </c>
    </row>
    <row r="100" spans="1:13" x14ac:dyDescent="0.25">
      <c r="A100" s="4"/>
      <c r="B100" s="8"/>
      <c r="C100" s="8"/>
      <c r="D100" s="8"/>
      <c r="E100" s="8"/>
      <c r="F100" s="8"/>
      <c r="G100" s="7" t="s">
        <v>1311</v>
      </c>
      <c r="H100" s="7" t="s">
        <v>3</v>
      </c>
      <c r="I100" s="3" t="s">
        <v>1075</v>
      </c>
      <c r="J100" s="6" t="s">
        <v>1312</v>
      </c>
      <c r="K100" s="5" t="s">
        <v>1313</v>
      </c>
      <c r="L100" s="17">
        <f t="shared" si="8"/>
        <v>1.6631944444444491E-2</v>
      </c>
      <c r="M100">
        <f t="shared" si="9"/>
        <v>13</v>
      </c>
    </row>
    <row r="101" spans="1:13" x14ac:dyDescent="0.25">
      <c r="A101" s="4"/>
      <c r="B101" s="8"/>
      <c r="C101" s="7" t="s">
        <v>183</v>
      </c>
      <c r="D101" s="7" t="s">
        <v>182</v>
      </c>
      <c r="E101" s="7" t="s">
        <v>182</v>
      </c>
      <c r="F101" s="7" t="s">
        <v>5</v>
      </c>
      <c r="G101" s="13" t="s">
        <v>21</v>
      </c>
      <c r="H101" s="12"/>
      <c r="I101" s="11"/>
      <c r="J101" s="10"/>
      <c r="K101" s="9"/>
    </row>
    <row r="102" spans="1:13" x14ac:dyDescent="0.25">
      <c r="A102" s="4"/>
      <c r="B102" s="8"/>
      <c r="C102" s="8"/>
      <c r="D102" s="8"/>
      <c r="E102" s="8"/>
      <c r="F102" s="8"/>
      <c r="G102" s="7" t="s">
        <v>1314</v>
      </c>
      <c r="H102" s="7" t="s">
        <v>3</v>
      </c>
      <c r="I102" s="3" t="s">
        <v>1075</v>
      </c>
      <c r="J102" s="6" t="s">
        <v>1315</v>
      </c>
      <c r="K102" s="5" t="s">
        <v>1316</v>
      </c>
      <c r="L102" s="17">
        <f t="shared" si="8"/>
        <v>2.0312499999999983E-2</v>
      </c>
      <c r="M102">
        <f t="shared" si="9"/>
        <v>4</v>
      </c>
    </row>
    <row r="103" spans="1:13" x14ac:dyDescent="0.25">
      <c r="A103" s="4"/>
      <c r="B103" s="8"/>
      <c r="C103" s="8"/>
      <c r="D103" s="8"/>
      <c r="E103" s="8"/>
      <c r="F103" s="8"/>
      <c r="G103" s="7" t="s">
        <v>1317</v>
      </c>
      <c r="H103" s="7" t="s">
        <v>3</v>
      </c>
      <c r="I103" s="3" t="s">
        <v>1075</v>
      </c>
      <c r="J103" s="6" t="s">
        <v>1318</v>
      </c>
      <c r="K103" s="5" t="s">
        <v>1319</v>
      </c>
      <c r="L103" s="17">
        <f t="shared" si="8"/>
        <v>1.4814814814814836E-2</v>
      </c>
      <c r="M103">
        <f t="shared" si="9"/>
        <v>7</v>
      </c>
    </row>
    <row r="104" spans="1:13" x14ac:dyDescent="0.25">
      <c r="A104" s="4"/>
      <c r="B104" s="8"/>
      <c r="C104" s="8"/>
      <c r="D104" s="8"/>
      <c r="E104" s="8"/>
      <c r="F104" s="8"/>
      <c r="G104" s="7" t="s">
        <v>1320</v>
      </c>
      <c r="H104" s="7" t="s">
        <v>3</v>
      </c>
      <c r="I104" s="3" t="s">
        <v>1075</v>
      </c>
      <c r="J104" s="6" t="s">
        <v>1321</v>
      </c>
      <c r="K104" s="5" t="s">
        <v>1322</v>
      </c>
      <c r="L104" s="17">
        <f t="shared" si="8"/>
        <v>2.0682870370370421E-2</v>
      </c>
      <c r="M104">
        <f t="shared" si="9"/>
        <v>7</v>
      </c>
    </row>
    <row r="105" spans="1:13" x14ac:dyDescent="0.25">
      <c r="A105" s="4"/>
      <c r="B105" s="8"/>
      <c r="C105" s="8"/>
      <c r="D105" s="8"/>
      <c r="E105" s="8"/>
      <c r="F105" s="8"/>
      <c r="G105" s="7" t="s">
        <v>1323</v>
      </c>
      <c r="H105" s="7" t="s">
        <v>3</v>
      </c>
      <c r="I105" s="3" t="s">
        <v>1075</v>
      </c>
      <c r="J105" s="6" t="s">
        <v>1324</v>
      </c>
      <c r="K105" s="5" t="s">
        <v>1325</v>
      </c>
      <c r="L105" s="17">
        <f t="shared" si="8"/>
        <v>2.4629629629629612E-2</v>
      </c>
      <c r="M105">
        <f t="shared" si="9"/>
        <v>7</v>
      </c>
    </row>
    <row r="106" spans="1:13" x14ac:dyDescent="0.25">
      <c r="A106" s="4"/>
      <c r="B106" s="8"/>
      <c r="C106" s="8"/>
      <c r="D106" s="8"/>
      <c r="E106" s="8"/>
      <c r="F106" s="8"/>
      <c r="G106" s="7" t="s">
        <v>1326</v>
      </c>
      <c r="H106" s="7" t="s">
        <v>3</v>
      </c>
      <c r="I106" s="3" t="s">
        <v>1075</v>
      </c>
      <c r="J106" s="6" t="s">
        <v>1327</v>
      </c>
      <c r="K106" s="5" t="s">
        <v>1328</v>
      </c>
      <c r="L106" s="17">
        <f t="shared" si="8"/>
        <v>2.9895833333333344E-2</v>
      </c>
      <c r="M106">
        <f t="shared" si="9"/>
        <v>8</v>
      </c>
    </row>
    <row r="107" spans="1:13" x14ac:dyDescent="0.25">
      <c r="A107" s="4"/>
      <c r="B107" s="8"/>
      <c r="C107" s="8"/>
      <c r="D107" s="8"/>
      <c r="E107" s="8"/>
      <c r="F107" s="8"/>
      <c r="G107" s="7" t="s">
        <v>1329</v>
      </c>
      <c r="H107" s="7" t="s">
        <v>3</v>
      </c>
      <c r="I107" s="3" t="s">
        <v>1075</v>
      </c>
      <c r="J107" s="6" t="s">
        <v>1330</v>
      </c>
      <c r="K107" s="5" t="s">
        <v>1331</v>
      </c>
      <c r="L107" s="17">
        <f t="shared" si="8"/>
        <v>1.8576388888888962E-2</v>
      </c>
      <c r="M107">
        <f t="shared" si="9"/>
        <v>9</v>
      </c>
    </row>
    <row r="108" spans="1:13" x14ac:dyDescent="0.25">
      <c r="A108" s="4"/>
      <c r="B108" s="8"/>
      <c r="C108" s="8"/>
      <c r="D108" s="8"/>
      <c r="E108" s="8"/>
      <c r="F108" s="8"/>
      <c r="G108" s="7" t="s">
        <v>1332</v>
      </c>
      <c r="H108" s="7" t="s">
        <v>3</v>
      </c>
      <c r="I108" s="3" t="s">
        <v>1075</v>
      </c>
      <c r="J108" s="6" t="s">
        <v>1333</v>
      </c>
      <c r="K108" s="5" t="s">
        <v>1334</v>
      </c>
      <c r="L108" s="17">
        <f t="shared" si="8"/>
        <v>1.5625E-2</v>
      </c>
      <c r="M108">
        <f t="shared" si="9"/>
        <v>9</v>
      </c>
    </row>
    <row r="109" spans="1:13" x14ac:dyDescent="0.25">
      <c r="A109" s="4"/>
      <c r="B109" s="8"/>
      <c r="C109" s="7" t="s">
        <v>166</v>
      </c>
      <c r="D109" s="7" t="s">
        <v>165</v>
      </c>
      <c r="E109" s="13" t="s">
        <v>21</v>
      </c>
      <c r="F109" s="12"/>
      <c r="G109" s="12"/>
      <c r="H109" s="12"/>
      <c r="I109" s="11"/>
      <c r="J109" s="10"/>
      <c r="K109" s="9"/>
    </row>
    <row r="110" spans="1:13" x14ac:dyDescent="0.25">
      <c r="A110" s="4"/>
      <c r="B110" s="8"/>
      <c r="C110" s="8"/>
      <c r="D110" s="8"/>
      <c r="E110" s="7" t="s">
        <v>164</v>
      </c>
      <c r="F110" s="7" t="s">
        <v>5</v>
      </c>
      <c r="G110" s="13" t="s">
        <v>21</v>
      </c>
      <c r="H110" s="12"/>
      <c r="I110" s="11"/>
      <c r="J110" s="10"/>
      <c r="K110" s="9"/>
    </row>
    <row r="111" spans="1:13" x14ac:dyDescent="0.25">
      <c r="A111" s="4"/>
      <c r="B111" s="8"/>
      <c r="C111" s="8"/>
      <c r="D111" s="8"/>
      <c r="E111" s="8"/>
      <c r="F111" s="8"/>
      <c r="G111" s="7" t="s">
        <v>1335</v>
      </c>
      <c r="H111" s="7" t="s">
        <v>3</v>
      </c>
      <c r="I111" s="3" t="s">
        <v>1075</v>
      </c>
      <c r="J111" s="6" t="s">
        <v>1336</v>
      </c>
      <c r="K111" s="5" t="s">
        <v>1337</v>
      </c>
      <c r="L111" s="17">
        <f t="shared" si="8"/>
        <v>1.7152777777777795E-2</v>
      </c>
      <c r="M111">
        <f t="shared" si="9"/>
        <v>4</v>
      </c>
    </row>
    <row r="112" spans="1:13" x14ac:dyDescent="0.25">
      <c r="A112" s="4"/>
      <c r="B112" s="8"/>
      <c r="C112" s="8"/>
      <c r="D112" s="8"/>
      <c r="E112" s="8"/>
      <c r="F112" s="8"/>
      <c r="G112" s="7" t="s">
        <v>1338</v>
      </c>
      <c r="H112" s="7" t="s">
        <v>3</v>
      </c>
      <c r="I112" s="3" t="s">
        <v>1075</v>
      </c>
      <c r="J112" s="6" t="s">
        <v>1339</v>
      </c>
      <c r="K112" s="5" t="s">
        <v>1340</v>
      </c>
      <c r="L112" s="17">
        <f t="shared" si="8"/>
        <v>2.0856481481481559E-2</v>
      </c>
      <c r="M112">
        <f t="shared" si="9"/>
        <v>12</v>
      </c>
    </row>
    <row r="113" spans="1:13" x14ac:dyDescent="0.25">
      <c r="A113" s="4"/>
      <c r="B113" s="8"/>
      <c r="C113" s="8"/>
      <c r="D113" s="8"/>
      <c r="E113" s="8"/>
      <c r="F113" s="8"/>
      <c r="G113" s="7" t="s">
        <v>1341</v>
      </c>
      <c r="H113" s="7" t="s">
        <v>3</v>
      </c>
      <c r="I113" s="3" t="s">
        <v>1075</v>
      </c>
      <c r="J113" s="6" t="s">
        <v>1342</v>
      </c>
      <c r="K113" s="5" t="s">
        <v>1343</v>
      </c>
      <c r="L113" s="17">
        <f t="shared" si="8"/>
        <v>2.5115740740740744E-2</v>
      </c>
      <c r="M113">
        <f t="shared" si="9"/>
        <v>14</v>
      </c>
    </row>
    <row r="114" spans="1:13" x14ac:dyDescent="0.25">
      <c r="A114" s="4"/>
      <c r="B114" s="8"/>
      <c r="C114" s="8"/>
      <c r="D114" s="8"/>
      <c r="E114" s="8"/>
      <c r="F114" s="8"/>
      <c r="G114" s="7" t="s">
        <v>1344</v>
      </c>
      <c r="H114" s="7" t="s">
        <v>3</v>
      </c>
      <c r="I114" s="3" t="s">
        <v>1075</v>
      </c>
      <c r="J114" s="6" t="s">
        <v>1345</v>
      </c>
      <c r="K114" s="5" t="s">
        <v>1346</v>
      </c>
      <c r="L114" s="17">
        <f t="shared" si="8"/>
        <v>2.5023148148148211E-2</v>
      </c>
      <c r="M114">
        <f t="shared" si="9"/>
        <v>14</v>
      </c>
    </row>
    <row r="115" spans="1:13" x14ac:dyDescent="0.25">
      <c r="A115" s="4"/>
      <c r="B115" s="8"/>
      <c r="C115" s="8"/>
      <c r="D115" s="8"/>
      <c r="E115" s="7" t="s">
        <v>154</v>
      </c>
      <c r="F115" s="7" t="s">
        <v>5</v>
      </c>
      <c r="G115" s="13" t="s">
        <v>21</v>
      </c>
      <c r="H115" s="12"/>
      <c r="I115" s="11"/>
      <c r="J115" s="10"/>
      <c r="K115" s="9"/>
    </row>
    <row r="116" spans="1:13" x14ac:dyDescent="0.25">
      <c r="A116" s="4"/>
      <c r="B116" s="8"/>
      <c r="C116" s="8"/>
      <c r="D116" s="8"/>
      <c r="E116" s="8"/>
      <c r="F116" s="8"/>
      <c r="G116" s="7" t="s">
        <v>1347</v>
      </c>
      <c r="H116" s="7" t="s">
        <v>3</v>
      </c>
      <c r="I116" s="3" t="s">
        <v>1075</v>
      </c>
      <c r="J116" s="6" t="s">
        <v>1348</v>
      </c>
      <c r="K116" s="5" t="s">
        <v>1349</v>
      </c>
      <c r="L116" s="17">
        <f t="shared" si="8"/>
        <v>1.7349537037037011E-2</v>
      </c>
      <c r="M116">
        <f t="shared" si="9"/>
        <v>8</v>
      </c>
    </row>
    <row r="117" spans="1:13" x14ac:dyDescent="0.25">
      <c r="A117" s="4"/>
      <c r="B117" s="8"/>
      <c r="C117" s="8"/>
      <c r="D117" s="8"/>
      <c r="E117" s="8"/>
      <c r="F117" s="8"/>
      <c r="G117" s="7" t="s">
        <v>1350</v>
      </c>
      <c r="H117" s="7" t="s">
        <v>3</v>
      </c>
      <c r="I117" s="3" t="s">
        <v>1075</v>
      </c>
      <c r="J117" s="6" t="s">
        <v>1351</v>
      </c>
      <c r="K117" s="5" t="s">
        <v>1352</v>
      </c>
      <c r="L117" s="17">
        <f t="shared" si="8"/>
        <v>2.0115740740740795E-2</v>
      </c>
      <c r="M117">
        <f t="shared" si="9"/>
        <v>9</v>
      </c>
    </row>
    <row r="118" spans="1:13" x14ac:dyDescent="0.25">
      <c r="A118" s="4"/>
      <c r="B118" s="8"/>
      <c r="C118" s="8"/>
      <c r="D118" s="8"/>
      <c r="E118" s="8"/>
      <c r="F118" s="8"/>
      <c r="G118" s="7" t="s">
        <v>1353</v>
      </c>
      <c r="H118" s="7" t="s">
        <v>3</v>
      </c>
      <c r="I118" s="3" t="s">
        <v>1075</v>
      </c>
      <c r="J118" s="6" t="s">
        <v>1354</v>
      </c>
      <c r="K118" s="5" t="s">
        <v>1355</v>
      </c>
      <c r="L118" s="17">
        <f t="shared" si="8"/>
        <v>2.0312500000000011E-2</v>
      </c>
      <c r="M118">
        <f t="shared" si="9"/>
        <v>11</v>
      </c>
    </row>
    <row r="119" spans="1:13" x14ac:dyDescent="0.25">
      <c r="A119" s="4"/>
      <c r="B119" s="8"/>
      <c r="C119" s="8"/>
      <c r="D119" s="8"/>
      <c r="E119" s="8"/>
      <c r="F119" s="8"/>
      <c r="G119" s="7" t="s">
        <v>1356</v>
      </c>
      <c r="H119" s="7" t="s">
        <v>3</v>
      </c>
      <c r="I119" s="3" t="s">
        <v>1075</v>
      </c>
      <c r="J119" s="6" t="s">
        <v>1357</v>
      </c>
      <c r="K119" s="5" t="s">
        <v>1358</v>
      </c>
      <c r="L119" s="17">
        <f t="shared" si="8"/>
        <v>3.3252314814814832E-2</v>
      </c>
      <c r="M119">
        <f t="shared" si="9"/>
        <v>11</v>
      </c>
    </row>
    <row r="120" spans="1:13" x14ac:dyDescent="0.25">
      <c r="A120" s="4"/>
      <c r="B120" s="8"/>
      <c r="C120" s="8"/>
      <c r="D120" s="8"/>
      <c r="E120" s="8"/>
      <c r="F120" s="8"/>
      <c r="G120" s="7" t="s">
        <v>1359</v>
      </c>
      <c r="H120" s="7" t="s">
        <v>3</v>
      </c>
      <c r="I120" s="3" t="s">
        <v>1075</v>
      </c>
      <c r="J120" s="6" t="s">
        <v>1360</v>
      </c>
      <c r="K120" s="5" t="s">
        <v>1361</v>
      </c>
      <c r="L120" s="17">
        <f t="shared" si="8"/>
        <v>2.7094907407407387E-2</v>
      </c>
      <c r="M120">
        <f t="shared" si="9"/>
        <v>11</v>
      </c>
    </row>
    <row r="121" spans="1:13" x14ac:dyDescent="0.25">
      <c r="A121" s="4"/>
      <c r="B121" s="8"/>
      <c r="C121" s="8"/>
      <c r="D121" s="8"/>
      <c r="E121" s="8"/>
      <c r="F121" s="8"/>
      <c r="G121" s="7" t="s">
        <v>1362</v>
      </c>
      <c r="H121" s="7" t="s">
        <v>3</v>
      </c>
      <c r="I121" s="3" t="s">
        <v>1075</v>
      </c>
      <c r="J121" s="6" t="s">
        <v>1363</v>
      </c>
      <c r="K121" s="5" t="s">
        <v>1364</v>
      </c>
      <c r="L121" s="17">
        <f t="shared" si="8"/>
        <v>1.7245370370370439E-2</v>
      </c>
      <c r="M121">
        <f t="shared" si="9"/>
        <v>14</v>
      </c>
    </row>
    <row r="122" spans="1:13" x14ac:dyDescent="0.25">
      <c r="A122" s="4"/>
      <c r="B122" s="8"/>
      <c r="C122" s="7" t="s">
        <v>135</v>
      </c>
      <c r="D122" s="7" t="s">
        <v>134</v>
      </c>
      <c r="E122" s="7" t="s">
        <v>134</v>
      </c>
      <c r="F122" s="7" t="s">
        <v>5</v>
      </c>
      <c r="G122" s="13" t="s">
        <v>21</v>
      </c>
      <c r="H122" s="12"/>
      <c r="I122" s="11"/>
      <c r="J122" s="10"/>
      <c r="K122" s="9"/>
    </row>
    <row r="123" spans="1:13" x14ac:dyDescent="0.25">
      <c r="A123" s="4"/>
      <c r="B123" s="8"/>
      <c r="C123" s="8"/>
      <c r="D123" s="8"/>
      <c r="E123" s="8"/>
      <c r="F123" s="8"/>
      <c r="G123" s="7" t="s">
        <v>1365</v>
      </c>
      <c r="H123" s="7" t="s">
        <v>3</v>
      </c>
      <c r="I123" s="3" t="s">
        <v>1075</v>
      </c>
      <c r="J123" s="6" t="s">
        <v>1366</v>
      </c>
      <c r="K123" s="5" t="s">
        <v>1367</v>
      </c>
      <c r="L123" s="17">
        <f t="shared" si="8"/>
        <v>1.324074074074072E-2</v>
      </c>
      <c r="M123">
        <f t="shared" si="9"/>
        <v>7</v>
      </c>
    </row>
    <row r="124" spans="1:13" x14ac:dyDescent="0.25">
      <c r="A124" s="4"/>
      <c r="B124" s="8"/>
      <c r="C124" s="8"/>
      <c r="D124" s="8"/>
      <c r="E124" s="8"/>
      <c r="F124" s="8"/>
      <c r="G124" s="7" t="s">
        <v>1368</v>
      </c>
      <c r="H124" s="7" t="s">
        <v>3</v>
      </c>
      <c r="I124" s="3" t="s">
        <v>1075</v>
      </c>
      <c r="J124" s="6" t="s">
        <v>1369</v>
      </c>
      <c r="K124" s="5" t="s">
        <v>1370</v>
      </c>
      <c r="L124" s="17">
        <f t="shared" si="8"/>
        <v>3.3645833333333375E-2</v>
      </c>
      <c r="M124">
        <f t="shared" si="9"/>
        <v>8</v>
      </c>
    </row>
    <row r="125" spans="1:13" x14ac:dyDescent="0.25">
      <c r="A125" s="4"/>
      <c r="B125" s="8"/>
      <c r="C125" s="8"/>
      <c r="D125" s="8"/>
      <c r="E125" s="8"/>
      <c r="F125" s="8"/>
      <c r="G125" s="7" t="s">
        <v>1371</v>
      </c>
      <c r="H125" s="7" t="s">
        <v>3</v>
      </c>
      <c r="I125" s="3" t="s">
        <v>1075</v>
      </c>
      <c r="J125" s="6" t="s">
        <v>1372</v>
      </c>
      <c r="K125" s="5" t="s">
        <v>1373</v>
      </c>
      <c r="L125" s="17">
        <f t="shared" si="8"/>
        <v>3.3275462962962965E-2</v>
      </c>
      <c r="M125">
        <f t="shared" si="9"/>
        <v>10</v>
      </c>
    </row>
    <row r="126" spans="1:13" x14ac:dyDescent="0.25">
      <c r="A126" s="4"/>
      <c r="B126" s="8"/>
      <c r="C126" s="8"/>
      <c r="D126" s="8"/>
      <c r="E126" s="8"/>
      <c r="F126" s="8"/>
      <c r="G126" s="7" t="s">
        <v>1374</v>
      </c>
      <c r="H126" s="7" t="s">
        <v>3</v>
      </c>
      <c r="I126" s="3" t="s">
        <v>1075</v>
      </c>
      <c r="J126" s="6" t="s">
        <v>1375</v>
      </c>
      <c r="K126" s="5" t="s">
        <v>1376</v>
      </c>
      <c r="L126" s="17">
        <f t="shared" si="8"/>
        <v>1.4918981481481519E-2</v>
      </c>
      <c r="M126">
        <f t="shared" si="9"/>
        <v>14</v>
      </c>
    </row>
    <row r="127" spans="1:13" x14ac:dyDescent="0.25">
      <c r="A127" s="4"/>
      <c r="B127" s="8"/>
      <c r="C127" s="7" t="s">
        <v>130</v>
      </c>
      <c r="D127" s="7" t="s">
        <v>129</v>
      </c>
      <c r="E127" s="7" t="s">
        <v>122</v>
      </c>
      <c r="F127" s="7" t="s">
        <v>5</v>
      </c>
      <c r="G127" s="7" t="s">
        <v>1377</v>
      </c>
      <c r="H127" s="7" t="s">
        <v>3</v>
      </c>
      <c r="I127" s="3" t="s">
        <v>1075</v>
      </c>
      <c r="J127" s="6" t="s">
        <v>1378</v>
      </c>
      <c r="K127" s="5" t="s">
        <v>1379</v>
      </c>
      <c r="L127" s="17">
        <f t="shared" si="8"/>
        <v>1.8703703703703667E-2</v>
      </c>
      <c r="M127">
        <f t="shared" si="9"/>
        <v>6</v>
      </c>
    </row>
    <row r="128" spans="1:13" x14ac:dyDescent="0.25">
      <c r="A128" s="4"/>
      <c r="B128" s="8"/>
      <c r="C128" s="7" t="s">
        <v>651</v>
      </c>
      <c r="D128" s="7" t="s">
        <v>652</v>
      </c>
      <c r="E128" s="7" t="s">
        <v>652</v>
      </c>
      <c r="F128" s="7" t="s">
        <v>5</v>
      </c>
      <c r="G128" s="7" t="s">
        <v>1380</v>
      </c>
      <c r="H128" s="7" t="s">
        <v>3</v>
      </c>
      <c r="I128" s="3" t="s">
        <v>1075</v>
      </c>
      <c r="J128" s="6" t="s">
        <v>1381</v>
      </c>
      <c r="K128" s="5" t="s">
        <v>1382</v>
      </c>
      <c r="L128" s="17">
        <f t="shared" si="8"/>
        <v>1.7094907407407399E-2</v>
      </c>
      <c r="M128">
        <f t="shared" si="9"/>
        <v>1</v>
      </c>
    </row>
    <row r="129" spans="1:13" x14ac:dyDescent="0.25">
      <c r="A129" s="4"/>
      <c r="B129" s="8"/>
      <c r="C129" s="7" t="s">
        <v>1004</v>
      </c>
      <c r="D129" s="7" t="s">
        <v>1005</v>
      </c>
      <c r="E129" s="7" t="s">
        <v>1005</v>
      </c>
      <c r="F129" s="7" t="s">
        <v>5</v>
      </c>
      <c r="G129" s="7" t="s">
        <v>1383</v>
      </c>
      <c r="H129" s="7" t="s">
        <v>3</v>
      </c>
      <c r="I129" s="3" t="s">
        <v>1075</v>
      </c>
      <c r="J129" s="6" t="s">
        <v>1384</v>
      </c>
      <c r="K129" s="5" t="s">
        <v>1385</v>
      </c>
      <c r="L129" s="17">
        <f t="shared" si="8"/>
        <v>2.5451388888888926E-2</v>
      </c>
      <c r="M129">
        <f t="shared" si="9"/>
        <v>6</v>
      </c>
    </row>
    <row r="130" spans="1:13" x14ac:dyDescent="0.25">
      <c r="A130" s="4"/>
      <c r="B130" s="8"/>
      <c r="C130" s="7" t="s">
        <v>230</v>
      </c>
      <c r="D130" s="7" t="s">
        <v>229</v>
      </c>
      <c r="E130" s="7" t="s">
        <v>229</v>
      </c>
      <c r="F130" s="7" t="s">
        <v>5</v>
      </c>
      <c r="G130" s="13" t="s">
        <v>21</v>
      </c>
      <c r="H130" s="12"/>
      <c r="I130" s="11"/>
      <c r="J130" s="10"/>
      <c r="K130" s="9"/>
    </row>
    <row r="131" spans="1:13" x14ac:dyDescent="0.25">
      <c r="A131" s="4"/>
      <c r="B131" s="8"/>
      <c r="C131" s="8"/>
      <c r="D131" s="8"/>
      <c r="E131" s="8"/>
      <c r="F131" s="8"/>
      <c r="G131" s="7" t="s">
        <v>1386</v>
      </c>
      <c r="H131" s="7" t="s">
        <v>3</v>
      </c>
      <c r="I131" s="3" t="s">
        <v>1075</v>
      </c>
      <c r="J131" s="6" t="s">
        <v>1387</v>
      </c>
      <c r="K131" s="5" t="s">
        <v>1388</v>
      </c>
      <c r="L131" s="17">
        <f t="shared" ref="L131:L155" si="10">K131-J131</f>
        <v>2.1793981481481484E-2</v>
      </c>
      <c r="M131">
        <f t="shared" ref="M131:M155" si="11">HOUR(J131)</f>
        <v>12</v>
      </c>
    </row>
    <row r="132" spans="1:13" x14ac:dyDescent="0.25">
      <c r="A132" s="4"/>
      <c r="B132" s="8"/>
      <c r="C132" s="8"/>
      <c r="D132" s="8"/>
      <c r="E132" s="8"/>
      <c r="F132" s="8"/>
      <c r="G132" s="7" t="s">
        <v>1389</v>
      </c>
      <c r="H132" s="7" t="s">
        <v>3</v>
      </c>
      <c r="I132" s="3" t="s">
        <v>1075</v>
      </c>
      <c r="J132" s="6" t="s">
        <v>1390</v>
      </c>
      <c r="K132" s="5" t="s">
        <v>1391</v>
      </c>
      <c r="L132" s="17">
        <f t="shared" si="10"/>
        <v>2.0428240740740788E-2</v>
      </c>
      <c r="M132">
        <f t="shared" si="11"/>
        <v>19</v>
      </c>
    </row>
    <row r="133" spans="1:13" x14ac:dyDescent="0.25">
      <c r="A133" s="4"/>
      <c r="B133" s="8"/>
      <c r="C133" s="7" t="s">
        <v>115</v>
      </c>
      <c r="D133" s="7" t="s">
        <v>114</v>
      </c>
      <c r="E133" s="7" t="s">
        <v>114</v>
      </c>
      <c r="F133" s="7" t="s">
        <v>5</v>
      </c>
      <c r="G133" s="13" t="s">
        <v>21</v>
      </c>
      <c r="H133" s="12"/>
      <c r="I133" s="11"/>
      <c r="J133" s="10"/>
      <c r="K133" s="9"/>
    </row>
    <row r="134" spans="1:13" x14ac:dyDescent="0.25">
      <c r="A134" s="4"/>
      <c r="B134" s="8"/>
      <c r="C134" s="8"/>
      <c r="D134" s="8"/>
      <c r="E134" s="8"/>
      <c r="F134" s="8"/>
      <c r="G134" s="7" t="s">
        <v>1392</v>
      </c>
      <c r="H134" s="7" t="s">
        <v>3</v>
      </c>
      <c r="I134" s="3" t="s">
        <v>1075</v>
      </c>
      <c r="J134" s="6" t="s">
        <v>1393</v>
      </c>
      <c r="K134" s="5" t="s">
        <v>1394</v>
      </c>
      <c r="L134" s="17">
        <f t="shared" si="10"/>
        <v>2.5914351851851869E-2</v>
      </c>
      <c r="M134">
        <f t="shared" si="11"/>
        <v>4</v>
      </c>
    </row>
    <row r="135" spans="1:13" x14ac:dyDescent="0.25">
      <c r="A135" s="4"/>
      <c r="B135" s="8"/>
      <c r="C135" s="8"/>
      <c r="D135" s="8"/>
      <c r="E135" s="8"/>
      <c r="F135" s="8"/>
      <c r="G135" s="7" t="s">
        <v>1395</v>
      </c>
      <c r="H135" s="7" t="s">
        <v>3</v>
      </c>
      <c r="I135" s="3" t="s">
        <v>1075</v>
      </c>
      <c r="J135" s="6" t="s">
        <v>1396</v>
      </c>
      <c r="K135" s="5" t="s">
        <v>1397</v>
      </c>
      <c r="L135" s="17">
        <f t="shared" si="10"/>
        <v>2.1412037037037035E-2</v>
      </c>
      <c r="M135">
        <f t="shared" si="11"/>
        <v>7</v>
      </c>
    </row>
    <row r="136" spans="1:13" x14ac:dyDescent="0.25">
      <c r="A136" s="4"/>
      <c r="B136" s="8"/>
      <c r="C136" s="7" t="s">
        <v>110</v>
      </c>
      <c r="D136" s="7" t="s">
        <v>109</v>
      </c>
      <c r="E136" s="7" t="s">
        <v>109</v>
      </c>
      <c r="F136" s="7" t="s">
        <v>5</v>
      </c>
      <c r="G136" s="13" t="s">
        <v>21</v>
      </c>
      <c r="H136" s="12"/>
      <c r="I136" s="11"/>
      <c r="J136" s="10"/>
      <c r="K136" s="9"/>
    </row>
    <row r="137" spans="1:13" x14ac:dyDescent="0.25">
      <c r="A137" s="4"/>
      <c r="B137" s="8"/>
      <c r="C137" s="8"/>
      <c r="D137" s="8"/>
      <c r="E137" s="8"/>
      <c r="F137" s="8"/>
      <c r="G137" s="7" t="s">
        <v>1398</v>
      </c>
      <c r="H137" s="7" t="s">
        <v>3</v>
      </c>
      <c r="I137" s="3" t="s">
        <v>1075</v>
      </c>
      <c r="J137" s="6" t="s">
        <v>1399</v>
      </c>
      <c r="K137" s="5" t="s">
        <v>1400</v>
      </c>
      <c r="L137" s="17">
        <f t="shared" si="10"/>
        <v>1.7349537037037066E-2</v>
      </c>
      <c r="M137">
        <f t="shared" si="11"/>
        <v>6</v>
      </c>
    </row>
    <row r="138" spans="1:13" x14ac:dyDescent="0.25">
      <c r="A138" s="4"/>
      <c r="B138" s="8"/>
      <c r="C138" s="8"/>
      <c r="D138" s="8"/>
      <c r="E138" s="8"/>
      <c r="F138" s="8"/>
      <c r="G138" s="7" t="s">
        <v>1401</v>
      </c>
      <c r="H138" s="7" t="s">
        <v>3</v>
      </c>
      <c r="I138" s="3" t="s">
        <v>1075</v>
      </c>
      <c r="J138" s="6" t="s">
        <v>1402</v>
      </c>
      <c r="K138" s="5" t="s">
        <v>1403</v>
      </c>
      <c r="L138" s="17">
        <f t="shared" si="10"/>
        <v>2.8784722222222225E-2</v>
      </c>
      <c r="M138">
        <f t="shared" si="11"/>
        <v>10</v>
      </c>
    </row>
    <row r="139" spans="1:13" x14ac:dyDescent="0.25">
      <c r="A139" s="4"/>
      <c r="B139" s="8"/>
      <c r="C139" s="7" t="s">
        <v>53</v>
      </c>
      <c r="D139" s="7" t="s">
        <v>52</v>
      </c>
      <c r="E139" s="7" t="s">
        <v>102</v>
      </c>
      <c r="F139" s="7" t="s">
        <v>5</v>
      </c>
      <c r="G139" s="13" t="s">
        <v>21</v>
      </c>
      <c r="H139" s="12"/>
      <c r="I139" s="11"/>
      <c r="J139" s="10"/>
      <c r="K139" s="9"/>
    </row>
    <row r="140" spans="1:13" x14ac:dyDescent="0.25">
      <c r="A140" s="4"/>
      <c r="B140" s="8"/>
      <c r="C140" s="8"/>
      <c r="D140" s="8"/>
      <c r="E140" s="8"/>
      <c r="F140" s="8"/>
      <c r="G140" s="7" t="s">
        <v>1404</v>
      </c>
      <c r="H140" s="7" t="s">
        <v>85</v>
      </c>
      <c r="I140" s="3" t="s">
        <v>1075</v>
      </c>
      <c r="J140" s="6" t="s">
        <v>1405</v>
      </c>
      <c r="K140" s="5" t="s">
        <v>1406</v>
      </c>
      <c r="L140" s="17">
        <f t="shared" si="10"/>
        <v>1.3460648148148152E-2</v>
      </c>
      <c r="M140">
        <f t="shared" si="11"/>
        <v>4</v>
      </c>
    </row>
    <row r="141" spans="1:13" x14ac:dyDescent="0.25">
      <c r="A141" s="4"/>
      <c r="B141" s="8"/>
      <c r="C141" s="8"/>
      <c r="D141" s="8"/>
      <c r="E141" s="8"/>
      <c r="F141" s="8"/>
      <c r="G141" s="7" t="s">
        <v>1407</v>
      </c>
      <c r="H141" s="7" t="s">
        <v>85</v>
      </c>
      <c r="I141" s="3" t="s">
        <v>1075</v>
      </c>
      <c r="J141" s="6" t="s">
        <v>1408</v>
      </c>
      <c r="K141" s="5" t="s">
        <v>1409</v>
      </c>
      <c r="L141" s="17">
        <f t="shared" si="10"/>
        <v>1.4444444444444482E-2</v>
      </c>
      <c r="M141">
        <f t="shared" si="11"/>
        <v>6</v>
      </c>
    </row>
    <row r="142" spans="1:13" x14ac:dyDescent="0.25">
      <c r="A142" s="4"/>
      <c r="B142" s="8"/>
      <c r="C142" s="8"/>
      <c r="D142" s="8"/>
      <c r="E142" s="8"/>
      <c r="F142" s="8"/>
      <c r="G142" s="7" t="s">
        <v>1410</v>
      </c>
      <c r="H142" s="7" t="s">
        <v>85</v>
      </c>
      <c r="I142" s="3" t="s">
        <v>1075</v>
      </c>
      <c r="J142" s="6" t="s">
        <v>1411</v>
      </c>
      <c r="K142" s="5" t="s">
        <v>1412</v>
      </c>
      <c r="L142" s="17">
        <f t="shared" si="10"/>
        <v>1.996527777777779E-2</v>
      </c>
      <c r="M142">
        <f t="shared" si="11"/>
        <v>10</v>
      </c>
    </row>
    <row r="143" spans="1:13" x14ac:dyDescent="0.25">
      <c r="A143" s="4"/>
      <c r="B143" s="8"/>
      <c r="C143" s="8"/>
      <c r="D143" s="8"/>
      <c r="E143" s="8"/>
      <c r="F143" s="8"/>
      <c r="G143" s="7" t="s">
        <v>1413</v>
      </c>
      <c r="H143" s="7" t="s">
        <v>85</v>
      </c>
      <c r="I143" s="3" t="s">
        <v>1075</v>
      </c>
      <c r="J143" s="6" t="s">
        <v>1414</v>
      </c>
      <c r="K143" s="5" t="s">
        <v>1415</v>
      </c>
      <c r="L143" s="17">
        <f t="shared" si="10"/>
        <v>2.4386574074074074E-2</v>
      </c>
      <c r="M143">
        <f t="shared" si="11"/>
        <v>10</v>
      </c>
    </row>
    <row r="144" spans="1:13" x14ac:dyDescent="0.25">
      <c r="A144" s="4"/>
      <c r="B144" s="8"/>
      <c r="C144" s="8"/>
      <c r="D144" s="8"/>
      <c r="E144" s="8"/>
      <c r="F144" s="8"/>
      <c r="G144" s="7" t="s">
        <v>1416</v>
      </c>
      <c r="H144" s="7" t="s">
        <v>85</v>
      </c>
      <c r="I144" s="3" t="s">
        <v>1075</v>
      </c>
      <c r="J144" s="6" t="s">
        <v>1417</v>
      </c>
      <c r="K144" s="5" t="s">
        <v>1418</v>
      </c>
      <c r="L144" s="17">
        <f t="shared" si="10"/>
        <v>2.712962962962967E-2</v>
      </c>
      <c r="M144">
        <f t="shared" si="11"/>
        <v>11</v>
      </c>
    </row>
    <row r="145" spans="1:13" x14ac:dyDescent="0.25">
      <c r="A145" s="4"/>
      <c r="B145" s="8"/>
      <c r="C145" s="8"/>
      <c r="D145" s="8"/>
      <c r="E145" s="8"/>
      <c r="F145" s="8"/>
      <c r="G145" s="7" t="s">
        <v>1419</v>
      </c>
      <c r="H145" s="7" t="s">
        <v>3</v>
      </c>
      <c r="I145" s="3" t="s">
        <v>1075</v>
      </c>
      <c r="J145" s="6" t="s">
        <v>1420</v>
      </c>
      <c r="K145" s="5" t="s">
        <v>1421</v>
      </c>
      <c r="L145" s="17">
        <f t="shared" si="10"/>
        <v>2.302083333333349E-2</v>
      </c>
      <c r="M145">
        <f t="shared" si="11"/>
        <v>17</v>
      </c>
    </row>
    <row r="146" spans="1:13" x14ac:dyDescent="0.25">
      <c r="A146" s="4"/>
      <c r="B146" s="8"/>
      <c r="C146" s="8"/>
      <c r="D146" s="8"/>
      <c r="E146" s="8"/>
      <c r="F146" s="8"/>
      <c r="G146" s="7" t="s">
        <v>1422</v>
      </c>
      <c r="H146" s="7" t="s">
        <v>85</v>
      </c>
      <c r="I146" s="3" t="s">
        <v>1075</v>
      </c>
      <c r="J146" s="6" t="s">
        <v>1423</v>
      </c>
      <c r="K146" s="5" t="s">
        <v>1424</v>
      </c>
      <c r="L146" s="17">
        <f t="shared" si="10"/>
        <v>1.2638888888888866E-2</v>
      </c>
      <c r="M146">
        <f t="shared" si="11"/>
        <v>19</v>
      </c>
    </row>
    <row r="147" spans="1:13" x14ac:dyDescent="0.25">
      <c r="A147" s="4"/>
      <c r="B147" s="8"/>
      <c r="C147" s="7" t="s">
        <v>677</v>
      </c>
      <c r="D147" s="7" t="s">
        <v>678</v>
      </c>
      <c r="E147" s="7" t="s">
        <v>678</v>
      </c>
      <c r="F147" s="7" t="s">
        <v>5</v>
      </c>
      <c r="G147" s="7" t="s">
        <v>1425</v>
      </c>
      <c r="H147" s="7" t="s">
        <v>3</v>
      </c>
      <c r="I147" s="3" t="s">
        <v>1075</v>
      </c>
      <c r="J147" s="24" t="s">
        <v>1426</v>
      </c>
      <c r="K147" s="25" t="s">
        <v>1427</v>
      </c>
      <c r="L147" s="26">
        <f t="shared" si="10"/>
        <v>1.5509259259259257E-2</v>
      </c>
      <c r="M147" s="27">
        <v>0</v>
      </c>
    </row>
    <row r="148" spans="1:13" x14ac:dyDescent="0.25">
      <c r="A148" s="4"/>
      <c r="B148" s="8"/>
      <c r="C148" s="7" t="s">
        <v>82</v>
      </c>
      <c r="D148" s="7" t="s">
        <v>81</v>
      </c>
      <c r="E148" s="7" t="s">
        <v>81</v>
      </c>
      <c r="F148" s="7" t="s">
        <v>5</v>
      </c>
      <c r="G148" s="7" t="s">
        <v>1428</v>
      </c>
      <c r="H148" s="7" t="s">
        <v>3</v>
      </c>
      <c r="I148" s="3" t="s">
        <v>1075</v>
      </c>
      <c r="J148" s="6" t="s">
        <v>1429</v>
      </c>
      <c r="K148" s="5" t="s">
        <v>1430</v>
      </c>
      <c r="L148" s="17">
        <f t="shared" si="10"/>
        <v>1.8437499999999996E-2</v>
      </c>
      <c r="M148">
        <f t="shared" si="11"/>
        <v>21</v>
      </c>
    </row>
    <row r="149" spans="1:13" x14ac:dyDescent="0.25">
      <c r="A149" s="3" t="s">
        <v>41</v>
      </c>
      <c r="B149" s="7" t="s">
        <v>40</v>
      </c>
      <c r="C149" s="7" t="s">
        <v>1045</v>
      </c>
      <c r="D149" s="7" t="s">
        <v>1046</v>
      </c>
      <c r="E149" s="7" t="s">
        <v>1046</v>
      </c>
      <c r="F149" s="7" t="s">
        <v>27</v>
      </c>
      <c r="G149" s="7" t="s">
        <v>1431</v>
      </c>
      <c r="H149" s="7" t="s">
        <v>3</v>
      </c>
      <c r="I149" s="3" t="s">
        <v>1075</v>
      </c>
      <c r="J149" s="6" t="s">
        <v>1432</v>
      </c>
      <c r="K149" s="5" t="s">
        <v>1433</v>
      </c>
      <c r="L149" s="17">
        <f t="shared" si="10"/>
        <v>2.2349537037037015E-2</v>
      </c>
      <c r="M149">
        <f t="shared" si="11"/>
        <v>14</v>
      </c>
    </row>
    <row r="150" spans="1:13" x14ac:dyDescent="0.25">
      <c r="A150" s="3" t="s">
        <v>23</v>
      </c>
      <c r="B150" s="7" t="s">
        <v>22</v>
      </c>
      <c r="C150" s="13" t="s">
        <v>21</v>
      </c>
      <c r="D150" s="12"/>
      <c r="E150" s="12"/>
      <c r="F150" s="12"/>
      <c r="G150" s="12"/>
      <c r="H150" s="12"/>
      <c r="I150" s="11"/>
      <c r="J150" s="10"/>
      <c r="K150" s="9"/>
    </row>
    <row r="151" spans="1:13" x14ac:dyDescent="0.25">
      <c r="A151" s="4"/>
      <c r="B151" s="8"/>
      <c r="C151" s="7" t="s">
        <v>1434</v>
      </c>
      <c r="D151" s="7" t="s">
        <v>1435</v>
      </c>
      <c r="E151" s="13" t="s">
        <v>21</v>
      </c>
      <c r="F151" s="12"/>
      <c r="G151" s="12"/>
      <c r="H151" s="12"/>
      <c r="I151" s="11"/>
      <c r="J151" s="10"/>
      <c r="K151" s="9"/>
    </row>
    <row r="152" spans="1:13" x14ac:dyDescent="0.25">
      <c r="A152" s="4"/>
      <c r="B152" s="8"/>
      <c r="C152" s="8"/>
      <c r="D152" s="8"/>
      <c r="E152" s="7" t="s">
        <v>1436</v>
      </c>
      <c r="F152" s="7" t="s">
        <v>5</v>
      </c>
      <c r="G152" s="7" t="s">
        <v>1437</v>
      </c>
      <c r="H152" s="7" t="s">
        <v>3</v>
      </c>
      <c r="I152" s="3" t="s">
        <v>1075</v>
      </c>
      <c r="J152" s="6" t="s">
        <v>1438</v>
      </c>
      <c r="K152" s="5" t="s">
        <v>1439</v>
      </c>
      <c r="L152" s="17">
        <f t="shared" si="10"/>
        <v>1.2951388888888915E-2</v>
      </c>
      <c r="M152">
        <f t="shared" si="11"/>
        <v>13</v>
      </c>
    </row>
    <row r="153" spans="1:13" x14ac:dyDescent="0.25">
      <c r="A153" s="4"/>
      <c r="B153" s="8"/>
      <c r="C153" s="8"/>
      <c r="D153" s="8"/>
      <c r="E153" s="7" t="s">
        <v>1440</v>
      </c>
      <c r="F153" s="7" t="s">
        <v>5</v>
      </c>
      <c r="G153" s="7" t="s">
        <v>1441</v>
      </c>
      <c r="H153" s="7" t="s">
        <v>3</v>
      </c>
      <c r="I153" s="3" t="s">
        <v>1075</v>
      </c>
      <c r="J153" s="6" t="s">
        <v>1442</v>
      </c>
      <c r="K153" s="5" t="s">
        <v>1443</v>
      </c>
      <c r="L153" s="17">
        <f t="shared" si="10"/>
        <v>1.618055555555542E-2</v>
      </c>
      <c r="M153">
        <f t="shared" si="11"/>
        <v>12</v>
      </c>
    </row>
    <row r="154" spans="1:13" x14ac:dyDescent="0.25">
      <c r="A154" s="4"/>
      <c r="B154" s="8"/>
      <c r="C154" s="7" t="s">
        <v>1062</v>
      </c>
      <c r="D154" s="7" t="s">
        <v>1063</v>
      </c>
      <c r="E154" s="7" t="s">
        <v>1064</v>
      </c>
      <c r="F154" s="7" t="s">
        <v>5</v>
      </c>
      <c r="G154" s="7" t="s">
        <v>1444</v>
      </c>
      <c r="H154" s="7" t="s">
        <v>3</v>
      </c>
      <c r="I154" s="3" t="s">
        <v>1075</v>
      </c>
      <c r="J154" s="6" t="s">
        <v>1445</v>
      </c>
      <c r="K154" s="5" t="s">
        <v>1446</v>
      </c>
      <c r="L154" s="17">
        <f t="shared" si="10"/>
        <v>1.4074074074074072E-2</v>
      </c>
      <c r="M154">
        <f t="shared" si="11"/>
        <v>7</v>
      </c>
    </row>
    <row r="155" spans="1:13" x14ac:dyDescent="0.25">
      <c r="A155" s="4"/>
      <c r="B155" s="4"/>
      <c r="C155" s="3" t="s">
        <v>8</v>
      </c>
      <c r="D155" s="3" t="s">
        <v>7</v>
      </c>
      <c r="E155" s="3" t="s">
        <v>6</v>
      </c>
      <c r="F155" s="3" t="s">
        <v>5</v>
      </c>
      <c r="G155" s="3" t="s">
        <v>1447</v>
      </c>
      <c r="H155" s="3" t="s">
        <v>3</v>
      </c>
      <c r="I155" s="3" t="s">
        <v>1075</v>
      </c>
      <c r="J155" s="2" t="s">
        <v>1448</v>
      </c>
      <c r="K155" s="1" t="s">
        <v>1449</v>
      </c>
      <c r="L155" s="17">
        <f t="shared" si="10"/>
        <v>1.6666666666666607E-2</v>
      </c>
      <c r="M155">
        <f t="shared" si="11"/>
        <v>18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M1" zoomScale="106" zoomScaleNormal="106" workbookViewId="0">
      <selection activeCell="R9" sqref="R9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5" t="s">
        <v>347</v>
      </c>
      <c r="B1" s="16"/>
      <c r="C1" s="15" t="s">
        <v>346</v>
      </c>
      <c r="D1" s="16"/>
      <c r="E1" s="15" t="s">
        <v>345</v>
      </c>
      <c r="F1" s="15" t="s">
        <v>344</v>
      </c>
      <c r="G1" s="15" t="s">
        <v>343</v>
      </c>
      <c r="H1" s="15" t="s">
        <v>342</v>
      </c>
      <c r="I1" s="15" t="s">
        <v>341</v>
      </c>
      <c r="J1" s="3" t="s">
        <v>340</v>
      </c>
      <c r="K1" s="3" t="s">
        <v>339</v>
      </c>
      <c r="L1" s="17" t="s">
        <v>1709</v>
      </c>
      <c r="M1" t="s">
        <v>1706</v>
      </c>
      <c r="O1" t="s">
        <v>1707</v>
      </c>
      <c r="P1" t="s">
        <v>1708</v>
      </c>
      <c r="Q1" t="s">
        <v>1710</v>
      </c>
      <c r="R1" t="s">
        <v>1711</v>
      </c>
      <c r="S1" t="s">
        <v>1712</v>
      </c>
    </row>
    <row r="2" spans="1:19" x14ac:dyDescent="0.25">
      <c r="A2" s="14" t="s">
        <v>338</v>
      </c>
      <c r="B2" s="12"/>
      <c r="C2" s="12"/>
      <c r="D2" s="12"/>
      <c r="E2" s="12"/>
      <c r="F2" s="12"/>
      <c r="G2" s="12"/>
      <c r="H2" s="12"/>
      <c r="I2" s="11"/>
      <c r="J2" s="10"/>
      <c r="K2" s="9"/>
      <c r="O2">
        <v>0</v>
      </c>
      <c r="P2">
        <f>COUNTIF(M:M,"0")</f>
        <v>2</v>
      </c>
      <c r="Q2">
        <f>AVERAGE($P$2:$P$25)</f>
        <v>2.6666666666666665</v>
      </c>
      <c r="R2" s="18">
        <f>AVERAGEIF(M:M,O2,L:L)</f>
        <v>1.6846064814814814E-2</v>
      </c>
      <c r="S2" s="17">
        <f>AVERAGEIF($R$2:$R$25, "&lt;&gt; 0")</f>
        <v>1.7191946373456789E-2</v>
      </c>
    </row>
    <row r="3" spans="1:19" x14ac:dyDescent="0.25">
      <c r="A3" s="3" t="s">
        <v>72</v>
      </c>
      <c r="B3" s="7" t="s">
        <v>71</v>
      </c>
      <c r="C3" s="13" t="s">
        <v>21</v>
      </c>
      <c r="D3" s="12"/>
      <c r="E3" s="12"/>
      <c r="F3" s="12"/>
      <c r="G3" s="12"/>
      <c r="H3" s="12"/>
      <c r="I3" s="11"/>
      <c r="J3" s="10"/>
      <c r="K3" s="9"/>
      <c r="O3">
        <v>1</v>
      </c>
      <c r="P3">
        <f>COUNTIF(M:M,"1")</f>
        <v>1</v>
      </c>
      <c r="Q3">
        <f t="shared" ref="Q3:Q25" si="0">AVERAGE($P$2:$P$25)</f>
        <v>2.6666666666666665</v>
      </c>
      <c r="R3" s="18">
        <f t="shared" ref="R3:R23" si="1">AVERAGEIF(M:M,O3,L:L)</f>
        <v>1.0590277777777775E-2</v>
      </c>
      <c r="S3" s="17">
        <f t="shared" ref="S3:S25" si="2">AVERAGEIF($R$2:$R$25, "&lt;&gt; 0")</f>
        <v>1.7191946373456789E-2</v>
      </c>
    </row>
    <row r="4" spans="1:19" x14ac:dyDescent="0.25">
      <c r="A4" s="4"/>
      <c r="B4" s="8"/>
      <c r="C4" s="7" t="s">
        <v>65</v>
      </c>
      <c r="D4" s="7" t="s">
        <v>64</v>
      </c>
      <c r="E4" s="7" t="s">
        <v>64</v>
      </c>
      <c r="F4" s="7" t="s">
        <v>5</v>
      </c>
      <c r="G4" s="13" t="s">
        <v>21</v>
      </c>
      <c r="H4" s="12"/>
      <c r="I4" s="11"/>
      <c r="J4" s="10"/>
      <c r="K4" s="9"/>
      <c r="O4">
        <v>2</v>
      </c>
      <c r="P4">
        <f>COUNTIF(M:M,"2")</f>
        <v>2</v>
      </c>
      <c r="Q4">
        <f t="shared" si="0"/>
        <v>2.6666666666666665</v>
      </c>
      <c r="R4" s="18">
        <f t="shared" si="1"/>
        <v>1.4120370370370373E-2</v>
      </c>
      <c r="S4" s="17">
        <f t="shared" si="2"/>
        <v>1.7191946373456789E-2</v>
      </c>
    </row>
    <row r="5" spans="1:19" x14ac:dyDescent="0.25">
      <c r="A5" s="4"/>
      <c r="B5" s="8"/>
      <c r="C5" s="8"/>
      <c r="D5" s="8"/>
      <c r="E5" s="8"/>
      <c r="F5" s="8"/>
      <c r="G5" s="7" t="s">
        <v>1450</v>
      </c>
      <c r="H5" s="7" t="s">
        <v>56</v>
      </c>
      <c r="I5" s="3" t="s">
        <v>1451</v>
      </c>
      <c r="J5" s="6" t="s">
        <v>1452</v>
      </c>
      <c r="K5" s="5" t="s">
        <v>1453</v>
      </c>
      <c r="L5" s="17">
        <f t="shared" ref="L5:L66" si="3">K5-J5</f>
        <v>1.5150462962962963E-2</v>
      </c>
      <c r="M5">
        <f t="shared" ref="M5:M66" si="4">HOUR(J5)</f>
        <v>5</v>
      </c>
      <c r="O5">
        <v>3</v>
      </c>
      <c r="P5">
        <f>COUNTIF(M:M,"3")</f>
        <v>3</v>
      </c>
      <c r="Q5">
        <f t="shared" si="0"/>
        <v>2.6666666666666665</v>
      </c>
      <c r="R5" s="18">
        <f t="shared" si="1"/>
        <v>1.6566358024691363E-2</v>
      </c>
      <c r="S5" s="17">
        <f t="shared" si="2"/>
        <v>1.7191946373456789E-2</v>
      </c>
    </row>
    <row r="6" spans="1:19" x14ac:dyDescent="0.25">
      <c r="A6" s="4"/>
      <c r="B6" s="8"/>
      <c r="C6" s="8"/>
      <c r="D6" s="8"/>
      <c r="E6" s="8"/>
      <c r="F6" s="8"/>
      <c r="G6" s="7" t="s">
        <v>1454</v>
      </c>
      <c r="H6" s="7" t="s">
        <v>56</v>
      </c>
      <c r="I6" s="3" t="s">
        <v>1451</v>
      </c>
      <c r="J6" s="6" t="s">
        <v>1455</v>
      </c>
      <c r="K6" s="5" t="s">
        <v>1456</v>
      </c>
      <c r="L6" s="17">
        <f t="shared" si="3"/>
        <v>1.6111111111111076E-2</v>
      </c>
      <c r="M6">
        <f t="shared" si="4"/>
        <v>8</v>
      </c>
      <c r="O6">
        <v>4</v>
      </c>
      <c r="P6">
        <f>COUNTIF(M:M,"4")</f>
        <v>3</v>
      </c>
      <c r="Q6">
        <f t="shared" si="0"/>
        <v>2.6666666666666665</v>
      </c>
      <c r="R6" s="18">
        <f t="shared" si="1"/>
        <v>1.6493055555555552E-2</v>
      </c>
      <c r="S6" s="17">
        <f t="shared" si="2"/>
        <v>1.7191946373456789E-2</v>
      </c>
    </row>
    <row r="7" spans="1:19" x14ac:dyDescent="0.25">
      <c r="A7" s="4"/>
      <c r="B7" s="8"/>
      <c r="C7" s="8"/>
      <c r="D7" s="8"/>
      <c r="E7" s="8"/>
      <c r="F7" s="8"/>
      <c r="G7" s="7" t="s">
        <v>1457</v>
      </c>
      <c r="H7" s="7" t="s">
        <v>56</v>
      </c>
      <c r="I7" s="3" t="s">
        <v>1451</v>
      </c>
      <c r="J7" s="6" t="s">
        <v>1458</v>
      </c>
      <c r="K7" s="5" t="s">
        <v>1459</v>
      </c>
      <c r="L7" s="17">
        <f t="shared" si="3"/>
        <v>1.5648148148148189E-2</v>
      </c>
      <c r="M7">
        <f t="shared" si="4"/>
        <v>11</v>
      </c>
      <c r="O7">
        <v>5</v>
      </c>
      <c r="P7">
        <f>COUNTIF(M:M,"5")</f>
        <v>10</v>
      </c>
      <c r="Q7">
        <f t="shared" si="0"/>
        <v>2.6666666666666665</v>
      </c>
      <c r="R7" s="18">
        <f t="shared" si="1"/>
        <v>1.8498842592592591E-2</v>
      </c>
      <c r="S7" s="17">
        <f t="shared" si="2"/>
        <v>1.7191946373456789E-2</v>
      </c>
    </row>
    <row r="8" spans="1:19" x14ac:dyDescent="0.25">
      <c r="A8" s="4"/>
      <c r="B8" s="8"/>
      <c r="C8" s="7" t="s">
        <v>53</v>
      </c>
      <c r="D8" s="7" t="s">
        <v>52</v>
      </c>
      <c r="E8" s="7" t="s">
        <v>52</v>
      </c>
      <c r="F8" s="7" t="s">
        <v>5</v>
      </c>
      <c r="G8" s="13" t="s">
        <v>21</v>
      </c>
      <c r="H8" s="12"/>
      <c r="I8" s="11"/>
      <c r="J8" s="10"/>
      <c r="K8" s="9"/>
      <c r="O8">
        <v>6</v>
      </c>
      <c r="P8">
        <f>COUNTIF(M:M,"6")</f>
        <v>5</v>
      </c>
      <c r="Q8">
        <f t="shared" si="0"/>
        <v>2.6666666666666665</v>
      </c>
      <c r="R8" s="18">
        <f t="shared" si="1"/>
        <v>1.5569444444444436E-2</v>
      </c>
      <c r="S8" s="17">
        <f t="shared" si="2"/>
        <v>1.7191946373456789E-2</v>
      </c>
    </row>
    <row r="9" spans="1:19" x14ac:dyDescent="0.25">
      <c r="A9" s="4"/>
      <c r="B9" s="8"/>
      <c r="C9" s="8"/>
      <c r="D9" s="8"/>
      <c r="E9" s="8"/>
      <c r="F9" s="8"/>
      <c r="G9" s="7" t="s">
        <v>1460</v>
      </c>
      <c r="H9" s="7" t="s">
        <v>56</v>
      </c>
      <c r="I9" s="3" t="s">
        <v>1451</v>
      </c>
      <c r="J9" s="6" t="s">
        <v>1461</v>
      </c>
      <c r="K9" s="5" t="s">
        <v>1462</v>
      </c>
      <c r="L9" s="17">
        <f t="shared" si="3"/>
        <v>1.2465277777777783E-2</v>
      </c>
      <c r="M9">
        <f t="shared" si="4"/>
        <v>2</v>
      </c>
      <c r="O9">
        <v>7</v>
      </c>
      <c r="P9">
        <f>COUNTIF(M:M,"7")</f>
        <v>5</v>
      </c>
      <c r="Q9">
        <f t="shared" si="0"/>
        <v>2.6666666666666665</v>
      </c>
      <c r="R9" s="18">
        <f t="shared" si="1"/>
        <v>1.9060185185185173E-2</v>
      </c>
      <c r="S9" s="17">
        <f t="shared" si="2"/>
        <v>1.7191946373456789E-2</v>
      </c>
    </row>
    <row r="10" spans="1:19" x14ac:dyDescent="0.25">
      <c r="A10" s="4"/>
      <c r="B10" s="8"/>
      <c r="C10" s="8"/>
      <c r="D10" s="8"/>
      <c r="E10" s="8"/>
      <c r="F10" s="8"/>
      <c r="G10" s="7" t="s">
        <v>1463</v>
      </c>
      <c r="H10" s="7" t="s">
        <v>44</v>
      </c>
      <c r="I10" s="3" t="s">
        <v>1451</v>
      </c>
      <c r="J10" s="6" t="s">
        <v>1464</v>
      </c>
      <c r="K10" s="5" t="s">
        <v>1465</v>
      </c>
      <c r="L10" s="17">
        <f t="shared" si="3"/>
        <v>1.5324074074074046E-2</v>
      </c>
      <c r="M10">
        <f t="shared" si="4"/>
        <v>8</v>
      </c>
      <c r="O10">
        <v>8</v>
      </c>
      <c r="P10">
        <f>COUNTIF(M:M,"8")</f>
        <v>8</v>
      </c>
      <c r="Q10">
        <f t="shared" si="0"/>
        <v>2.6666666666666665</v>
      </c>
      <c r="R10" s="18">
        <f t="shared" si="1"/>
        <v>1.5060763888888884E-2</v>
      </c>
      <c r="S10" s="17">
        <f t="shared" si="2"/>
        <v>1.7191946373456789E-2</v>
      </c>
    </row>
    <row r="11" spans="1:19" x14ac:dyDescent="0.25">
      <c r="A11" s="4"/>
      <c r="B11" s="8"/>
      <c r="C11" s="8"/>
      <c r="D11" s="8"/>
      <c r="E11" s="8"/>
      <c r="F11" s="8"/>
      <c r="G11" s="7" t="s">
        <v>1466</v>
      </c>
      <c r="H11" s="7" t="s">
        <v>56</v>
      </c>
      <c r="I11" s="3" t="s">
        <v>1451</v>
      </c>
      <c r="J11" s="6" t="s">
        <v>1467</v>
      </c>
      <c r="K11" s="5" t="s">
        <v>1468</v>
      </c>
      <c r="L11" s="17">
        <f t="shared" si="3"/>
        <v>1.5891203703703671E-2</v>
      </c>
      <c r="M11">
        <f t="shared" si="4"/>
        <v>12</v>
      </c>
      <c r="O11">
        <v>9</v>
      </c>
      <c r="P11">
        <f>COUNTIF(M:M,"9")</f>
        <v>4</v>
      </c>
      <c r="Q11">
        <f t="shared" si="0"/>
        <v>2.6666666666666665</v>
      </c>
      <c r="R11" s="18">
        <f t="shared" si="1"/>
        <v>2.1116898148148169E-2</v>
      </c>
      <c r="S11" s="17">
        <f t="shared" si="2"/>
        <v>1.7191946373456789E-2</v>
      </c>
    </row>
    <row r="12" spans="1:19" x14ac:dyDescent="0.25">
      <c r="A12" s="4"/>
      <c r="B12" s="8"/>
      <c r="C12" s="8"/>
      <c r="D12" s="8"/>
      <c r="E12" s="8"/>
      <c r="F12" s="8"/>
      <c r="G12" s="7" t="s">
        <v>1469</v>
      </c>
      <c r="H12" s="7" t="s">
        <v>56</v>
      </c>
      <c r="I12" s="3" t="s">
        <v>1451</v>
      </c>
      <c r="J12" s="6" t="s">
        <v>1470</v>
      </c>
      <c r="K12" s="5" t="s">
        <v>1471</v>
      </c>
      <c r="L12" s="17">
        <f t="shared" si="3"/>
        <v>3.0254629629629659E-2</v>
      </c>
      <c r="M12">
        <f t="shared" si="4"/>
        <v>12</v>
      </c>
      <c r="O12">
        <v>10</v>
      </c>
      <c r="P12">
        <f>COUNTIF(M:M,"10")</f>
        <v>3</v>
      </c>
      <c r="Q12">
        <f t="shared" si="0"/>
        <v>2.6666666666666665</v>
      </c>
      <c r="R12" s="18">
        <f t="shared" si="1"/>
        <v>1.5721450617283955E-2</v>
      </c>
      <c r="S12" s="17">
        <f t="shared" si="2"/>
        <v>1.7191946373456789E-2</v>
      </c>
    </row>
    <row r="13" spans="1:19" x14ac:dyDescent="0.25">
      <c r="A13" s="4"/>
      <c r="B13" s="8"/>
      <c r="C13" s="7" t="s">
        <v>1472</v>
      </c>
      <c r="D13" s="7" t="s">
        <v>1473</v>
      </c>
      <c r="E13" s="7" t="s">
        <v>1473</v>
      </c>
      <c r="F13" s="7" t="s">
        <v>5</v>
      </c>
      <c r="G13" s="7" t="s">
        <v>1474</v>
      </c>
      <c r="H13" s="7" t="s">
        <v>56</v>
      </c>
      <c r="I13" s="3" t="s">
        <v>1451</v>
      </c>
      <c r="J13" s="6" t="s">
        <v>1475</v>
      </c>
      <c r="K13" s="5" t="s">
        <v>1476</v>
      </c>
      <c r="L13" s="17">
        <f t="shared" si="3"/>
        <v>1.5752314814814872E-2</v>
      </c>
      <c r="M13">
        <f t="shared" si="4"/>
        <v>13</v>
      </c>
      <c r="O13">
        <v>11</v>
      </c>
      <c r="P13">
        <f>COUNTIF(M:M,"11")</f>
        <v>6</v>
      </c>
      <c r="Q13">
        <f t="shared" si="0"/>
        <v>2.6666666666666665</v>
      </c>
      <c r="R13" s="18">
        <f t="shared" si="1"/>
        <v>2.3329475308641962E-2</v>
      </c>
      <c r="S13" s="17">
        <f t="shared" si="2"/>
        <v>1.7191946373456789E-2</v>
      </c>
    </row>
    <row r="14" spans="1:19" x14ac:dyDescent="0.25">
      <c r="A14" s="4"/>
      <c r="B14" s="8"/>
      <c r="C14" s="7" t="s">
        <v>1477</v>
      </c>
      <c r="D14" s="7" t="s">
        <v>1478</v>
      </c>
      <c r="E14" s="7" t="s">
        <v>1478</v>
      </c>
      <c r="F14" s="7" t="s">
        <v>5</v>
      </c>
      <c r="G14" s="7" t="s">
        <v>1479</v>
      </c>
      <c r="H14" s="7" t="s">
        <v>44</v>
      </c>
      <c r="I14" s="3" t="s">
        <v>1451</v>
      </c>
      <c r="J14" s="6" t="s">
        <v>1480</v>
      </c>
      <c r="K14" s="5" t="s">
        <v>1481</v>
      </c>
      <c r="L14" s="17">
        <f t="shared" si="3"/>
        <v>1.9583333333333341E-2</v>
      </c>
      <c r="M14">
        <f t="shared" si="4"/>
        <v>3</v>
      </c>
      <c r="O14">
        <v>12</v>
      </c>
      <c r="P14">
        <f>COUNTIF(M:M,"12")</f>
        <v>5</v>
      </c>
      <c r="Q14">
        <f t="shared" si="0"/>
        <v>2.6666666666666665</v>
      </c>
      <c r="R14" s="18">
        <f t="shared" si="1"/>
        <v>2.3145833333333331E-2</v>
      </c>
      <c r="S14" s="17">
        <f t="shared" si="2"/>
        <v>1.7191946373456789E-2</v>
      </c>
    </row>
    <row r="15" spans="1:19" x14ac:dyDescent="0.25">
      <c r="A15" s="3" t="s">
        <v>337</v>
      </c>
      <c r="B15" s="7" t="s">
        <v>336</v>
      </c>
      <c r="C15" s="13" t="s">
        <v>21</v>
      </c>
      <c r="D15" s="12"/>
      <c r="E15" s="12"/>
      <c r="F15" s="12"/>
      <c r="G15" s="12"/>
      <c r="H15" s="12"/>
      <c r="I15" s="11"/>
      <c r="J15" s="10"/>
      <c r="K15" s="9"/>
      <c r="O15">
        <v>13</v>
      </c>
      <c r="P15">
        <f>COUNTIF(M:M,"13")</f>
        <v>1</v>
      </c>
      <c r="Q15">
        <f t="shared" si="0"/>
        <v>2.6666666666666665</v>
      </c>
      <c r="R15" s="18">
        <f t="shared" si="1"/>
        <v>1.5752314814814872E-2</v>
      </c>
      <c r="S15" s="17">
        <f t="shared" si="2"/>
        <v>1.7191946373456789E-2</v>
      </c>
    </row>
    <row r="16" spans="1:19" x14ac:dyDescent="0.25">
      <c r="A16" s="4"/>
      <c r="B16" s="8"/>
      <c r="C16" s="7" t="s">
        <v>335</v>
      </c>
      <c r="D16" s="7" t="s">
        <v>334</v>
      </c>
      <c r="E16" s="7" t="s">
        <v>334</v>
      </c>
      <c r="F16" s="7" t="s">
        <v>5</v>
      </c>
      <c r="G16" s="7" t="s">
        <v>1482</v>
      </c>
      <c r="H16" s="7" t="s">
        <v>56</v>
      </c>
      <c r="I16" s="3" t="s">
        <v>1451</v>
      </c>
      <c r="J16" s="6" t="s">
        <v>1483</v>
      </c>
      <c r="K16" s="5" t="s">
        <v>1484</v>
      </c>
      <c r="L16" s="17">
        <f t="shared" si="3"/>
        <v>2.6076388888888857E-2</v>
      </c>
      <c r="M16">
        <f t="shared" si="4"/>
        <v>7</v>
      </c>
      <c r="O16">
        <v>14</v>
      </c>
      <c r="P16">
        <f>COUNTIF(M:M,"14")</f>
        <v>1</v>
      </c>
      <c r="Q16">
        <f t="shared" si="0"/>
        <v>2.6666666666666665</v>
      </c>
      <c r="R16" s="18">
        <f t="shared" si="1"/>
        <v>1.7141203703703645E-2</v>
      </c>
      <c r="S16" s="17">
        <f t="shared" si="2"/>
        <v>1.7191946373456789E-2</v>
      </c>
    </row>
    <row r="17" spans="1:19" x14ac:dyDescent="0.25">
      <c r="A17" s="4"/>
      <c r="B17" s="8"/>
      <c r="C17" s="7" t="s">
        <v>65</v>
      </c>
      <c r="D17" s="7" t="s">
        <v>64</v>
      </c>
      <c r="E17" s="7" t="s">
        <v>64</v>
      </c>
      <c r="F17" s="7" t="s">
        <v>5</v>
      </c>
      <c r="G17" s="7" t="s">
        <v>1485</v>
      </c>
      <c r="H17" s="7" t="s">
        <v>56</v>
      </c>
      <c r="I17" s="3" t="s">
        <v>1451</v>
      </c>
      <c r="J17" s="6" t="s">
        <v>1486</v>
      </c>
      <c r="K17" s="5" t="s">
        <v>1487</v>
      </c>
      <c r="L17" s="17">
        <f t="shared" si="3"/>
        <v>1.5625E-2</v>
      </c>
      <c r="M17">
        <f t="shared" si="4"/>
        <v>6</v>
      </c>
      <c r="O17">
        <v>15</v>
      </c>
      <c r="P17">
        <f>COUNTIF(M:M,"15")</f>
        <v>1</v>
      </c>
      <c r="Q17">
        <f t="shared" si="0"/>
        <v>2.6666666666666665</v>
      </c>
      <c r="R17" s="18">
        <f t="shared" si="1"/>
        <v>1.9259259259259309E-2</v>
      </c>
      <c r="S17" s="17">
        <f t="shared" si="2"/>
        <v>1.7191946373456789E-2</v>
      </c>
    </row>
    <row r="18" spans="1:19" x14ac:dyDescent="0.25">
      <c r="A18" s="4"/>
      <c r="B18" s="8"/>
      <c r="C18" s="7" t="s">
        <v>762</v>
      </c>
      <c r="D18" s="7" t="s">
        <v>763</v>
      </c>
      <c r="E18" s="7" t="s">
        <v>763</v>
      </c>
      <c r="F18" s="7" t="s">
        <v>5</v>
      </c>
      <c r="G18" s="7" t="s">
        <v>1488</v>
      </c>
      <c r="H18" s="7" t="s">
        <v>56</v>
      </c>
      <c r="I18" s="3" t="s">
        <v>1451</v>
      </c>
      <c r="J18" s="6" t="s">
        <v>1489</v>
      </c>
      <c r="K18" s="5" t="s">
        <v>1490</v>
      </c>
      <c r="L18" s="17">
        <f t="shared" si="3"/>
        <v>1.960648148148153E-2</v>
      </c>
      <c r="M18">
        <f t="shared" si="4"/>
        <v>9</v>
      </c>
      <c r="O18">
        <v>16</v>
      </c>
      <c r="P18">
        <f>COUNTIF(M:M,"16")</f>
        <v>1</v>
      </c>
      <c r="Q18">
        <f t="shared" si="0"/>
        <v>2.6666666666666665</v>
      </c>
      <c r="R18" s="18">
        <f t="shared" si="1"/>
        <v>2.4548611111111063E-2</v>
      </c>
      <c r="S18" s="17">
        <f t="shared" si="2"/>
        <v>1.7191946373456789E-2</v>
      </c>
    </row>
    <row r="19" spans="1:19" x14ac:dyDescent="0.25">
      <c r="A19" s="4"/>
      <c r="B19" s="8"/>
      <c r="C19" s="7" t="s">
        <v>130</v>
      </c>
      <c r="D19" s="7" t="s">
        <v>129</v>
      </c>
      <c r="E19" s="7" t="s">
        <v>129</v>
      </c>
      <c r="F19" s="7" t="s">
        <v>5</v>
      </c>
      <c r="G19" s="13" t="s">
        <v>21</v>
      </c>
      <c r="H19" s="12"/>
      <c r="I19" s="11"/>
      <c r="J19" s="10"/>
      <c r="K19" s="9"/>
      <c r="O19">
        <v>17</v>
      </c>
      <c r="P19">
        <f>COUNTIF(M:M,"17")</f>
        <v>1</v>
      </c>
      <c r="Q19">
        <f t="shared" si="0"/>
        <v>2.6666666666666665</v>
      </c>
      <c r="R19" s="18">
        <f t="shared" si="1"/>
        <v>1.2094907407407485E-2</v>
      </c>
      <c r="S19" s="17">
        <f t="shared" si="2"/>
        <v>1.7191946373456789E-2</v>
      </c>
    </row>
    <row r="20" spans="1:19" x14ac:dyDescent="0.25">
      <c r="A20" s="4"/>
      <c r="B20" s="8"/>
      <c r="C20" s="8"/>
      <c r="D20" s="8"/>
      <c r="E20" s="8"/>
      <c r="F20" s="8"/>
      <c r="G20" s="7" t="s">
        <v>1491</v>
      </c>
      <c r="H20" s="7" t="s">
        <v>56</v>
      </c>
      <c r="I20" s="3" t="s">
        <v>1451</v>
      </c>
      <c r="J20" s="6" t="s">
        <v>1492</v>
      </c>
      <c r="K20" s="5" t="s">
        <v>1493</v>
      </c>
      <c r="L20" s="17">
        <f t="shared" si="3"/>
        <v>1.4131944444444461E-2</v>
      </c>
      <c r="M20">
        <f t="shared" si="4"/>
        <v>3</v>
      </c>
      <c r="O20" s="27">
        <v>18</v>
      </c>
      <c r="P20" s="27">
        <f>COUNTIF(M:M,"18")</f>
        <v>0</v>
      </c>
      <c r="Q20" s="27">
        <f t="shared" si="0"/>
        <v>2.6666666666666665</v>
      </c>
      <c r="R20" s="29">
        <v>0</v>
      </c>
      <c r="S20" s="17">
        <f t="shared" si="2"/>
        <v>1.7191946373456789E-2</v>
      </c>
    </row>
    <row r="21" spans="1:19" x14ac:dyDescent="0.25">
      <c r="A21" s="4"/>
      <c r="B21" s="8"/>
      <c r="C21" s="8"/>
      <c r="D21" s="8"/>
      <c r="E21" s="8"/>
      <c r="F21" s="8"/>
      <c r="G21" s="7" t="s">
        <v>1494</v>
      </c>
      <c r="H21" s="7" t="s">
        <v>56</v>
      </c>
      <c r="I21" s="3" t="s">
        <v>1451</v>
      </c>
      <c r="J21" s="6" t="s">
        <v>1495</v>
      </c>
      <c r="K21" s="5" t="s">
        <v>1496</v>
      </c>
      <c r="L21" s="17">
        <f t="shared" si="3"/>
        <v>1.4780092592592609E-2</v>
      </c>
      <c r="M21">
        <f t="shared" si="4"/>
        <v>6</v>
      </c>
      <c r="O21" s="27">
        <v>19</v>
      </c>
      <c r="P21" s="27">
        <f>COUNTIF(M:M,"19")</f>
        <v>0</v>
      </c>
      <c r="Q21" s="27">
        <f t="shared" si="0"/>
        <v>2.6666666666666665</v>
      </c>
      <c r="R21" s="29">
        <v>0</v>
      </c>
      <c r="S21" s="17">
        <f t="shared" si="2"/>
        <v>1.7191946373456789E-2</v>
      </c>
    </row>
    <row r="22" spans="1:19" x14ac:dyDescent="0.25">
      <c r="A22" s="4"/>
      <c r="B22" s="8"/>
      <c r="C22" s="7" t="s">
        <v>312</v>
      </c>
      <c r="D22" s="7" t="s">
        <v>311</v>
      </c>
      <c r="E22" s="7" t="s">
        <v>310</v>
      </c>
      <c r="F22" s="7" t="s">
        <v>5</v>
      </c>
      <c r="G22" s="13" t="s">
        <v>21</v>
      </c>
      <c r="H22" s="12"/>
      <c r="I22" s="11"/>
      <c r="J22" s="10"/>
      <c r="K22" s="9"/>
      <c r="O22">
        <v>20</v>
      </c>
      <c r="P22">
        <f>COUNTIF(M:M,"20")</f>
        <v>1</v>
      </c>
      <c r="Q22">
        <f t="shared" si="0"/>
        <v>2.6666666666666665</v>
      </c>
      <c r="R22" s="18">
        <f t="shared" si="1"/>
        <v>1.606481481481481E-2</v>
      </c>
      <c r="S22" s="17">
        <f t="shared" si="2"/>
        <v>1.7191946373456789E-2</v>
      </c>
    </row>
    <row r="23" spans="1:19" x14ac:dyDescent="0.25">
      <c r="A23" s="4"/>
      <c r="B23" s="8"/>
      <c r="C23" s="8"/>
      <c r="D23" s="8"/>
      <c r="E23" s="8"/>
      <c r="F23" s="8"/>
      <c r="G23" s="7" t="s">
        <v>1497</v>
      </c>
      <c r="H23" s="7" t="s">
        <v>56</v>
      </c>
      <c r="I23" s="3" t="s">
        <v>1451</v>
      </c>
      <c r="J23" s="6" t="s">
        <v>1498</v>
      </c>
      <c r="K23" s="5" t="s">
        <v>1499</v>
      </c>
      <c r="L23" s="17">
        <f t="shared" si="3"/>
        <v>1.8449074074074062E-2</v>
      </c>
      <c r="M23">
        <f t="shared" si="4"/>
        <v>5</v>
      </c>
      <c r="O23">
        <v>21</v>
      </c>
      <c r="P23">
        <f>COUNTIF(M:M,"21")</f>
        <v>1</v>
      </c>
      <c r="Q23">
        <f t="shared" si="0"/>
        <v>2.6666666666666665</v>
      </c>
      <c r="R23" s="18">
        <f t="shared" si="1"/>
        <v>1.2858796296296271E-2</v>
      </c>
      <c r="S23" s="17">
        <f t="shared" si="2"/>
        <v>1.7191946373456789E-2</v>
      </c>
    </row>
    <row r="24" spans="1:19" x14ac:dyDescent="0.25">
      <c r="A24" s="4"/>
      <c r="B24" s="8"/>
      <c r="C24" s="8"/>
      <c r="D24" s="8"/>
      <c r="E24" s="8"/>
      <c r="F24" s="8"/>
      <c r="G24" s="7" t="s">
        <v>1500</v>
      </c>
      <c r="H24" s="7" t="s">
        <v>56</v>
      </c>
      <c r="I24" s="3" t="s">
        <v>1451</v>
      </c>
      <c r="J24" s="6" t="s">
        <v>1501</v>
      </c>
      <c r="K24" s="5" t="s">
        <v>1502</v>
      </c>
      <c r="L24" s="17">
        <f t="shared" si="3"/>
        <v>1.8182870370370363E-2</v>
      </c>
      <c r="M24">
        <f t="shared" si="4"/>
        <v>12</v>
      </c>
      <c r="O24" s="27">
        <v>22</v>
      </c>
      <c r="P24" s="27">
        <f>COUNTIF(M:M,"22")</f>
        <v>0</v>
      </c>
      <c r="Q24" s="27">
        <f t="shared" si="0"/>
        <v>2.6666666666666665</v>
      </c>
      <c r="R24" s="29">
        <v>0</v>
      </c>
      <c r="S24" s="17">
        <f t="shared" si="2"/>
        <v>1.7191946373456789E-2</v>
      </c>
    </row>
    <row r="25" spans="1:19" x14ac:dyDescent="0.25">
      <c r="A25" s="4"/>
      <c r="B25" s="8"/>
      <c r="C25" s="7" t="s">
        <v>306</v>
      </c>
      <c r="D25" s="7" t="s">
        <v>305</v>
      </c>
      <c r="E25" s="7" t="s">
        <v>305</v>
      </c>
      <c r="F25" s="7" t="s">
        <v>5</v>
      </c>
      <c r="G25" s="7" t="s">
        <v>1503</v>
      </c>
      <c r="H25" s="7" t="s">
        <v>56</v>
      </c>
      <c r="I25" s="3" t="s">
        <v>1451</v>
      </c>
      <c r="J25" s="6" t="s">
        <v>1504</v>
      </c>
      <c r="K25" s="5" t="s">
        <v>1505</v>
      </c>
      <c r="L25" s="17">
        <f t="shared" si="3"/>
        <v>1.8229166666666685E-2</v>
      </c>
      <c r="M25">
        <f t="shared" si="4"/>
        <v>7</v>
      </c>
      <c r="O25" s="27">
        <v>23</v>
      </c>
      <c r="P25" s="27">
        <f>COUNTIF(M:M,"23")</f>
        <v>0</v>
      </c>
      <c r="Q25" s="27">
        <f t="shared" si="0"/>
        <v>2.6666666666666665</v>
      </c>
      <c r="R25" s="29">
        <v>0</v>
      </c>
      <c r="S25" s="17">
        <f t="shared" si="2"/>
        <v>1.7191946373456789E-2</v>
      </c>
    </row>
    <row r="26" spans="1:19" x14ac:dyDescent="0.25">
      <c r="A26" s="4"/>
      <c r="B26" s="8"/>
      <c r="C26" s="7" t="s">
        <v>379</v>
      </c>
      <c r="D26" s="7" t="s">
        <v>380</v>
      </c>
      <c r="E26" s="7" t="s">
        <v>380</v>
      </c>
      <c r="F26" s="7" t="s">
        <v>5</v>
      </c>
      <c r="G26" s="7" t="s">
        <v>1506</v>
      </c>
      <c r="H26" s="7" t="s">
        <v>56</v>
      </c>
      <c r="I26" s="3" t="s">
        <v>1451</v>
      </c>
      <c r="J26" s="6" t="s">
        <v>1507</v>
      </c>
      <c r="K26" s="5" t="s">
        <v>1508</v>
      </c>
      <c r="L26" s="17">
        <f t="shared" si="3"/>
        <v>2.6342592592592529E-2</v>
      </c>
      <c r="M26">
        <f t="shared" si="4"/>
        <v>12</v>
      </c>
      <c r="R26" s="22"/>
      <c r="S26" s="22"/>
    </row>
    <row r="27" spans="1:19" x14ac:dyDescent="0.25">
      <c r="A27" s="3" t="s">
        <v>284</v>
      </c>
      <c r="B27" s="7" t="s">
        <v>283</v>
      </c>
      <c r="C27" s="13" t="s">
        <v>21</v>
      </c>
      <c r="D27" s="12"/>
      <c r="E27" s="12"/>
      <c r="F27" s="12"/>
      <c r="G27" s="12"/>
      <c r="H27" s="12"/>
      <c r="I27" s="11"/>
      <c r="J27" s="10"/>
      <c r="K27" s="9"/>
    </row>
    <row r="28" spans="1:19" x14ac:dyDescent="0.25">
      <c r="A28" s="4"/>
      <c r="B28" s="8"/>
      <c r="C28" s="7" t="s">
        <v>197</v>
      </c>
      <c r="D28" s="7" t="s">
        <v>196</v>
      </c>
      <c r="E28" s="7" t="s">
        <v>196</v>
      </c>
      <c r="F28" s="7" t="s">
        <v>5</v>
      </c>
      <c r="G28" s="13" t="s">
        <v>21</v>
      </c>
      <c r="H28" s="12"/>
      <c r="I28" s="11"/>
      <c r="J28" s="10"/>
      <c r="K28" s="9"/>
      <c r="O28" s="6" t="s">
        <v>1615</v>
      </c>
      <c r="P28" s="23" t="s">
        <v>1616</v>
      </c>
      <c r="Q28" s="17">
        <f t="shared" ref="Q28:Q29" si="5">P28-O28</f>
        <v>1.2962962962962963E-2</v>
      </c>
      <c r="R28">
        <v>0</v>
      </c>
    </row>
    <row r="29" spans="1:19" x14ac:dyDescent="0.25">
      <c r="A29" s="4"/>
      <c r="B29" s="8"/>
      <c r="C29" s="8"/>
      <c r="D29" s="8"/>
      <c r="E29" s="8"/>
      <c r="F29" s="8"/>
      <c r="G29" s="7" t="s">
        <v>1509</v>
      </c>
      <c r="H29" s="7" t="s">
        <v>3</v>
      </c>
      <c r="I29" s="3" t="s">
        <v>1451</v>
      </c>
      <c r="J29" s="6" t="s">
        <v>1510</v>
      </c>
      <c r="K29" s="5" t="s">
        <v>1511</v>
      </c>
      <c r="L29" s="17">
        <f t="shared" si="3"/>
        <v>1.5983796296296288E-2</v>
      </c>
      <c r="M29">
        <f t="shared" si="4"/>
        <v>3</v>
      </c>
      <c r="O29" s="6" t="s">
        <v>1636</v>
      </c>
      <c r="P29" s="23" t="s">
        <v>1637</v>
      </c>
      <c r="Q29" s="17">
        <f t="shared" si="5"/>
        <v>2.0729166666666667E-2</v>
      </c>
      <c r="R29">
        <v>0</v>
      </c>
    </row>
    <row r="30" spans="1:19" x14ac:dyDescent="0.25">
      <c r="A30" s="4"/>
      <c r="B30" s="8"/>
      <c r="C30" s="8"/>
      <c r="D30" s="8"/>
      <c r="E30" s="8"/>
      <c r="F30" s="8"/>
      <c r="G30" s="7" t="s">
        <v>1512</v>
      </c>
      <c r="H30" s="7" t="s">
        <v>3</v>
      </c>
      <c r="I30" s="3" t="s">
        <v>1451</v>
      </c>
      <c r="J30" s="6" t="s">
        <v>1513</v>
      </c>
      <c r="K30" s="5" t="s">
        <v>1514</v>
      </c>
      <c r="L30" s="17">
        <f t="shared" si="3"/>
        <v>1.7858796296296275E-2</v>
      </c>
      <c r="M30">
        <f t="shared" si="4"/>
        <v>7</v>
      </c>
    </row>
    <row r="31" spans="1:19" x14ac:dyDescent="0.25">
      <c r="A31" s="4"/>
      <c r="B31" s="8"/>
      <c r="C31" s="8"/>
      <c r="D31" s="8"/>
      <c r="E31" s="8"/>
      <c r="F31" s="8"/>
      <c r="G31" s="7" t="s">
        <v>1515</v>
      </c>
      <c r="H31" s="7" t="s">
        <v>3</v>
      </c>
      <c r="I31" s="3" t="s">
        <v>1451</v>
      </c>
      <c r="J31" s="6" t="s">
        <v>1516</v>
      </c>
      <c r="K31" s="5" t="s">
        <v>1517</v>
      </c>
      <c r="L31" s="17">
        <f t="shared" si="3"/>
        <v>2.531249999999996E-2</v>
      </c>
      <c r="M31">
        <f t="shared" si="4"/>
        <v>9</v>
      </c>
    </row>
    <row r="32" spans="1:19" x14ac:dyDescent="0.25">
      <c r="A32" s="4"/>
      <c r="B32" s="8"/>
      <c r="C32" s="8"/>
      <c r="D32" s="8"/>
      <c r="E32" s="8"/>
      <c r="F32" s="8"/>
      <c r="G32" s="7" t="s">
        <v>1518</v>
      </c>
      <c r="H32" s="7" t="s">
        <v>3</v>
      </c>
      <c r="I32" s="3" t="s">
        <v>1451</v>
      </c>
      <c r="J32" s="6" t="s">
        <v>1519</v>
      </c>
      <c r="K32" s="5" t="s">
        <v>1520</v>
      </c>
      <c r="L32" s="17">
        <f t="shared" si="3"/>
        <v>2.5057870370370439E-2</v>
      </c>
      <c r="M32">
        <f t="shared" si="4"/>
        <v>12</v>
      </c>
    </row>
    <row r="33" spans="1:13" x14ac:dyDescent="0.25">
      <c r="A33" s="4"/>
      <c r="B33" s="8"/>
      <c r="C33" s="7" t="s">
        <v>183</v>
      </c>
      <c r="D33" s="7" t="s">
        <v>182</v>
      </c>
      <c r="E33" s="7" t="s">
        <v>182</v>
      </c>
      <c r="F33" s="7" t="s">
        <v>5</v>
      </c>
      <c r="G33" s="13" t="s">
        <v>21</v>
      </c>
      <c r="H33" s="12"/>
      <c r="I33" s="11"/>
      <c r="J33" s="10"/>
      <c r="K33" s="9"/>
    </row>
    <row r="34" spans="1:13" x14ac:dyDescent="0.25">
      <c r="A34" s="4"/>
      <c r="B34" s="8"/>
      <c r="C34" s="8"/>
      <c r="D34" s="8"/>
      <c r="E34" s="8"/>
      <c r="F34" s="8"/>
      <c r="G34" s="7" t="s">
        <v>1521</v>
      </c>
      <c r="H34" s="7" t="s">
        <v>3</v>
      </c>
      <c r="I34" s="3" t="s">
        <v>1451</v>
      </c>
      <c r="J34" s="6" t="s">
        <v>1522</v>
      </c>
      <c r="K34" s="5" t="s">
        <v>1523</v>
      </c>
      <c r="L34" s="17">
        <f t="shared" si="3"/>
        <v>1.6863425925925934E-2</v>
      </c>
      <c r="M34">
        <f t="shared" si="4"/>
        <v>5</v>
      </c>
    </row>
    <row r="35" spans="1:13" x14ac:dyDescent="0.25">
      <c r="A35" s="4"/>
      <c r="B35" s="8"/>
      <c r="C35" s="8"/>
      <c r="D35" s="8"/>
      <c r="E35" s="8"/>
      <c r="F35" s="8"/>
      <c r="G35" s="7" t="s">
        <v>1524</v>
      </c>
      <c r="H35" s="7" t="s">
        <v>3</v>
      </c>
      <c r="I35" s="3" t="s">
        <v>1451</v>
      </c>
      <c r="J35" s="6" t="s">
        <v>1525</v>
      </c>
      <c r="K35" s="5" t="s">
        <v>1526</v>
      </c>
      <c r="L35" s="17">
        <f t="shared" si="3"/>
        <v>1.5856481481481444E-2</v>
      </c>
      <c r="M35">
        <f t="shared" si="4"/>
        <v>8</v>
      </c>
    </row>
    <row r="36" spans="1:13" x14ac:dyDescent="0.25">
      <c r="A36" s="4"/>
      <c r="B36" s="8"/>
      <c r="C36" s="7" t="s">
        <v>244</v>
      </c>
      <c r="D36" s="7" t="s">
        <v>243</v>
      </c>
      <c r="E36" s="7" t="s">
        <v>243</v>
      </c>
      <c r="F36" s="7" t="s">
        <v>5</v>
      </c>
      <c r="G36" s="7" t="s">
        <v>1527</v>
      </c>
      <c r="H36" s="7" t="s">
        <v>3</v>
      </c>
      <c r="I36" s="3" t="s">
        <v>1451</v>
      </c>
      <c r="J36" s="6" t="s">
        <v>1528</v>
      </c>
      <c r="K36" s="5" t="s">
        <v>1529</v>
      </c>
      <c r="L36" s="17">
        <f t="shared" si="3"/>
        <v>1.0590277777777775E-2</v>
      </c>
      <c r="M36">
        <f t="shared" si="4"/>
        <v>1</v>
      </c>
    </row>
    <row r="37" spans="1:13" x14ac:dyDescent="0.25">
      <c r="A37" s="4"/>
      <c r="B37" s="8"/>
      <c r="C37" s="7" t="s">
        <v>130</v>
      </c>
      <c r="D37" s="7" t="s">
        <v>129</v>
      </c>
      <c r="E37" s="7" t="s">
        <v>122</v>
      </c>
      <c r="F37" s="7" t="s">
        <v>5</v>
      </c>
      <c r="G37" s="13" t="s">
        <v>21</v>
      </c>
      <c r="H37" s="12"/>
      <c r="I37" s="11"/>
      <c r="J37" s="10"/>
      <c r="K37" s="9"/>
    </row>
    <row r="38" spans="1:13" x14ac:dyDescent="0.25">
      <c r="A38" s="4"/>
      <c r="B38" s="8"/>
      <c r="C38" s="8"/>
      <c r="D38" s="8"/>
      <c r="E38" s="8"/>
      <c r="F38" s="8"/>
      <c r="G38" s="7" t="s">
        <v>1530</v>
      </c>
      <c r="H38" s="7" t="s">
        <v>3</v>
      </c>
      <c r="I38" s="3" t="s">
        <v>1451</v>
      </c>
      <c r="J38" s="6" t="s">
        <v>1531</v>
      </c>
      <c r="K38" s="5" t="s">
        <v>1532</v>
      </c>
      <c r="L38" s="17">
        <f t="shared" si="3"/>
        <v>1.3680555555555529E-2</v>
      </c>
      <c r="M38">
        <f t="shared" si="4"/>
        <v>6</v>
      </c>
    </row>
    <row r="39" spans="1:13" x14ac:dyDescent="0.25">
      <c r="A39" s="4"/>
      <c r="B39" s="8"/>
      <c r="C39" s="8"/>
      <c r="D39" s="8"/>
      <c r="E39" s="8"/>
      <c r="F39" s="8"/>
      <c r="G39" s="7" t="s">
        <v>1533</v>
      </c>
      <c r="H39" s="7" t="s">
        <v>3</v>
      </c>
      <c r="I39" s="3" t="s">
        <v>1451</v>
      </c>
      <c r="J39" s="6" t="s">
        <v>1534</v>
      </c>
      <c r="K39" s="5" t="s">
        <v>1535</v>
      </c>
      <c r="L39" s="17">
        <f t="shared" si="3"/>
        <v>1.8611111111111078E-2</v>
      </c>
      <c r="M39">
        <f t="shared" si="4"/>
        <v>6</v>
      </c>
    </row>
    <row r="40" spans="1:13" x14ac:dyDescent="0.25">
      <c r="A40" s="4"/>
      <c r="B40" s="8"/>
      <c r="C40" s="8"/>
      <c r="D40" s="8"/>
      <c r="E40" s="8"/>
      <c r="F40" s="8"/>
      <c r="G40" s="7" t="s">
        <v>1536</v>
      </c>
      <c r="H40" s="7" t="s">
        <v>3</v>
      </c>
      <c r="I40" s="3" t="s">
        <v>1451</v>
      </c>
      <c r="J40" s="6" t="s">
        <v>1537</v>
      </c>
      <c r="K40" s="5" t="s">
        <v>1538</v>
      </c>
      <c r="L40" s="17">
        <f t="shared" si="3"/>
        <v>1.2094907407407485E-2</v>
      </c>
      <c r="M40">
        <f t="shared" si="4"/>
        <v>17</v>
      </c>
    </row>
    <row r="41" spans="1:13" x14ac:dyDescent="0.25">
      <c r="A41" s="4"/>
      <c r="B41" s="8"/>
      <c r="C41" s="8"/>
      <c r="D41" s="8"/>
      <c r="E41" s="8"/>
      <c r="F41" s="8"/>
      <c r="G41" s="7" t="s">
        <v>1539</v>
      </c>
      <c r="H41" s="7" t="s">
        <v>3</v>
      </c>
      <c r="I41" s="3" t="s">
        <v>1451</v>
      </c>
      <c r="J41" s="6" t="s">
        <v>1540</v>
      </c>
      <c r="K41" s="5" t="s">
        <v>1541</v>
      </c>
      <c r="L41" s="17">
        <f t="shared" si="3"/>
        <v>1.2858796296296271E-2</v>
      </c>
      <c r="M41">
        <f t="shared" si="4"/>
        <v>21</v>
      </c>
    </row>
    <row r="42" spans="1:13" x14ac:dyDescent="0.25">
      <c r="A42" s="4"/>
      <c r="B42" s="8"/>
      <c r="C42" s="7" t="s">
        <v>53</v>
      </c>
      <c r="D42" s="7" t="s">
        <v>52</v>
      </c>
      <c r="E42" s="7" t="s">
        <v>102</v>
      </c>
      <c r="F42" s="7" t="s">
        <v>5</v>
      </c>
      <c r="G42" s="7" t="s">
        <v>1542</v>
      </c>
      <c r="H42" s="7" t="s">
        <v>3</v>
      </c>
      <c r="I42" s="3" t="s">
        <v>1451</v>
      </c>
      <c r="J42" s="6" t="s">
        <v>1543</v>
      </c>
      <c r="K42" s="5" t="s">
        <v>1544</v>
      </c>
      <c r="L42" s="17">
        <f t="shared" si="3"/>
        <v>2.2743055555555558E-2</v>
      </c>
      <c r="M42">
        <f t="shared" si="4"/>
        <v>9</v>
      </c>
    </row>
    <row r="43" spans="1:13" x14ac:dyDescent="0.25">
      <c r="A43" s="3" t="s">
        <v>216</v>
      </c>
      <c r="B43" s="7" t="s">
        <v>215</v>
      </c>
      <c r="C43" s="13" t="s">
        <v>21</v>
      </c>
      <c r="D43" s="12"/>
      <c r="E43" s="12"/>
      <c r="F43" s="12"/>
      <c r="G43" s="12"/>
      <c r="H43" s="12"/>
      <c r="I43" s="11"/>
      <c r="J43" s="10"/>
      <c r="K43" s="9"/>
    </row>
    <row r="44" spans="1:13" x14ac:dyDescent="0.25">
      <c r="A44" s="4"/>
      <c r="B44" s="8"/>
      <c r="C44" s="7" t="s">
        <v>214</v>
      </c>
      <c r="D44" s="7" t="s">
        <v>213</v>
      </c>
      <c r="E44" s="7" t="s">
        <v>213</v>
      </c>
      <c r="F44" s="7" t="s">
        <v>5</v>
      </c>
      <c r="G44" s="13" t="s">
        <v>21</v>
      </c>
      <c r="H44" s="12"/>
      <c r="I44" s="11"/>
      <c r="J44" s="10"/>
      <c r="K44" s="9"/>
    </row>
    <row r="45" spans="1:13" x14ac:dyDescent="0.25">
      <c r="A45" s="4"/>
      <c r="B45" s="8"/>
      <c r="C45" s="8"/>
      <c r="D45" s="8"/>
      <c r="E45" s="8"/>
      <c r="F45" s="8"/>
      <c r="G45" s="7" t="s">
        <v>1545</v>
      </c>
      <c r="H45" s="7" t="s">
        <v>3</v>
      </c>
      <c r="I45" s="3" t="s">
        <v>1451</v>
      </c>
      <c r="J45" s="6" t="s">
        <v>1546</v>
      </c>
      <c r="K45" s="5" t="s">
        <v>1547</v>
      </c>
      <c r="L45" s="17">
        <f t="shared" si="3"/>
        <v>1.4363425925925932E-2</v>
      </c>
      <c r="M45">
        <f t="shared" si="4"/>
        <v>4</v>
      </c>
    </row>
    <row r="46" spans="1:13" x14ac:dyDescent="0.25">
      <c r="A46" s="4"/>
      <c r="B46" s="8"/>
      <c r="C46" s="8"/>
      <c r="D46" s="8"/>
      <c r="E46" s="8"/>
      <c r="F46" s="8"/>
      <c r="G46" s="7" t="s">
        <v>1548</v>
      </c>
      <c r="H46" s="7" t="s">
        <v>3</v>
      </c>
      <c r="I46" s="3" t="s">
        <v>1451</v>
      </c>
      <c r="J46" s="6" t="s">
        <v>1549</v>
      </c>
      <c r="K46" s="5" t="s">
        <v>1550</v>
      </c>
      <c r="L46" s="17">
        <f t="shared" si="3"/>
        <v>1.7731481481481487E-2</v>
      </c>
      <c r="M46">
        <f t="shared" si="4"/>
        <v>5</v>
      </c>
    </row>
    <row r="47" spans="1:13" x14ac:dyDescent="0.25">
      <c r="A47" s="4"/>
      <c r="B47" s="8"/>
      <c r="C47" s="8"/>
      <c r="D47" s="8"/>
      <c r="E47" s="8"/>
      <c r="F47" s="8"/>
      <c r="G47" s="7" t="s">
        <v>1551</v>
      </c>
      <c r="H47" s="7" t="s">
        <v>3</v>
      </c>
      <c r="I47" s="3" t="s">
        <v>1451</v>
      </c>
      <c r="J47" s="6" t="s">
        <v>1552</v>
      </c>
      <c r="K47" s="5" t="s">
        <v>1553</v>
      </c>
      <c r="L47" s="17">
        <f t="shared" si="3"/>
        <v>2.1412037037037035E-2</v>
      </c>
      <c r="M47">
        <f t="shared" si="4"/>
        <v>5</v>
      </c>
    </row>
    <row r="48" spans="1:13" x14ac:dyDescent="0.25">
      <c r="A48" s="4"/>
      <c r="B48" s="8"/>
      <c r="C48" s="8"/>
      <c r="D48" s="8"/>
      <c r="E48" s="8"/>
      <c r="F48" s="8"/>
      <c r="G48" s="7" t="s">
        <v>1554</v>
      </c>
      <c r="H48" s="7" t="s">
        <v>3</v>
      </c>
      <c r="I48" s="3" t="s">
        <v>1451</v>
      </c>
      <c r="J48" s="6" t="s">
        <v>1555</v>
      </c>
      <c r="K48" s="5" t="s">
        <v>1556</v>
      </c>
      <c r="L48" s="17">
        <f t="shared" si="3"/>
        <v>1.9629629629629636E-2</v>
      </c>
      <c r="M48">
        <f t="shared" si="4"/>
        <v>5</v>
      </c>
    </row>
    <row r="49" spans="1:13" x14ac:dyDescent="0.25">
      <c r="A49" s="4"/>
      <c r="B49" s="8"/>
      <c r="C49" s="7" t="s">
        <v>197</v>
      </c>
      <c r="D49" s="7" t="s">
        <v>196</v>
      </c>
      <c r="E49" s="7" t="s">
        <v>196</v>
      </c>
      <c r="F49" s="7" t="s">
        <v>5</v>
      </c>
      <c r="G49" s="13" t="s">
        <v>21</v>
      </c>
      <c r="H49" s="12"/>
      <c r="I49" s="11"/>
      <c r="J49" s="10"/>
      <c r="K49" s="9"/>
    </row>
    <row r="50" spans="1:13" x14ac:dyDescent="0.25">
      <c r="A50" s="4"/>
      <c r="B50" s="8"/>
      <c r="C50" s="8"/>
      <c r="D50" s="8"/>
      <c r="E50" s="8"/>
      <c r="F50" s="8"/>
      <c r="G50" s="7" t="s">
        <v>1557</v>
      </c>
      <c r="H50" s="7" t="s">
        <v>3</v>
      </c>
      <c r="I50" s="3" t="s">
        <v>1451</v>
      </c>
      <c r="J50" s="6" t="s">
        <v>1558</v>
      </c>
      <c r="K50" s="5" t="s">
        <v>1559</v>
      </c>
      <c r="L50" s="17">
        <f t="shared" si="3"/>
        <v>1.5775462962962963E-2</v>
      </c>
      <c r="M50">
        <f t="shared" si="4"/>
        <v>2</v>
      </c>
    </row>
    <row r="51" spans="1:13" x14ac:dyDescent="0.25">
      <c r="A51" s="4"/>
      <c r="B51" s="8"/>
      <c r="C51" s="8"/>
      <c r="D51" s="8"/>
      <c r="E51" s="8"/>
      <c r="F51" s="8"/>
      <c r="G51" s="7" t="s">
        <v>1560</v>
      </c>
      <c r="H51" s="7" t="s">
        <v>3</v>
      </c>
      <c r="I51" s="3" t="s">
        <v>1451</v>
      </c>
      <c r="J51" s="6" t="s">
        <v>1561</v>
      </c>
      <c r="K51" s="5" t="s">
        <v>1562</v>
      </c>
      <c r="L51" s="17">
        <f t="shared" si="3"/>
        <v>1.3622685185185196E-2</v>
      </c>
      <c r="M51">
        <f t="shared" si="4"/>
        <v>4</v>
      </c>
    </row>
    <row r="52" spans="1:13" x14ac:dyDescent="0.25">
      <c r="A52" s="4"/>
      <c r="B52" s="8"/>
      <c r="C52" s="8"/>
      <c r="D52" s="8"/>
      <c r="E52" s="8"/>
      <c r="F52" s="8"/>
      <c r="G52" s="7" t="s">
        <v>1563</v>
      </c>
      <c r="H52" s="7" t="s">
        <v>3</v>
      </c>
      <c r="I52" s="3" t="s">
        <v>1451</v>
      </c>
      <c r="J52" s="6" t="s">
        <v>1564</v>
      </c>
      <c r="K52" s="5" t="s">
        <v>1565</v>
      </c>
      <c r="L52" s="17">
        <f t="shared" si="3"/>
        <v>1.3657407407407396E-2</v>
      </c>
      <c r="M52">
        <f t="shared" si="4"/>
        <v>5</v>
      </c>
    </row>
    <row r="53" spans="1:13" x14ac:dyDescent="0.25">
      <c r="A53" s="4"/>
      <c r="B53" s="8"/>
      <c r="C53" s="8"/>
      <c r="D53" s="8"/>
      <c r="E53" s="8"/>
      <c r="F53" s="8"/>
      <c r="G53" s="7" t="s">
        <v>1566</v>
      </c>
      <c r="H53" s="7" t="s">
        <v>3</v>
      </c>
      <c r="I53" s="3" t="s">
        <v>1451</v>
      </c>
      <c r="J53" s="6" t="s">
        <v>1567</v>
      </c>
      <c r="K53" s="5" t="s">
        <v>1568</v>
      </c>
      <c r="L53" s="17">
        <f t="shared" si="3"/>
        <v>1.7303240740740744E-2</v>
      </c>
      <c r="M53">
        <f t="shared" si="4"/>
        <v>7</v>
      </c>
    </row>
    <row r="54" spans="1:13" x14ac:dyDescent="0.25">
      <c r="A54" s="4"/>
      <c r="B54" s="8"/>
      <c r="C54" s="8"/>
      <c r="D54" s="8"/>
      <c r="E54" s="8"/>
      <c r="F54" s="8"/>
      <c r="G54" s="7" t="s">
        <v>1569</v>
      </c>
      <c r="H54" s="7" t="s">
        <v>3</v>
      </c>
      <c r="I54" s="3" t="s">
        <v>1451</v>
      </c>
      <c r="J54" s="6" t="s">
        <v>1570</v>
      </c>
      <c r="K54" s="5" t="s">
        <v>1571</v>
      </c>
      <c r="L54" s="17">
        <f t="shared" si="3"/>
        <v>1.583333333333331E-2</v>
      </c>
      <c r="M54">
        <f t="shared" si="4"/>
        <v>7</v>
      </c>
    </row>
    <row r="55" spans="1:13" x14ac:dyDescent="0.25">
      <c r="A55" s="4"/>
      <c r="B55" s="8"/>
      <c r="C55" s="8"/>
      <c r="D55" s="8"/>
      <c r="E55" s="8"/>
      <c r="F55" s="8"/>
      <c r="G55" s="7" t="s">
        <v>1572</v>
      </c>
      <c r="H55" s="7" t="s">
        <v>3</v>
      </c>
      <c r="I55" s="3" t="s">
        <v>1451</v>
      </c>
      <c r="J55" s="6" t="s">
        <v>1573</v>
      </c>
      <c r="K55" s="5" t="s">
        <v>1574</v>
      </c>
      <c r="L55" s="17">
        <f t="shared" si="3"/>
        <v>1.4548611111111054E-2</v>
      </c>
      <c r="M55">
        <f t="shared" si="4"/>
        <v>8</v>
      </c>
    </row>
    <row r="56" spans="1:13" x14ac:dyDescent="0.25">
      <c r="A56" s="4"/>
      <c r="B56" s="8"/>
      <c r="C56" s="8"/>
      <c r="D56" s="8"/>
      <c r="E56" s="8"/>
      <c r="F56" s="8"/>
      <c r="G56" s="7" t="s">
        <v>1575</v>
      </c>
      <c r="H56" s="7" t="s">
        <v>3</v>
      </c>
      <c r="I56" s="3" t="s">
        <v>1451</v>
      </c>
      <c r="J56" s="6" t="s">
        <v>1576</v>
      </c>
      <c r="K56" s="5" t="s">
        <v>1577</v>
      </c>
      <c r="L56" s="17">
        <f t="shared" si="3"/>
        <v>1.381944444444444E-2</v>
      </c>
      <c r="M56">
        <f t="shared" si="4"/>
        <v>10</v>
      </c>
    </row>
    <row r="57" spans="1:13" x14ac:dyDescent="0.25">
      <c r="A57" s="4"/>
      <c r="B57" s="8"/>
      <c r="C57" s="8"/>
      <c r="D57" s="8"/>
      <c r="E57" s="8"/>
      <c r="F57" s="8"/>
      <c r="G57" s="7" t="s">
        <v>1578</v>
      </c>
      <c r="H57" s="7" t="s">
        <v>3</v>
      </c>
      <c r="I57" s="3" t="s">
        <v>1451</v>
      </c>
      <c r="J57" s="6" t="s">
        <v>1579</v>
      </c>
      <c r="K57" s="5" t="s">
        <v>1580</v>
      </c>
      <c r="L57" s="17">
        <f t="shared" si="3"/>
        <v>1.3344907407407403E-2</v>
      </c>
      <c r="M57">
        <f t="shared" si="4"/>
        <v>10</v>
      </c>
    </row>
    <row r="58" spans="1:13" x14ac:dyDescent="0.25">
      <c r="A58" s="4"/>
      <c r="B58" s="8"/>
      <c r="C58" s="7" t="s">
        <v>183</v>
      </c>
      <c r="D58" s="7" t="s">
        <v>182</v>
      </c>
      <c r="E58" s="7" t="s">
        <v>182</v>
      </c>
      <c r="F58" s="7" t="s">
        <v>5</v>
      </c>
      <c r="G58" s="13" t="s">
        <v>21</v>
      </c>
      <c r="H58" s="12"/>
      <c r="I58" s="11"/>
      <c r="J58" s="10"/>
      <c r="K58" s="9"/>
    </row>
    <row r="59" spans="1:13" x14ac:dyDescent="0.25">
      <c r="A59" s="4"/>
      <c r="B59" s="8"/>
      <c r="C59" s="8"/>
      <c r="D59" s="8"/>
      <c r="E59" s="8"/>
      <c r="F59" s="8"/>
      <c r="G59" s="7" t="s">
        <v>1581</v>
      </c>
      <c r="H59" s="7" t="s">
        <v>3</v>
      </c>
      <c r="I59" s="3" t="s">
        <v>1451</v>
      </c>
      <c r="J59" s="6" t="s">
        <v>1582</v>
      </c>
      <c r="K59" s="5" t="s">
        <v>1583</v>
      </c>
      <c r="L59" s="17">
        <f t="shared" si="3"/>
        <v>2.4085648148148148E-2</v>
      </c>
      <c r="M59">
        <f t="shared" si="4"/>
        <v>5</v>
      </c>
    </row>
    <row r="60" spans="1:13" x14ac:dyDescent="0.25">
      <c r="A60" s="4"/>
      <c r="B60" s="8"/>
      <c r="C60" s="8"/>
      <c r="D60" s="8"/>
      <c r="E60" s="8"/>
      <c r="F60" s="8"/>
      <c r="G60" s="7" t="s">
        <v>1584</v>
      </c>
      <c r="H60" s="7" t="s">
        <v>3</v>
      </c>
      <c r="I60" s="3" t="s">
        <v>1451</v>
      </c>
      <c r="J60" s="6" t="s">
        <v>1585</v>
      </c>
      <c r="K60" s="5" t="s">
        <v>1586</v>
      </c>
      <c r="L60" s="17">
        <f t="shared" si="3"/>
        <v>1.4201388888888888E-2</v>
      </c>
      <c r="M60">
        <f t="shared" si="4"/>
        <v>8</v>
      </c>
    </row>
    <row r="61" spans="1:13" x14ac:dyDescent="0.25">
      <c r="A61" s="4"/>
      <c r="B61" s="8"/>
      <c r="C61" s="7" t="s">
        <v>166</v>
      </c>
      <c r="D61" s="7" t="s">
        <v>165</v>
      </c>
      <c r="E61" s="13" t="s">
        <v>21</v>
      </c>
      <c r="F61" s="12"/>
      <c r="G61" s="12"/>
      <c r="H61" s="12"/>
      <c r="I61" s="11"/>
      <c r="J61" s="10"/>
      <c r="K61" s="9"/>
    </row>
    <row r="62" spans="1:13" x14ac:dyDescent="0.25">
      <c r="A62" s="4"/>
      <c r="B62" s="8"/>
      <c r="C62" s="8"/>
      <c r="D62" s="8"/>
      <c r="E62" s="7" t="s">
        <v>164</v>
      </c>
      <c r="F62" s="7" t="s">
        <v>5</v>
      </c>
      <c r="G62" s="13" t="s">
        <v>21</v>
      </c>
      <c r="H62" s="12"/>
      <c r="I62" s="11"/>
      <c r="J62" s="10"/>
      <c r="K62" s="9"/>
    </row>
    <row r="63" spans="1:13" x14ac:dyDescent="0.25">
      <c r="A63" s="4"/>
      <c r="B63" s="8"/>
      <c r="C63" s="8"/>
      <c r="D63" s="8"/>
      <c r="E63" s="8"/>
      <c r="F63" s="8"/>
      <c r="G63" s="7" t="s">
        <v>1587</v>
      </c>
      <c r="H63" s="7" t="s">
        <v>3</v>
      </c>
      <c r="I63" s="3" t="s">
        <v>1451</v>
      </c>
      <c r="J63" s="6" t="s">
        <v>1588</v>
      </c>
      <c r="K63" s="5" t="s">
        <v>1589</v>
      </c>
      <c r="L63" s="17">
        <f t="shared" si="3"/>
        <v>1.9537037037036964E-2</v>
      </c>
      <c r="M63">
        <f t="shared" si="4"/>
        <v>11</v>
      </c>
    </row>
    <row r="64" spans="1:13" x14ac:dyDescent="0.25">
      <c r="A64" s="4"/>
      <c r="B64" s="8"/>
      <c r="C64" s="8"/>
      <c r="D64" s="8"/>
      <c r="E64" s="8"/>
      <c r="F64" s="8"/>
      <c r="G64" s="7" t="s">
        <v>1590</v>
      </c>
      <c r="H64" s="7" t="s">
        <v>3</v>
      </c>
      <c r="I64" s="3" t="s">
        <v>1451</v>
      </c>
      <c r="J64" s="6" t="s">
        <v>1591</v>
      </c>
      <c r="K64" s="5" t="s">
        <v>1592</v>
      </c>
      <c r="L64" s="17">
        <f t="shared" si="3"/>
        <v>2.8749999999999998E-2</v>
      </c>
      <c r="M64">
        <f t="shared" si="4"/>
        <v>11</v>
      </c>
    </row>
    <row r="65" spans="1:13" x14ac:dyDescent="0.25">
      <c r="A65" s="4"/>
      <c r="B65" s="8"/>
      <c r="C65" s="8"/>
      <c r="D65" s="8"/>
      <c r="E65" s="7" t="s">
        <v>154</v>
      </c>
      <c r="F65" s="7" t="s">
        <v>5</v>
      </c>
      <c r="G65" s="13" t="s">
        <v>21</v>
      </c>
      <c r="H65" s="12"/>
      <c r="I65" s="11"/>
      <c r="J65" s="10"/>
      <c r="K65" s="9"/>
    </row>
    <row r="66" spans="1:13" x14ac:dyDescent="0.25">
      <c r="A66" s="4"/>
      <c r="B66" s="8"/>
      <c r="C66" s="8"/>
      <c r="D66" s="8"/>
      <c r="E66" s="8"/>
      <c r="F66" s="8"/>
      <c r="G66" s="7" t="s">
        <v>1593</v>
      </c>
      <c r="H66" s="7" t="s">
        <v>3</v>
      </c>
      <c r="I66" s="3" t="s">
        <v>1451</v>
      </c>
      <c r="J66" s="6" t="s">
        <v>1594</v>
      </c>
      <c r="K66" s="5" t="s">
        <v>1595</v>
      </c>
      <c r="L66" s="17">
        <f t="shared" si="3"/>
        <v>1.6053240740740771E-2</v>
      </c>
      <c r="M66">
        <f t="shared" si="4"/>
        <v>8</v>
      </c>
    </row>
    <row r="67" spans="1:13" x14ac:dyDescent="0.25">
      <c r="A67" s="4"/>
      <c r="B67" s="8"/>
      <c r="C67" s="8"/>
      <c r="D67" s="8"/>
      <c r="E67" s="8"/>
      <c r="F67" s="8"/>
      <c r="G67" s="7" t="s">
        <v>1596</v>
      </c>
      <c r="H67" s="7" t="s">
        <v>3</v>
      </c>
      <c r="I67" s="3" t="s">
        <v>1451</v>
      </c>
      <c r="J67" s="6" t="s">
        <v>1597</v>
      </c>
      <c r="K67" s="5" t="s">
        <v>1598</v>
      </c>
      <c r="L67" s="17">
        <f t="shared" ref="L67:L86" si="6">K67-J67</f>
        <v>1.6805555555555629E-2</v>
      </c>
      <c r="M67">
        <f t="shared" ref="M67:M86" si="7">HOUR(J67)</f>
        <v>9</v>
      </c>
    </row>
    <row r="68" spans="1:13" x14ac:dyDescent="0.25">
      <c r="A68" s="4"/>
      <c r="B68" s="8"/>
      <c r="C68" s="8"/>
      <c r="D68" s="8"/>
      <c r="E68" s="8"/>
      <c r="F68" s="8"/>
      <c r="G68" s="7" t="s">
        <v>1599</v>
      </c>
      <c r="H68" s="7" t="s">
        <v>3</v>
      </c>
      <c r="I68" s="3" t="s">
        <v>1451</v>
      </c>
      <c r="J68" s="6" t="s">
        <v>1600</v>
      </c>
      <c r="K68" s="5" t="s">
        <v>1601</v>
      </c>
      <c r="L68" s="17">
        <f t="shared" si="6"/>
        <v>2.34375E-2</v>
      </c>
      <c r="M68">
        <f t="shared" si="7"/>
        <v>11</v>
      </c>
    </row>
    <row r="69" spans="1:13" x14ac:dyDescent="0.25">
      <c r="A69" s="4"/>
      <c r="B69" s="8"/>
      <c r="C69" s="7" t="s">
        <v>135</v>
      </c>
      <c r="D69" s="7" t="s">
        <v>134</v>
      </c>
      <c r="E69" s="7" t="s">
        <v>134</v>
      </c>
      <c r="F69" s="7" t="s">
        <v>5</v>
      </c>
      <c r="G69" s="7" t="s">
        <v>1602</v>
      </c>
      <c r="H69" s="7" t="s">
        <v>3</v>
      </c>
      <c r="I69" s="3" t="s">
        <v>1451</v>
      </c>
      <c r="J69" s="6" t="s">
        <v>1603</v>
      </c>
      <c r="K69" s="5" t="s">
        <v>1604</v>
      </c>
      <c r="L69" s="17">
        <f t="shared" si="6"/>
        <v>2.3831018518518543E-2</v>
      </c>
      <c r="M69">
        <f t="shared" si="7"/>
        <v>11</v>
      </c>
    </row>
    <row r="70" spans="1:13" x14ac:dyDescent="0.25">
      <c r="A70" s="4"/>
      <c r="B70" s="8"/>
      <c r="C70" s="7" t="s">
        <v>130</v>
      </c>
      <c r="D70" s="7" t="s">
        <v>129</v>
      </c>
      <c r="E70" s="7" t="s">
        <v>129</v>
      </c>
      <c r="F70" s="7" t="s">
        <v>5</v>
      </c>
      <c r="G70" s="7" t="s">
        <v>1605</v>
      </c>
      <c r="H70" s="7" t="s">
        <v>3</v>
      </c>
      <c r="I70" s="3" t="s">
        <v>1451</v>
      </c>
      <c r="J70" s="6" t="s">
        <v>1606</v>
      </c>
      <c r="K70" s="5" t="s">
        <v>1607</v>
      </c>
      <c r="L70" s="17">
        <f t="shared" si="6"/>
        <v>1.6030092592592637E-2</v>
      </c>
      <c r="M70">
        <f t="shared" si="7"/>
        <v>8</v>
      </c>
    </row>
    <row r="71" spans="1:13" x14ac:dyDescent="0.25">
      <c r="A71" s="4"/>
      <c r="B71" s="8"/>
      <c r="C71" s="7" t="s">
        <v>651</v>
      </c>
      <c r="D71" s="7" t="s">
        <v>652</v>
      </c>
      <c r="E71" s="7" t="s">
        <v>652</v>
      </c>
      <c r="F71" s="7" t="s">
        <v>5</v>
      </c>
      <c r="G71" s="7" t="s">
        <v>1608</v>
      </c>
      <c r="H71" s="7" t="s">
        <v>3</v>
      </c>
      <c r="I71" s="3" t="s">
        <v>1451</v>
      </c>
      <c r="J71" s="6" t="s">
        <v>1609</v>
      </c>
      <c r="K71" s="5" t="s">
        <v>1610</v>
      </c>
      <c r="L71" s="17">
        <f t="shared" si="6"/>
        <v>2.1493055555555529E-2</v>
      </c>
      <c r="M71">
        <f t="shared" si="7"/>
        <v>4</v>
      </c>
    </row>
    <row r="72" spans="1:13" x14ac:dyDescent="0.25">
      <c r="A72" s="4"/>
      <c r="B72" s="8"/>
      <c r="C72" s="7" t="s">
        <v>1004</v>
      </c>
      <c r="D72" s="7" t="s">
        <v>1005</v>
      </c>
      <c r="E72" s="7" t="s">
        <v>1005</v>
      </c>
      <c r="F72" s="7" t="s">
        <v>5</v>
      </c>
      <c r="G72" s="7" t="s">
        <v>1611</v>
      </c>
      <c r="H72" s="7" t="s">
        <v>3</v>
      </c>
      <c r="I72" s="3" t="s">
        <v>1451</v>
      </c>
      <c r="J72" s="6" t="s">
        <v>1612</v>
      </c>
      <c r="K72" s="5" t="s">
        <v>1613</v>
      </c>
      <c r="L72" s="17">
        <f t="shared" si="6"/>
        <v>2.187499999999995E-2</v>
      </c>
      <c r="M72">
        <f t="shared" si="7"/>
        <v>5</v>
      </c>
    </row>
    <row r="73" spans="1:13" x14ac:dyDescent="0.25">
      <c r="A73" s="4"/>
      <c r="B73" s="8"/>
      <c r="C73" s="7" t="s">
        <v>53</v>
      </c>
      <c r="D73" s="7" t="s">
        <v>52</v>
      </c>
      <c r="E73" s="13" t="s">
        <v>21</v>
      </c>
      <c r="F73" s="12"/>
      <c r="G73" s="12"/>
      <c r="H73" s="12"/>
      <c r="I73" s="11"/>
      <c r="J73" s="10"/>
      <c r="K73" s="9"/>
    </row>
    <row r="74" spans="1:13" x14ac:dyDescent="0.25">
      <c r="A74" s="4"/>
      <c r="B74" s="8"/>
      <c r="C74" s="8"/>
      <c r="D74" s="8"/>
      <c r="E74" s="7" t="s">
        <v>102</v>
      </c>
      <c r="F74" s="7" t="s">
        <v>5</v>
      </c>
      <c r="G74" s="13" t="s">
        <v>21</v>
      </c>
      <c r="H74" s="12"/>
      <c r="I74" s="11"/>
      <c r="J74" s="10"/>
      <c r="K74" s="9"/>
    </row>
    <row r="75" spans="1:13" x14ac:dyDescent="0.25">
      <c r="A75" s="4"/>
      <c r="B75" s="8"/>
      <c r="C75" s="8"/>
      <c r="D75" s="8"/>
      <c r="E75" s="8"/>
      <c r="F75" s="8"/>
      <c r="G75" s="7" t="s">
        <v>1614</v>
      </c>
      <c r="H75" s="7" t="s">
        <v>85</v>
      </c>
      <c r="I75" s="3" t="s">
        <v>1451</v>
      </c>
      <c r="J75" s="19" t="s">
        <v>1615</v>
      </c>
      <c r="K75" s="20" t="s">
        <v>1616</v>
      </c>
      <c r="L75" s="21">
        <f t="shared" si="6"/>
        <v>1.2962962962962963E-2</v>
      </c>
      <c r="M75" s="22">
        <v>0</v>
      </c>
    </row>
    <row r="76" spans="1:13" x14ac:dyDescent="0.25">
      <c r="A76" s="4"/>
      <c r="B76" s="8"/>
      <c r="C76" s="8"/>
      <c r="D76" s="8"/>
      <c r="E76" s="8"/>
      <c r="F76" s="8"/>
      <c r="G76" s="7" t="s">
        <v>1617</v>
      </c>
      <c r="H76" s="7" t="s">
        <v>85</v>
      </c>
      <c r="I76" s="3" t="s">
        <v>1451</v>
      </c>
      <c r="J76" s="6" t="s">
        <v>1618</v>
      </c>
      <c r="K76" s="5" t="s">
        <v>1619</v>
      </c>
      <c r="L76" s="17">
        <f t="shared" si="6"/>
        <v>1.6134259259259293E-2</v>
      </c>
      <c r="M76">
        <f t="shared" si="7"/>
        <v>5</v>
      </c>
    </row>
    <row r="77" spans="1:13" x14ac:dyDescent="0.25">
      <c r="A77" s="4"/>
      <c r="B77" s="8"/>
      <c r="C77" s="8"/>
      <c r="D77" s="8"/>
      <c r="E77" s="8"/>
      <c r="F77" s="8"/>
      <c r="G77" s="7" t="s">
        <v>1620</v>
      </c>
      <c r="H77" s="7" t="s">
        <v>85</v>
      </c>
      <c r="I77" s="3" t="s">
        <v>1451</v>
      </c>
      <c r="J77" s="6" t="s">
        <v>1621</v>
      </c>
      <c r="K77" s="5" t="s">
        <v>1622</v>
      </c>
      <c r="L77" s="17">
        <f t="shared" si="6"/>
        <v>1.5150462962962963E-2</v>
      </c>
      <c r="M77">
        <f t="shared" si="7"/>
        <v>6</v>
      </c>
    </row>
    <row r="78" spans="1:13" x14ac:dyDescent="0.25">
      <c r="A78" s="4"/>
      <c r="B78" s="8"/>
      <c r="C78" s="8"/>
      <c r="D78" s="8"/>
      <c r="E78" s="8"/>
      <c r="F78" s="8"/>
      <c r="G78" s="7" t="s">
        <v>1623</v>
      </c>
      <c r="H78" s="7" t="s">
        <v>85</v>
      </c>
      <c r="I78" s="3" t="s">
        <v>1451</v>
      </c>
      <c r="J78" s="6" t="s">
        <v>1624</v>
      </c>
      <c r="K78" s="5" t="s">
        <v>1625</v>
      </c>
      <c r="L78" s="17">
        <f t="shared" si="6"/>
        <v>2.0000000000000018E-2</v>
      </c>
      <c r="M78">
        <f t="shared" si="7"/>
        <v>10</v>
      </c>
    </row>
    <row r="79" spans="1:13" x14ac:dyDescent="0.25">
      <c r="A79" s="4"/>
      <c r="B79" s="8"/>
      <c r="C79" s="8"/>
      <c r="D79" s="8"/>
      <c r="E79" s="8"/>
      <c r="F79" s="8"/>
      <c r="G79" s="7" t="s">
        <v>1626</v>
      </c>
      <c r="H79" s="7" t="s">
        <v>85</v>
      </c>
      <c r="I79" s="3" t="s">
        <v>1451</v>
      </c>
      <c r="J79" s="6" t="s">
        <v>1627</v>
      </c>
      <c r="K79" s="5" t="s">
        <v>1628</v>
      </c>
      <c r="L79" s="17">
        <f t="shared" si="6"/>
        <v>2.4548611111111063E-2</v>
      </c>
      <c r="M79">
        <f t="shared" si="7"/>
        <v>16</v>
      </c>
    </row>
    <row r="80" spans="1:13" x14ac:dyDescent="0.25">
      <c r="A80" s="4"/>
      <c r="B80" s="8"/>
      <c r="C80" s="8"/>
      <c r="D80" s="8"/>
      <c r="E80" s="8"/>
      <c r="F80" s="8"/>
      <c r="G80" s="7" t="s">
        <v>1629</v>
      </c>
      <c r="H80" s="7" t="s">
        <v>3</v>
      </c>
      <c r="I80" s="3" t="s">
        <v>1451</v>
      </c>
      <c r="J80" s="6" t="s">
        <v>1630</v>
      </c>
      <c r="K80" s="5" t="s">
        <v>1631</v>
      </c>
      <c r="L80" s="17">
        <f t="shared" si="6"/>
        <v>1.606481481481481E-2</v>
      </c>
      <c r="M80">
        <f t="shared" si="7"/>
        <v>20</v>
      </c>
    </row>
    <row r="81" spans="1:13" x14ac:dyDescent="0.25">
      <c r="A81" s="4"/>
      <c r="B81" s="8"/>
      <c r="C81" s="8"/>
      <c r="D81" s="8"/>
      <c r="E81" s="7" t="s">
        <v>52</v>
      </c>
      <c r="F81" s="7" t="s">
        <v>5</v>
      </c>
      <c r="G81" s="7" t="s">
        <v>1632</v>
      </c>
      <c r="H81" s="7" t="s">
        <v>85</v>
      </c>
      <c r="I81" s="3" t="s">
        <v>1451</v>
      </c>
      <c r="J81" s="6" t="s">
        <v>1633</v>
      </c>
      <c r="K81" s="5" t="s">
        <v>1634</v>
      </c>
      <c r="L81" s="17">
        <f t="shared" si="6"/>
        <v>1.9259259259259309E-2</v>
      </c>
      <c r="M81">
        <f t="shared" si="7"/>
        <v>15</v>
      </c>
    </row>
    <row r="82" spans="1:13" x14ac:dyDescent="0.25">
      <c r="A82" s="3" t="s">
        <v>41</v>
      </c>
      <c r="B82" s="7" t="s">
        <v>40</v>
      </c>
      <c r="C82" s="7" t="s">
        <v>39</v>
      </c>
      <c r="D82" s="7" t="s">
        <v>38</v>
      </c>
      <c r="E82" s="7" t="s">
        <v>38</v>
      </c>
      <c r="F82" s="7" t="s">
        <v>27</v>
      </c>
      <c r="G82" s="7" t="s">
        <v>1635</v>
      </c>
      <c r="H82" s="7" t="s">
        <v>3</v>
      </c>
      <c r="I82" s="3" t="s">
        <v>1451</v>
      </c>
      <c r="J82" s="19" t="s">
        <v>1636</v>
      </c>
      <c r="K82" s="20" t="s">
        <v>1637</v>
      </c>
      <c r="L82" s="21">
        <f t="shared" si="6"/>
        <v>2.0729166666666667E-2</v>
      </c>
      <c r="M82" s="22">
        <v>0</v>
      </c>
    </row>
    <row r="83" spans="1:13" x14ac:dyDescent="0.25">
      <c r="A83" s="3" t="s">
        <v>23</v>
      </c>
      <c r="B83" s="7" t="s">
        <v>22</v>
      </c>
      <c r="C83" s="13" t="s">
        <v>21</v>
      </c>
      <c r="D83" s="12"/>
      <c r="E83" s="12"/>
      <c r="F83" s="12"/>
      <c r="G83" s="12"/>
      <c r="H83" s="12"/>
      <c r="I83" s="11"/>
      <c r="J83" s="10"/>
      <c r="K83" s="9"/>
    </row>
    <row r="84" spans="1:13" x14ac:dyDescent="0.25">
      <c r="A84" s="4"/>
      <c r="B84" s="8"/>
      <c r="C84" s="7" t="s">
        <v>1434</v>
      </c>
      <c r="D84" s="7" t="s">
        <v>1435</v>
      </c>
      <c r="E84" s="7" t="s">
        <v>1436</v>
      </c>
      <c r="F84" s="7" t="s">
        <v>5</v>
      </c>
      <c r="G84" s="7" t="s">
        <v>1638</v>
      </c>
      <c r="H84" s="7" t="s">
        <v>3</v>
      </c>
      <c r="I84" s="3" t="s">
        <v>1451</v>
      </c>
      <c r="J84" s="6" t="s">
        <v>1639</v>
      </c>
      <c r="K84" s="5" t="s">
        <v>1640</v>
      </c>
      <c r="L84" s="17">
        <f t="shared" si="6"/>
        <v>1.2361111111111156E-2</v>
      </c>
      <c r="M84">
        <f t="shared" si="7"/>
        <v>8</v>
      </c>
    </row>
    <row r="85" spans="1:13" x14ac:dyDescent="0.25">
      <c r="A85" s="4"/>
      <c r="B85" s="8"/>
      <c r="C85" s="7" t="s">
        <v>14</v>
      </c>
      <c r="D85" s="7" t="s">
        <v>13</v>
      </c>
      <c r="E85" s="7" t="s">
        <v>12</v>
      </c>
      <c r="F85" s="7" t="s">
        <v>5</v>
      </c>
      <c r="G85" s="7" t="s">
        <v>1641</v>
      </c>
      <c r="H85" s="7" t="s">
        <v>3</v>
      </c>
      <c r="I85" s="3" t="s">
        <v>1451</v>
      </c>
      <c r="J85" s="6" t="s">
        <v>1642</v>
      </c>
      <c r="K85" s="5" t="s">
        <v>1643</v>
      </c>
      <c r="L85" s="17">
        <f t="shared" si="6"/>
        <v>1.7141203703703645E-2</v>
      </c>
      <c r="M85">
        <f t="shared" si="7"/>
        <v>14</v>
      </c>
    </row>
    <row r="86" spans="1:13" x14ac:dyDescent="0.25">
      <c r="A86" s="4"/>
      <c r="B86" s="4"/>
      <c r="C86" s="3" t="s">
        <v>8</v>
      </c>
      <c r="D86" s="3" t="s">
        <v>7</v>
      </c>
      <c r="E86" s="3" t="s">
        <v>6</v>
      </c>
      <c r="F86" s="3" t="s">
        <v>5</v>
      </c>
      <c r="G86" s="3" t="s">
        <v>1644</v>
      </c>
      <c r="H86" s="3" t="s">
        <v>3</v>
      </c>
      <c r="I86" s="3" t="s">
        <v>1451</v>
      </c>
      <c r="J86" s="2" t="s">
        <v>1645</v>
      </c>
      <c r="K86" s="1" t="s">
        <v>1646</v>
      </c>
      <c r="L86" s="17">
        <f t="shared" si="6"/>
        <v>2.8773148148148076E-2</v>
      </c>
      <c r="M86">
        <f t="shared" si="7"/>
        <v>11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I1" zoomScaleNormal="100" workbookViewId="0">
      <selection activeCell="Q32" sqref="Q32"/>
    </sheetView>
  </sheetViews>
  <sheetFormatPr defaultRowHeight="15" x14ac:dyDescent="0.25"/>
  <cols>
    <col min="1" max="1" width="14.140625" customWidth="1"/>
    <col min="2" max="2" width="31.4257812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5" t="s">
        <v>347</v>
      </c>
      <c r="B1" s="16"/>
      <c r="C1" s="15" t="s">
        <v>346</v>
      </c>
      <c r="D1" s="16"/>
      <c r="E1" s="15" t="s">
        <v>345</v>
      </c>
      <c r="F1" s="15" t="s">
        <v>344</v>
      </c>
      <c r="G1" s="15" t="s">
        <v>343</v>
      </c>
      <c r="H1" s="15" t="s">
        <v>342</v>
      </c>
      <c r="I1" s="15" t="s">
        <v>341</v>
      </c>
      <c r="J1" s="3" t="s">
        <v>340</v>
      </c>
      <c r="K1" s="3" t="s">
        <v>339</v>
      </c>
      <c r="L1" s="17" t="s">
        <v>1709</v>
      </c>
      <c r="M1" t="s">
        <v>1706</v>
      </c>
      <c r="O1" t="s">
        <v>1707</v>
      </c>
      <c r="P1" t="s">
        <v>1708</v>
      </c>
      <c r="Q1" t="s">
        <v>1710</v>
      </c>
      <c r="R1" t="s">
        <v>1711</v>
      </c>
      <c r="S1" t="s">
        <v>1712</v>
      </c>
    </row>
    <row r="2" spans="1:19" x14ac:dyDescent="0.25">
      <c r="A2" s="14" t="s">
        <v>338</v>
      </c>
      <c r="B2" s="12"/>
      <c r="C2" s="12"/>
      <c r="D2" s="12"/>
      <c r="E2" s="12"/>
      <c r="F2" s="12"/>
      <c r="G2" s="12"/>
      <c r="H2" s="12"/>
      <c r="I2" s="11"/>
      <c r="J2" s="10"/>
      <c r="K2" s="9"/>
      <c r="O2" s="27">
        <v>0</v>
      </c>
      <c r="P2" s="27">
        <f>COUNTIF(M:M,"0")</f>
        <v>0</v>
      </c>
      <c r="Q2" s="27">
        <f>AVERAGE($P$2:$P$25)</f>
        <v>0.41666666666666669</v>
      </c>
      <c r="R2" s="29">
        <v>0</v>
      </c>
      <c r="S2" s="17">
        <f>AVERAGEIF($R$2:$R$25, "&lt;&gt; 0")</f>
        <v>1.6141699735449742E-2</v>
      </c>
    </row>
    <row r="3" spans="1:19" x14ac:dyDescent="0.25">
      <c r="A3" s="3" t="s">
        <v>216</v>
      </c>
      <c r="B3" s="7" t="s">
        <v>215</v>
      </c>
      <c r="C3" s="13" t="s">
        <v>21</v>
      </c>
      <c r="D3" s="12"/>
      <c r="E3" s="12"/>
      <c r="F3" s="12"/>
      <c r="G3" s="12"/>
      <c r="H3" s="12"/>
      <c r="I3" s="11"/>
      <c r="J3" s="10"/>
      <c r="K3" s="9"/>
      <c r="O3">
        <v>1</v>
      </c>
      <c r="P3">
        <f>COUNTIF(M:M,"1")</f>
        <v>2</v>
      </c>
      <c r="Q3">
        <f t="shared" ref="Q3:Q25" si="0">AVERAGE($P$2:$P$25)</f>
        <v>0.41666666666666669</v>
      </c>
      <c r="R3" s="18">
        <f t="shared" ref="R3:R21" si="1">AVERAGEIF(M:M,O3,L:L)</f>
        <v>1.6712962962962968E-2</v>
      </c>
      <c r="S3" s="17">
        <f t="shared" ref="S3:S25" si="2">AVERAGEIF($R$2:$R$25, "&lt;&gt; 0")</f>
        <v>1.6141699735449742E-2</v>
      </c>
    </row>
    <row r="4" spans="1:19" x14ac:dyDescent="0.25">
      <c r="A4" s="4"/>
      <c r="B4" s="8"/>
      <c r="C4" s="7" t="s">
        <v>130</v>
      </c>
      <c r="D4" s="7" t="s">
        <v>129</v>
      </c>
      <c r="E4" s="7" t="s">
        <v>122</v>
      </c>
      <c r="F4" s="7" t="s">
        <v>5</v>
      </c>
      <c r="G4" s="7" t="s">
        <v>1647</v>
      </c>
      <c r="H4" s="7" t="s">
        <v>3</v>
      </c>
      <c r="I4" s="3" t="s">
        <v>1648</v>
      </c>
      <c r="J4" s="6" t="s">
        <v>1649</v>
      </c>
      <c r="K4" s="5" t="s">
        <v>1650</v>
      </c>
      <c r="L4" s="17">
        <f t="shared" ref="L4:L15" si="3">K4-J4</f>
        <v>1.2604166666666666E-2</v>
      </c>
      <c r="M4">
        <f t="shared" ref="M4:M15" si="4">HOUR(J4)</f>
        <v>1</v>
      </c>
      <c r="O4">
        <v>2</v>
      </c>
      <c r="P4">
        <f>COUNTIF(M:M,"2")</f>
        <v>1</v>
      </c>
      <c r="Q4">
        <f t="shared" si="0"/>
        <v>0.41666666666666669</v>
      </c>
      <c r="R4" s="18">
        <f t="shared" si="1"/>
        <v>1.41087962962963E-2</v>
      </c>
      <c r="S4" s="17">
        <f t="shared" si="2"/>
        <v>1.6141699735449742E-2</v>
      </c>
    </row>
    <row r="5" spans="1:19" x14ac:dyDescent="0.25">
      <c r="A5" s="4"/>
      <c r="B5" s="8"/>
      <c r="C5" s="7" t="s">
        <v>53</v>
      </c>
      <c r="D5" s="7" t="s">
        <v>52</v>
      </c>
      <c r="E5" s="7" t="s">
        <v>102</v>
      </c>
      <c r="F5" s="7" t="s">
        <v>5</v>
      </c>
      <c r="G5" s="7" t="s">
        <v>1651</v>
      </c>
      <c r="H5" s="7" t="s">
        <v>3</v>
      </c>
      <c r="I5" s="3" t="s">
        <v>1648</v>
      </c>
      <c r="J5" s="6" t="s">
        <v>1652</v>
      </c>
      <c r="K5" s="5" t="s">
        <v>1653</v>
      </c>
      <c r="L5" s="17">
        <f t="shared" si="3"/>
        <v>2.0821759259259269E-2</v>
      </c>
      <c r="M5">
        <f t="shared" si="4"/>
        <v>1</v>
      </c>
      <c r="O5" s="27">
        <v>3</v>
      </c>
      <c r="P5" s="27">
        <f>COUNTIF(M:M,"3")</f>
        <v>0</v>
      </c>
      <c r="Q5" s="27">
        <f t="shared" si="0"/>
        <v>0.41666666666666669</v>
      </c>
      <c r="R5" s="29">
        <v>0</v>
      </c>
      <c r="S5" s="17">
        <f t="shared" si="2"/>
        <v>1.6141699735449742E-2</v>
      </c>
    </row>
    <row r="6" spans="1:19" x14ac:dyDescent="0.25">
      <c r="A6" s="3" t="s">
        <v>41</v>
      </c>
      <c r="B6" s="7" t="s">
        <v>40</v>
      </c>
      <c r="C6" s="7" t="s">
        <v>1045</v>
      </c>
      <c r="D6" s="7" t="s">
        <v>1046</v>
      </c>
      <c r="E6" s="7" t="s">
        <v>1046</v>
      </c>
      <c r="F6" s="7" t="s">
        <v>27</v>
      </c>
      <c r="G6" s="7" t="s">
        <v>1654</v>
      </c>
      <c r="H6" s="7" t="s">
        <v>3</v>
      </c>
      <c r="I6" s="3" t="s">
        <v>1648</v>
      </c>
      <c r="J6" s="6" t="s">
        <v>1655</v>
      </c>
      <c r="K6" s="5" t="s">
        <v>1656</v>
      </c>
      <c r="L6" s="17">
        <f t="shared" si="3"/>
        <v>1.7534722222222188E-2</v>
      </c>
      <c r="M6">
        <f t="shared" si="4"/>
        <v>10</v>
      </c>
      <c r="O6" s="27">
        <v>4</v>
      </c>
      <c r="P6" s="27">
        <f>COUNTIF(M:M,"4")</f>
        <v>0</v>
      </c>
      <c r="Q6" s="27">
        <f t="shared" si="0"/>
        <v>0.41666666666666669</v>
      </c>
      <c r="R6" s="29">
        <v>0</v>
      </c>
      <c r="S6" s="17">
        <f t="shared" si="2"/>
        <v>1.6141699735449742E-2</v>
      </c>
    </row>
    <row r="7" spans="1:19" x14ac:dyDescent="0.25">
      <c r="A7" s="3" t="s">
        <v>284</v>
      </c>
      <c r="B7" s="7" t="s">
        <v>283</v>
      </c>
      <c r="C7" s="13" t="s">
        <v>21</v>
      </c>
      <c r="D7" s="12"/>
      <c r="E7" s="12"/>
      <c r="F7" s="12"/>
      <c r="G7" s="12"/>
      <c r="H7" s="12"/>
      <c r="I7" s="11"/>
      <c r="J7" s="10"/>
      <c r="K7" s="9"/>
      <c r="O7">
        <v>5</v>
      </c>
      <c r="P7">
        <f>COUNTIF(M:M,"5")</f>
        <v>2</v>
      </c>
      <c r="Q7">
        <f t="shared" si="0"/>
        <v>0.41666666666666669</v>
      </c>
      <c r="R7" s="18">
        <f t="shared" si="1"/>
        <v>1.4930555555555586E-2</v>
      </c>
      <c r="S7" s="17">
        <f t="shared" si="2"/>
        <v>1.6141699735449742E-2</v>
      </c>
    </row>
    <row r="8" spans="1:19" x14ac:dyDescent="0.25">
      <c r="A8" s="4"/>
      <c r="B8" s="8"/>
      <c r="C8" s="7" t="s">
        <v>197</v>
      </c>
      <c r="D8" s="7" t="s">
        <v>196</v>
      </c>
      <c r="E8" s="7" t="s">
        <v>1657</v>
      </c>
      <c r="F8" s="7" t="s">
        <v>5</v>
      </c>
      <c r="G8" s="13" t="s">
        <v>21</v>
      </c>
      <c r="H8" s="12"/>
      <c r="I8" s="11"/>
      <c r="J8" s="10"/>
      <c r="K8" s="9"/>
      <c r="O8">
        <v>6</v>
      </c>
      <c r="P8">
        <f>COUNTIF(M:M,"6")</f>
        <v>1</v>
      </c>
      <c r="Q8">
        <f t="shared" si="0"/>
        <v>0.41666666666666669</v>
      </c>
      <c r="R8" s="18">
        <f t="shared" si="1"/>
        <v>1.700231481481479E-2</v>
      </c>
      <c r="S8" s="17">
        <f t="shared" si="2"/>
        <v>1.6141699735449742E-2</v>
      </c>
    </row>
    <row r="9" spans="1:19" x14ac:dyDescent="0.25">
      <c r="A9" s="4"/>
      <c r="B9" s="8"/>
      <c r="C9" s="8"/>
      <c r="D9" s="8"/>
      <c r="E9" s="8"/>
      <c r="F9" s="8"/>
      <c r="G9" s="7" t="s">
        <v>1658</v>
      </c>
      <c r="H9" s="7" t="s">
        <v>280</v>
      </c>
      <c r="I9" s="3" t="s">
        <v>1648</v>
      </c>
      <c r="J9" s="6" t="s">
        <v>1659</v>
      </c>
      <c r="K9" s="5" t="s">
        <v>1660</v>
      </c>
      <c r="L9" s="17">
        <f t="shared" si="3"/>
        <v>1.41087962962963E-2</v>
      </c>
      <c r="M9">
        <f t="shared" si="4"/>
        <v>2</v>
      </c>
      <c r="O9">
        <v>7</v>
      </c>
      <c r="P9">
        <f>COUNTIF(M:M,"7")</f>
        <v>1</v>
      </c>
      <c r="Q9">
        <f t="shared" si="0"/>
        <v>0.41666666666666669</v>
      </c>
      <c r="R9" s="18">
        <f t="shared" si="1"/>
        <v>1.5868055555555538E-2</v>
      </c>
      <c r="S9" s="17">
        <f t="shared" si="2"/>
        <v>1.6141699735449742E-2</v>
      </c>
    </row>
    <row r="10" spans="1:19" x14ac:dyDescent="0.25">
      <c r="A10" s="4"/>
      <c r="B10" s="8"/>
      <c r="C10" s="8"/>
      <c r="D10" s="8"/>
      <c r="E10" s="8"/>
      <c r="F10" s="8"/>
      <c r="G10" s="7" t="s">
        <v>1661</v>
      </c>
      <c r="H10" s="7" t="s">
        <v>280</v>
      </c>
      <c r="I10" s="3" t="s">
        <v>1648</v>
      </c>
      <c r="J10" s="6" t="s">
        <v>1662</v>
      </c>
      <c r="K10" s="5" t="s">
        <v>1663</v>
      </c>
      <c r="L10" s="17">
        <f t="shared" si="3"/>
        <v>1.4560185185185204E-2</v>
      </c>
      <c r="M10">
        <f t="shared" si="4"/>
        <v>5</v>
      </c>
      <c r="O10" s="27">
        <v>8</v>
      </c>
      <c r="P10" s="27">
        <f>COUNTIF(M:M,"8")</f>
        <v>0</v>
      </c>
      <c r="Q10" s="27">
        <f t="shared" si="0"/>
        <v>0.41666666666666669</v>
      </c>
      <c r="R10" s="29">
        <v>0</v>
      </c>
      <c r="S10" s="17">
        <f t="shared" si="2"/>
        <v>1.6141699735449742E-2</v>
      </c>
    </row>
    <row r="11" spans="1:19" x14ac:dyDescent="0.25">
      <c r="A11" s="4"/>
      <c r="B11" s="8"/>
      <c r="C11" s="8"/>
      <c r="D11" s="8"/>
      <c r="E11" s="8"/>
      <c r="F11" s="8"/>
      <c r="G11" s="7" t="s">
        <v>1664</v>
      </c>
      <c r="H11" s="7" t="s">
        <v>280</v>
      </c>
      <c r="I11" s="3" t="s">
        <v>1648</v>
      </c>
      <c r="J11" s="6" t="s">
        <v>1665</v>
      </c>
      <c r="K11" s="5" t="s">
        <v>1666</v>
      </c>
      <c r="L11" s="17">
        <f t="shared" si="3"/>
        <v>1.5300925925925968E-2</v>
      </c>
      <c r="M11">
        <f t="shared" si="4"/>
        <v>5</v>
      </c>
      <c r="O11" s="27">
        <v>9</v>
      </c>
      <c r="P11" s="27">
        <f>COUNTIF(M:M,"9")</f>
        <v>0</v>
      </c>
      <c r="Q11" s="27">
        <f t="shared" si="0"/>
        <v>0.41666666666666669</v>
      </c>
      <c r="R11" s="29">
        <v>0</v>
      </c>
      <c r="S11" s="17">
        <f t="shared" si="2"/>
        <v>1.6141699735449742E-2</v>
      </c>
    </row>
    <row r="12" spans="1:19" x14ac:dyDescent="0.25">
      <c r="A12" s="4"/>
      <c r="B12" s="8"/>
      <c r="C12" s="8"/>
      <c r="D12" s="8"/>
      <c r="E12" s="8"/>
      <c r="F12" s="8"/>
      <c r="G12" s="7" t="s">
        <v>1667</v>
      </c>
      <c r="H12" s="7" t="s">
        <v>280</v>
      </c>
      <c r="I12" s="3" t="s">
        <v>1648</v>
      </c>
      <c r="J12" s="6" t="s">
        <v>1668</v>
      </c>
      <c r="K12" s="5" t="s">
        <v>1669</v>
      </c>
      <c r="L12" s="17">
        <f t="shared" si="3"/>
        <v>1.700231481481479E-2</v>
      </c>
      <c r="M12">
        <f t="shared" si="4"/>
        <v>6</v>
      </c>
      <c r="O12">
        <v>10</v>
      </c>
      <c r="P12">
        <f>COUNTIF(M:M,"10")</f>
        <v>2</v>
      </c>
      <c r="Q12">
        <f t="shared" si="0"/>
        <v>0.41666666666666669</v>
      </c>
      <c r="R12" s="18">
        <f t="shared" si="1"/>
        <v>1.7146990740740747E-2</v>
      </c>
      <c r="S12" s="17">
        <f t="shared" si="2"/>
        <v>1.6141699735449742E-2</v>
      </c>
    </row>
    <row r="13" spans="1:19" x14ac:dyDescent="0.25">
      <c r="A13" s="4"/>
      <c r="B13" s="8"/>
      <c r="C13" s="8"/>
      <c r="D13" s="8"/>
      <c r="E13" s="8"/>
      <c r="F13" s="8"/>
      <c r="G13" s="7" t="s">
        <v>1670</v>
      </c>
      <c r="H13" s="7" t="s">
        <v>280</v>
      </c>
      <c r="I13" s="3" t="s">
        <v>1648</v>
      </c>
      <c r="J13" s="6" t="s">
        <v>1671</v>
      </c>
      <c r="K13" s="5" t="s">
        <v>1672</v>
      </c>
      <c r="L13" s="17">
        <f t="shared" si="3"/>
        <v>1.5868055555555538E-2</v>
      </c>
      <c r="M13">
        <f t="shared" si="4"/>
        <v>7</v>
      </c>
      <c r="O13" s="27">
        <v>11</v>
      </c>
      <c r="P13" s="27">
        <f>COUNTIF(M:M,"11")</f>
        <v>0</v>
      </c>
      <c r="Q13" s="27">
        <f t="shared" si="0"/>
        <v>0.41666666666666669</v>
      </c>
      <c r="R13" s="29">
        <v>0</v>
      </c>
      <c r="S13" s="17">
        <f t="shared" si="2"/>
        <v>1.6141699735449742E-2</v>
      </c>
    </row>
    <row r="14" spans="1:19" x14ac:dyDescent="0.25">
      <c r="A14" s="4"/>
      <c r="B14" s="8"/>
      <c r="C14" s="8"/>
      <c r="D14" s="8"/>
      <c r="E14" s="8"/>
      <c r="F14" s="8"/>
      <c r="G14" s="7" t="s">
        <v>1673</v>
      </c>
      <c r="H14" s="7" t="s">
        <v>280</v>
      </c>
      <c r="I14" s="3" t="s">
        <v>1648</v>
      </c>
      <c r="J14" s="6" t="s">
        <v>1674</v>
      </c>
      <c r="K14" s="5" t="s">
        <v>1675</v>
      </c>
      <c r="L14" s="17">
        <f t="shared" si="3"/>
        <v>1.6759259259259307E-2</v>
      </c>
      <c r="M14">
        <f t="shared" si="4"/>
        <v>10</v>
      </c>
      <c r="O14" s="27">
        <v>12</v>
      </c>
      <c r="P14" s="27">
        <f>COUNTIF(M:M,"12")</f>
        <v>0</v>
      </c>
      <c r="Q14" s="27">
        <f t="shared" si="0"/>
        <v>0.41666666666666669</v>
      </c>
      <c r="R14" s="29">
        <v>0</v>
      </c>
      <c r="S14" s="17">
        <f t="shared" si="2"/>
        <v>1.6141699735449742E-2</v>
      </c>
    </row>
    <row r="15" spans="1:19" x14ac:dyDescent="0.25">
      <c r="A15" s="4"/>
      <c r="B15" s="4"/>
      <c r="C15" s="3" t="s">
        <v>502</v>
      </c>
      <c r="D15" s="3" t="s">
        <v>503</v>
      </c>
      <c r="E15" s="3" t="s">
        <v>503</v>
      </c>
      <c r="F15" s="3" t="s">
        <v>5</v>
      </c>
      <c r="G15" s="3" t="s">
        <v>1676</v>
      </c>
      <c r="H15" s="3" t="s">
        <v>280</v>
      </c>
      <c r="I15" s="3" t="s">
        <v>1648</v>
      </c>
      <c r="J15" s="2" t="s">
        <v>1677</v>
      </c>
      <c r="K15" s="1" t="s">
        <v>1678</v>
      </c>
      <c r="L15" s="17">
        <f t="shared" si="3"/>
        <v>1.722222222222225E-2</v>
      </c>
      <c r="M15">
        <f t="shared" si="4"/>
        <v>19</v>
      </c>
      <c r="O15" s="27">
        <v>13</v>
      </c>
      <c r="P15" s="27">
        <f>COUNTIF(M:M,"13")</f>
        <v>0</v>
      </c>
      <c r="Q15" s="27">
        <f t="shared" si="0"/>
        <v>0.41666666666666669</v>
      </c>
      <c r="R15" s="29">
        <v>0</v>
      </c>
      <c r="S15" s="17">
        <f t="shared" si="2"/>
        <v>1.6141699735449742E-2</v>
      </c>
    </row>
    <row r="16" spans="1:19" x14ac:dyDescent="0.25">
      <c r="O16" s="27">
        <v>14</v>
      </c>
      <c r="P16" s="27">
        <f>COUNTIF(M:M,"14")</f>
        <v>0</v>
      </c>
      <c r="Q16" s="27">
        <f t="shared" si="0"/>
        <v>0.41666666666666669</v>
      </c>
      <c r="R16" s="29">
        <v>0</v>
      </c>
      <c r="S16" s="17">
        <f t="shared" si="2"/>
        <v>1.6141699735449742E-2</v>
      </c>
    </row>
    <row r="17" spans="15:19" x14ac:dyDescent="0.25">
      <c r="O17" s="27">
        <v>15</v>
      </c>
      <c r="P17" s="27">
        <f>COUNTIF(M:M,"15")</f>
        <v>0</v>
      </c>
      <c r="Q17" s="27">
        <f t="shared" si="0"/>
        <v>0.41666666666666669</v>
      </c>
      <c r="R17" s="29">
        <v>0</v>
      </c>
      <c r="S17" s="17">
        <f t="shared" si="2"/>
        <v>1.6141699735449742E-2</v>
      </c>
    </row>
    <row r="18" spans="15:19" x14ac:dyDescent="0.25">
      <c r="O18" s="27">
        <v>16</v>
      </c>
      <c r="P18" s="27">
        <f>COUNTIF(M:M,"16")</f>
        <v>0</v>
      </c>
      <c r="Q18" s="27">
        <f t="shared" si="0"/>
        <v>0.41666666666666669</v>
      </c>
      <c r="R18" s="29">
        <v>0</v>
      </c>
      <c r="S18" s="17">
        <f t="shared" si="2"/>
        <v>1.6141699735449742E-2</v>
      </c>
    </row>
    <row r="19" spans="15:19" x14ac:dyDescent="0.25">
      <c r="O19" s="27">
        <v>17</v>
      </c>
      <c r="P19" s="27">
        <f>COUNTIF(M:M,"17")</f>
        <v>0</v>
      </c>
      <c r="Q19" s="27">
        <f t="shared" si="0"/>
        <v>0.41666666666666669</v>
      </c>
      <c r="R19" s="29">
        <v>0</v>
      </c>
      <c r="S19" s="17">
        <f t="shared" si="2"/>
        <v>1.6141699735449742E-2</v>
      </c>
    </row>
    <row r="20" spans="15:19" x14ac:dyDescent="0.25">
      <c r="O20" s="27">
        <v>18</v>
      </c>
      <c r="P20" s="27">
        <f>COUNTIF(M:M,"18")</f>
        <v>0</v>
      </c>
      <c r="Q20" s="27">
        <f t="shared" si="0"/>
        <v>0.41666666666666669</v>
      </c>
      <c r="R20" s="29">
        <v>0</v>
      </c>
      <c r="S20" s="17">
        <f t="shared" si="2"/>
        <v>1.6141699735449742E-2</v>
      </c>
    </row>
    <row r="21" spans="15:19" x14ac:dyDescent="0.25">
      <c r="O21">
        <v>19</v>
      </c>
      <c r="P21">
        <f>COUNTIF(M:M,"19")</f>
        <v>1</v>
      </c>
      <c r="Q21">
        <f t="shared" si="0"/>
        <v>0.41666666666666669</v>
      </c>
      <c r="R21" s="18">
        <f t="shared" si="1"/>
        <v>1.722222222222225E-2</v>
      </c>
      <c r="S21" s="17">
        <f t="shared" si="2"/>
        <v>1.6141699735449742E-2</v>
      </c>
    </row>
    <row r="22" spans="15:19" x14ac:dyDescent="0.25">
      <c r="O22" s="27">
        <v>20</v>
      </c>
      <c r="P22" s="27">
        <f>COUNTIF(M:M,"20")</f>
        <v>0</v>
      </c>
      <c r="Q22" s="27">
        <f t="shared" si="0"/>
        <v>0.41666666666666669</v>
      </c>
      <c r="R22" s="29">
        <v>0</v>
      </c>
      <c r="S22" s="17">
        <f t="shared" si="2"/>
        <v>1.6141699735449742E-2</v>
      </c>
    </row>
    <row r="23" spans="15:19" x14ac:dyDescent="0.25">
      <c r="O23" s="27">
        <v>21</v>
      </c>
      <c r="P23" s="27">
        <f>COUNTIF(M:M,"21")</f>
        <v>0</v>
      </c>
      <c r="Q23" s="27">
        <f t="shared" si="0"/>
        <v>0.41666666666666669</v>
      </c>
      <c r="R23" s="29">
        <v>0</v>
      </c>
      <c r="S23" s="17">
        <f t="shared" si="2"/>
        <v>1.6141699735449742E-2</v>
      </c>
    </row>
    <row r="24" spans="15:19" x14ac:dyDescent="0.25">
      <c r="O24" s="27">
        <v>22</v>
      </c>
      <c r="P24" s="27">
        <f>COUNTIF(M:M,"22")</f>
        <v>0</v>
      </c>
      <c r="Q24" s="27">
        <f t="shared" si="0"/>
        <v>0.41666666666666669</v>
      </c>
      <c r="R24" s="29">
        <v>0</v>
      </c>
      <c r="S24" s="17">
        <f t="shared" si="2"/>
        <v>1.6141699735449742E-2</v>
      </c>
    </row>
    <row r="25" spans="15:19" x14ac:dyDescent="0.25">
      <c r="O25" s="27">
        <v>23</v>
      </c>
      <c r="P25" s="27">
        <f>COUNTIF(M:M,"23")</f>
        <v>0</v>
      </c>
      <c r="Q25" s="27">
        <f t="shared" si="0"/>
        <v>0.41666666666666669</v>
      </c>
      <c r="R25" s="29">
        <v>0</v>
      </c>
      <c r="S25" s="17">
        <f t="shared" si="2"/>
        <v>1.6141699735449742E-2</v>
      </c>
    </row>
    <row r="26" spans="15:19" x14ac:dyDescent="0.25">
      <c r="R26" s="22"/>
      <c r="S26" s="22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J1" workbookViewId="0">
      <selection activeCell="R32" sqref="R32"/>
    </sheetView>
  </sheetViews>
  <sheetFormatPr defaultRowHeight="15" x14ac:dyDescent="0.25"/>
  <cols>
    <col min="1" max="1" width="14.140625" customWidth="1"/>
    <col min="2" max="2" width="27.14062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5" t="s">
        <v>347</v>
      </c>
      <c r="B1" s="16"/>
      <c r="C1" s="15" t="s">
        <v>346</v>
      </c>
      <c r="D1" s="16"/>
      <c r="E1" s="15" t="s">
        <v>345</v>
      </c>
      <c r="F1" s="15" t="s">
        <v>344</v>
      </c>
      <c r="G1" s="15" t="s">
        <v>343</v>
      </c>
      <c r="H1" s="15" t="s">
        <v>342</v>
      </c>
      <c r="I1" s="15" t="s">
        <v>341</v>
      </c>
      <c r="J1" s="3" t="s">
        <v>340</v>
      </c>
      <c r="K1" s="3" t="s">
        <v>339</v>
      </c>
      <c r="L1" s="17" t="s">
        <v>1709</v>
      </c>
      <c r="M1" t="s">
        <v>1706</v>
      </c>
      <c r="O1" t="s">
        <v>1707</v>
      </c>
      <c r="P1" t="s">
        <v>1708</v>
      </c>
      <c r="Q1" t="s">
        <v>1710</v>
      </c>
      <c r="R1" t="s">
        <v>1711</v>
      </c>
      <c r="S1" t="s">
        <v>1712</v>
      </c>
    </row>
    <row r="2" spans="1:19" x14ac:dyDescent="0.25">
      <c r="A2" s="14" t="s">
        <v>338</v>
      </c>
      <c r="B2" s="12"/>
      <c r="C2" s="12"/>
      <c r="D2" s="12"/>
      <c r="E2" s="12"/>
      <c r="F2" s="12"/>
      <c r="G2" s="12"/>
      <c r="H2" s="12"/>
      <c r="I2" s="11"/>
      <c r="J2" s="10"/>
      <c r="K2" s="9"/>
      <c r="O2" s="27">
        <v>0</v>
      </c>
      <c r="P2" s="27">
        <f>COUNTIF(M:M,"0")</f>
        <v>0</v>
      </c>
      <c r="Q2" s="27">
        <f>AVERAGE($P$2:$P$25)</f>
        <v>0.33333333333333331</v>
      </c>
      <c r="R2" s="29">
        <v>0</v>
      </c>
      <c r="S2" s="17">
        <f>AVERAGEIF($R$2:$R$25, "&lt;&gt; 0")</f>
        <v>1.7429108796296298E-2</v>
      </c>
    </row>
    <row r="3" spans="1:19" x14ac:dyDescent="0.25">
      <c r="A3" s="3" t="s">
        <v>284</v>
      </c>
      <c r="B3" s="7" t="s">
        <v>283</v>
      </c>
      <c r="C3" s="13" t="s">
        <v>21</v>
      </c>
      <c r="D3" s="12"/>
      <c r="E3" s="12"/>
      <c r="F3" s="12"/>
      <c r="G3" s="12"/>
      <c r="H3" s="12"/>
      <c r="I3" s="11"/>
      <c r="J3" s="10"/>
      <c r="K3" s="9"/>
      <c r="O3" s="27">
        <v>1</v>
      </c>
      <c r="P3" s="27">
        <f>COUNTIF(M:M,"1")</f>
        <v>0</v>
      </c>
      <c r="Q3" s="27">
        <f t="shared" ref="Q3:Q25" si="0">AVERAGE($P$2:$P$25)</f>
        <v>0.33333333333333331</v>
      </c>
      <c r="R3" s="29">
        <v>0</v>
      </c>
      <c r="S3" s="17">
        <f t="shared" ref="S3:S25" si="1">AVERAGEIF($R$2:$R$25, "&lt;&gt; 0")</f>
        <v>1.7429108796296298E-2</v>
      </c>
    </row>
    <row r="4" spans="1:19" x14ac:dyDescent="0.25">
      <c r="A4" s="4"/>
      <c r="B4" s="8"/>
      <c r="C4" s="7" t="s">
        <v>197</v>
      </c>
      <c r="D4" s="7" t="s">
        <v>196</v>
      </c>
      <c r="E4" s="7" t="s">
        <v>196</v>
      </c>
      <c r="F4" s="7" t="s">
        <v>5</v>
      </c>
      <c r="G4" s="13" t="s">
        <v>21</v>
      </c>
      <c r="H4" s="12"/>
      <c r="I4" s="11"/>
      <c r="J4" s="10"/>
      <c r="K4" s="9"/>
      <c r="O4" s="27">
        <v>2</v>
      </c>
      <c r="P4" s="27">
        <f>COUNTIF(M:M,"2")</f>
        <v>0</v>
      </c>
      <c r="Q4" s="27">
        <f t="shared" si="0"/>
        <v>0.33333333333333331</v>
      </c>
      <c r="R4" s="29">
        <v>0</v>
      </c>
      <c r="S4" s="17">
        <f t="shared" si="1"/>
        <v>1.7429108796296298E-2</v>
      </c>
    </row>
    <row r="5" spans="1:19" x14ac:dyDescent="0.25">
      <c r="A5" s="4"/>
      <c r="B5" s="8"/>
      <c r="C5" s="8"/>
      <c r="D5" s="8"/>
      <c r="E5" s="8"/>
      <c r="F5" s="8"/>
      <c r="G5" s="7" t="s">
        <v>1679</v>
      </c>
      <c r="H5" s="7" t="s">
        <v>3</v>
      </c>
      <c r="I5" s="3" t="s">
        <v>1680</v>
      </c>
      <c r="J5" s="6" t="s">
        <v>1681</v>
      </c>
      <c r="K5" s="5" t="s">
        <v>1682</v>
      </c>
      <c r="L5" s="17">
        <f t="shared" ref="L5:L14" si="2">K5-J5</f>
        <v>2.1099537037037042E-2</v>
      </c>
      <c r="M5">
        <f t="shared" ref="M5:M14" si="3">HOUR(J5)</f>
        <v>18</v>
      </c>
      <c r="O5" s="27">
        <v>3</v>
      </c>
      <c r="P5" s="27">
        <f>COUNTIF(M:M,"3")</f>
        <v>0</v>
      </c>
      <c r="Q5" s="27">
        <f t="shared" si="0"/>
        <v>0.33333333333333331</v>
      </c>
      <c r="R5" s="29">
        <v>0</v>
      </c>
      <c r="S5" s="17">
        <f t="shared" si="1"/>
        <v>1.7429108796296298E-2</v>
      </c>
    </row>
    <row r="6" spans="1:19" x14ac:dyDescent="0.25">
      <c r="A6" s="4"/>
      <c r="B6" s="8"/>
      <c r="C6" s="8"/>
      <c r="D6" s="8"/>
      <c r="E6" s="8"/>
      <c r="F6" s="8"/>
      <c r="G6" s="7" t="s">
        <v>1683</v>
      </c>
      <c r="H6" s="7" t="s">
        <v>3</v>
      </c>
      <c r="I6" s="3" t="s">
        <v>1680</v>
      </c>
      <c r="J6" s="6" t="s">
        <v>1684</v>
      </c>
      <c r="K6" s="5" t="s">
        <v>1685</v>
      </c>
      <c r="L6" s="17">
        <f t="shared" si="2"/>
        <v>1.2407407407407423E-2</v>
      </c>
      <c r="M6">
        <f t="shared" si="3"/>
        <v>22</v>
      </c>
      <c r="O6" s="27">
        <v>4</v>
      </c>
      <c r="P6" s="27">
        <f>COUNTIF(M:M,"4")</f>
        <v>0</v>
      </c>
      <c r="Q6" s="27">
        <f t="shared" si="0"/>
        <v>0.33333333333333331</v>
      </c>
      <c r="R6" s="29">
        <v>0</v>
      </c>
      <c r="S6" s="17">
        <f t="shared" si="1"/>
        <v>1.7429108796296298E-2</v>
      </c>
    </row>
    <row r="7" spans="1:19" x14ac:dyDescent="0.25">
      <c r="A7" s="4"/>
      <c r="B7" s="8"/>
      <c r="C7" s="7" t="s">
        <v>130</v>
      </c>
      <c r="D7" s="7" t="s">
        <v>129</v>
      </c>
      <c r="E7" s="7" t="s">
        <v>122</v>
      </c>
      <c r="F7" s="7" t="s">
        <v>5</v>
      </c>
      <c r="G7" s="7" t="s">
        <v>1686</v>
      </c>
      <c r="H7" s="7" t="s">
        <v>3</v>
      </c>
      <c r="I7" s="3" t="s">
        <v>1680</v>
      </c>
      <c r="J7" s="6" t="s">
        <v>1687</v>
      </c>
      <c r="K7" s="5" t="s">
        <v>1688</v>
      </c>
      <c r="L7" s="17">
        <f t="shared" si="2"/>
        <v>1.4351851851851949E-2</v>
      </c>
      <c r="M7">
        <f t="shared" si="3"/>
        <v>17</v>
      </c>
      <c r="O7" s="27">
        <v>5</v>
      </c>
      <c r="P7" s="27">
        <f>COUNTIF(M:M,"5")</f>
        <v>0</v>
      </c>
      <c r="Q7" s="27">
        <f t="shared" si="0"/>
        <v>0.33333333333333331</v>
      </c>
      <c r="R7" s="29">
        <v>0</v>
      </c>
      <c r="S7" s="17">
        <f t="shared" si="1"/>
        <v>1.7429108796296298E-2</v>
      </c>
    </row>
    <row r="8" spans="1:19" x14ac:dyDescent="0.25">
      <c r="A8" s="4"/>
      <c r="B8" s="8"/>
      <c r="C8" s="7" t="s">
        <v>497</v>
      </c>
      <c r="D8" s="7" t="s">
        <v>498</v>
      </c>
      <c r="E8" s="7" t="s">
        <v>498</v>
      </c>
      <c r="F8" s="7" t="s">
        <v>5</v>
      </c>
      <c r="G8" s="7" t="s">
        <v>1689</v>
      </c>
      <c r="H8" s="7" t="s">
        <v>3</v>
      </c>
      <c r="I8" s="3" t="s">
        <v>1680</v>
      </c>
      <c r="J8" s="6" t="s">
        <v>1690</v>
      </c>
      <c r="K8" s="5" t="s">
        <v>1691</v>
      </c>
      <c r="L8" s="17">
        <f t="shared" si="2"/>
        <v>2.2615740740740742E-2</v>
      </c>
      <c r="M8">
        <f t="shared" si="3"/>
        <v>10</v>
      </c>
      <c r="O8" s="27">
        <v>6</v>
      </c>
      <c r="P8" s="27">
        <f>COUNTIF(M:M,"6")</f>
        <v>0</v>
      </c>
      <c r="Q8" s="27">
        <f t="shared" si="0"/>
        <v>0.33333333333333331</v>
      </c>
      <c r="R8" s="29">
        <v>0</v>
      </c>
      <c r="S8" s="17">
        <f t="shared" si="1"/>
        <v>1.7429108796296298E-2</v>
      </c>
    </row>
    <row r="9" spans="1:19" x14ac:dyDescent="0.25">
      <c r="A9" s="4"/>
      <c r="B9" s="8"/>
      <c r="C9" s="7" t="s">
        <v>502</v>
      </c>
      <c r="D9" s="7" t="s">
        <v>503</v>
      </c>
      <c r="E9" s="7" t="s">
        <v>503</v>
      </c>
      <c r="F9" s="7" t="s">
        <v>5</v>
      </c>
      <c r="G9" s="7" t="s">
        <v>1692</v>
      </c>
      <c r="H9" s="7" t="s">
        <v>280</v>
      </c>
      <c r="I9" s="3" t="s">
        <v>1680</v>
      </c>
      <c r="J9" s="6" t="s">
        <v>1693</v>
      </c>
      <c r="K9" s="5" t="s">
        <v>1694</v>
      </c>
      <c r="L9" s="17">
        <f t="shared" si="2"/>
        <v>1.850694444444434E-2</v>
      </c>
      <c r="M9">
        <f t="shared" si="3"/>
        <v>19</v>
      </c>
      <c r="O9" s="27">
        <v>7</v>
      </c>
      <c r="P9" s="27">
        <f>COUNTIF(M:M,"7")</f>
        <v>0</v>
      </c>
      <c r="Q9" s="27">
        <f t="shared" si="0"/>
        <v>0.33333333333333331</v>
      </c>
      <c r="R9" s="29">
        <v>0</v>
      </c>
      <c r="S9" s="17">
        <f t="shared" si="1"/>
        <v>1.7429108796296298E-2</v>
      </c>
    </row>
    <row r="10" spans="1:19" x14ac:dyDescent="0.25">
      <c r="A10" s="3" t="s">
        <v>216</v>
      </c>
      <c r="B10" s="7" t="s">
        <v>215</v>
      </c>
      <c r="C10" s="13" t="s">
        <v>21</v>
      </c>
      <c r="D10" s="12"/>
      <c r="E10" s="12"/>
      <c r="F10" s="12"/>
      <c r="G10" s="12"/>
      <c r="H10" s="12"/>
      <c r="I10" s="11"/>
      <c r="J10" s="10"/>
      <c r="K10" s="9"/>
      <c r="O10" s="27">
        <v>8</v>
      </c>
      <c r="P10" s="27">
        <f>COUNTIF(M:M,"8")</f>
        <v>0</v>
      </c>
      <c r="Q10" s="27">
        <f t="shared" si="0"/>
        <v>0.33333333333333331</v>
      </c>
      <c r="R10" s="29">
        <v>0</v>
      </c>
      <c r="S10" s="17">
        <f t="shared" si="1"/>
        <v>1.7429108796296298E-2</v>
      </c>
    </row>
    <row r="11" spans="1:19" x14ac:dyDescent="0.25">
      <c r="A11" s="4"/>
      <c r="B11" s="8"/>
      <c r="C11" s="7" t="s">
        <v>130</v>
      </c>
      <c r="D11" s="7" t="s">
        <v>129</v>
      </c>
      <c r="E11" s="7" t="s">
        <v>122</v>
      </c>
      <c r="F11" s="7" t="s">
        <v>5</v>
      </c>
      <c r="G11" s="7" t="s">
        <v>1695</v>
      </c>
      <c r="H11" s="7" t="s">
        <v>3</v>
      </c>
      <c r="I11" s="3" t="s">
        <v>1680</v>
      </c>
      <c r="J11" s="6" t="s">
        <v>1696</v>
      </c>
      <c r="K11" s="5" t="s">
        <v>1697</v>
      </c>
      <c r="L11" s="17">
        <f t="shared" si="2"/>
        <v>1.2986111111111143E-2</v>
      </c>
      <c r="M11">
        <f t="shared" si="3"/>
        <v>20</v>
      </c>
      <c r="O11" s="27">
        <v>9</v>
      </c>
      <c r="P11" s="27">
        <f>COUNTIF(M:M,"9")</f>
        <v>0</v>
      </c>
      <c r="Q11" s="27">
        <f t="shared" si="0"/>
        <v>0.33333333333333331</v>
      </c>
      <c r="R11" s="29">
        <v>0</v>
      </c>
      <c r="S11" s="17">
        <f t="shared" si="1"/>
        <v>1.7429108796296298E-2</v>
      </c>
    </row>
    <row r="12" spans="1:19" x14ac:dyDescent="0.25">
      <c r="A12" s="4"/>
      <c r="B12" s="8"/>
      <c r="C12" s="7" t="s">
        <v>53</v>
      </c>
      <c r="D12" s="7" t="s">
        <v>52</v>
      </c>
      <c r="E12" s="13" t="s">
        <v>21</v>
      </c>
      <c r="F12" s="12"/>
      <c r="G12" s="12"/>
      <c r="H12" s="12"/>
      <c r="I12" s="11"/>
      <c r="J12" s="10"/>
      <c r="K12" s="9"/>
      <c r="O12">
        <v>10</v>
      </c>
      <c r="P12">
        <f>COUNTIF(M:M,"10")</f>
        <v>1</v>
      </c>
      <c r="Q12">
        <f t="shared" si="0"/>
        <v>0.33333333333333331</v>
      </c>
      <c r="R12" s="18">
        <f t="shared" ref="R12:R24" si="4">AVERAGEIF(M:M,O12,L:L)</f>
        <v>2.2615740740740742E-2</v>
      </c>
      <c r="S12" s="17">
        <f t="shared" si="1"/>
        <v>1.7429108796296298E-2</v>
      </c>
    </row>
    <row r="13" spans="1:19" x14ac:dyDescent="0.25">
      <c r="A13" s="4"/>
      <c r="B13" s="8"/>
      <c r="C13" s="8"/>
      <c r="D13" s="8"/>
      <c r="E13" s="7" t="s">
        <v>102</v>
      </c>
      <c r="F13" s="7" t="s">
        <v>5</v>
      </c>
      <c r="G13" s="7" t="s">
        <v>1698</v>
      </c>
      <c r="H13" s="7" t="s">
        <v>85</v>
      </c>
      <c r="I13" s="3" t="s">
        <v>1680</v>
      </c>
      <c r="J13" s="6" t="s">
        <v>1699</v>
      </c>
      <c r="K13" s="5" t="s">
        <v>1700</v>
      </c>
      <c r="L13" s="17">
        <f t="shared" si="2"/>
        <v>2.1134259259259269E-2</v>
      </c>
      <c r="M13">
        <f t="shared" si="3"/>
        <v>11</v>
      </c>
      <c r="O13">
        <v>11</v>
      </c>
      <c r="P13">
        <f>COUNTIF(M:M,"11")</f>
        <v>1</v>
      </c>
      <c r="Q13">
        <f t="shared" si="0"/>
        <v>0.33333333333333331</v>
      </c>
      <c r="R13" s="18">
        <f t="shared" si="4"/>
        <v>2.1134259259259269E-2</v>
      </c>
      <c r="S13" s="17">
        <f t="shared" si="1"/>
        <v>1.7429108796296298E-2</v>
      </c>
    </row>
    <row r="14" spans="1:19" x14ac:dyDescent="0.25">
      <c r="A14" s="4"/>
      <c r="B14" s="4"/>
      <c r="C14" s="4"/>
      <c r="D14" s="4"/>
      <c r="E14" s="3" t="s">
        <v>52</v>
      </c>
      <c r="F14" s="3" t="s">
        <v>5</v>
      </c>
      <c r="G14" s="3" t="s">
        <v>1701</v>
      </c>
      <c r="H14" s="3" t="s">
        <v>85</v>
      </c>
      <c r="I14" s="3" t="s">
        <v>1680</v>
      </c>
      <c r="J14" s="2" t="s">
        <v>1702</v>
      </c>
      <c r="K14" s="1" t="s">
        <v>1703</v>
      </c>
      <c r="L14" s="17">
        <f t="shared" si="2"/>
        <v>1.6331018518518481E-2</v>
      </c>
      <c r="M14">
        <f t="shared" si="3"/>
        <v>15</v>
      </c>
      <c r="O14" s="27">
        <v>12</v>
      </c>
      <c r="P14" s="27">
        <f>COUNTIF(M:M,"12")</f>
        <v>0</v>
      </c>
      <c r="Q14" s="27">
        <f t="shared" si="0"/>
        <v>0.33333333333333331</v>
      </c>
      <c r="R14" s="29">
        <v>0</v>
      </c>
      <c r="S14" s="17">
        <f t="shared" si="1"/>
        <v>1.7429108796296298E-2</v>
      </c>
    </row>
    <row r="15" spans="1:19" x14ac:dyDescent="0.25">
      <c r="O15" s="27">
        <v>13</v>
      </c>
      <c r="P15" s="27">
        <f>COUNTIF(M:M,"13")</f>
        <v>0</v>
      </c>
      <c r="Q15" s="27">
        <f t="shared" si="0"/>
        <v>0.33333333333333331</v>
      </c>
      <c r="R15" s="29">
        <v>0</v>
      </c>
      <c r="S15" s="17">
        <f t="shared" si="1"/>
        <v>1.7429108796296298E-2</v>
      </c>
    </row>
    <row r="16" spans="1:19" x14ac:dyDescent="0.25">
      <c r="O16" s="27">
        <v>14</v>
      </c>
      <c r="P16" s="27">
        <f>COUNTIF(M:M,"14")</f>
        <v>0</v>
      </c>
      <c r="Q16" s="27">
        <f t="shared" si="0"/>
        <v>0.33333333333333331</v>
      </c>
      <c r="R16" s="29">
        <v>0</v>
      </c>
      <c r="S16" s="17">
        <f t="shared" si="1"/>
        <v>1.7429108796296298E-2</v>
      </c>
    </row>
    <row r="17" spans="15:19" x14ac:dyDescent="0.25">
      <c r="O17">
        <v>15</v>
      </c>
      <c r="P17">
        <f>COUNTIF(M:M,"15")</f>
        <v>1</v>
      </c>
      <c r="Q17">
        <f t="shared" si="0"/>
        <v>0.33333333333333331</v>
      </c>
      <c r="R17" s="18">
        <f t="shared" si="4"/>
        <v>1.6331018518518481E-2</v>
      </c>
      <c r="S17" s="17">
        <f t="shared" si="1"/>
        <v>1.7429108796296298E-2</v>
      </c>
    </row>
    <row r="18" spans="15:19" x14ac:dyDescent="0.25">
      <c r="O18" s="27">
        <v>16</v>
      </c>
      <c r="P18" s="27">
        <f>COUNTIF(M:M,"16")</f>
        <v>0</v>
      </c>
      <c r="Q18" s="27">
        <f t="shared" si="0"/>
        <v>0.33333333333333331</v>
      </c>
      <c r="R18" s="29">
        <v>0</v>
      </c>
      <c r="S18" s="17">
        <f t="shared" si="1"/>
        <v>1.7429108796296298E-2</v>
      </c>
    </row>
    <row r="19" spans="15:19" x14ac:dyDescent="0.25">
      <c r="O19">
        <v>17</v>
      </c>
      <c r="P19">
        <f>COUNTIF(M:M,"17")</f>
        <v>1</v>
      </c>
      <c r="Q19">
        <f t="shared" si="0"/>
        <v>0.33333333333333331</v>
      </c>
      <c r="R19" s="18">
        <f t="shared" si="4"/>
        <v>1.4351851851851949E-2</v>
      </c>
      <c r="S19" s="17">
        <f t="shared" si="1"/>
        <v>1.7429108796296298E-2</v>
      </c>
    </row>
    <row r="20" spans="15:19" x14ac:dyDescent="0.25">
      <c r="O20">
        <v>18</v>
      </c>
      <c r="P20">
        <f>COUNTIF(M:M,"18")</f>
        <v>1</v>
      </c>
      <c r="Q20">
        <f t="shared" si="0"/>
        <v>0.33333333333333331</v>
      </c>
      <c r="R20" s="18">
        <f t="shared" si="4"/>
        <v>2.1099537037037042E-2</v>
      </c>
      <c r="S20" s="17">
        <f t="shared" si="1"/>
        <v>1.7429108796296298E-2</v>
      </c>
    </row>
    <row r="21" spans="15:19" x14ac:dyDescent="0.25">
      <c r="O21">
        <v>19</v>
      </c>
      <c r="P21">
        <f>COUNTIF(M:M,"19")</f>
        <v>1</v>
      </c>
      <c r="Q21">
        <f t="shared" si="0"/>
        <v>0.33333333333333331</v>
      </c>
      <c r="R21" s="18">
        <f t="shared" si="4"/>
        <v>1.850694444444434E-2</v>
      </c>
      <c r="S21" s="17">
        <f t="shared" si="1"/>
        <v>1.7429108796296298E-2</v>
      </c>
    </row>
    <row r="22" spans="15:19" x14ac:dyDescent="0.25">
      <c r="O22">
        <v>20</v>
      </c>
      <c r="P22">
        <f>COUNTIF(M:M,"20")</f>
        <v>1</v>
      </c>
      <c r="Q22">
        <f t="shared" si="0"/>
        <v>0.33333333333333331</v>
      </c>
      <c r="R22" s="18">
        <f t="shared" si="4"/>
        <v>1.2986111111111143E-2</v>
      </c>
      <c r="S22" s="17">
        <f t="shared" si="1"/>
        <v>1.7429108796296298E-2</v>
      </c>
    </row>
    <row r="23" spans="15:19" x14ac:dyDescent="0.25">
      <c r="O23" s="27">
        <v>21</v>
      </c>
      <c r="P23" s="27">
        <f>COUNTIF(M:M,"21")</f>
        <v>0</v>
      </c>
      <c r="Q23" s="27">
        <f t="shared" si="0"/>
        <v>0.33333333333333331</v>
      </c>
      <c r="R23" s="29">
        <v>0</v>
      </c>
      <c r="S23" s="17">
        <f t="shared" si="1"/>
        <v>1.7429108796296298E-2</v>
      </c>
    </row>
    <row r="24" spans="15:19" x14ac:dyDescent="0.25">
      <c r="O24">
        <v>22</v>
      </c>
      <c r="P24">
        <f>COUNTIF(M:M,"22")</f>
        <v>1</v>
      </c>
      <c r="Q24">
        <f t="shared" si="0"/>
        <v>0.33333333333333331</v>
      </c>
      <c r="R24" s="18">
        <f t="shared" si="4"/>
        <v>1.2407407407407423E-2</v>
      </c>
      <c r="S24" s="17">
        <f t="shared" si="1"/>
        <v>1.7429108796296298E-2</v>
      </c>
    </row>
    <row r="25" spans="15:19" x14ac:dyDescent="0.25">
      <c r="O25" s="27">
        <v>23</v>
      </c>
      <c r="P25" s="27">
        <f>COUNTIF(M:M,"23")</f>
        <v>0</v>
      </c>
      <c r="Q25" s="27">
        <f t="shared" si="0"/>
        <v>0.33333333333333331</v>
      </c>
      <c r="R25" s="29">
        <v>0</v>
      </c>
      <c r="S25" s="17">
        <f t="shared" si="1"/>
        <v>1.7429108796296298E-2</v>
      </c>
    </row>
    <row r="26" spans="15:19" x14ac:dyDescent="0.25">
      <c r="R26" s="22"/>
      <c r="S26" s="22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41</vt:lpstr>
      <vt:lpstr>Mon Oct 10</vt:lpstr>
      <vt:lpstr>Tue Oct 11</vt:lpstr>
      <vt:lpstr>Wed Oct 12</vt:lpstr>
      <vt:lpstr>Thu Oct 13</vt:lpstr>
      <vt:lpstr>Fri Oct 14</vt:lpstr>
      <vt:lpstr>Sat Oct 15</vt:lpstr>
      <vt:lpstr>Sun Oct 16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2022-10-18T20:17:47Z</dcterms:created>
  <dcterms:modified xsi:type="dcterms:W3CDTF">2022-10-18T21:44:47Z</dcterms:modified>
</cp:coreProperties>
</file>