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bookViews>
    <workbookView xWindow="0" yWindow="0" windowWidth="28800" windowHeight="11985"/>
  </bookViews>
  <sheets>
    <sheet name="Week 42" sheetId="1" r:id="rId1"/>
    <sheet name="Mon Oct 17" sheetId="2" r:id="rId2"/>
    <sheet name="Tue Oct 18" sheetId="3" r:id="rId3"/>
    <sheet name="Wed Oct 19" sheetId="4" r:id="rId4"/>
    <sheet name="Thu Oct 20" sheetId="5" r:id="rId5"/>
    <sheet name="Fri Oct 21" sheetId="6" r:id="rId6"/>
    <sheet name="Sat Oct 22" sheetId="7" r:id="rId7"/>
    <sheet name="Sun Oct 23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R32" i="1"/>
  <c r="R30" i="1"/>
  <c r="R28" i="1"/>
  <c r="S45" i="1"/>
  <c r="R45" i="1"/>
  <c r="S43" i="1"/>
  <c r="R43" i="1"/>
  <c r="S41" i="1"/>
  <c r="R41" i="1"/>
  <c r="S39" i="1"/>
  <c r="R39" i="1"/>
  <c r="S37" i="1"/>
  <c r="R37" i="1"/>
  <c r="S4" i="1"/>
  <c r="S10" i="1"/>
  <c r="S16" i="1"/>
  <c r="S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3" i="1"/>
  <c r="M75" i="1"/>
  <c r="M76" i="1"/>
  <c r="M78" i="1"/>
  <c r="M79" i="1"/>
  <c r="M82" i="1"/>
  <c r="M83" i="1"/>
  <c r="M85" i="1"/>
  <c r="M86" i="1"/>
  <c r="M87" i="1"/>
  <c r="M88" i="1"/>
  <c r="M89" i="1"/>
  <c r="M90" i="1"/>
  <c r="M91" i="1"/>
  <c r="M92" i="1"/>
  <c r="M93" i="1"/>
  <c r="M95" i="1"/>
  <c r="M96" i="1"/>
  <c r="M97" i="1"/>
  <c r="M98" i="1"/>
  <c r="M99" i="1"/>
  <c r="M100" i="1"/>
  <c r="M101" i="1"/>
  <c r="M102" i="1"/>
  <c r="M103" i="1"/>
  <c r="M104" i="1"/>
  <c r="M105" i="1"/>
  <c r="M107" i="1"/>
  <c r="M108" i="1"/>
  <c r="M110" i="1"/>
  <c r="M111" i="1"/>
  <c r="M112" i="1"/>
  <c r="M113" i="1"/>
  <c r="M115" i="1"/>
  <c r="M116" i="1"/>
  <c r="M117" i="1"/>
  <c r="M118" i="1"/>
  <c r="M119" i="1"/>
  <c r="M120" i="1"/>
  <c r="M121" i="1"/>
  <c r="M122" i="1"/>
  <c r="M123" i="1"/>
  <c r="M124" i="1"/>
  <c r="M125" i="1"/>
  <c r="M127" i="1"/>
  <c r="M128" i="1"/>
  <c r="M129" i="1"/>
  <c r="M130" i="1"/>
  <c r="M131" i="1"/>
  <c r="M132" i="1"/>
  <c r="M134" i="1"/>
  <c r="M135" i="1"/>
  <c r="M136" i="1"/>
  <c r="M137" i="1"/>
  <c r="M139" i="1"/>
  <c r="M140" i="1"/>
  <c r="M142" i="1"/>
  <c r="M143" i="1"/>
  <c r="M144" i="1"/>
  <c r="M146" i="1"/>
  <c r="M147" i="1"/>
  <c r="M149" i="1"/>
  <c r="M150" i="1"/>
  <c r="M151" i="1"/>
  <c r="M152" i="1"/>
  <c r="M153" i="1"/>
  <c r="M155" i="1"/>
  <c r="M156" i="1"/>
  <c r="M157" i="1"/>
  <c r="M158" i="1"/>
  <c r="M161" i="1"/>
  <c r="M162" i="1"/>
  <c r="M163" i="1"/>
  <c r="M164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1" i="1"/>
  <c r="M202" i="1"/>
  <c r="M203" i="1"/>
  <c r="M204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2" i="1"/>
  <c r="M223" i="1"/>
  <c r="M224" i="1"/>
  <c r="M226" i="1"/>
  <c r="M227" i="1"/>
  <c r="M229" i="1"/>
  <c r="M230" i="1"/>
  <c r="M231" i="1"/>
  <c r="M232" i="1"/>
  <c r="M233" i="1"/>
  <c r="M234" i="1"/>
  <c r="M235" i="1"/>
  <c r="M237" i="1"/>
  <c r="M238" i="1"/>
  <c r="M239" i="1"/>
  <c r="M241" i="1"/>
  <c r="M242" i="1"/>
  <c r="M243" i="1"/>
  <c r="M244" i="1"/>
  <c r="M245" i="1"/>
  <c r="M246" i="1"/>
  <c r="M249" i="1"/>
  <c r="M250" i="1"/>
  <c r="M251" i="1"/>
  <c r="M252" i="1"/>
  <c r="M253" i="1"/>
  <c r="M254" i="1"/>
  <c r="M255" i="1"/>
  <c r="M256" i="1"/>
  <c r="M257" i="1"/>
  <c r="M258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7" i="1"/>
  <c r="M278" i="1"/>
  <c r="M279" i="1"/>
  <c r="M280" i="1"/>
  <c r="M281" i="1"/>
  <c r="M282" i="1"/>
  <c r="M283" i="1"/>
  <c r="M285" i="1"/>
  <c r="M286" i="1"/>
  <c r="M288" i="1"/>
  <c r="M289" i="1"/>
  <c r="M290" i="1"/>
  <c r="M291" i="1"/>
  <c r="M292" i="1"/>
  <c r="M294" i="1"/>
  <c r="M295" i="1"/>
  <c r="M296" i="1"/>
  <c r="M297" i="1"/>
  <c r="M298" i="1"/>
  <c r="M299" i="1"/>
  <c r="M301" i="1"/>
  <c r="M302" i="1"/>
  <c r="M303" i="1"/>
  <c r="M304" i="1"/>
  <c r="M305" i="1"/>
  <c r="M306" i="1"/>
  <c r="M307" i="1"/>
  <c r="M308" i="1"/>
  <c r="M310" i="1"/>
  <c r="M311" i="1"/>
  <c r="M312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4" i="1"/>
  <c r="M485" i="1"/>
  <c r="M486" i="1"/>
  <c r="M487" i="1"/>
  <c r="M488" i="1"/>
  <c r="M489" i="1"/>
  <c r="M490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6" i="1"/>
  <c r="M507" i="1"/>
  <c r="M508" i="1"/>
  <c r="M509" i="1"/>
  <c r="M510" i="1"/>
  <c r="M512" i="1"/>
  <c r="M513" i="1"/>
  <c r="M514" i="1"/>
  <c r="M515" i="1"/>
  <c r="M516" i="1"/>
  <c r="M517" i="1"/>
  <c r="M518" i="1"/>
  <c r="M519" i="1"/>
  <c r="M520" i="1"/>
  <c r="M521" i="1"/>
  <c r="M523" i="1"/>
  <c r="M524" i="1"/>
  <c r="M525" i="1"/>
  <c r="M527" i="1"/>
  <c r="M528" i="1"/>
  <c r="M529" i="1"/>
  <c r="M530" i="1"/>
  <c r="M532" i="1"/>
  <c r="M533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7" i="1"/>
  <c r="M568" i="1"/>
  <c r="M570" i="1"/>
  <c r="M571" i="1"/>
  <c r="M572" i="1"/>
  <c r="M573" i="1"/>
  <c r="M576" i="1"/>
  <c r="M577" i="1"/>
  <c r="M579" i="1"/>
  <c r="M580" i="1"/>
  <c r="M581" i="1"/>
  <c r="M582" i="1"/>
  <c r="M584" i="1"/>
  <c r="M585" i="1"/>
  <c r="M586" i="1"/>
  <c r="M588" i="1"/>
  <c r="M589" i="1"/>
  <c r="M590" i="1"/>
  <c r="M591" i="1"/>
  <c r="M593" i="1"/>
  <c r="M596" i="1"/>
  <c r="M597" i="1"/>
  <c r="M598" i="1"/>
  <c r="M599" i="1"/>
  <c r="M600" i="1"/>
  <c r="M601" i="1"/>
  <c r="M603" i="1"/>
  <c r="M604" i="1"/>
  <c r="M605" i="1"/>
  <c r="M606" i="1"/>
  <c r="M608" i="1"/>
  <c r="M609" i="1"/>
  <c r="M611" i="1"/>
  <c r="M612" i="1"/>
  <c r="M613" i="1"/>
  <c r="M614" i="1"/>
  <c r="M615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30" i="1"/>
  <c r="M632" i="1"/>
  <c r="M633" i="1"/>
  <c r="M634" i="1"/>
  <c r="M635" i="1"/>
  <c r="M637" i="1"/>
  <c r="M638" i="1"/>
  <c r="M639" i="1"/>
  <c r="M640" i="1"/>
  <c r="M641" i="1"/>
  <c r="M642" i="1"/>
  <c r="M643" i="1"/>
  <c r="M645" i="1"/>
  <c r="M646" i="1"/>
  <c r="M648" i="1"/>
  <c r="M649" i="1"/>
  <c r="M651" i="1"/>
  <c r="M652" i="1"/>
  <c r="M654" i="1"/>
  <c r="M655" i="1"/>
  <c r="M656" i="1"/>
  <c r="M657" i="1"/>
  <c r="M658" i="1"/>
  <c r="M659" i="1"/>
  <c r="M660" i="1"/>
  <c r="M661" i="1"/>
  <c r="Q21" i="1"/>
  <c r="Q15" i="1"/>
  <c r="Q9" i="1"/>
  <c r="Q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5" i="1"/>
  <c r="N76" i="1"/>
  <c r="N78" i="1"/>
  <c r="N79" i="1"/>
  <c r="N82" i="1"/>
  <c r="N83" i="1"/>
  <c r="N85" i="1"/>
  <c r="N86" i="1"/>
  <c r="N87" i="1"/>
  <c r="N88" i="1"/>
  <c r="N89" i="1"/>
  <c r="N90" i="1"/>
  <c r="N91" i="1"/>
  <c r="N92" i="1"/>
  <c r="N93" i="1"/>
  <c r="N95" i="1"/>
  <c r="N96" i="1"/>
  <c r="N97" i="1"/>
  <c r="N98" i="1"/>
  <c r="N99" i="1"/>
  <c r="N100" i="1"/>
  <c r="N101" i="1"/>
  <c r="N102" i="1"/>
  <c r="N103" i="1"/>
  <c r="N104" i="1"/>
  <c r="N105" i="1"/>
  <c r="N107" i="1"/>
  <c r="N108" i="1"/>
  <c r="N110" i="1"/>
  <c r="N111" i="1"/>
  <c r="N112" i="1"/>
  <c r="N113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N131" i="1"/>
  <c r="N132" i="1"/>
  <c r="N134" i="1"/>
  <c r="N135" i="1"/>
  <c r="N136" i="1"/>
  <c r="N137" i="1"/>
  <c r="N139" i="1"/>
  <c r="N140" i="1"/>
  <c r="N142" i="1"/>
  <c r="N143" i="1"/>
  <c r="N144" i="1"/>
  <c r="N146" i="1"/>
  <c r="N147" i="1"/>
  <c r="N149" i="1"/>
  <c r="N150" i="1"/>
  <c r="N151" i="1"/>
  <c r="N152" i="1"/>
  <c r="N153" i="1"/>
  <c r="N155" i="1"/>
  <c r="N156" i="1"/>
  <c r="N157" i="1"/>
  <c r="N158" i="1"/>
  <c r="N161" i="1"/>
  <c r="N162" i="1"/>
  <c r="N163" i="1"/>
  <c r="N164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S5" i="1" s="1"/>
  <c r="N194" i="1"/>
  <c r="N195" i="1"/>
  <c r="N196" i="1"/>
  <c r="N197" i="1"/>
  <c r="N198" i="1"/>
  <c r="N199" i="1"/>
  <c r="N201" i="1"/>
  <c r="N202" i="1"/>
  <c r="N203" i="1"/>
  <c r="N204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2" i="1"/>
  <c r="N223" i="1"/>
  <c r="N224" i="1"/>
  <c r="N226" i="1"/>
  <c r="N227" i="1"/>
  <c r="N229" i="1"/>
  <c r="N230" i="1"/>
  <c r="N231" i="1"/>
  <c r="N232" i="1"/>
  <c r="N233" i="1"/>
  <c r="N234" i="1"/>
  <c r="N235" i="1"/>
  <c r="N237" i="1"/>
  <c r="N238" i="1"/>
  <c r="N239" i="1"/>
  <c r="N241" i="1"/>
  <c r="N242" i="1"/>
  <c r="N243" i="1"/>
  <c r="N244" i="1"/>
  <c r="N245" i="1"/>
  <c r="N246" i="1"/>
  <c r="N249" i="1"/>
  <c r="N250" i="1"/>
  <c r="N251" i="1"/>
  <c r="N252" i="1"/>
  <c r="N253" i="1"/>
  <c r="N254" i="1"/>
  <c r="N256" i="1"/>
  <c r="N257" i="1"/>
  <c r="N258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7" i="1"/>
  <c r="N278" i="1"/>
  <c r="N279" i="1"/>
  <c r="N280" i="1"/>
  <c r="N281" i="1"/>
  <c r="N282" i="1"/>
  <c r="N283" i="1"/>
  <c r="N285" i="1"/>
  <c r="N286" i="1"/>
  <c r="N288" i="1"/>
  <c r="N289" i="1"/>
  <c r="N290" i="1"/>
  <c r="N291" i="1"/>
  <c r="N292" i="1"/>
  <c r="N294" i="1"/>
  <c r="N295" i="1"/>
  <c r="N296" i="1"/>
  <c r="N297" i="1"/>
  <c r="N298" i="1"/>
  <c r="N299" i="1"/>
  <c r="N301" i="1"/>
  <c r="N302" i="1"/>
  <c r="N303" i="1"/>
  <c r="N304" i="1"/>
  <c r="N305" i="1"/>
  <c r="N306" i="1"/>
  <c r="N307" i="1"/>
  <c r="N308" i="1"/>
  <c r="N310" i="1"/>
  <c r="N311" i="1"/>
  <c r="N312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4" i="1"/>
  <c r="N485" i="1"/>
  <c r="N486" i="1"/>
  <c r="N487" i="1"/>
  <c r="N488" i="1"/>
  <c r="N489" i="1"/>
  <c r="N490" i="1"/>
  <c r="N492" i="1"/>
  <c r="N493" i="1"/>
  <c r="N494" i="1"/>
  <c r="N495" i="1"/>
  <c r="N496" i="1"/>
  <c r="N497" i="1"/>
  <c r="N499" i="1"/>
  <c r="N500" i="1"/>
  <c r="N501" i="1"/>
  <c r="N503" i="1"/>
  <c r="N504" i="1"/>
  <c r="N506" i="1"/>
  <c r="N507" i="1"/>
  <c r="N508" i="1"/>
  <c r="N509" i="1"/>
  <c r="N510" i="1"/>
  <c r="N512" i="1"/>
  <c r="N513" i="1"/>
  <c r="N514" i="1"/>
  <c r="N515" i="1"/>
  <c r="N516" i="1"/>
  <c r="N517" i="1"/>
  <c r="N518" i="1"/>
  <c r="N519" i="1"/>
  <c r="N520" i="1"/>
  <c r="N521" i="1"/>
  <c r="N523" i="1"/>
  <c r="N524" i="1"/>
  <c r="N525" i="1"/>
  <c r="N527" i="1"/>
  <c r="N528" i="1"/>
  <c r="N529" i="1"/>
  <c r="N530" i="1"/>
  <c r="N532" i="1"/>
  <c r="N533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7" i="1"/>
  <c r="N568" i="1"/>
  <c r="N570" i="1"/>
  <c r="N571" i="1"/>
  <c r="N572" i="1"/>
  <c r="N573" i="1"/>
  <c r="N576" i="1"/>
  <c r="N577" i="1"/>
  <c r="N579" i="1"/>
  <c r="N580" i="1"/>
  <c r="N581" i="1"/>
  <c r="N582" i="1"/>
  <c r="N584" i="1"/>
  <c r="N585" i="1"/>
  <c r="N586" i="1"/>
  <c r="N588" i="1"/>
  <c r="N589" i="1"/>
  <c r="N590" i="1"/>
  <c r="N591" i="1"/>
  <c r="N593" i="1"/>
  <c r="N596" i="1"/>
  <c r="N597" i="1"/>
  <c r="N598" i="1"/>
  <c r="N599" i="1"/>
  <c r="N600" i="1"/>
  <c r="N601" i="1"/>
  <c r="N603" i="1"/>
  <c r="N604" i="1"/>
  <c r="N605" i="1"/>
  <c r="N606" i="1"/>
  <c r="N608" i="1"/>
  <c r="N609" i="1"/>
  <c r="N611" i="1"/>
  <c r="N612" i="1"/>
  <c r="N613" i="1"/>
  <c r="N614" i="1"/>
  <c r="N615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30" i="1"/>
  <c r="N632" i="1"/>
  <c r="N633" i="1"/>
  <c r="N634" i="1"/>
  <c r="N635" i="1"/>
  <c r="N637" i="1"/>
  <c r="N638" i="1"/>
  <c r="N639" i="1"/>
  <c r="N640" i="1"/>
  <c r="N641" i="1"/>
  <c r="N642" i="1"/>
  <c r="N643" i="1"/>
  <c r="N645" i="1"/>
  <c r="N646" i="1"/>
  <c r="N648" i="1"/>
  <c r="N649" i="1"/>
  <c r="N651" i="1"/>
  <c r="N652" i="1"/>
  <c r="N654" i="1"/>
  <c r="N655" i="1"/>
  <c r="N656" i="1"/>
  <c r="N657" i="1"/>
  <c r="N658" i="1"/>
  <c r="N659" i="1"/>
  <c r="N660" i="1"/>
  <c r="N661" i="1"/>
  <c r="R28" i="8"/>
  <c r="Q28" i="8"/>
  <c r="R10" i="8"/>
  <c r="R13" i="8"/>
  <c r="R18" i="8"/>
  <c r="R19" i="8"/>
  <c r="R20" i="8"/>
  <c r="R22" i="8"/>
  <c r="S2" i="8" s="1"/>
  <c r="R24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5" i="8"/>
  <c r="L6" i="8"/>
  <c r="L7" i="8"/>
  <c r="L8" i="8"/>
  <c r="R25" i="8" s="1"/>
  <c r="L10" i="8"/>
  <c r="L11" i="8"/>
  <c r="L12" i="8"/>
  <c r="L15" i="8"/>
  <c r="L16" i="8"/>
  <c r="L17" i="8"/>
  <c r="L18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5" i="8"/>
  <c r="M6" i="8"/>
  <c r="M7" i="8"/>
  <c r="M8" i="8"/>
  <c r="M10" i="8"/>
  <c r="M11" i="8"/>
  <c r="M12" i="8"/>
  <c r="M15" i="8"/>
  <c r="M16" i="8"/>
  <c r="M17" i="8"/>
  <c r="M18" i="8"/>
  <c r="Q28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6" i="7"/>
  <c r="R8" i="7"/>
  <c r="R9" i="7"/>
  <c r="R10" i="7"/>
  <c r="R11" i="7"/>
  <c r="R12" i="7"/>
  <c r="R13" i="7"/>
  <c r="R14" i="7"/>
  <c r="R15" i="7"/>
  <c r="R16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5" i="7"/>
  <c r="L6" i="7"/>
  <c r="L7" i="7"/>
  <c r="L9" i="7"/>
  <c r="L11" i="7"/>
  <c r="L12" i="7"/>
  <c r="L15" i="7"/>
  <c r="L16" i="7"/>
  <c r="L17" i="7"/>
  <c r="L18" i="7"/>
  <c r="L19" i="7"/>
  <c r="L22" i="7"/>
  <c r="L23" i="7"/>
  <c r="L24" i="7"/>
  <c r="L25" i="7"/>
  <c r="L26" i="7"/>
  <c r="L27" i="7"/>
  <c r="L30" i="7"/>
  <c r="L31" i="7"/>
  <c r="L32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5" i="7"/>
  <c r="M6" i="7"/>
  <c r="M7" i="7"/>
  <c r="M9" i="7"/>
  <c r="M11" i="7"/>
  <c r="M15" i="7"/>
  <c r="M16" i="7"/>
  <c r="M17" i="7"/>
  <c r="M18" i="7"/>
  <c r="M19" i="7"/>
  <c r="M22" i="7"/>
  <c r="M23" i="7"/>
  <c r="M24" i="7"/>
  <c r="M25" i="7"/>
  <c r="M26" i="7"/>
  <c r="M27" i="7"/>
  <c r="M30" i="7"/>
  <c r="M31" i="7"/>
  <c r="M3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7" i="6"/>
  <c r="L9" i="6"/>
  <c r="L10" i="6"/>
  <c r="L11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6" i="6"/>
  <c r="L38" i="6"/>
  <c r="L39" i="6"/>
  <c r="L40" i="6"/>
  <c r="L41" i="6"/>
  <c r="L42" i="6"/>
  <c r="L43" i="6"/>
  <c r="L46" i="6"/>
  <c r="L47" i="6"/>
  <c r="L48" i="6"/>
  <c r="L49" i="6"/>
  <c r="L50" i="6"/>
  <c r="L51" i="6"/>
  <c r="L52" i="6"/>
  <c r="L54" i="6"/>
  <c r="L55" i="6"/>
  <c r="L57" i="6"/>
  <c r="L58" i="6"/>
  <c r="L59" i="6"/>
  <c r="L61" i="6"/>
  <c r="L62" i="6"/>
  <c r="L63" i="6"/>
  <c r="L64" i="6"/>
  <c r="L68" i="6"/>
  <c r="L69" i="6"/>
  <c r="L70" i="6"/>
  <c r="L71" i="6"/>
  <c r="L72" i="6"/>
  <c r="L73" i="6"/>
  <c r="L75" i="6"/>
  <c r="L77" i="6"/>
  <c r="L78" i="6"/>
  <c r="L79" i="6"/>
  <c r="L80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7" i="6"/>
  <c r="M9" i="6"/>
  <c r="M10" i="6"/>
  <c r="M11" i="6"/>
  <c r="M13" i="6"/>
  <c r="M14" i="6"/>
  <c r="M15" i="6"/>
  <c r="M16" i="6"/>
  <c r="M17" i="6"/>
  <c r="M18" i="6"/>
  <c r="M20" i="6"/>
  <c r="M21" i="6"/>
  <c r="M22" i="6"/>
  <c r="M23" i="6"/>
  <c r="M24" i="6"/>
  <c r="M26" i="6"/>
  <c r="M27" i="6"/>
  <c r="M28" i="6"/>
  <c r="M29" i="6"/>
  <c r="M30" i="6"/>
  <c r="M31" i="6"/>
  <c r="M32" i="6"/>
  <c r="M33" i="6"/>
  <c r="M34" i="6"/>
  <c r="M36" i="6"/>
  <c r="M38" i="6"/>
  <c r="M39" i="6"/>
  <c r="M40" i="6"/>
  <c r="M41" i="6"/>
  <c r="M42" i="6"/>
  <c r="M43" i="6"/>
  <c r="M46" i="6"/>
  <c r="M47" i="6"/>
  <c r="M48" i="6"/>
  <c r="M49" i="6"/>
  <c r="M50" i="6"/>
  <c r="M51" i="6"/>
  <c r="M52" i="6"/>
  <c r="M54" i="6"/>
  <c r="M55" i="6"/>
  <c r="M57" i="6"/>
  <c r="M58" i="6"/>
  <c r="M59" i="6"/>
  <c r="M61" i="6"/>
  <c r="M62" i="6"/>
  <c r="M63" i="6"/>
  <c r="M64" i="6"/>
  <c r="M68" i="6"/>
  <c r="M69" i="6"/>
  <c r="M70" i="6"/>
  <c r="M71" i="6"/>
  <c r="M72" i="6"/>
  <c r="M73" i="6"/>
  <c r="M75" i="6"/>
  <c r="M77" i="6"/>
  <c r="M78" i="6"/>
  <c r="M79" i="6"/>
  <c r="M80" i="6"/>
  <c r="R30" i="5"/>
  <c r="Q30" i="5"/>
  <c r="Q28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R24" i="5"/>
  <c r="R25" i="5"/>
  <c r="R2" i="5"/>
  <c r="S8" i="5" s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7" i="5"/>
  <c r="L8" i="5"/>
  <c r="L10" i="5"/>
  <c r="L11" i="5"/>
  <c r="L12" i="5"/>
  <c r="L13" i="5"/>
  <c r="L14" i="5"/>
  <c r="L15" i="5"/>
  <c r="L16" i="5"/>
  <c r="L19" i="5"/>
  <c r="L20" i="5"/>
  <c r="L21" i="5"/>
  <c r="L23" i="5"/>
  <c r="L24" i="5"/>
  <c r="L26" i="5"/>
  <c r="L27" i="5"/>
  <c r="L28" i="5"/>
  <c r="L29" i="5"/>
  <c r="L30" i="5"/>
  <c r="L32" i="5"/>
  <c r="L33" i="5"/>
  <c r="L34" i="5"/>
  <c r="L35" i="5"/>
  <c r="L36" i="5"/>
  <c r="L38" i="5"/>
  <c r="L40" i="5"/>
  <c r="L41" i="5"/>
  <c r="L42" i="5"/>
  <c r="L43" i="5"/>
  <c r="L44" i="5"/>
  <c r="L45" i="5"/>
  <c r="L47" i="5"/>
  <c r="L48" i="5"/>
  <c r="L49" i="5"/>
  <c r="L50" i="5"/>
  <c r="L52" i="5"/>
  <c r="L53" i="5"/>
  <c r="L55" i="5"/>
  <c r="L56" i="5"/>
  <c r="L57" i="5"/>
  <c r="L59" i="5"/>
  <c r="L60" i="5"/>
  <c r="L61" i="5"/>
  <c r="L62" i="5"/>
  <c r="L65" i="5"/>
  <c r="L66" i="5"/>
  <c r="L67" i="5"/>
  <c r="L68" i="5"/>
  <c r="L70" i="5"/>
  <c r="L71" i="5"/>
  <c r="L72" i="5"/>
  <c r="L73" i="5"/>
  <c r="L74" i="5"/>
  <c r="L75" i="5"/>
  <c r="L76" i="5"/>
  <c r="L77" i="5"/>
  <c r="L80" i="5"/>
  <c r="L81" i="5"/>
  <c r="L82" i="5"/>
  <c r="L83" i="5"/>
  <c r="L84" i="5"/>
  <c r="L85" i="5"/>
  <c r="L87" i="5"/>
  <c r="L88" i="5"/>
  <c r="L89" i="5"/>
  <c r="L90" i="5"/>
  <c r="L91" i="5"/>
  <c r="L92" i="5"/>
  <c r="L93" i="5"/>
  <c r="L94" i="5"/>
  <c r="L95" i="5"/>
  <c r="L97" i="5"/>
  <c r="L98" i="5"/>
  <c r="L99" i="5"/>
  <c r="L100" i="5"/>
  <c r="L101" i="5"/>
  <c r="L102" i="5"/>
  <c r="L105" i="5"/>
  <c r="L106" i="5"/>
  <c r="L108" i="5"/>
  <c r="L109" i="5"/>
  <c r="L110" i="5"/>
  <c r="L111" i="5"/>
  <c r="L112" i="5"/>
  <c r="L113" i="5"/>
  <c r="L114" i="5"/>
  <c r="L115" i="5"/>
  <c r="L117" i="5"/>
  <c r="L118" i="5"/>
  <c r="L119" i="5"/>
  <c r="L120" i="5"/>
  <c r="L121" i="5"/>
  <c r="L122" i="5"/>
  <c r="L123" i="5"/>
  <c r="L125" i="5"/>
  <c r="L126" i="5"/>
  <c r="L127" i="5"/>
  <c r="L129" i="5"/>
  <c r="L130" i="5"/>
  <c r="L131" i="5"/>
  <c r="L132" i="5"/>
  <c r="L134" i="5"/>
  <c r="L135" i="5"/>
  <c r="L136" i="5"/>
  <c r="L137" i="5"/>
  <c r="L139" i="5"/>
  <c r="L140" i="5"/>
  <c r="L141" i="5"/>
  <c r="L143" i="5"/>
  <c r="L144" i="5"/>
  <c r="L145" i="5"/>
  <c r="L146" i="5"/>
  <c r="L147" i="5"/>
  <c r="L148" i="5"/>
  <c r="L149" i="5"/>
  <c r="L151" i="5"/>
  <c r="L153" i="5"/>
  <c r="L154" i="5"/>
  <c r="L156" i="5"/>
  <c r="L157" i="5"/>
  <c r="L158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10" i="5"/>
  <c r="M11" i="5"/>
  <c r="M12" i="5"/>
  <c r="M13" i="5"/>
  <c r="M14" i="5"/>
  <c r="M15" i="5"/>
  <c r="M16" i="5"/>
  <c r="M19" i="5"/>
  <c r="M20" i="5"/>
  <c r="M21" i="5"/>
  <c r="M23" i="5"/>
  <c r="M24" i="5"/>
  <c r="M26" i="5"/>
  <c r="M27" i="5"/>
  <c r="M28" i="5"/>
  <c r="M29" i="5"/>
  <c r="M30" i="5"/>
  <c r="M32" i="5"/>
  <c r="M33" i="5"/>
  <c r="M34" i="5"/>
  <c r="M35" i="5"/>
  <c r="M36" i="5"/>
  <c r="M38" i="5"/>
  <c r="M40" i="5"/>
  <c r="M41" i="5"/>
  <c r="M42" i="5"/>
  <c r="M43" i="5"/>
  <c r="M44" i="5"/>
  <c r="M45" i="5"/>
  <c r="M47" i="5"/>
  <c r="M48" i="5"/>
  <c r="M49" i="5"/>
  <c r="M50" i="5"/>
  <c r="M52" i="5"/>
  <c r="M53" i="5"/>
  <c r="M55" i="5"/>
  <c r="M56" i="5"/>
  <c r="M57" i="5"/>
  <c r="M59" i="5"/>
  <c r="M60" i="5"/>
  <c r="M61" i="5"/>
  <c r="M62" i="5"/>
  <c r="M66" i="5"/>
  <c r="M67" i="5"/>
  <c r="M68" i="5"/>
  <c r="M70" i="5"/>
  <c r="M71" i="5"/>
  <c r="M72" i="5"/>
  <c r="M73" i="5"/>
  <c r="M74" i="5"/>
  <c r="M75" i="5"/>
  <c r="M76" i="5"/>
  <c r="M77" i="5"/>
  <c r="M80" i="5"/>
  <c r="M81" i="5"/>
  <c r="M82" i="5"/>
  <c r="M83" i="5"/>
  <c r="M84" i="5"/>
  <c r="M85" i="5"/>
  <c r="M87" i="5"/>
  <c r="M88" i="5"/>
  <c r="M89" i="5"/>
  <c r="M90" i="5"/>
  <c r="M91" i="5"/>
  <c r="M92" i="5"/>
  <c r="M93" i="5"/>
  <c r="M94" i="5"/>
  <c r="M95" i="5"/>
  <c r="M97" i="5"/>
  <c r="M98" i="5"/>
  <c r="M99" i="5"/>
  <c r="M100" i="5"/>
  <c r="M101" i="5"/>
  <c r="M102" i="5"/>
  <c r="M105" i="5"/>
  <c r="M106" i="5"/>
  <c r="M108" i="5"/>
  <c r="M109" i="5"/>
  <c r="M110" i="5"/>
  <c r="M111" i="5"/>
  <c r="M112" i="5"/>
  <c r="M113" i="5"/>
  <c r="M114" i="5"/>
  <c r="M115" i="5"/>
  <c r="M117" i="5"/>
  <c r="M118" i="5"/>
  <c r="M119" i="5"/>
  <c r="M120" i="5"/>
  <c r="M121" i="5"/>
  <c r="M122" i="5"/>
  <c r="M123" i="5"/>
  <c r="M125" i="5"/>
  <c r="M126" i="5"/>
  <c r="M127" i="5"/>
  <c r="M129" i="5"/>
  <c r="M130" i="5"/>
  <c r="M131" i="5"/>
  <c r="M132" i="5"/>
  <c r="M134" i="5"/>
  <c r="M135" i="5"/>
  <c r="M136" i="5"/>
  <c r="M137" i="5"/>
  <c r="M139" i="5"/>
  <c r="M140" i="5"/>
  <c r="M141" i="5"/>
  <c r="M143" i="5"/>
  <c r="M144" i="5"/>
  <c r="M145" i="5"/>
  <c r="M146" i="5"/>
  <c r="M147" i="5"/>
  <c r="M148" i="5"/>
  <c r="M149" i="5"/>
  <c r="M151" i="5"/>
  <c r="M153" i="5"/>
  <c r="M154" i="5"/>
  <c r="M156" i="5"/>
  <c r="M157" i="5"/>
  <c r="M158" i="5"/>
  <c r="R30" i="4"/>
  <c r="Q30" i="4"/>
  <c r="Q2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2" i="4"/>
  <c r="R23" i="4"/>
  <c r="R24" i="4"/>
  <c r="R25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8" i="4"/>
  <c r="L9" i="4"/>
  <c r="L11" i="4"/>
  <c r="L12" i="4"/>
  <c r="L14" i="4"/>
  <c r="L15" i="4"/>
  <c r="L16" i="4"/>
  <c r="L17" i="4"/>
  <c r="L18" i="4"/>
  <c r="L20" i="4"/>
  <c r="L22" i="4"/>
  <c r="L23" i="4"/>
  <c r="L24" i="4"/>
  <c r="L25" i="4"/>
  <c r="L27" i="4"/>
  <c r="L28" i="4"/>
  <c r="L29" i="4"/>
  <c r="L30" i="4"/>
  <c r="L31" i="4"/>
  <c r="L32" i="4"/>
  <c r="L34" i="4"/>
  <c r="L36" i="4"/>
  <c r="L37" i="4"/>
  <c r="L38" i="4"/>
  <c r="L39" i="4"/>
  <c r="L40" i="4"/>
  <c r="L41" i="4"/>
  <c r="L42" i="4"/>
  <c r="L43" i="4"/>
  <c r="L44" i="4"/>
  <c r="L45" i="4"/>
  <c r="L47" i="4"/>
  <c r="L48" i="4"/>
  <c r="L49" i="4"/>
  <c r="L50" i="4"/>
  <c r="L51" i="4"/>
  <c r="L54" i="4"/>
  <c r="L55" i="4"/>
  <c r="L57" i="4"/>
  <c r="L58" i="4"/>
  <c r="L59" i="4"/>
  <c r="L60" i="4"/>
  <c r="L61" i="4"/>
  <c r="L62" i="4"/>
  <c r="L64" i="4"/>
  <c r="L65" i="4"/>
  <c r="L68" i="4"/>
  <c r="L69" i="4"/>
  <c r="L70" i="4"/>
  <c r="L71" i="4"/>
  <c r="L72" i="4"/>
  <c r="L73" i="4"/>
  <c r="L75" i="4"/>
  <c r="L76" i="4"/>
  <c r="L77" i="4"/>
  <c r="L78" i="4"/>
  <c r="L79" i="4"/>
  <c r="L80" i="4"/>
  <c r="L82" i="4"/>
  <c r="L83" i="4"/>
  <c r="L84" i="4"/>
  <c r="L85" i="4"/>
  <c r="L86" i="4"/>
  <c r="L87" i="4"/>
  <c r="L88" i="4"/>
  <c r="L91" i="4"/>
  <c r="L92" i="4"/>
  <c r="L94" i="4"/>
  <c r="L95" i="4"/>
  <c r="L96" i="4"/>
  <c r="L97" i="4"/>
  <c r="L98" i="4"/>
  <c r="L100" i="4"/>
  <c r="L101" i="4"/>
  <c r="L102" i="4"/>
  <c r="L105" i="4"/>
  <c r="L106" i="4"/>
  <c r="L107" i="4"/>
  <c r="L109" i="4"/>
  <c r="L110" i="4"/>
  <c r="L111" i="4"/>
  <c r="L113" i="4"/>
  <c r="L114" i="4"/>
  <c r="L115" i="4"/>
  <c r="L116" i="4"/>
  <c r="L118" i="4"/>
  <c r="L120" i="4"/>
  <c r="L121" i="4"/>
  <c r="L122" i="4"/>
  <c r="L123" i="4"/>
  <c r="L124" i="4"/>
  <c r="L125" i="4"/>
  <c r="L127" i="4"/>
  <c r="L129" i="4"/>
  <c r="L130" i="4"/>
  <c r="L131" i="4"/>
  <c r="L133" i="4"/>
  <c r="L135" i="4"/>
  <c r="L136" i="4"/>
  <c r="L137" i="4"/>
  <c r="L139" i="4"/>
  <c r="L140" i="4"/>
  <c r="L141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8" i="4"/>
  <c r="M9" i="4"/>
  <c r="M11" i="4"/>
  <c r="M12" i="4"/>
  <c r="M14" i="4"/>
  <c r="M15" i="4"/>
  <c r="M16" i="4"/>
  <c r="M17" i="4"/>
  <c r="M18" i="4"/>
  <c r="M20" i="4"/>
  <c r="M22" i="4"/>
  <c r="M23" i="4"/>
  <c r="M24" i="4"/>
  <c r="M25" i="4"/>
  <c r="M27" i="4"/>
  <c r="M28" i="4"/>
  <c r="M29" i="4"/>
  <c r="M30" i="4"/>
  <c r="M31" i="4"/>
  <c r="M32" i="4"/>
  <c r="M34" i="4"/>
  <c r="M36" i="4"/>
  <c r="M37" i="4"/>
  <c r="M38" i="4"/>
  <c r="M39" i="4"/>
  <c r="M40" i="4"/>
  <c r="M41" i="4"/>
  <c r="M42" i="4"/>
  <c r="M43" i="4"/>
  <c r="M44" i="4"/>
  <c r="M45" i="4"/>
  <c r="M47" i="4"/>
  <c r="M48" i="4"/>
  <c r="M49" i="4"/>
  <c r="M50" i="4"/>
  <c r="M51" i="4"/>
  <c r="M54" i="4"/>
  <c r="M55" i="4"/>
  <c r="M57" i="4"/>
  <c r="M58" i="4"/>
  <c r="M59" i="4"/>
  <c r="M60" i="4"/>
  <c r="M61" i="4"/>
  <c r="M62" i="4"/>
  <c r="M64" i="4"/>
  <c r="M65" i="4"/>
  <c r="M68" i="4"/>
  <c r="M69" i="4"/>
  <c r="M70" i="4"/>
  <c r="M71" i="4"/>
  <c r="M72" i="4"/>
  <c r="M73" i="4"/>
  <c r="M75" i="4"/>
  <c r="M76" i="4"/>
  <c r="M77" i="4"/>
  <c r="M78" i="4"/>
  <c r="M79" i="4"/>
  <c r="M80" i="4"/>
  <c r="M82" i="4"/>
  <c r="M83" i="4"/>
  <c r="M84" i="4"/>
  <c r="M85" i="4"/>
  <c r="M86" i="4"/>
  <c r="M87" i="4"/>
  <c r="M88" i="4"/>
  <c r="M91" i="4"/>
  <c r="M92" i="4"/>
  <c r="M94" i="4"/>
  <c r="M95" i="4"/>
  <c r="M96" i="4"/>
  <c r="M97" i="4"/>
  <c r="M98" i="4"/>
  <c r="M100" i="4"/>
  <c r="M101" i="4"/>
  <c r="M102" i="4"/>
  <c r="M105" i="4"/>
  <c r="M106" i="4"/>
  <c r="M109" i="4"/>
  <c r="M110" i="4"/>
  <c r="M111" i="4"/>
  <c r="M113" i="4"/>
  <c r="M114" i="4"/>
  <c r="M115" i="4"/>
  <c r="M116" i="4"/>
  <c r="M118" i="4"/>
  <c r="M120" i="4"/>
  <c r="M121" i="4"/>
  <c r="M122" i="4"/>
  <c r="M123" i="4"/>
  <c r="M124" i="4"/>
  <c r="M125" i="4"/>
  <c r="M127" i="4"/>
  <c r="M129" i="4"/>
  <c r="M130" i="4"/>
  <c r="M131" i="4"/>
  <c r="M133" i="4"/>
  <c r="M135" i="4"/>
  <c r="M136" i="4"/>
  <c r="M137" i="4"/>
  <c r="M139" i="4"/>
  <c r="M140" i="4"/>
  <c r="M141" i="4"/>
  <c r="R28" i="3"/>
  <c r="Q2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4" i="3"/>
  <c r="R2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5" i="3"/>
  <c r="L6" i="3"/>
  <c r="L8" i="3"/>
  <c r="L9" i="3"/>
  <c r="L10" i="3"/>
  <c r="L12" i="3"/>
  <c r="L13" i="3"/>
  <c r="L15" i="3"/>
  <c r="L16" i="3"/>
  <c r="L17" i="3"/>
  <c r="L18" i="3"/>
  <c r="L20" i="3"/>
  <c r="L21" i="3"/>
  <c r="L22" i="3"/>
  <c r="L23" i="3"/>
  <c r="L24" i="3"/>
  <c r="L25" i="3"/>
  <c r="L27" i="3"/>
  <c r="L29" i="3"/>
  <c r="L30" i="3"/>
  <c r="L31" i="3"/>
  <c r="L32" i="3"/>
  <c r="L33" i="3"/>
  <c r="L34" i="3"/>
  <c r="L35" i="3"/>
  <c r="L37" i="3"/>
  <c r="L38" i="3"/>
  <c r="L39" i="3"/>
  <c r="L40" i="3"/>
  <c r="L42" i="3"/>
  <c r="L43" i="3"/>
  <c r="L44" i="3"/>
  <c r="L45" i="3"/>
  <c r="L47" i="3"/>
  <c r="L49" i="3"/>
  <c r="L50" i="3"/>
  <c r="L52" i="3"/>
  <c r="L53" i="3"/>
  <c r="L55" i="3"/>
  <c r="L56" i="3"/>
  <c r="L57" i="3"/>
  <c r="L58" i="3"/>
  <c r="L59" i="3"/>
  <c r="L60" i="3"/>
  <c r="L61" i="3"/>
  <c r="L64" i="3"/>
  <c r="L65" i="3"/>
  <c r="L66" i="3"/>
  <c r="L67" i="3"/>
  <c r="L68" i="3"/>
  <c r="L69" i="3"/>
  <c r="L70" i="3"/>
  <c r="L71" i="3"/>
  <c r="L73" i="3"/>
  <c r="L74" i="3"/>
  <c r="L75" i="3"/>
  <c r="L76" i="3"/>
  <c r="L77" i="3"/>
  <c r="L78" i="3"/>
  <c r="L79" i="3"/>
  <c r="L80" i="3"/>
  <c r="L81" i="3"/>
  <c r="L82" i="3"/>
  <c r="L83" i="3"/>
  <c r="L84" i="3"/>
  <c r="L86" i="3"/>
  <c r="L87" i="3"/>
  <c r="L88" i="3"/>
  <c r="L89" i="3"/>
  <c r="L90" i="3"/>
  <c r="L91" i="3"/>
  <c r="L92" i="3"/>
  <c r="L95" i="3"/>
  <c r="L96" i="3"/>
  <c r="L97" i="3"/>
  <c r="L99" i="3"/>
  <c r="L100" i="3"/>
  <c r="L101" i="3"/>
  <c r="L102" i="3"/>
  <c r="L103" i="3"/>
  <c r="L104" i="3"/>
  <c r="L105" i="3"/>
  <c r="L106" i="3"/>
  <c r="L107" i="3"/>
  <c r="L110" i="3"/>
  <c r="L111" i="3"/>
  <c r="L112" i="3"/>
  <c r="L114" i="3"/>
  <c r="L115" i="3"/>
  <c r="L117" i="3"/>
  <c r="L118" i="3"/>
  <c r="L119" i="3"/>
  <c r="L120" i="3"/>
  <c r="L121" i="3"/>
  <c r="L122" i="3"/>
  <c r="L123" i="3"/>
  <c r="L125" i="3"/>
  <c r="L126" i="3"/>
  <c r="L129" i="3"/>
  <c r="L130" i="3"/>
  <c r="L131" i="3"/>
  <c r="L133" i="3"/>
  <c r="L134" i="3"/>
  <c r="L135" i="3"/>
  <c r="L136" i="3"/>
  <c r="L137" i="3"/>
  <c r="L140" i="3"/>
  <c r="L141" i="3"/>
  <c r="L142" i="3"/>
  <c r="L144" i="3"/>
  <c r="L145" i="3"/>
  <c r="L147" i="3"/>
  <c r="L148" i="3"/>
  <c r="L149" i="3"/>
  <c r="L150" i="3"/>
  <c r="L151" i="3"/>
  <c r="L152" i="3"/>
  <c r="L153" i="3"/>
  <c r="L155" i="3"/>
  <c r="L156" i="3"/>
  <c r="L157" i="3"/>
  <c r="L158" i="3"/>
  <c r="L159" i="3"/>
  <c r="L160" i="3"/>
  <c r="L161" i="3"/>
  <c r="L164" i="3"/>
  <c r="L165" i="3"/>
  <c r="L166" i="3"/>
  <c r="L167" i="3"/>
  <c r="L169" i="3"/>
  <c r="L170" i="3"/>
  <c r="L171" i="3"/>
  <c r="L172" i="3"/>
  <c r="L174" i="3"/>
  <c r="L176" i="3"/>
  <c r="L177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8" i="3"/>
  <c r="M9" i="3"/>
  <c r="M10" i="3"/>
  <c r="M12" i="3"/>
  <c r="M13" i="3"/>
  <c r="M15" i="3"/>
  <c r="M16" i="3"/>
  <c r="M17" i="3"/>
  <c r="M18" i="3"/>
  <c r="M20" i="3"/>
  <c r="M21" i="3"/>
  <c r="M22" i="3"/>
  <c r="M23" i="3"/>
  <c r="M24" i="3"/>
  <c r="M25" i="3"/>
  <c r="M27" i="3"/>
  <c r="M29" i="3"/>
  <c r="M30" i="3"/>
  <c r="M31" i="3"/>
  <c r="M32" i="3"/>
  <c r="M33" i="3"/>
  <c r="M34" i="3"/>
  <c r="M35" i="3"/>
  <c r="M37" i="3"/>
  <c r="M38" i="3"/>
  <c r="M39" i="3"/>
  <c r="M40" i="3"/>
  <c r="M42" i="3"/>
  <c r="M43" i="3"/>
  <c r="M44" i="3"/>
  <c r="M45" i="3"/>
  <c r="M47" i="3"/>
  <c r="M49" i="3"/>
  <c r="M50" i="3"/>
  <c r="M52" i="3"/>
  <c r="M53" i="3"/>
  <c r="M55" i="3"/>
  <c r="M56" i="3"/>
  <c r="M57" i="3"/>
  <c r="M58" i="3"/>
  <c r="M59" i="3"/>
  <c r="M60" i="3"/>
  <c r="M61" i="3"/>
  <c r="M64" i="3"/>
  <c r="M65" i="3"/>
  <c r="M66" i="3"/>
  <c r="M67" i="3"/>
  <c r="M68" i="3"/>
  <c r="M69" i="3"/>
  <c r="M70" i="3"/>
  <c r="M71" i="3"/>
  <c r="M73" i="3"/>
  <c r="M74" i="3"/>
  <c r="M75" i="3"/>
  <c r="M76" i="3"/>
  <c r="M77" i="3"/>
  <c r="M78" i="3"/>
  <c r="M79" i="3"/>
  <c r="M80" i="3"/>
  <c r="M81" i="3"/>
  <c r="M82" i="3"/>
  <c r="M83" i="3"/>
  <c r="M84" i="3"/>
  <c r="M86" i="3"/>
  <c r="M87" i="3"/>
  <c r="M88" i="3"/>
  <c r="M89" i="3"/>
  <c r="M90" i="3"/>
  <c r="M91" i="3"/>
  <c r="M92" i="3"/>
  <c r="M95" i="3"/>
  <c r="M96" i="3"/>
  <c r="M97" i="3"/>
  <c r="M99" i="3"/>
  <c r="M100" i="3"/>
  <c r="M101" i="3"/>
  <c r="M102" i="3"/>
  <c r="M103" i="3"/>
  <c r="M104" i="3"/>
  <c r="M105" i="3"/>
  <c r="M106" i="3"/>
  <c r="M107" i="3"/>
  <c r="M110" i="3"/>
  <c r="M111" i="3"/>
  <c r="M112" i="3"/>
  <c r="M114" i="3"/>
  <c r="M115" i="3"/>
  <c r="M117" i="3"/>
  <c r="M118" i="3"/>
  <c r="M119" i="3"/>
  <c r="M120" i="3"/>
  <c r="M121" i="3"/>
  <c r="M122" i="3"/>
  <c r="M123" i="3"/>
  <c r="M125" i="3"/>
  <c r="M126" i="3"/>
  <c r="M129" i="3"/>
  <c r="M130" i="3"/>
  <c r="M131" i="3"/>
  <c r="M133" i="3"/>
  <c r="M134" i="3"/>
  <c r="M135" i="3"/>
  <c r="M136" i="3"/>
  <c r="M137" i="3"/>
  <c r="M140" i="3"/>
  <c r="M141" i="3"/>
  <c r="M142" i="3"/>
  <c r="M144" i="3"/>
  <c r="M145" i="3"/>
  <c r="M147" i="3"/>
  <c r="M148" i="3"/>
  <c r="M149" i="3"/>
  <c r="M150" i="3"/>
  <c r="M151" i="3"/>
  <c r="M152" i="3"/>
  <c r="M153" i="3"/>
  <c r="M155" i="3"/>
  <c r="M156" i="3"/>
  <c r="M157" i="3"/>
  <c r="M158" i="3"/>
  <c r="M159" i="3"/>
  <c r="M160" i="3"/>
  <c r="M161" i="3"/>
  <c r="M164" i="3"/>
  <c r="M165" i="3"/>
  <c r="M166" i="3"/>
  <c r="M167" i="3"/>
  <c r="M169" i="3"/>
  <c r="M170" i="3"/>
  <c r="M171" i="3"/>
  <c r="M172" i="3"/>
  <c r="M174" i="3"/>
  <c r="M176" i="3"/>
  <c r="M177" i="3"/>
  <c r="R28" i="2"/>
  <c r="Q2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4" i="2"/>
  <c r="L5" i="2"/>
  <c r="L7" i="2"/>
  <c r="L8" i="2"/>
  <c r="L9" i="2"/>
  <c r="L10" i="2"/>
  <c r="L11" i="2"/>
  <c r="L13" i="2"/>
  <c r="L14" i="2"/>
  <c r="L15" i="2"/>
  <c r="L18" i="2"/>
  <c r="L19" i="2"/>
  <c r="L20" i="2"/>
  <c r="L21" i="2"/>
  <c r="L22" i="2"/>
  <c r="L23" i="2"/>
  <c r="L24" i="2"/>
  <c r="L25" i="2"/>
  <c r="L26" i="2"/>
  <c r="L27" i="2"/>
  <c r="R25" i="2" s="1"/>
  <c r="L29" i="2"/>
  <c r="L30" i="2"/>
  <c r="L31" i="2"/>
  <c r="L32" i="2"/>
  <c r="L34" i="2"/>
  <c r="L35" i="2"/>
  <c r="L38" i="2"/>
  <c r="L39" i="2"/>
  <c r="L40" i="2"/>
  <c r="L42" i="2"/>
  <c r="L43" i="2"/>
  <c r="L45" i="2"/>
  <c r="L46" i="2"/>
  <c r="L47" i="2"/>
  <c r="L48" i="2"/>
  <c r="L49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0" i="2"/>
  <c r="L83" i="2"/>
  <c r="L84" i="2"/>
  <c r="L85" i="2"/>
  <c r="L87" i="2"/>
  <c r="L88" i="2"/>
  <c r="L89" i="2"/>
  <c r="L90" i="2"/>
  <c r="L91" i="2"/>
  <c r="L92" i="2"/>
  <c r="L94" i="2"/>
  <c r="L96" i="2"/>
  <c r="L97" i="2"/>
  <c r="L98" i="2"/>
  <c r="L99" i="2"/>
  <c r="L101" i="2"/>
  <c r="L102" i="2"/>
  <c r="L103" i="2"/>
  <c r="L105" i="2"/>
  <c r="L106" i="2"/>
  <c r="L107" i="2"/>
  <c r="L110" i="2"/>
  <c r="L111" i="2"/>
  <c r="L112" i="2"/>
  <c r="L113" i="2"/>
  <c r="L114" i="2"/>
  <c r="L115" i="2"/>
  <c r="L116" i="2"/>
  <c r="L117" i="2"/>
  <c r="L119" i="2"/>
  <c r="L120" i="2"/>
  <c r="L121" i="2"/>
  <c r="L122" i="2"/>
  <c r="L123" i="2"/>
  <c r="L126" i="2"/>
  <c r="L127" i="2"/>
  <c r="L128" i="2"/>
  <c r="L130" i="2"/>
  <c r="L131" i="2"/>
  <c r="L132" i="2"/>
  <c r="L133" i="2"/>
  <c r="L135" i="2"/>
  <c r="L136" i="2"/>
  <c r="L137" i="2"/>
  <c r="L138" i="2"/>
  <c r="L140" i="2"/>
  <c r="L141" i="2"/>
  <c r="L143" i="2"/>
  <c r="L145" i="2"/>
  <c r="L146" i="2"/>
  <c r="L147" i="2"/>
  <c r="L149" i="2"/>
  <c r="L150" i="2"/>
  <c r="L152" i="2"/>
  <c r="L153" i="2"/>
  <c r="L155" i="2"/>
  <c r="L15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5" i="2"/>
  <c r="M7" i="2"/>
  <c r="M8" i="2"/>
  <c r="M9" i="2"/>
  <c r="M10" i="2"/>
  <c r="M11" i="2"/>
  <c r="M13" i="2"/>
  <c r="M14" i="2"/>
  <c r="M15" i="2"/>
  <c r="M18" i="2"/>
  <c r="M19" i="2"/>
  <c r="M20" i="2"/>
  <c r="M21" i="2"/>
  <c r="M22" i="2"/>
  <c r="M23" i="2"/>
  <c r="M24" i="2"/>
  <c r="M25" i="2"/>
  <c r="M26" i="2"/>
  <c r="M27" i="2"/>
  <c r="M29" i="2"/>
  <c r="M30" i="2"/>
  <c r="M31" i="2"/>
  <c r="M32" i="2"/>
  <c r="M34" i="2"/>
  <c r="M35" i="2"/>
  <c r="M38" i="2"/>
  <c r="M39" i="2"/>
  <c r="M40" i="2"/>
  <c r="M42" i="2"/>
  <c r="M43" i="2"/>
  <c r="M45" i="2"/>
  <c r="M46" i="2"/>
  <c r="M47" i="2"/>
  <c r="M48" i="2"/>
  <c r="M49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6" i="2"/>
  <c r="M77" i="2"/>
  <c r="M78" i="2"/>
  <c r="M79" i="2"/>
  <c r="M80" i="2"/>
  <c r="M83" i="2"/>
  <c r="M84" i="2"/>
  <c r="M85" i="2"/>
  <c r="M87" i="2"/>
  <c r="M88" i="2"/>
  <c r="M89" i="2"/>
  <c r="M90" i="2"/>
  <c r="M91" i="2"/>
  <c r="M92" i="2"/>
  <c r="M94" i="2"/>
  <c r="M96" i="2"/>
  <c r="M97" i="2"/>
  <c r="M98" i="2"/>
  <c r="M99" i="2"/>
  <c r="M101" i="2"/>
  <c r="M102" i="2"/>
  <c r="M103" i="2"/>
  <c r="M105" i="2"/>
  <c r="M106" i="2"/>
  <c r="M107" i="2"/>
  <c r="M110" i="2"/>
  <c r="M111" i="2"/>
  <c r="M112" i="2"/>
  <c r="M113" i="2"/>
  <c r="M114" i="2"/>
  <c r="M115" i="2"/>
  <c r="M116" i="2"/>
  <c r="M117" i="2"/>
  <c r="M119" i="2"/>
  <c r="M120" i="2"/>
  <c r="M121" i="2"/>
  <c r="M122" i="2"/>
  <c r="M123" i="2"/>
  <c r="M126" i="2"/>
  <c r="M127" i="2"/>
  <c r="M128" i="2"/>
  <c r="M130" i="2"/>
  <c r="M131" i="2"/>
  <c r="M132" i="2"/>
  <c r="M133" i="2"/>
  <c r="M135" i="2"/>
  <c r="M136" i="2"/>
  <c r="M137" i="2"/>
  <c r="M138" i="2"/>
  <c r="M140" i="2"/>
  <c r="M141" i="2"/>
  <c r="M143" i="2"/>
  <c r="M145" i="2"/>
  <c r="M146" i="2"/>
  <c r="M147" i="2"/>
  <c r="M149" i="2"/>
  <c r="M150" i="2"/>
  <c r="M152" i="2"/>
  <c r="M153" i="2"/>
  <c r="M155" i="2"/>
  <c r="M156" i="2"/>
  <c r="Q4" i="1" l="1"/>
  <c r="Q10" i="1"/>
  <c r="Q16" i="1"/>
  <c r="Q22" i="1"/>
  <c r="S21" i="1"/>
  <c r="S15" i="1"/>
  <c r="S9" i="1"/>
  <c r="S3" i="1"/>
  <c r="Q5" i="1"/>
  <c r="Q11" i="1"/>
  <c r="Q17" i="1"/>
  <c r="Q23" i="1"/>
  <c r="S25" i="1"/>
  <c r="S20" i="1"/>
  <c r="S14" i="1"/>
  <c r="S8" i="1"/>
  <c r="Q6" i="1"/>
  <c r="Q12" i="1"/>
  <c r="Q18" i="1"/>
  <c r="Q24" i="1"/>
  <c r="S19" i="1"/>
  <c r="S13" i="1"/>
  <c r="S7" i="1"/>
  <c r="Q7" i="1"/>
  <c r="Q13" i="1"/>
  <c r="Q19" i="1"/>
  <c r="Q25" i="1"/>
  <c r="S24" i="1"/>
  <c r="S18" i="1"/>
  <c r="S12" i="1"/>
  <c r="S6" i="1"/>
  <c r="Q2" i="1"/>
  <c r="Q8" i="1"/>
  <c r="Q14" i="1"/>
  <c r="Q20" i="1"/>
  <c r="S23" i="1"/>
  <c r="S17" i="1"/>
  <c r="S11" i="1"/>
  <c r="S3" i="8"/>
  <c r="S8" i="8"/>
  <c r="S25" i="8"/>
  <c r="S19" i="8"/>
  <c r="S13" i="8"/>
  <c r="S7" i="8"/>
  <c r="S20" i="8"/>
  <c r="S24" i="8"/>
  <c r="S18" i="8"/>
  <c r="S12" i="8"/>
  <c r="S6" i="8"/>
  <c r="S14" i="8"/>
  <c r="S23" i="8"/>
  <c r="S17" i="8"/>
  <c r="S11" i="8"/>
  <c r="S5" i="8"/>
  <c r="S22" i="8"/>
  <c r="S16" i="8"/>
  <c r="S10" i="8"/>
  <c r="S4" i="8"/>
  <c r="S21" i="8"/>
  <c r="S15" i="8"/>
  <c r="S9" i="8"/>
  <c r="S7" i="5"/>
  <c r="S6" i="5"/>
  <c r="S23" i="5"/>
  <c r="S17" i="5"/>
  <c r="S11" i="5"/>
  <c r="S5" i="5"/>
  <c r="S19" i="5"/>
  <c r="S12" i="5"/>
  <c r="S22" i="5"/>
  <c r="S16" i="5"/>
  <c r="S10" i="5"/>
  <c r="S4" i="5"/>
  <c r="S13" i="5"/>
  <c r="S24" i="5"/>
  <c r="S21" i="5"/>
  <c r="S15" i="5"/>
  <c r="S9" i="5"/>
  <c r="S3" i="5"/>
  <c r="S25" i="5"/>
  <c r="S18" i="5"/>
  <c r="S2" i="5"/>
  <c r="S20" i="5"/>
  <c r="S14" i="5"/>
  <c r="S20" i="2"/>
  <c r="S7" i="2"/>
  <c r="S3" i="2"/>
  <c r="S2" i="2"/>
  <c r="S14" i="2"/>
  <c r="S8" i="2"/>
  <c r="S24" i="2"/>
  <c r="S18" i="2"/>
  <c r="S12" i="2"/>
  <c r="S6" i="2"/>
  <c r="S19" i="2"/>
  <c r="S23" i="2"/>
  <c r="S17" i="2"/>
  <c r="S11" i="2"/>
  <c r="S5" i="2"/>
  <c r="S25" i="2"/>
  <c r="S13" i="2"/>
  <c r="S22" i="2"/>
  <c r="S16" i="2"/>
  <c r="S10" i="2"/>
  <c r="S4" i="2"/>
  <c r="S21" i="2"/>
  <c r="S15" i="2"/>
  <c r="S9" i="2"/>
  <c r="T19" i="1" l="1"/>
  <c r="T2" i="1"/>
  <c r="T4" i="1"/>
  <c r="T17" i="1"/>
  <c r="T24" i="1"/>
  <c r="T8" i="1"/>
  <c r="T10" i="1"/>
  <c r="T23" i="1"/>
  <c r="T20" i="1"/>
  <c r="T3" i="1"/>
  <c r="T21" i="1"/>
  <c r="T16" i="1"/>
  <c r="T14" i="1"/>
  <c r="T7" i="1"/>
  <c r="T11" i="1"/>
  <c r="T18" i="1"/>
  <c r="T25" i="1"/>
  <c r="T9" i="1"/>
  <c r="T22" i="1"/>
  <c r="T6" i="1"/>
  <c r="T13" i="1"/>
  <c r="R5" i="1"/>
  <c r="R11" i="1"/>
  <c r="R17" i="1"/>
  <c r="R23" i="1"/>
  <c r="R22" i="1"/>
  <c r="R6" i="1"/>
  <c r="R12" i="1"/>
  <c r="R18" i="1"/>
  <c r="R24" i="1"/>
  <c r="R7" i="1"/>
  <c r="R13" i="1"/>
  <c r="R19" i="1"/>
  <c r="R25" i="1"/>
  <c r="R16" i="1"/>
  <c r="R8" i="1"/>
  <c r="R14" i="1"/>
  <c r="R20" i="1"/>
  <c r="R2" i="1"/>
  <c r="R10" i="1"/>
  <c r="R3" i="1"/>
  <c r="R9" i="1"/>
  <c r="R15" i="1"/>
  <c r="R21" i="1"/>
  <c r="R4" i="1"/>
  <c r="T15" i="1"/>
  <c r="T5" i="1"/>
  <c r="T12" i="1"/>
</calcChain>
</file>

<file path=xl/sharedStrings.xml><?xml version="1.0" encoding="utf-8"?>
<sst xmlns="http://schemas.openxmlformats.org/spreadsheetml/2006/main" count="8153" uniqueCount="1891">
  <si>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</si>
  <si>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</si>
  <si>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</si>
  <si>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</si>
  <si>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</si>
  <si>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</si>
  <si>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</si>
  <si>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</si>
  <si>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</si>
  <si>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</si>
  <si>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</si>
  <si>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</si>
  <si>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Result</t>
  </si>
  <si>
    <t>121422</t>
  </si>
  <si>
    <t>PalletOne of North Carolina</t>
  </si>
  <si>
    <t>Wood Delivery</t>
  </si>
  <si>
    <t>11747564</t>
  </si>
  <si>
    <t>Mixed Hardwood</t>
  </si>
  <si>
    <t>17.10.2022</t>
  </si>
  <si>
    <t>3:38:43</t>
  </si>
  <si>
    <t>4:07:04</t>
  </si>
  <si>
    <t>122491</t>
  </si>
  <si>
    <t>McDowell Lumber and Pallet Co.</t>
  </si>
  <si>
    <t>11749731</t>
  </si>
  <si>
    <t>12:06:45</t>
  </si>
  <si>
    <t>12:37:37</t>
  </si>
  <si>
    <t>126249</t>
  </si>
  <si>
    <t>Kepley-Frank Hardwood Co.</t>
  </si>
  <si>
    <t>11749509</t>
  </si>
  <si>
    <t>10:48:21</t>
  </si>
  <si>
    <t>11:31:18</t>
  </si>
  <si>
    <t>11749829</t>
  </si>
  <si>
    <t>12:56:05</t>
  </si>
  <si>
    <t>13:27:29</t>
  </si>
  <si>
    <t>11750005</t>
  </si>
  <si>
    <t>16:31:01</t>
  </si>
  <si>
    <t>16:53:06</t>
  </si>
  <si>
    <t>131973</t>
  </si>
  <si>
    <t>Shaver Wood Products LLC</t>
  </si>
  <si>
    <t>11748751</t>
  </si>
  <si>
    <t>7:46:26</t>
  </si>
  <si>
    <t>8:10:49</t>
  </si>
  <si>
    <t>132348</t>
  </si>
  <si>
    <t>Uwharrie Lumber Company</t>
  </si>
  <si>
    <t>LZ-Uwharrie Lumber Sawdust</t>
  </si>
  <si>
    <t>11749616</t>
  </si>
  <si>
    <t>11:23:31</t>
  </si>
  <si>
    <t>11:53:02</t>
  </si>
  <si>
    <t>133775</t>
  </si>
  <si>
    <t>High Rock Forest Products</t>
  </si>
  <si>
    <t>11749446</t>
  </si>
  <si>
    <t>10:37:44</t>
  </si>
  <si>
    <t>11:02:02</t>
  </si>
  <si>
    <t>11750049</t>
  </si>
  <si>
    <t>18:11:04</t>
  </si>
  <si>
    <t>18:37:34</t>
  </si>
  <si>
    <t>141481</t>
  </si>
  <si>
    <t>Mayo River Lumber Company</t>
  </si>
  <si>
    <t>11748556</t>
  </si>
  <si>
    <t>7:04:01</t>
  </si>
  <si>
    <t>7:28:41</t>
  </si>
  <si>
    <t>1474070</t>
  </si>
  <si>
    <t>Sawdust     Pine             -    - -</t>
  </si>
  <si>
    <t>122405</t>
  </si>
  <si>
    <t>Jordan Lumber &amp; Supply</t>
  </si>
  <si>
    <t>11747139</t>
  </si>
  <si>
    <t>Southern Yellow Pine</t>
  </si>
  <si>
    <t>2:07:02</t>
  </si>
  <si>
    <t>2:28:20</t>
  </si>
  <si>
    <t>11747901</t>
  </si>
  <si>
    <t>4:46:33</t>
  </si>
  <si>
    <t>5:06:07</t>
  </si>
  <si>
    <t>11748116</t>
  </si>
  <si>
    <t>5:31:35</t>
  </si>
  <si>
    <t>5:49:51</t>
  </si>
  <si>
    <t>11748729</t>
  </si>
  <si>
    <t>7:39:23</t>
  </si>
  <si>
    <t>8:00:14</t>
  </si>
  <si>
    <t>11748947</t>
  </si>
  <si>
    <t>8:33:26</t>
  </si>
  <si>
    <t>8:51:42</t>
  </si>
  <si>
    <t>11749491</t>
  </si>
  <si>
    <t>10:41:08</t>
  </si>
  <si>
    <t>11:12:47</t>
  </si>
  <si>
    <t>11749729</t>
  </si>
  <si>
    <t>12:05:25</t>
  </si>
  <si>
    <t>12:23:28</t>
  </si>
  <si>
    <t>11749999</t>
  </si>
  <si>
    <t>16:16:06</t>
  </si>
  <si>
    <t>16:37:58</t>
  </si>
  <si>
    <t>11750057</t>
  </si>
  <si>
    <t>20:32:42</t>
  </si>
  <si>
    <t>21:09:00</t>
  </si>
  <si>
    <t>11750145</t>
  </si>
  <si>
    <t>23:53:38</t>
  </si>
  <si>
    <t>122406</t>
  </si>
  <si>
    <t>H. W. Culp Lumber Co.</t>
  </si>
  <si>
    <t>11747907</t>
  </si>
  <si>
    <t>4:48:15</t>
  </si>
  <si>
    <t>5:10:57</t>
  </si>
  <si>
    <t>11748550</t>
  </si>
  <si>
    <t>7:01:17</t>
  </si>
  <si>
    <t>7:25:37</t>
  </si>
  <si>
    <t>11749402</t>
  </si>
  <si>
    <t>10:16:12</t>
  </si>
  <si>
    <t>10:41:35</t>
  </si>
  <si>
    <t>11749834</t>
  </si>
  <si>
    <t>13:05:10</t>
  </si>
  <si>
    <t>13:33:01</t>
  </si>
  <si>
    <t>130657</t>
  </si>
  <si>
    <t>S &amp; L Sawmills</t>
  </si>
  <si>
    <t>11747016</t>
  </si>
  <si>
    <t>1:32:18</t>
  </si>
  <si>
    <t>1:49:19</t>
  </si>
  <si>
    <t>11748000</t>
  </si>
  <si>
    <t>5:07:14</t>
  </si>
  <si>
    <t>5:25:43</t>
  </si>
  <si>
    <t>131860</t>
  </si>
  <si>
    <t>Hopkins Lumber Contractors Inc</t>
  </si>
  <si>
    <t>11747542</t>
  </si>
  <si>
    <t>3:34:26</t>
  </si>
  <si>
    <t>3:51:35</t>
  </si>
  <si>
    <t>11747560</t>
  </si>
  <si>
    <t>3:37:09</t>
  </si>
  <si>
    <t>4:00:32</t>
  </si>
  <si>
    <t>11748343</t>
  </si>
  <si>
    <t>6:21:07</t>
  </si>
  <si>
    <t>6:41:39</t>
  </si>
  <si>
    <t>LZ-Hopkins-Critz Mill</t>
  </si>
  <si>
    <t>11749399</t>
  </si>
  <si>
    <t>10:15:12</t>
  </si>
  <si>
    <t>10:34:43</t>
  </si>
  <si>
    <t>11750016</t>
  </si>
  <si>
    <t>17:18:31</t>
  </si>
  <si>
    <t>17:53:36</t>
  </si>
  <si>
    <t>132671</t>
  </si>
  <si>
    <t>Piedmont Hardwood Lumber Co. Inc</t>
  </si>
  <si>
    <t>11748953</t>
  </si>
  <si>
    <t>8:35:14</t>
  </si>
  <si>
    <t>9:11:08</t>
  </si>
  <si>
    <t>11749913</t>
  </si>
  <si>
    <t>14:57:23</t>
  </si>
  <si>
    <t>15:20:10</t>
  </si>
  <si>
    <t>133767</t>
  </si>
  <si>
    <t>Carolina Wood Enterprises</t>
  </si>
  <si>
    <t>11748147</t>
  </si>
  <si>
    <t>5:38:06</t>
  </si>
  <si>
    <t>6:13:54</t>
  </si>
  <si>
    <t>134196</t>
  </si>
  <si>
    <t>Turman Sawmill Inc.</t>
  </si>
  <si>
    <t>11750035</t>
  </si>
  <si>
    <t>17:57:37</t>
  </si>
  <si>
    <t>18:25:13</t>
  </si>
  <si>
    <t>141476</t>
  </si>
  <si>
    <t>GPC Land and Timber LLC</t>
  </si>
  <si>
    <t>11749175</t>
  </si>
  <si>
    <t>9:23:30</t>
  </si>
  <si>
    <t>9:52:16</t>
  </si>
  <si>
    <t>1506200</t>
  </si>
  <si>
    <t>Chips         pine        -    - d</t>
  </si>
  <si>
    <t>121423</t>
  </si>
  <si>
    <t>Canfor - New South Lumber Co.</t>
  </si>
  <si>
    <t>11747999</t>
  </si>
  <si>
    <t>5:05:44</t>
  </si>
  <si>
    <t>5:23:52</t>
  </si>
  <si>
    <t>11748006</t>
  </si>
  <si>
    <t>5:08:48</t>
  </si>
  <si>
    <t>5:35:24</t>
  </si>
  <si>
    <t>11748258</t>
  </si>
  <si>
    <t>6:00:21</t>
  </si>
  <si>
    <t>6:37:29</t>
  </si>
  <si>
    <t>11748942</t>
  </si>
  <si>
    <t>8:30:24</t>
  </si>
  <si>
    <t>8:54:17</t>
  </si>
  <si>
    <t>11749514</t>
  </si>
  <si>
    <t>10:52:13</t>
  </si>
  <si>
    <t>11:33:09</t>
  </si>
  <si>
    <t>11749611</t>
  </si>
  <si>
    <t>11:19:36</t>
  </si>
  <si>
    <t>11:54:47</t>
  </si>
  <si>
    <t>11749778</t>
  </si>
  <si>
    <t>12:28:38</t>
  </si>
  <si>
    <t>13:35:20</t>
  </si>
  <si>
    <t>11749907</t>
  </si>
  <si>
    <t>14:31:15</t>
  </si>
  <si>
    <t>15:02:40</t>
  </si>
  <si>
    <t>11749978</t>
  </si>
  <si>
    <t>16:12:02</t>
  </si>
  <si>
    <t>16:31:51</t>
  </si>
  <si>
    <t>11747075</t>
  </si>
  <si>
    <t>1:53:26</t>
  </si>
  <si>
    <t>2:12:54</t>
  </si>
  <si>
    <t>11747489</t>
  </si>
  <si>
    <t>3:19:59</t>
  </si>
  <si>
    <t>3:37:18</t>
  </si>
  <si>
    <t>11747567</t>
  </si>
  <si>
    <t>3:40:12</t>
  </si>
  <si>
    <t>4:03:15</t>
  </si>
  <si>
    <t>11747760</t>
  </si>
  <si>
    <t>4:18:29</t>
  </si>
  <si>
    <t>4:39:58</t>
  </si>
  <si>
    <t>11748176</t>
  </si>
  <si>
    <t>5:46:47</t>
  </si>
  <si>
    <t>6:11:43</t>
  </si>
  <si>
    <t>11748346</t>
  </si>
  <si>
    <t>6:22:58</t>
  </si>
  <si>
    <t>6:57:49</t>
  </si>
  <si>
    <t>11748605</t>
  </si>
  <si>
    <t>7:17:59</t>
  </si>
  <si>
    <t>7:38:35</t>
  </si>
  <si>
    <t>11748620</t>
  </si>
  <si>
    <t>7:19:42</t>
  </si>
  <si>
    <t>7:40:22</t>
  </si>
  <si>
    <t>11748969</t>
  </si>
  <si>
    <t>8:37:23</t>
  </si>
  <si>
    <t>8:58:07</t>
  </si>
  <si>
    <t>11749114</t>
  </si>
  <si>
    <t>9:14:12</t>
  </si>
  <si>
    <t>9:38:16</t>
  </si>
  <si>
    <t>11749406</t>
  </si>
  <si>
    <t>10:18:18</t>
  </si>
  <si>
    <t>10:38:43</t>
  </si>
  <si>
    <t>11749577</t>
  </si>
  <si>
    <t>11:10:37</t>
  </si>
  <si>
    <t>11:34:53</t>
  </si>
  <si>
    <t>11749811</t>
  </si>
  <si>
    <t>12:49:25</t>
  </si>
  <si>
    <t>13:09:03</t>
  </si>
  <si>
    <t>11747765</t>
  </si>
  <si>
    <t>4:20:24</t>
  </si>
  <si>
    <t>4:49:58</t>
  </si>
  <si>
    <t>11748757</t>
  </si>
  <si>
    <t>7:50:11</t>
  </si>
  <si>
    <t>8:09:26</t>
  </si>
  <si>
    <t>11748808</t>
  </si>
  <si>
    <t>8:02:30</t>
  </si>
  <si>
    <t>8:31:56</t>
  </si>
  <si>
    <t>11749242</t>
  </si>
  <si>
    <t>9:37:02</t>
  </si>
  <si>
    <t>9:56:55</t>
  </si>
  <si>
    <t>11749290</t>
  </si>
  <si>
    <t>9:49:17</t>
  </si>
  <si>
    <t>10:23:31</t>
  </si>
  <si>
    <t>126302</t>
  </si>
  <si>
    <t>Troy Lumber Company</t>
  </si>
  <si>
    <t>LZ Troy Lumber Chipmill</t>
  </si>
  <si>
    <t>11747493</t>
  </si>
  <si>
    <t>3:21:33</t>
  </si>
  <si>
    <t>3:48:28</t>
  </si>
  <si>
    <t>11749652</t>
  </si>
  <si>
    <t>11:29:12</t>
  </si>
  <si>
    <t>12:12:48</t>
  </si>
  <si>
    <t>11749955</t>
  </si>
  <si>
    <t>15:38:06</t>
  </si>
  <si>
    <t>16:12:21</t>
  </si>
  <si>
    <t>LZ Troy Lumber Sawmill</t>
  </si>
  <si>
    <t>11749511</t>
  </si>
  <si>
    <t>10:50:31</t>
  </si>
  <si>
    <t>11:24:11</t>
  </si>
  <si>
    <t>11749574</t>
  </si>
  <si>
    <t>11:06:55</t>
  </si>
  <si>
    <t>11:47:17</t>
  </si>
  <si>
    <t>11749612</t>
  </si>
  <si>
    <t>11:21:27</t>
  </si>
  <si>
    <t>12:10:44</t>
  </si>
  <si>
    <t>11749830</t>
  </si>
  <si>
    <t>12:57:59</t>
  </si>
  <si>
    <t>13:45:14</t>
  </si>
  <si>
    <t>11749876</t>
  </si>
  <si>
    <t>13:40:43</t>
  </si>
  <si>
    <t>14:29:46</t>
  </si>
  <si>
    <t>11749906</t>
  </si>
  <si>
    <t>14:29:44</t>
  </si>
  <si>
    <t>14:49:47</t>
  </si>
  <si>
    <t>11748699</t>
  </si>
  <si>
    <t>7:33:07</t>
  </si>
  <si>
    <t>7:57:45</t>
  </si>
  <si>
    <t>11746969</t>
  </si>
  <si>
    <t>1:14:57</t>
  </si>
  <si>
    <t>1:33:29</t>
  </si>
  <si>
    <t>11748310</t>
  </si>
  <si>
    <t>6:08:59</t>
  </si>
  <si>
    <t>6:43:32</t>
  </si>
  <si>
    <t>11749794</t>
  </si>
  <si>
    <t>12:30:25</t>
  </si>
  <si>
    <t>13:30:36</t>
  </si>
  <si>
    <t>11750058</t>
  </si>
  <si>
    <t>21:10:08</t>
  </si>
  <si>
    <t>21:29:09</t>
  </si>
  <si>
    <t>131974</t>
  </si>
  <si>
    <t>Southern Veneer Specialty Products</t>
  </si>
  <si>
    <t>11748268</t>
  </si>
  <si>
    <t>6:04:24</t>
  </si>
  <si>
    <t>6:35:22</t>
  </si>
  <si>
    <t>11749420</t>
  </si>
  <si>
    <t>10:19:45</t>
  </si>
  <si>
    <t>10:54:36</t>
  </si>
  <si>
    <t>132367</t>
  </si>
  <si>
    <t>Boise Cascade Company</t>
  </si>
  <si>
    <t>11750053</t>
  </si>
  <si>
    <t>20:20:27</t>
  </si>
  <si>
    <t>20:41:42</t>
  </si>
  <si>
    <t>11749361</t>
  </si>
  <si>
    <t>10:03:55</t>
  </si>
  <si>
    <t>10:32:16</t>
  </si>
  <si>
    <t>11750031</t>
  </si>
  <si>
    <t>17:35:59</t>
  </si>
  <si>
    <t>18:06:14</t>
  </si>
  <si>
    <t>11748780</t>
  </si>
  <si>
    <t>7:51:34</t>
  </si>
  <si>
    <t>8:24:09</t>
  </si>
  <si>
    <t>133777</t>
  </si>
  <si>
    <t>Woodgrain Inc</t>
  </si>
  <si>
    <t>LZ Woodgrain - Independence VA</t>
  </si>
  <si>
    <t>11747789</t>
  </si>
  <si>
    <t>4:25:25</t>
  </si>
  <si>
    <t>5:03:45</t>
  </si>
  <si>
    <t>11748395</t>
  </si>
  <si>
    <t>6:26:40</t>
  </si>
  <si>
    <t>7:09:23</t>
  </si>
  <si>
    <t>11749273</t>
  </si>
  <si>
    <t>White Pine</t>
  </si>
  <si>
    <t>9:41:22</t>
  </si>
  <si>
    <t>10:10:21</t>
  </si>
  <si>
    <t>11749395</t>
  </si>
  <si>
    <t>10:13:06</t>
  </si>
  <si>
    <t>10:43:12</t>
  </si>
  <si>
    <t>11749490</t>
  </si>
  <si>
    <t>10:39:28</t>
  </si>
  <si>
    <t>11:08:53</t>
  </si>
  <si>
    <t>11749654</t>
  </si>
  <si>
    <t>11:31:00</t>
  </si>
  <si>
    <t>12:21:51</t>
  </si>
  <si>
    <t>11749837</t>
  </si>
  <si>
    <t>13:08:41</t>
  </si>
  <si>
    <t>14:13:21</t>
  </si>
  <si>
    <t>11750055</t>
  </si>
  <si>
    <t>20:28:32</t>
  </si>
  <si>
    <t>21:07:17</t>
  </si>
  <si>
    <t>11749196</t>
  </si>
  <si>
    <t>9:26:49</t>
  </si>
  <si>
    <t>9:53:57</t>
  </si>
  <si>
    <t>11749656</t>
  </si>
  <si>
    <t>11:33:38</t>
  </si>
  <si>
    <t>12:34:45</t>
  </si>
  <si>
    <t>11749836</t>
  </si>
  <si>
    <t>13:06:53</t>
  </si>
  <si>
    <t>13:57:30</t>
  </si>
  <si>
    <t>11749944</t>
  </si>
  <si>
    <t>15:16:35</t>
  </si>
  <si>
    <t>15:39:16</t>
  </si>
  <si>
    <t>134395</t>
  </si>
  <si>
    <t>L &amp; E Lumber Inc</t>
  </si>
  <si>
    <t>11749849</t>
  </si>
  <si>
    <t>13:14:28</t>
  </si>
  <si>
    <t>14:20:49</t>
  </si>
  <si>
    <t>812274</t>
  </si>
  <si>
    <t>Chips         dec.wood    -    - d</t>
  </si>
  <si>
    <t>11748390</t>
  </si>
  <si>
    <t>6:24:53</t>
  </si>
  <si>
    <t>6:56:02</t>
  </si>
  <si>
    <t>11749069</t>
  </si>
  <si>
    <t>9:00:26</t>
  </si>
  <si>
    <t>9:23:31</t>
  </si>
  <si>
    <t>11749914</t>
  </si>
  <si>
    <t>14:59:46</t>
  </si>
  <si>
    <t>15:34:02</t>
  </si>
  <si>
    <t>11750050</t>
  </si>
  <si>
    <t>18:48:58</t>
  </si>
  <si>
    <t>19:07:11</t>
  </si>
  <si>
    <t>11750051</t>
  </si>
  <si>
    <t>19:02:43</t>
  </si>
  <si>
    <t>19:21:58</t>
  </si>
  <si>
    <t>11750056</t>
  </si>
  <si>
    <t>20:30:20</t>
  </si>
  <si>
    <t>20:52:02</t>
  </si>
  <si>
    <t>11750139</t>
  </si>
  <si>
    <t>21:34:30</t>
  </si>
  <si>
    <t>21:53:27</t>
  </si>
  <si>
    <t>11748262</t>
  </si>
  <si>
    <t>6:02:08</t>
  </si>
  <si>
    <t>6:25:53</t>
  </si>
  <si>
    <t>11749851</t>
  </si>
  <si>
    <t>13:16:14</t>
  </si>
  <si>
    <t>13:39:07</t>
  </si>
  <si>
    <t>11749952</t>
  </si>
  <si>
    <t>15:34:12</t>
  </si>
  <si>
    <t>15:55:54</t>
  </si>
  <si>
    <t>11750012</t>
  </si>
  <si>
    <t>16:56:59</t>
  </si>
  <si>
    <t>17:13:37</t>
  </si>
  <si>
    <t>11750034</t>
  </si>
  <si>
    <t>Poplar</t>
  </si>
  <si>
    <t>17:44:38</t>
  </si>
  <si>
    <t>18:18:01</t>
  </si>
  <si>
    <t>11750052</t>
  </si>
  <si>
    <t>19:05:55</t>
  </si>
  <si>
    <t>19:35:16</t>
  </si>
  <si>
    <t>1545607</t>
  </si>
  <si>
    <t>Pre-Consumer RC Solid Wood Chips</t>
  </si>
  <si>
    <t>136514</t>
  </si>
  <si>
    <t>Atlantic Building Components</t>
  </si>
  <si>
    <t>Recycling</t>
  </si>
  <si>
    <t>11749713</t>
  </si>
  <si>
    <t>11:56:56</t>
  </si>
  <si>
    <t>13:04:28</t>
  </si>
  <si>
    <t>136546</t>
  </si>
  <si>
    <t>H&amp;M Wood Preserving Inc.</t>
  </si>
  <si>
    <t>11749284</t>
  </si>
  <si>
    <t>9:47:31</t>
  </si>
  <si>
    <t>10:16:33</t>
  </si>
  <si>
    <t>11749668</t>
  </si>
  <si>
    <t>11:43:21</t>
  </si>
  <si>
    <t>12:48:40</t>
  </si>
  <si>
    <t>151531</t>
  </si>
  <si>
    <t>Faces South Inc</t>
  </si>
  <si>
    <t>11749813</t>
  </si>
  <si>
    <t>12:51:14</t>
  </si>
  <si>
    <t>13:29:20</t>
  </si>
  <si>
    <t>1558234</t>
  </si>
  <si>
    <t>In-woods chips  coniferous w. -    - d</t>
  </si>
  <si>
    <t>133738</t>
  </si>
  <si>
    <t>Pine State Group Inc</t>
  </si>
  <si>
    <t>LZ Pine State - Pelham</t>
  </si>
  <si>
    <t>11748830</t>
  </si>
  <si>
    <t>8:08:58</t>
  </si>
  <si>
    <t>8:48:12</t>
  </si>
  <si>
    <t>133808</t>
  </si>
  <si>
    <t>Bowling Logging and Chipping Inc.</t>
  </si>
  <si>
    <t>LZ-Bowling-Rake's Tract</t>
  </si>
  <si>
    <t>11749745</t>
  </si>
  <si>
    <t>12:17:25</t>
  </si>
  <si>
    <t>13:13:35</t>
  </si>
  <si>
    <t>148916</t>
  </si>
  <si>
    <t>Piedmont Timber Inc.</t>
  </si>
  <si>
    <t>LZ-PiedmontTim-Sims Tract</t>
  </si>
  <si>
    <t>11749957</t>
  </si>
  <si>
    <t>15:39:46</t>
  </si>
  <si>
    <t>15:59:14</t>
  </si>
  <si>
    <t>11750054</t>
  </si>
  <si>
    <t>20:26:54</t>
  </si>
  <si>
    <t>20:53:49</t>
  </si>
  <si>
    <t>1558235</t>
  </si>
  <si>
    <t>In-woods chips  deciduous w. -    - d</t>
  </si>
  <si>
    <t>151104</t>
  </si>
  <si>
    <t>Falling Oak Timber</t>
  </si>
  <si>
    <t>LZ-FallingOak-Coe Tract</t>
  </si>
  <si>
    <t>11749248</t>
  </si>
  <si>
    <t>9:39:25</t>
  </si>
  <si>
    <t>10:06:10</t>
  </si>
  <si>
    <t>11749743</t>
  </si>
  <si>
    <t>12:16:05</t>
  </si>
  <si>
    <t>12:50:17</t>
  </si>
  <si>
    <t>11752979</t>
  </si>
  <si>
    <t>18.10.2022</t>
  </si>
  <si>
    <t>8:25:41</t>
  </si>
  <si>
    <t>9:03:21</t>
  </si>
  <si>
    <t>11753907</t>
  </si>
  <si>
    <t>13:28:28</t>
  </si>
  <si>
    <t>13:56:22</t>
  </si>
  <si>
    <t>11753451</t>
  </si>
  <si>
    <t>10:22:30</t>
  </si>
  <si>
    <t>10:59:26</t>
  </si>
  <si>
    <t>11753916</t>
  </si>
  <si>
    <t>13:45:44</t>
  </si>
  <si>
    <t>14:19:44</t>
  </si>
  <si>
    <t>11753992</t>
  </si>
  <si>
    <t>15:30:30</t>
  </si>
  <si>
    <t>15:54:50</t>
  </si>
  <si>
    <t>131652</t>
  </si>
  <si>
    <t>Home Lumber Company</t>
  </si>
  <si>
    <t>11753753</t>
  </si>
  <si>
    <t>11:56:13</t>
  </si>
  <si>
    <t>12:21:20</t>
  </si>
  <si>
    <t>11754006</t>
  </si>
  <si>
    <t>15:47:37</t>
  </si>
  <si>
    <t>16:06:17</t>
  </si>
  <si>
    <t>11751042</t>
  </si>
  <si>
    <t>3:16:24</t>
  </si>
  <si>
    <t>3:36:08</t>
  </si>
  <si>
    <t>11751043</t>
  </si>
  <si>
    <t>3:30:12</t>
  </si>
  <si>
    <t>3:47:50</t>
  </si>
  <si>
    <t>11752456</t>
  </si>
  <si>
    <t>6:33:16</t>
  </si>
  <si>
    <t>6:51:01</t>
  </si>
  <si>
    <t>11753420</t>
  </si>
  <si>
    <t>10:12:45</t>
  </si>
  <si>
    <t>10:34:00</t>
  </si>
  <si>
    <t>11752761</t>
  </si>
  <si>
    <t>7:38:25</t>
  </si>
  <si>
    <t>7:58:39</t>
  </si>
  <si>
    <t>11753479</t>
  </si>
  <si>
    <t>10:27:18</t>
  </si>
  <si>
    <t>11:09:27</t>
  </si>
  <si>
    <t>11753775</t>
  </si>
  <si>
    <t>12:02:55</t>
  </si>
  <si>
    <t>12:38:45</t>
  </si>
  <si>
    <t>11753940</t>
  </si>
  <si>
    <t>14:22:54</t>
  </si>
  <si>
    <t>14:47:13</t>
  </si>
  <si>
    <t>134020</t>
  </si>
  <si>
    <t>Stoneville Lumber Co., Inc</t>
  </si>
  <si>
    <t>11753778</t>
  </si>
  <si>
    <t>12:04:40</t>
  </si>
  <si>
    <t>12:52:01</t>
  </si>
  <si>
    <t>141453</t>
  </si>
  <si>
    <t>Hendrix Lumber Co.</t>
  </si>
  <si>
    <t>11754077</t>
  </si>
  <si>
    <t>17:14:57</t>
  </si>
  <si>
    <t>17:40:27</t>
  </si>
  <si>
    <t>LZ-Canfor-S</t>
  </si>
  <si>
    <t>11752961</t>
  </si>
  <si>
    <t>Shavings</t>
  </si>
  <si>
    <t>8:22:10</t>
  </si>
  <si>
    <t>8:44:28</t>
  </si>
  <si>
    <t>11751871</t>
  </si>
  <si>
    <t>4:31:56</t>
  </si>
  <si>
    <t>5:09:33</t>
  </si>
  <si>
    <t>11752583</t>
  </si>
  <si>
    <t>19:07:26</t>
  </si>
  <si>
    <t>19:28:13</t>
  </si>
  <si>
    <t>11752834</t>
  </si>
  <si>
    <t>7:57:19</t>
  </si>
  <si>
    <t>8:26:52</t>
  </si>
  <si>
    <t>11753022</t>
  </si>
  <si>
    <t>8:34:30</t>
  </si>
  <si>
    <t>9:09:58</t>
  </si>
  <si>
    <t>11753657</t>
  </si>
  <si>
    <t>11:25:36</t>
  </si>
  <si>
    <t>11:54:37</t>
  </si>
  <si>
    <t>11753755</t>
  </si>
  <si>
    <t>11:57:54</t>
  </si>
  <si>
    <t>12:28:42</t>
  </si>
  <si>
    <t>11754140</t>
  </si>
  <si>
    <t>22:27:56</t>
  </si>
  <si>
    <t>22:48:24</t>
  </si>
  <si>
    <t>11751874</t>
  </si>
  <si>
    <t>4:46:50</t>
  </si>
  <si>
    <t>5:11:45</t>
  </si>
  <si>
    <t>11753329</t>
  </si>
  <si>
    <t>9:46:56</t>
  </si>
  <si>
    <t>10:13:42</t>
  </si>
  <si>
    <t>11753843</t>
  </si>
  <si>
    <t>12:38:00</t>
  </si>
  <si>
    <t>13:01:43</t>
  </si>
  <si>
    <t>11753982</t>
  </si>
  <si>
    <t>15:13:11</t>
  </si>
  <si>
    <t>15:35:40</t>
  </si>
  <si>
    <t>11750496</t>
  </si>
  <si>
    <t>2:20:07</t>
  </si>
  <si>
    <t>2:48:48</t>
  </si>
  <si>
    <t>11751048</t>
  </si>
  <si>
    <t>4:09:51</t>
  </si>
  <si>
    <t>4:29:46</t>
  </si>
  <si>
    <t>131651</t>
  </si>
  <si>
    <t>Triple-N Lumber</t>
  </si>
  <si>
    <t>11753212</t>
  </si>
  <si>
    <t>9:22:02</t>
  </si>
  <si>
    <t>9:54:09</t>
  </si>
  <si>
    <t>131853</t>
  </si>
  <si>
    <t>Pine Products, LLC</t>
  </si>
  <si>
    <t>11754051</t>
  </si>
  <si>
    <t>16:34:02</t>
  </si>
  <si>
    <t>17:12:11</t>
  </si>
  <si>
    <t>11752468</t>
  </si>
  <si>
    <t>6:36:46</t>
  </si>
  <si>
    <t>7:03:20</t>
  </si>
  <si>
    <t>11750491</t>
  </si>
  <si>
    <t>1:19:23</t>
  </si>
  <si>
    <t>1:47:26</t>
  </si>
  <si>
    <t>11754138</t>
  </si>
  <si>
    <t>20:36:24</t>
  </si>
  <si>
    <t>20:55:40</t>
  </si>
  <si>
    <t>11753444</t>
  </si>
  <si>
    <t>10:19:14</t>
  </si>
  <si>
    <t>10:45:00</t>
  </si>
  <si>
    <t>11754080</t>
  </si>
  <si>
    <t>17:34:15</t>
  </si>
  <si>
    <t>17:59:27</t>
  </si>
  <si>
    <t>11752301</t>
  </si>
  <si>
    <t>6:00:34</t>
  </si>
  <si>
    <t>6:18:11</t>
  </si>
  <si>
    <t>11752654</t>
  </si>
  <si>
    <t>7:15:17</t>
  </si>
  <si>
    <t>7:37:16</t>
  </si>
  <si>
    <t>11753499</t>
  </si>
  <si>
    <t>10:33:31</t>
  </si>
  <si>
    <t>11:20:22</t>
  </si>
  <si>
    <t>11752581</t>
  </si>
  <si>
    <t>18:14:06</t>
  </si>
  <si>
    <t>18:30:24</t>
  </si>
  <si>
    <t>11753773</t>
  </si>
  <si>
    <t>12:01:14</t>
  </si>
  <si>
    <t>12:34:04</t>
  </si>
  <si>
    <t>11754139</t>
  </si>
  <si>
    <t>20:43:59</t>
  </si>
  <si>
    <t>21:09:13</t>
  </si>
  <si>
    <t>152405</t>
  </si>
  <si>
    <t>Sandhills Consolidated Services Inc</t>
  </si>
  <si>
    <t>11753190</t>
  </si>
  <si>
    <t>9:13:53</t>
  </si>
  <si>
    <t>9:41:54</t>
  </si>
  <si>
    <t>11751869</t>
  </si>
  <si>
    <t>4:27:17</t>
  </si>
  <si>
    <t>4:47:44</t>
  </si>
  <si>
    <t>11751873</t>
  </si>
  <si>
    <t>4:39:41</t>
  </si>
  <si>
    <t>5:07:57</t>
  </si>
  <si>
    <t>11751875</t>
  </si>
  <si>
    <t>5:03:05</t>
  </si>
  <si>
    <t>5:21:43</t>
  </si>
  <si>
    <t>11752077</t>
  </si>
  <si>
    <t>5:13:24</t>
  </si>
  <si>
    <t>5:32:20</t>
  </si>
  <si>
    <t>11753376</t>
  </si>
  <si>
    <t>9:59:17</t>
  </si>
  <si>
    <t>10:17:12</t>
  </si>
  <si>
    <t>11753859</t>
  </si>
  <si>
    <t>12:48:52</t>
  </si>
  <si>
    <t>13:07:55</t>
  </si>
  <si>
    <t>11753906</t>
  </si>
  <si>
    <t>13:26:36</t>
  </si>
  <si>
    <t>13:49:16</t>
  </si>
  <si>
    <t>11754048</t>
  </si>
  <si>
    <t>16:31:57</t>
  </si>
  <si>
    <t>16:54:58</t>
  </si>
  <si>
    <t>11751044</t>
  </si>
  <si>
    <t>3:38:19</t>
  </si>
  <si>
    <t>3:59:08</t>
  </si>
  <si>
    <t>11751866</t>
  </si>
  <si>
    <t>4:15:02</t>
  </si>
  <si>
    <t>4:34:19</t>
  </si>
  <si>
    <t>11752365</t>
  </si>
  <si>
    <t>6:18:21</t>
  </si>
  <si>
    <t>6:37:37</t>
  </si>
  <si>
    <t>11752558</t>
  </si>
  <si>
    <t>6:54:44</t>
  </si>
  <si>
    <t>7:16:00</t>
  </si>
  <si>
    <t>11752607</t>
  </si>
  <si>
    <t>7:07:05</t>
  </si>
  <si>
    <t>7:25:24</t>
  </si>
  <si>
    <t>11753120</t>
  </si>
  <si>
    <t>8:59:13</t>
  </si>
  <si>
    <t>9:32:06</t>
  </si>
  <si>
    <t>11753251</t>
  </si>
  <si>
    <t>9:29:51</t>
  </si>
  <si>
    <t>10:11:02</t>
  </si>
  <si>
    <t>11753306</t>
  </si>
  <si>
    <t>9:40:01</t>
  </si>
  <si>
    <t>10:02:57</t>
  </si>
  <si>
    <t>11753422</t>
  </si>
  <si>
    <t>10:14:16</t>
  </si>
  <si>
    <t>10:32:39</t>
  </si>
  <si>
    <t>11753697</t>
  </si>
  <si>
    <t>11:38:14</t>
  </si>
  <si>
    <t>12:26:23</t>
  </si>
  <si>
    <t>11753840</t>
  </si>
  <si>
    <t>12:35:02</t>
  </si>
  <si>
    <t>12:56:14</t>
  </si>
  <si>
    <t>11753977</t>
  </si>
  <si>
    <t>15:02:23</t>
  </si>
  <si>
    <t>15:21:22</t>
  </si>
  <si>
    <t>11751870</t>
  </si>
  <si>
    <t>4:28:49</t>
  </si>
  <si>
    <t>5:04:14</t>
  </si>
  <si>
    <t>11752555</t>
  </si>
  <si>
    <t>6:52:56</t>
  </si>
  <si>
    <t>7:12:21</t>
  </si>
  <si>
    <t>11752790</t>
  </si>
  <si>
    <t>7:45:35</t>
  </si>
  <si>
    <t>8:15:00</t>
  </si>
  <si>
    <t>11752818</t>
  </si>
  <si>
    <t>7:51:55</t>
  </si>
  <si>
    <t>8:23:11</t>
  </si>
  <si>
    <t>11753449</t>
  </si>
  <si>
    <t>10:20:46</t>
  </si>
  <si>
    <t>10:38:24</t>
  </si>
  <si>
    <t>11753962</t>
  </si>
  <si>
    <t>14:44:56</t>
  </si>
  <si>
    <t>15:04:56</t>
  </si>
  <si>
    <t>11753978</t>
  </si>
  <si>
    <t>15:05:46</t>
  </si>
  <si>
    <t>15:31:05</t>
  </si>
  <si>
    <t>11752745</t>
  </si>
  <si>
    <t>7:36:42</t>
  </si>
  <si>
    <t>8:07:31</t>
  </si>
  <si>
    <t>11753635</t>
  </si>
  <si>
    <t>11:17:01</t>
  </si>
  <si>
    <t>11:52:46</t>
  </si>
  <si>
    <t>11753925</t>
  </si>
  <si>
    <t>14:06:13</t>
  </si>
  <si>
    <t>14:48:50</t>
  </si>
  <si>
    <t>11753051</t>
  </si>
  <si>
    <t>8:40:52</t>
  </si>
  <si>
    <t>9:20:59</t>
  </si>
  <si>
    <t>11753243</t>
  </si>
  <si>
    <t>9:26:07</t>
  </si>
  <si>
    <t>9:51:58</t>
  </si>
  <si>
    <t>11753626</t>
  </si>
  <si>
    <t>11:05:42</t>
  </si>
  <si>
    <t>11:27:22</t>
  </si>
  <si>
    <t>11753662</t>
  </si>
  <si>
    <t>11:28:26</t>
  </si>
  <si>
    <t>12:02:00</t>
  </si>
  <si>
    <t>11753695</t>
  </si>
  <si>
    <t>11:35:42</t>
  </si>
  <si>
    <t>12:14:34</t>
  </si>
  <si>
    <t>11753888</t>
  </si>
  <si>
    <t>13:05:54</t>
  </si>
  <si>
    <t>11753922</t>
  </si>
  <si>
    <t>14:00:18</t>
  </si>
  <si>
    <t>14:23:19</t>
  </si>
  <si>
    <t>11753957</t>
  </si>
  <si>
    <t>14:38:15</t>
  </si>
  <si>
    <t>14:55:56</t>
  </si>
  <si>
    <t>11754141</t>
  </si>
  <si>
    <t>22:34:24</t>
  </si>
  <si>
    <t>22:58:18</t>
  </si>
  <si>
    <t>11752525</t>
  </si>
  <si>
    <t>6:44:32</t>
  </si>
  <si>
    <t>7:06:28</t>
  </si>
  <si>
    <t>11752584</t>
  </si>
  <si>
    <t>19:09:29</t>
  </si>
  <si>
    <t>19:55:02</t>
  </si>
  <si>
    <t>11753016</t>
  </si>
  <si>
    <t>8:30:45</t>
  </si>
  <si>
    <t>9:15:23</t>
  </si>
  <si>
    <t>11753817</t>
  </si>
  <si>
    <t>12:19:56</t>
  </si>
  <si>
    <t>12:47:34</t>
  </si>
  <si>
    <t>11754061</t>
  </si>
  <si>
    <t>17:02:48</t>
  </si>
  <si>
    <t>17:20:51</t>
  </si>
  <si>
    <t>11750497</t>
  </si>
  <si>
    <t>2:35:04</t>
  </si>
  <si>
    <t>3:00:53</t>
  </si>
  <si>
    <t>11751047</t>
  </si>
  <si>
    <t>4:04:14</t>
  </si>
  <si>
    <t>4:24:12</t>
  </si>
  <si>
    <t>11752391</t>
  </si>
  <si>
    <t>6:58:35</t>
  </si>
  <si>
    <t>11752585</t>
  </si>
  <si>
    <t>19:20:24</t>
  </si>
  <si>
    <t>19:53:04</t>
  </si>
  <si>
    <t>11754142</t>
  </si>
  <si>
    <t>22:50:17</t>
  </si>
  <si>
    <t>23:11:46</t>
  </si>
  <si>
    <t>11754150</t>
  </si>
  <si>
    <t>19:50:05</t>
  </si>
  <si>
    <t>20:20:16</t>
  </si>
  <si>
    <t>11752844</t>
  </si>
  <si>
    <t>8:01:23</t>
  </si>
  <si>
    <t>8:39:09</t>
  </si>
  <si>
    <t>133776</t>
  </si>
  <si>
    <t>Hull Brothers Lumber Co.</t>
  </si>
  <si>
    <t>11752704</t>
  </si>
  <si>
    <t>7:26:50</t>
  </si>
  <si>
    <t>7:49:34</t>
  </si>
  <si>
    <t>11753167</t>
  </si>
  <si>
    <t>9:07:37</t>
  </si>
  <si>
    <t>9:43:42</t>
  </si>
  <si>
    <t>11752080</t>
  </si>
  <si>
    <t>5:46:58</t>
  </si>
  <si>
    <t>6:09:51</t>
  </si>
  <si>
    <t>11752296</t>
  </si>
  <si>
    <t>5:56:35</t>
  </si>
  <si>
    <t>6:21:25</t>
  </si>
  <si>
    <t>11754097</t>
  </si>
  <si>
    <t>17:47:21</t>
  </si>
  <si>
    <t>18:12:22</t>
  </si>
  <si>
    <t>11752582</t>
  </si>
  <si>
    <t>19:05:45</t>
  </si>
  <si>
    <t>19:30:24</t>
  </si>
  <si>
    <t>11752958</t>
  </si>
  <si>
    <t>8:20:34</t>
  </si>
  <si>
    <t>8:55:58</t>
  </si>
  <si>
    <t>11753770</t>
  </si>
  <si>
    <t>11:59:33</t>
  </si>
  <si>
    <t>12:36:22</t>
  </si>
  <si>
    <t>11753991</t>
  </si>
  <si>
    <t>15:28:09</t>
  </si>
  <si>
    <t>15:52:51</t>
  </si>
  <si>
    <t>11753917</t>
  </si>
  <si>
    <t>13:51:28</t>
  </si>
  <si>
    <t>14:21:53</t>
  </si>
  <si>
    <t>11752079</t>
  </si>
  <si>
    <t>5:44:34</t>
  </si>
  <si>
    <t>6:07:24</t>
  </si>
  <si>
    <t>11752964</t>
  </si>
  <si>
    <t>8:24:12</t>
  </si>
  <si>
    <t>9:00:50</t>
  </si>
  <si>
    <t>11753788</t>
  </si>
  <si>
    <t>12:12:43</t>
  </si>
  <si>
    <t>11752763</t>
  </si>
  <si>
    <t>7:40:02</t>
  </si>
  <si>
    <t>8:17:18</t>
  </si>
  <si>
    <t>11753404</t>
  </si>
  <si>
    <t>10:05:00</t>
  </si>
  <si>
    <t>10:28:42</t>
  </si>
  <si>
    <t>11750490</t>
  </si>
  <si>
    <t>1:16:34</t>
  </si>
  <si>
    <t>1:36:59</t>
  </si>
  <si>
    <t>11750495</t>
  </si>
  <si>
    <t>2:16:54</t>
  </si>
  <si>
    <t>2:37:14</t>
  </si>
  <si>
    <t>11751867</t>
  </si>
  <si>
    <t>4:21:54</t>
  </si>
  <si>
    <t>4:43:05</t>
  </si>
  <si>
    <t>11751868</t>
  </si>
  <si>
    <t>4:23:50</t>
  </si>
  <si>
    <t>5:05:45</t>
  </si>
  <si>
    <t>11752076</t>
  </si>
  <si>
    <t>5:11:19</t>
  </si>
  <si>
    <t>5:29:13</t>
  </si>
  <si>
    <t>11752356</t>
  </si>
  <si>
    <t>6:10:52</t>
  </si>
  <si>
    <t>6:39:23</t>
  </si>
  <si>
    <t>11754137</t>
  </si>
  <si>
    <t>20:16:09</t>
  </si>
  <si>
    <t>20:33:17</t>
  </si>
  <si>
    <t>11753653</t>
  </si>
  <si>
    <t>11:23:41</t>
  </si>
  <si>
    <t>11:42:43</t>
  </si>
  <si>
    <t>11753863</t>
  </si>
  <si>
    <t>12:58:15</t>
  </si>
  <si>
    <t>13:18:48</t>
  </si>
  <si>
    <t>11754046</t>
  </si>
  <si>
    <t>16:30:10</t>
  </si>
  <si>
    <t>17:00:54</t>
  </si>
  <si>
    <t>11754136</t>
  </si>
  <si>
    <t>19:29:45</t>
  </si>
  <si>
    <t>19:50:55</t>
  </si>
  <si>
    <t>11754143</t>
  </si>
  <si>
    <t>23:02:46</t>
  </si>
  <si>
    <t>23:21:31</t>
  </si>
  <si>
    <t>133809</t>
  </si>
  <si>
    <t>Watts Bumgarner &amp; Brown Inc.</t>
  </si>
  <si>
    <t>11752473</t>
  </si>
  <si>
    <t>6:39:16</t>
  </si>
  <si>
    <t>7:18:03</t>
  </si>
  <si>
    <t>145712</t>
  </si>
  <si>
    <t>Bumgarner Lumber Inc</t>
  </si>
  <si>
    <t>11753119</t>
  </si>
  <si>
    <t>8:57:44</t>
  </si>
  <si>
    <t>9:22:46</t>
  </si>
  <si>
    <t>11753661</t>
  </si>
  <si>
    <t>11:27:03</t>
  </si>
  <si>
    <t>12:00:16</t>
  </si>
  <si>
    <t>11753924</t>
  </si>
  <si>
    <t>14:04:18</t>
  </si>
  <si>
    <t>14:33:18</t>
  </si>
  <si>
    <t>137602</t>
  </si>
  <si>
    <t>Clayton Homes</t>
  </si>
  <si>
    <t>11752420</t>
  </si>
  <si>
    <t>6:31:01</t>
  </si>
  <si>
    <t>6:53:58</t>
  </si>
  <si>
    <t>143607</t>
  </si>
  <si>
    <t>Roseburg Forest Products</t>
  </si>
  <si>
    <t>11752078</t>
  </si>
  <si>
    <t>5:29:01</t>
  </si>
  <si>
    <t>5:50:24</t>
  </si>
  <si>
    <t>11753886</t>
  </si>
  <si>
    <t>13:04:10</t>
  </si>
  <si>
    <t>13:24:53</t>
  </si>
  <si>
    <t>141740</t>
  </si>
  <si>
    <t>Darrell Brian Garrett</t>
  </si>
  <si>
    <t>LZ - Garrett Logging Eden Tract</t>
  </si>
  <si>
    <t>11752646</t>
  </si>
  <si>
    <t>7:10:21</t>
  </si>
  <si>
    <t>7:31:10</t>
  </si>
  <si>
    <t>11752580</t>
  </si>
  <si>
    <t>18:09:27</t>
  </si>
  <si>
    <t>18:25:52</t>
  </si>
  <si>
    <t>11753652</t>
  </si>
  <si>
    <t>11:22:21</t>
  </si>
  <si>
    <t>11:44:46</t>
  </si>
  <si>
    <t>11754013</t>
  </si>
  <si>
    <t>16:06:29</t>
  </si>
  <si>
    <t>16:29:43</t>
  </si>
  <si>
    <t>11753889</t>
  </si>
  <si>
    <t>13:08:26</t>
  </si>
  <si>
    <t>13:37:06</t>
  </si>
  <si>
    <t>11753958</t>
  </si>
  <si>
    <t>14:40:00</t>
  </si>
  <si>
    <t>15:12:04</t>
  </si>
  <si>
    <t>11756289</t>
  </si>
  <si>
    <t>19.10.2022</t>
  </si>
  <si>
    <t>7:17:20</t>
  </si>
  <si>
    <t>7:42:08</t>
  </si>
  <si>
    <t>11757036</t>
  </si>
  <si>
    <t>9:49:58</t>
  </si>
  <si>
    <t>10:16:30</t>
  </si>
  <si>
    <t>11757602</t>
  </si>
  <si>
    <t>13:25:36</t>
  </si>
  <si>
    <t>13:47:48</t>
  </si>
  <si>
    <t>11757688</t>
  </si>
  <si>
    <t>14:45:37</t>
  </si>
  <si>
    <t>15:13:50</t>
  </si>
  <si>
    <t>11755447</t>
  </si>
  <si>
    <t>4:27:05</t>
  </si>
  <si>
    <t>4:52:27</t>
  </si>
  <si>
    <t>11755910</t>
  </si>
  <si>
    <t>6:00:35</t>
  </si>
  <si>
    <t>6:41:36</t>
  </si>
  <si>
    <t>11757681</t>
  </si>
  <si>
    <t>14:28:30</t>
  </si>
  <si>
    <t>14:54:56</t>
  </si>
  <si>
    <t>11757198</t>
  </si>
  <si>
    <t>10:30:12</t>
  </si>
  <si>
    <t>10:59:08</t>
  </si>
  <si>
    <t>11757695</t>
  </si>
  <si>
    <t>15:02:30</t>
  </si>
  <si>
    <t>11757896</t>
  </si>
  <si>
    <t>21:02:41</t>
  </si>
  <si>
    <t>21:21:27</t>
  </si>
  <si>
    <t>11757902</t>
  </si>
  <si>
    <t>21:30:01</t>
  </si>
  <si>
    <t>22:03:35</t>
  </si>
  <si>
    <t>135535</t>
  </si>
  <si>
    <t>Roten Tie and Timber</t>
  </si>
  <si>
    <t>11754693</t>
  </si>
  <si>
    <t>3:52:21</t>
  </si>
  <si>
    <t>4:15:09</t>
  </si>
  <si>
    <t>11755729</t>
  </si>
  <si>
    <t>5:40:30</t>
  </si>
  <si>
    <t>6:07:26</t>
  </si>
  <si>
    <t>11757620</t>
  </si>
  <si>
    <t>13:32:00</t>
  </si>
  <si>
    <t>14:02:03</t>
  </si>
  <si>
    <t>11757729</t>
  </si>
  <si>
    <t>15:44:05</t>
  </si>
  <si>
    <t>16:10:14</t>
  </si>
  <si>
    <t>11757397</t>
  </si>
  <si>
    <t>11:43:14</t>
  </si>
  <si>
    <t>12:15:46</t>
  </si>
  <si>
    <t>11757495</t>
  </si>
  <si>
    <t>12:32:00</t>
  </si>
  <si>
    <t>12:59:21</t>
  </si>
  <si>
    <t>11754689</t>
  </si>
  <si>
    <t>1:41:57</t>
  </si>
  <si>
    <t>2:09:56</t>
  </si>
  <si>
    <t>11754690</t>
  </si>
  <si>
    <t>3:17:16</t>
  </si>
  <si>
    <t>3:35:46</t>
  </si>
  <si>
    <t>11756052</t>
  </si>
  <si>
    <t>6:28:22</t>
  </si>
  <si>
    <t>6:51:16</t>
  </si>
  <si>
    <t>11755726</t>
  </si>
  <si>
    <t>5:18:04</t>
  </si>
  <si>
    <t>5:39:32</t>
  </si>
  <si>
    <t>11757562</t>
  </si>
  <si>
    <t>13:05:39</t>
  </si>
  <si>
    <t>13:32:18</t>
  </si>
  <si>
    <t>11757483</t>
  </si>
  <si>
    <t>12:23:17</t>
  </si>
  <si>
    <t>12:48:02</t>
  </si>
  <si>
    <t>11754695</t>
  </si>
  <si>
    <t>4:17:29</t>
  </si>
  <si>
    <t>4:38:32</t>
  </si>
  <si>
    <t>11754688</t>
  </si>
  <si>
    <t>1:38:40</t>
  </si>
  <si>
    <t>1:57:49</t>
  </si>
  <si>
    <t>11754694</t>
  </si>
  <si>
    <t>3:59:53</t>
  </si>
  <si>
    <t>4:25:17</t>
  </si>
  <si>
    <t>11755939</t>
  </si>
  <si>
    <t>6:06:03</t>
  </si>
  <si>
    <t>6:53:18</t>
  </si>
  <si>
    <t>11756462</t>
  </si>
  <si>
    <t>7:51:29</t>
  </si>
  <si>
    <t>8:14:03</t>
  </si>
  <si>
    <t>11757067</t>
  </si>
  <si>
    <t>9:57:29</t>
  </si>
  <si>
    <t>10:24:55</t>
  </si>
  <si>
    <t>11757283</t>
  </si>
  <si>
    <t>11:05:24</t>
  </si>
  <si>
    <t>11:31:02</t>
  </si>
  <si>
    <t>11757621</t>
  </si>
  <si>
    <t>13:34:15</t>
  </si>
  <si>
    <t>13:58:31</t>
  </si>
  <si>
    <t>11757750</t>
  </si>
  <si>
    <t>16:17:20</t>
  </si>
  <si>
    <t>16:37:33</t>
  </si>
  <si>
    <t>11757877</t>
  </si>
  <si>
    <t>20:05:48</t>
  </si>
  <si>
    <t>20:35:51</t>
  </si>
  <si>
    <t>11758021</t>
  </si>
  <si>
    <t>23:33:14</t>
  </si>
  <si>
    <t>23:51:42</t>
  </si>
  <si>
    <t>11755451</t>
  </si>
  <si>
    <t>4:55:46</t>
  </si>
  <si>
    <t>5:16:43</t>
  </si>
  <si>
    <t>11757176</t>
  </si>
  <si>
    <t>10:24:51</t>
  </si>
  <si>
    <t>11:03:46</t>
  </si>
  <si>
    <t>11757597</t>
  </si>
  <si>
    <t>13:22:05</t>
  </si>
  <si>
    <t>13:44:46</t>
  </si>
  <si>
    <t>LZ Troy Lumber Co S</t>
  </si>
  <si>
    <t>11757626</t>
  </si>
  <si>
    <t>13:36:13</t>
  </si>
  <si>
    <t>14:13:50</t>
  </si>
  <si>
    <t>11755450</t>
  </si>
  <si>
    <t>4:43:53</t>
  </si>
  <si>
    <t>5:14:30</t>
  </si>
  <si>
    <t>11756082</t>
  </si>
  <si>
    <t>6:34:22</t>
  </si>
  <si>
    <t>7:11:19</t>
  </si>
  <si>
    <t>11756323</t>
  </si>
  <si>
    <t>7:25:50</t>
  </si>
  <si>
    <t>8:07:07</t>
  </si>
  <si>
    <t>11756056</t>
  </si>
  <si>
    <t>6:29:52</t>
  </si>
  <si>
    <t>7:05:46</t>
  </si>
  <si>
    <t>11756317</t>
  </si>
  <si>
    <t>7:23:37</t>
  </si>
  <si>
    <t>7:50:01</t>
  </si>
  <si>
    <t>11757844</t>
  </si>
  <si>
    <t>18:39:59</t>
  </si>
  <si>
    <t>18:56:33</t>
  </si>
  <si>
    <t>11757922</t>
  </si>
  <si>
    <t>22:31:26</t>
  </si>
  <si>
    <t>22:49:05</t>
  </si>
  <si>
    <t>11757780</t>
  </si>
  <si>
    <t>16:54:28</t>
  </si>
  <si>
    <t>17:19:00</t>
  </si>
  <si>
    <t>11757721</t>
  </si>
  <si>
    <t>15:18:06</t>
  </si>
  <si>
    <t>15:40:26</t>
  </si>
  <si>
    <t>11757103</t>
  </si>
  <si>
    <t>10:09:18</t>
  </si>
  <si>
    <t>10:43:24</t>
  </si>
  <si>
    <t>11757813</t>
  </si>
  <si>
    <t>17:22:08</t>
  </si>
  <si>
    <t>17:49:11</t>
  </si>
  <si>
    <t>11755448</t>
  </si>
  <si>
    <t>4:37:59</t>
  </si>
  <si>
    <t>4:56:16</t>
  </si>
  <si>
    <t>11755453</t>
  </si>
  <si>
    <t>5:09:01</t>
  </si>
  <si>
    <t>5:37:59</t>
  </si>
  <si>
    <t>11755455</t>
  </si>
  <si>
    <t>5:16:25</t>
  </si>
  <si>
    <t>5:51:43</t>
  </si>
  <si>
    <t>11757214</t>
  </si>
  <si>
    <t>10:41:03</t>
  </si>
  <si>
    <t>11:05:45</t>
  </si>
  <si>
    <t>11757686</t>
  </si>
  <si>
    <t>14:31:33</t>
  </si>
  <si>
    <t>15:04:40</t>
  </si>
  <si>
    <t>11757824</t>
  </si>
  <si>
    <t>17:59:02</t>
  </si>
  <si>
    <t>18:25:14</t>
  </si>
  <si>
    <t>11754692</t>
  </si>
  <si>
    <t>3:40:44</t>
  </si>
  <si>
    <t>4:01:50</t>
  </si>
  <si>
    <t>11755971</t>
  </si>
  <si>
    <t>6:13:07</t>
  </si>
  <si>
    <t>6:34:14</t>
  </si>
  <si>
    <t>11756045</t>
  </si>
  <si>
    <t>6:27:25</t>
  </si>
  <si>
    <t>6:49:37</t>
  </si>
  <si>
    <t>11756798</t>
  </si>
  <si>
    <t>9:01:31</t>
  </si>
  <si>
    <t>9:24:19</t>
  </si>
  <si>
    <t>11756921</t>
  </si>
  <si>
    <t>9:29:26</t>
  </si>
  <si>
    <t>10:01:40</t>
  </si>
  <si>
    <t>11757459</t>
  </si>
  <si>
    <t>12:10:25</t>
  </si>
  <si>
    <t>12:34:16</t>
  </si>
  <si>
    <t>11756248</t>
  </si>
  <si>
    <t>7:05:35</t>
  </si>
  <si>
    <t>7:31:06</t>
  </si>
  <si>
    <t>11756651</t>
  </si>
  <si>
    <t>8:34:23</t>
  </si>
  <si>
    <t>8:51:30</t>
  </si>
  <si>
    <t>11757101</t>
  </si>
  <si>
    <t>10:07:40</t>
  </si>
  <si>
    <t>10:31:39</t>
  </si>
  <si>
    <t>11757400</t>
  </si>
  <si>
    <t>11:44:42</t>
  </si>
  <si>
    <t>12:12:01</t>
  </si>
  <si>
    <t>11757599</t>
  </si>
  <si>
    <t>13:23:38</t>
  </si>
  <si>
    <t>13:52:21</t>
  </si>
  <si>
    <t>11757645</t>
  </si>
  <si>
    <t>13:51:10</t>
  </si>
  <si>
    <t>14:12:06</t>
  </si>
  <si>
    <t>11757690</t>
  </si>
  <si>
    <t>14:49:52</t>
  </si>
  <si>
    <t>15:19:46</t>
  </si>
  <si>
    <t>11755728</t>
  </si>
  <si>
    <t>5:35:02</t>
  </si>
  <si>
    <t>6:16:12</t>
  </si>
  <si>
    <t>11757650</t>
  </si>
  <si>
    <t>14:02:21</t>
  </si>
  <si>
    <t>14:29:05</t>
  </si>
  <si>
    <t>11756789</t>
  </si>
  <si>
    <t>8:59:31</t>
  </si>
  <si>
    <t>9:22:32</t>
  </si>
  <si>
    <t>11756836</t>
  </si>
  <si>
    <t>9:10:34</t>
  </si>
  <si>
    <t>9:40:43</t>
  </si>
  <si>
    <t>11757318</t>
  </si>
  <si>
    <t>11:12:54</t>
  </si>
  <si>
    <t>11:32:56</t>
  </si>
  <si>
    <t>11757487</t>
  </si>
  <si>
    <t>12:26:25</t>
  </si>
  <si>
    <t>12:57:32</t>
  </si>
  <si>
    <t>11757685</t>
  </si>
  <si>
    <t>14:30:20</t>
  </si>
  <si>
    <t>14:56:31</t>
  </si>
  <si>
    <t>11757536</t>
  </si>
  <si>
    <t>12:44:11</t>
  </si>
  <si>
    <t>13:04:13</t>
  </si>
  <si>
    <t>11757749</t>
  </si>
  <si>
    <t>16:05:11</t>
  </si>
  <si>
    <t>16:40:00</t>
  </si>
  <si>
    <t>11757897</t>
  </si>
  <si>
    <t>21:10:11</t>
  </si>
  <si>
    <t>21:42:59</t>
  </si>
  <si>
    <t>11755727</t>
  </si>
  <si>
    <t>5:25:51</t>
  </si>
  <si>
    <t>5:59:45</t>
  </si>
  <si>
    <t>11757905</t>
  </si>
  <si>
    <t>21:34:49</t>
  </si>
  <si>
    <t>21:49:12</t>
  </si>
  <si>
    <t>11754145</t>
  </si>
  <si>
    <t>0:45:31</t>
  </si>
  <si>
    <t>1:04:08</t>
  </si>
  <si>
    <t>11754686</t>
  </si>
  <si>
    <t>1:14:13</t>
  </si>
  <si>
    <t>1:39:18</t>
  </si>
  <si>
    <t>11755452</t>
  </si>
  <si>
    <t>5:07:21</t>
  </si>
  <si>
    <t>5:26:17</t>
  </si>
  <si>
    <t>11756899</t>
  </si>
  <si>
    <t>9:21:37</t>
  </si>
  <si>
    <t>9:48:55</t>
  </si>
  <si>
    <t>11756065</t>
  </si>
  <si>
    <t>6:31:45</t>
  </si>
  <si>
    <t>7:07:36</t>
  </si>
  <si>
    <t>11756187</t>
  </si>
  <si>
    <t>6:53:17</t>
  </si>
  <si>
    <t>7:18:54</t>
  </si>
  <si>
    <t>11757859</t>
  </si>
  <si>
    <t>18:55:18</t>
  </si>
  <si>
    <t>19:13:21</t>
  </si>
  <si>
    <t>11756424</t>
  </si>
  <si>
    <t>7:45:48</t>
  </si>
  <si>
    <t>8:09:44</t>
  </si>
  <si>
    <t>11755893</t>
  </si>
  <si>
    <t>5:58:25</t>
  </si>
  <si>
    <t>6:30:43</t>
  </si>
  <si>
    <t>11757074</t>
  </si>
  <si>
    <t>9:59:58</t>
  </si>
  <si>
    <t>10:21:57</t>
  </si>
  <si>
    <t>11757130</t>
  </si>
  <si>
    <t>10:15:52</t>
  </si>
  <si>
    <t>10:48:47</t>
  </si>
  <si>
    <t>11757653</t>
  </si>
  <si>
    <t>14:06:47</t>
  </si>
  <si>
    <t>14:36:08</t>
  </si>
  <si>
    <t>11757822</t>
  </si>
  <si>
    <t>17:53:07</t>
  </si>
  <si>
    <t>18:16:23</t>
  </si>
  <si>
    <t>134022</t>
  </si>
  <si>
    <t>R &amp; M Lumber</t>
  </si>
  <si>
    <t>11756581</t>
  </si>
  <si>
    <t>8:18:57</t>
  </si>
  <si>
    <t>8:43:36</t>
  </si>
  <si>
    <t>11755891</t>
  </si>
  <si>
    <t>5:56:50</t>
  </si>
  <si>
    <t>6:24:10</t>
  </si>
  <si>
    <t>LZ-Bowling-Pace Tract</t>
  </si>
  <si>
    <t>11757594</t>
  </si>
  <si>
    <t>13:20:54</t>
  </si>
  <si>
    <t>13:41:46</t>
  </si>
  <si>
    <t>11756552</t>
  </si>
  <si>
    <t>8:14:31</t>
  </si>
  <si>
    <t>8:37:07</t>
  </si>
  <si>
    <t>11756741</t>
  </si>
  <si>
    <t>8:50:33</t>
  </si>
  <si>
    <t>9:09:08</t>
  </si>
  <si>
    <t>11757543</t>
  </si>
  <si>
    <t>12:52:32</t>
  </si>
  <si>
    <t>13:20:18</t>
  </si>
  <si>
    <t>134080</t>
  </si>
  <si>
    <t>Glenn R Shelton Logging Inc</t>
  </si>
  <si>
    <t>11755449</t>
  </si>
  <si>
    <t>4:41:03</t>
  </si>
  <si>
    <t>5:05:18</t>
  </si>
  <si>
    <t>136545</t>
  </si>
  <si>
    <t>Brinegar Enterprises</t>
  </si>
  <si>
    <t>LZ- Brinegar-Patrick</t>
  </si>
  <si>
    <t>11755730</t>
  </si>
  <si>
    <t>5:41:37</t>
  </si>
  <si>
    <t>6:04:41</t>
  </si>
  <si>
    <t>11755731</t>
  </si>
  <si>
    <t>5:43:27</t>
  </si>
  <si>
    <t>6:14:25</t>
  </si>
  <si>
    <t>141872</t>
  </si>
  <si>
    <t>Payne Logging</t>
  </si>
  <si>
    <t>Payne Logging - Surry</t>
  </si>
  <si>
    <t>11757676</t>
  </si>
  <si>
    <t>14:20:09</t>
  </si>
  <si>
    <t>14:42:02</t>
  </si>
  <si>
    <t>11757043</t>
  </si>
  <si>
    <t>10:14:06</t>
  </si>
  <si>
    <t>11757342</t>
  </si>
  <si>
    <t>11:20:08</t>
  </si>
  <si>
    <t>11:45:26</t>
  </si>
  <si>
    <t>11757655</t>
  </si>
  <si>
    <t>14:18:22</t>
  </si>
  <si>
    <t>14:39:01</t>
  </si>
  <si>
    <t>11761257</t>
  </si>
  <si>
    <t>20.10.2022</t>
  </si>
  <si>
    <t>12:08:51</t>
  </si>
  <si>
    <t>12:43:13</t>
  </si>
  <si>
    <t>11761439</t>
  </si>
  <si>
    <t>14:11:12</t>
  </si>
  <si>
    <t>14:40:07</t>
  </si>
  <si>
    <t>11760869</t>
  </si>
  <si>
    <t>9:46:30</t>
  </si>
  <si>
    <t>10:48:28</t>
  </si>
  <si>
    <t>11760886</t>
  </si>
  <si>
    <t>9:49:24</t>
  </si>
  <si>
    <t>11:00:48</t>
  </si>
  <si>
    <t>11759562</t>
  </si>
  <si>
    <t>4:47:20</t>
  </si>
  <si>
    <t>5:14:25</t>
  </si>
  <si>
    <t>11760955</t>
  </si>
  <si>
    <t>10:04:15</t>
  </si>
  <si>
    <t>11:09:33</t>
  </si>
  <si>
    <t>11761023</t>
  </si>
  <si>
    <t>10:26:29</t>
  </si>
  <si>
    <t>11:24:28</t>
  </si>
  <si>
    <t>11761504</t>
  </si>
  <si>
    <t>15:47:09</t>
  </si>
  <si>
    <t>16:21:01</t>
  </si>
  <si>
    <t>11761508</t>
  </si>
  <si>
    <t>16:03:41</t>
  </si>
  <si>
    <t>16:28:38</t>
  </si>
  <si>
    <t>11761632</t>
  </si>
  <si>
    <t>21:06:45</t>
  </si>
  <si>
    <t>21:39:32</t>
  </si>
  <si>
    <t>11760613</t>
  </si>
  <si>
    <t>8:41:28</t>
  </si>
  <si>
    <t>9:19:24</t>
  </si>
  <si>
    <t>11760596</t>
  </si>
  <si>
    <t>8:38:21</t>
  </si>
  <si>
    <t>9:06:51</t>
  </si>
  <si>
    <t>11761194</t>
  </si>
  <si>
    <t>11:38:07</t>
  </si>
  <si>
    <t>12:03:18</t>
  </si>
  <si>
    <t>11761453</t>
  </si>
  <si>
    <t>14:26:29</t>
  </si>
  <si>
    <t>14:53:19</t>
  </si>
  <si>
    <t>11759708</t>
  </si>
  <si>
    <t>5:18:01</t>
  </si>
  <si>
    <t>5:50:10</t>
  </si>
  <si>
    <t>11761437</t>
  </si>
  <si>
    <t>14:06:00</t>
  </si>
  <si>
    <t>14:25:17</t>
  </si>
  <si>
    <t>11759214</t>
  </si>
  <si>
    <t>3:21:37</t>
  </si>
  <si>
    <t>11760054</t>
  </si>
  <si>
    <t>6:32:24</t>
  </si>
  <si>
    <t>11760329</t>
  </si>
  <si>
    <t>7:35:24</t>
  </si>
  <si>
    <t>8:04:12</t>
  </si>
  <si>
    <t>11760331</t>
  </si>
  <si>
    <t>7:37:28</t>
  </si>
  <si>
    <t>8:18:51</t>
  </si>
  <si>
    <t>11760766</t>
  </si>
  <si>
    <t>9:17:52</t>
  </si>
  <si>
    <t>9:43:17</t>
  </si>
  <si>
    <t>133769</t>
  </si>
  <si>
    <t>Gold Hill Forest Products</t>
  </si>
  <si>
    <t>11761223</t>
  </si>
  <si>
    <t>11:54:44</t>
  </si>
  <si>
    <t>12:27:24</t>
  </si>
  <si>
    <t>11761462</t>
  </si>
  <si>
    <t>14:51:02</t>
  </si>
  <si>
    <t>15:11:16</t>
  </si>
  <si>
    <t>11761480</t>
  </si>
  <si>
    <t>15:01:28</t>
  </si>
  <si>
    <t>15:44:01</t>
  </si>
  <si>
    <t>135538</t>
  </si>
  <si>
    <t>New River Hardwood</t>
  </si>
  <si>
    <t>11760823</t>
  </si>
  <si>
    <t>9:33:11</t>
  </si>
  <si>
    <t>10:41:19</t>
  </si>
  <si>
    <t>11761126</t>
  </si>
  <si>
    <t>11:09:53</t>
  </si>
  <si>
    <t>11:39:26</t>
  </si>
  <si>
    <t>11759681</t>
  </si>
  <si>
    <t>5:15:50</t>
  </si>
  <si>
    <t>5:39:36</t>
  </si>
  <si>
    <t>11759041</t>
  </si>
  <si>
    <t>2:45:17</t>
  </si>
  <si>
    <t>3:06:06</t>
  </si>
  <si>
    <t>11759583</t>
  </si>
  <si>
    <t>4:50:53</t>
  </si>
  <si>
    <t>5:25:35</t>
  </si>
  <si>
    <t>11759820</t>
  </si>
  <si>
    <t>5:42:27</t>
  </si>
  <si>
    <t>6:25:24</t>
  </si>
  <si>
    <t>11760819</t>
  </si>
  <si>
    <t>9:31:30</t>
  </si>
  <si>
    <t>10:24:34</t>
  </si>
  <si>
    <t>11761185</t>
  </si>
  <si>
    <t>11:31:04</t>
  </si>
  <si>
    <t>11:57:47</t>
  </si>
  <si>
    <t>11761380</t>
  </si>
  <si>
    <t>13:09:56</t>
  </si>
  <si>
    <t>13:31:00</t>
  </si>
  <si>
    <t>11759588</t>
  </si>
  <si>
    <t>4:52:31</t>
  </si>
  <si>
    <t>5:16:19</t>
  </si>
  <si>
    <t>11760495</t>
  </si>
  <si>
    <t>8:17:22</t>
  </si>
  <si>
    <t>8:43:39</t>
  </si>
  <si>
    <t>11761192</t>
  </si>
  <si>
    <t>11:35:11</t>
  </si>
  <si>
    <t>12:06:50</t>
  </si>
  <si>
    <t>11761442</t>
  </si>
  <si>
    <t>14:21:54</t>
  </si>
  <si>
    <t>14:42:34</t>
  </si>
  <si>
    <t>126230</t>
  </si>
  <si>
    <t>Church and Church Lumber Co.</t>
  </si>
  <si>
    <t>11759308</t>
  </si>
  <si>
    <t>3:47:46</t>
  </si>
  <si>
    <t>4:21:59</t>
  </si>
  <si>
    <t>11761072</t>
  </si>
  <si>
    <t>10:46:59</t>
  </si>
  <si>
    <t>11:37:35</t>
  </si>
  <si>
    <t>11758305</t>
  </si>
  <si>
    <t>1:11:10</t>
  </si>
  <si>
    <t>1:28:29</t>
  </si>
  <si>
    <t>11759495</t>
  </si>
  <si>
    <t>4:32:32</t>
  </si>
  <si>
    <t>4:53:48</t>
  </si>
  <si>
    <t>11760005</t>
  </si>
  <si>
    <t>6:18:02</t>
  </si>
  <si>
    <t>7:19:50</t>
  </si>
  <si>
    <t>11760385</t>
  </si>
  <si>
    <t>7:52:48</t>
  </si>
  <si>
    <t>8:41:55</t>
  </si>
  <si>
    <t>11761275</t>
  </si>
  <si>
    <t>12:23:44</t>
  </si>
  <si>
    <t>13:09:36</t>
  </si>
  <si>
    <t>11761302</t>
  </si>
  <si>
    <t>12:36:18</t>
  </si>
  <si>
    <t>13:12:01</t>
  </si>
  <si>
    <t>11761541</t>
  </si>
  <si>
    <t>16:58:02</t>
  </si>
  <si>
    <t>17:27:49</t>
  </si>
  <si>
    <t>11758196</t>
  </si>
  <si>
    <t>0:41:08</t>
  </si>
  <si>
    <t>1:01:30</t>
  </si>
  <si>
    <t>11759990</t>
  </si>
  <si>
    <t>6:15:31</t>
  </si>
  <si>
    <t>7:04:09</t>
  </si>
  <si>
    <t>11761625</t>
  </si>
  <si>
    <t>20:04:23</t>
  </si>
  <si>
    <t>11761798</t>
  </si>
  <si>
    <t>23:44:50</t>
  </si>
  <si>
    <t>11759900</t>
  </si>
  <si>
    <t>6:07:06</t>
  </si>
  <si>
    <t>11760285</t>
  </si>
  <si>
    <t>7:23:57</t>
  </si>
  <si>
    <t>7:49:09</t>
  </si>
  <si>
    <t>11761559</t>
  </si>
  <si>
    <t>17:24:21</t>
  </si>
  <si>
    <t>17:48:09</t>
  </si>
  <si>
    <t>11761631</t>
  </si>
  <si>
    <t>21:05:10</t>
  </si>
  <si>
    <t>21:22:38</t>
  </si>
  <si>
    <t>11761479</t>
  </si>
  <si>
    <t>14:59:34</t>
  </si>
  <si>
    <t>15:27:10</t>
  </si>
  <si>
    <t>11761571</t>
  </si>
  <si>
    <t>18:05:26</t>
  </si>
  <si>
    <t>18:34:32</t>
  </si>
  <si>
    <t>143118</t>
  </si>
  <si>
    <t>Gregory Lumber, Inc</t>
  </si>
  <si>
    <t>11761253</t>
  </si>
  <si>
    <t>12:05:12</t>
  </si>
  <si>
    <t>12:35:09</t>
  </si>
  <si>
    <t>11760691</t>
  </si>
  <si>
    <t>8:59:53</t>
  </si>
  <si>
    <t>10:54:02</t>
  </si>
  <si>
    <t>11759503</t>
  </si>
  <si>
    <t>4:37:46</t>
  </si>
  <si>
    <t>4:59:27</t>
  </si>
  <si>
    <t>11759656</t>
  </si>
  <si>
    <t>5:08:26</t>
  </si>
  <si>
    <t>5:27:23</t>
  </si>
  <si>
    <t>11760058</t>
  </si>
  <si>
    <t>6:34:03</t>
  </si>
  <si>
    <t>6:58:17</t>
  </si>
  <si>
    <t>11760958</t>
  </si>
  <si>
    <t>10:05:49</t>
  </si>
  <si>
    <t>10:55:20</t>
  </si>
  <si>
    <t>11761399</t>
  </si>
  <si>
    <t>13:24:49</t>
  </si>
  <si>
    <t>14:22:51</t>
  </si>
  <si>
    <t>11761595</t>
  </si>
  <si>
    <t>18:22:16</t>
  </si>
  <si>
    <t>18:39:58</t>
  </si>
  <si>
    <t>11759301</t>
  </si>
  <si>
    <t>3:45:06</t>
  </si>
  <si>
    <t>4:04:31</t>
  </si>
  <si>
    <t>11760019</t>
  </si>
  <si>
    <t>6:24:54</t>
  </si>
  <si>
    <t>6:49:31</t>
  </si>
  <si>
    <t>11760173</t>
  </si>
  <si>
    <t>7:02:43</t>
  </si>
  <si>
    <t>7:22:57</t>
  </si>
  <si>
    <t>11760434</t>
  </si>
  <si>
    <t>8:03:42</t>
  </si>
  <si>
    <t>8:48:25</t>
  </si>
  <si>
    <t>11760795</t>
  </si>
  <si>
    <t>9:23:21</t>
  </si>
  <si>
    <t>9:45:52</t>
  </si>
  <si>
    <t>11760829</t>
  </si>
  <si>
    <t>9:35:06</t>
  </si>
  <si>
    <t>9:58:12</t>
  </si>
  <si>
    <t>11761101</t>
  </si>
  <si>
    <t>11:07:01</t>
  </si>
  <si>
    <t>11:28:15</t>
  </si>
  <si>
    <t>11761231</t>
  </si>
  <si>
    <t>12:03:46</t>
  </si>
  <si>
    <t>12:29:18</t>
  </si>
  <si>
    <t>11761408</t>
  </si>
  <si>
    <t>13:40:14</t>
  </si>
  <si>
    <t>14:37:12</t>
  </si>
  <si>
    <t>11759467</t>
  </si>
  <si>
    <t>4:28:15</t>
  </si>
  <si>
    <t>4:51:19</t>
  </si>
  <si>
    <t>11760368</t>
  </si>
  <si>
    <t>7:47:41</t>
  </si>
  <si>
    <t>8:05:46</t>
  </si>
  <si>
    <t>11760391</t>
  </si>
  <si>
    <t>7:54:03</t>
  </si>
  <si>
    <t>8:20:26</t>
  </si>
  <si>
    <t>11760423</t>
  </si>
  <si>
    <t>7:57:37</t>
  </si>
  <si>
    <t>8:26:08</t>
  </si>
  <si>
    <t>11760850</t>
  </si>
  <si>
    <t>9:42:55</t>
  </si>
  <si>
    <t>10:39:33</t>
  </si>
  <si>
    <t>11760929</t>
  </si>
  <si>
    <t>10:01:32</t>
  </si>
  <si>
    <t>10:45:35</t>
  </si>
  <si>
    <t>11760248</t>
  </si>
  <si>
    <t>7:20:20</t>
  </si>
  <si>
    <t>7:43:31</t>
  </si>
  <si>
    <t>11761481</t>
  </si>
  <si>
    <t>15:03:57</t>
  </si>
  <si>
    <t>15:23:48</t>
  </si>
  <si>
    <t>11760578</t>
  </si>
  <si>
    <t>8:35:05</t>
  </si>
  <si>
    <t>9:00:51</t>
  </si>
  <si>
    <t>11760831</t>
  </si>
  <si>
    <t>9:37:18</t>
  </si>
  <si>
    <t>10:18:20</t>
  </si>
  <si>
    <t>11760832</t>
  </si>
  <si>
    <t>9:39:22</t>
  </si>
  <si>
    <t>10:26:05</t>
  </si>
  <si>
    <t>11761217</t>
  </si>
  <si>
    <t>11:51:55</t>
  </si>
  <si>
    <t>12:17:09</t>
  </si>
  <si>
    <t>11761228</t>
  </si>
  <si>
    <t>11:58:54</t>
  </si>
  <si>
    <t>12:36:45</t>
  </si>
  <si>
    <t>11761321</t>
  </si>
  <si>
    <t>12:48:43</t>
  </si>
  <si>
    <t>13:15:10</t>
  </si>
  <si>
    <t>11761354</t>
  </si>
  <si>
    <t>12:50:38</t>
  </si>
  <si>
    <t>13:39:06</t>
  </si>
  <si>
    <t>11761377</t>
  </si>
  <si>
    <t>13:04:50</t>
  </si>
  <si>
    <t>14:16:48</t>
  </si>
  <si>
    <t>11760182</t>
  </si>
  <si>
    <t>7:07:13</t>
  </si>
  <si>
    <t>7:28:47</t>
  </si>
  <si>
    <t>11761076</t>
  </si>
  <si>
    <t>10:49:42</t>
  </si>
  <si>
    <t>11:15:11</t>
  </si>
  <si>
    <t>11761355</t>
  </si>
  <si>
    <t>12:52:24</t>
  </si>
  <si>
    <t>13:51:29</t>
  </si>
  <si>
    <t>11761611</t>
  </si>
  <si>
    <t>18:43:58</t>
  </si>
  <si>
    <t>19:12:51</t>
  </si>
  <si>
    <t>11758969</t>
  </si>
  <si>
    <t>2:33:36</t>
  </si>
  <si>
    <t>2:52:18</t>
  </si>
  <si>
    <t>11759983</t>
  </si>
  <si>
    <t>6:12:29</t>
  </si>
  <si>
    <t>6:35:09</t>
  </si>
  <si>
    <t>11760428</t>
  </si>
  <si>
    <t>7:59:13</t>
  </si>
  <si>
    <t>8:45:25</t>
  </si>
  <si>
    <t>11760742</t>
  </si>
  <si>
    <t>9:11:57</t>
  </si>
  <si>
    <t>9:33:25</t>
  </si>
  <si>
    <t>11761318</t>
  </si>
  <si>
    <t>12:45:32</t>
  </si>
  <si>
    <t>13:27:13</t>
  </si>
  <si>
    <t>11761565</t>
  </si>
  <si>
    <t>17:38:09</t>
  </si>
  <si>
    <t>17:59:31</t>
  </si>
  <si>
    <t>140659</t>
  </si>
  <si>
    <t>C &amp; B Lumber Inc.</t>
  </si>
  <si>
    <t>11759603</t>
  </si>
  <si>
    <t>4:55:58</t>
  </si>
  <si>
    <t>5:12:20</t>
  </si>
  <si>
    <t>11760643</t>
  </si>
  <si>
    <t>8:50:45</t>
  </si>
  <si>
    <t>9:10:03</t>
  </si>
  <si>
    <t>11761359</t>
  </si>
  <si>
    <t>12:54:54</t>
  </si>
  <si>
    <t>14:05:36</t>
  </si>
  <si>
    <t>151605</t>
  </si>
  <si>
    <t>American Wood Fibers Inc</t>
  </si>
  <si>
    <t>11761661</t>
  </si>
  <si>
    <t>22:44:38</t>
  </si>
  <si>
    <t>23:19:21</t>
  </si>
  <si>
    <t>11761482</t>
  </si>
  <si>
    <t>15:06:35</t>
  </si>
  <si>
    <t>15:48:34</t>
  </si>
  <si>
    <t>11760208</t>
  </si>
  <si>
    <t>7:11:43</t>
  </si>
  <si>
    <t>7:40:40</t>
  </si>
  <si>
    <t>139741</t>
  </si>
  <si>
    <t>The Truss Shop, Inc.</t>
  </si>
  <si>
    <t>11761409</t>
  </si>
  <si>
    <t>13:43:12</t>
  </si>
  <si>
    <t>15:04:01</t>
  </si>
  <si>
    <t>11759801</t>
  </si>
  <si>
    <t>5:37:16</t>
  </si>
  <si>
    <t>6:15:08</t>
  </si>
  <si>
    <t>11761282</t>
  </si>
  <si>
    <t>12:29:05</t>
  </si>
  <si>
    <t>12:49:48</t>
  </si>
  <si>
    <t>141463</t>
  </si>
  <si>
    <t>Gold Creek Inc</t>
  </si>
  <si>
    <t>LZ-Gold Creek-Yadkinville</t>
  </si>
  <si>
    <t>11761538</t>
  </si>
  <si>
    <t>16:42:43</t>
  </si>
  <si>
    <t>17:09:17</t>
  </si>
  <si>
    <t>11761568</t>
  </si>
  <si>
    <t>17:47:51</t>
  </si>
  <si>
    <t>18:17:18</t>
  </si>
  <si>
    <t>11760863</t>
  </si>
  <si>
    <t>9:44:42</t>
  </si>
  <si>
    <t>10:10:27</t>
  </si>
  <si>
    <t>11761132</t>
  </si>
  <si>
    <t>11:36:20</t>
  </si>
  <si>
    <t>11761190</t>
  </si>
  <si>
    <t>11:33:25</t>
  </si>
  <si>
    <t>11:52:50</t>
  </si>
  <si>
    <t>11761316</t>
  </si>
  <si>
    <t>12:38:07</t>
  </si>
  <si>
    <t>13:00:26</t>
  </si>
  <si>
    <t>11761402</t>
  </si>
  <si>
    <t>13:30:28</t>
  </si>
  <si>
    <t>13:50:01</t>
  </si>
  <si>
    <t>11761434</t>
  </si>
  <si>
    <t>14:00:57</t>
  </si>
  <si>
    <t>14:20:42</t>
  </si>
  <si>
    <t>11761503</t>
  </si>
  <si>
    <t>15:43:51</t>
  </si>
  <si>
    <t>16:02:12</t>
  </si>
  <si>
    <t>11761570</t>
  </si>
  <si>
    <t>18:03:52</t>
  </si>
  <si>
    <t>18:23:59</t>
  </si>
  <si>
    <t>11759509</t>
  </si>
  <si>
    <t>4:41:17</t>
  </si>
  <si>
    <t>5:04:36</t>
  </si>
  <si>
    <t>11760686</t>
  </si>
  <si>
    <t>8:57:21</t>
  </si>
  <si>
    <t>9:40:59</t>
  </si>
  <si>
    <t>11759795</t>
  </si>
  <si>
    <t>5:35:34</t>
  </si>
  <si>
    <t>6:02:42</t>
  </si>
  <si>
    <t>11759822</t>
  </si>
  <si>
    <t>5:44:05</t>
  </si>
  <si>
    <t>6:42:12</t>
  </si>
  <si>
    <t>11760619</t>
  </si>
  <si>
    <t>8:44:54</t>
  </si>
  <si>
    <t>9:36:09</t>
  </si>
  <si>
    <t>11763779</t>
  </si>
  <si>
    <t>21.10.2022</t>
  </si>
  <si>
    <t>7:36:07</t>
  </si>
  <si>
    <t>7:59:07</t>
  </si>
  <si>
    <t>11764204</t>
  </si>
  <si>
    <t>9:20:05</t>
  </si>
  <si>
    <t>9:48:43</t>
  </si>
  <si>
    <t>11764543</t>
  </si>
  <si>
    <t>11:19:57</t>
  </si>
  <si>
    <t>11:39:03</t>
  </si>
  <si>
    <t>11764109</t>
  </si>
  <si>
    <t>8:56:11</t>
  </si>
  <si>
    <t>9:37:20</t>
  </si>
  <si>
    <t>11764678</t>
  </si>
  <si>
    <t>18:51:35</t>
  </si>
  <si>
    <t>19:17:31</t>
  </si>
  <si>
    <t>11764772</t>
  </si>
  <si>
    <t>14:04:29</t>
  </si>
  <si>
    <t>14:32:27</t>
  </si>
  <si>
    <t>11763895</t>
  </si>
  <si>
    <t>8:08:10</t>
  </si>
  <si>
    <t>8:43:25</t>
  </si>
  <si>
    <t>11763351</t>
  </si>
  <si>
    <t>5:55:59</t>
  </si>
  <si>
    <t>6:23:25</t>
  </si>
  <si>
    <t>11764743</t>
  </si>
  <si>
    <t>13:43:37</t>
  </si>
  <si>
    <t>11764299</t>
  </si>
  <si>
    <t>9:45:28</t>
  </si>
  <si>
    <t>10:13:02</t>
  </si>
  <si>
    <t>11764094</t>
  </si>
  <si>
    <t>8:47:05</t>
  </si>
  <si>
    <t>9:18:41</t>
  </si>
  <si>
    <t>11764583</t>
  </si>
  <si>
    <t>11:41:57</t>
  </si>
  <si>
    <t>12:18:50</t>
  </si>
  <si>
    <t>11762842</t>
  </si>
  <si>
    <t>4:10:19</t>
  </si>
  <si>
    <t>4:30:27</t>
  </si>
  <si>
    <t>11762886</t>
  </si>
  <si>
    <t>4:16:53</t>
  </si>
  <si>
    <t>4:43:58</t>
  </si>
  <si>
    <t>11764273</t>
  </si>
  <si>
    <t>9:36:54</t>
  </si>
  <si>
    <t>10:10:43</t>
  </si>
  <si>
    <t>11764227</t>
  </si>
  <si>
    <t>9:27:08</t>
  </si>
  <si>
    <t>10:04:09</t>
  </si>
  <si>
    <t>11764608</t>
  </si>
  <si>
    <t>11:53:40</t>
  </si>
  <si>
    <t>12:31:10</t>
  </si>
  <si>
    <t>11763392</t>
  </si>
  <si>
    <t>6:10:55</t>
  </si>
  <si>
    <t>6:39:18</t>
  </si>
  <si>
    <t>11763688</t>
  </si>
  <si>
    <t>7:16:36</t>
  </si>
  <si>
    <t>7:35:51</t>
  </si>
  <si>
    <t>11764679</t>
  </si>
  <si>
    <t>20:47:36</t>
  </si>
  <si>
    <t>21:06:48</t>
  </si>
  <si>
    <t>11764762</t>
  </si>
  <si>
    <t>13:42:26</t>
  </si>
  <si>
    <t>14:00:28</t>
  </si>
  <si>
    <t>11764614</t>
  </si>
  <si>
    <t>12:08:32</t>
  </si>
  <si>
    <t>12:43:54</t>
  </si>
  <si>
    <t>11764840</t>
  </si>
  <si>
    <t>15:11:39</t>
  </si>
  <si>
    <t>15:43:14</t>
  </si>
  <si>
    <t>11763189</t>
  </si>
  <si>
    <t>5:21:44</t>
  </si>
  <si>
    <t>5:37:24</t>
  </si>
  <si>
    <t>11764883</t>
  </si>
  <si>
    <t>16:42:34</t>
  </si>
  <si>
    <t>17:08:43</t>
  </si>
  <si>
    <t>11764059</t>
  </si>
  <si>
    <t>8:38:10</t>
  </si>
  <si>
    <t>9:22:55</t>
  </si>
  <si>
    <t>11764677</t>
  </si>
  <si>
    <t>18:14:22</t>
  </si>
  <si>
    <t>18:32:10</t>
  </si>
  <si>
    <t>11762812</t>
  </si>
  <si>
    <t>4:03:17</t>
  </si>
  <si>
    <t>11763618</t>
  </si>
  <si>
    <t>6:55:26</t>
  </si>
  <si>
    <t>7:22:50</t>
  </si>
  <si>
    <t>11763756</t>
  </si>
  <si>
    <t>7:33:25</t>
  </si>
  <si>
    <t>7:53:37</t>
  </si>
  <si>
    <t>11763860</t>
  </si>
  <si>
    <t>8:00:15</t>
  </si>
  <si>
    <t>8:34:14</t>
  </si>
  <si>
    <t>11764375</t>
  </si>
  <si>
    <t>10:16:43</t>
  </si>
  <si>
    <t>10:40:24</t>
  </si>
  <si>
    <t>11764437</t>
  </si>
  <si>
    <t>10:41:26</t>
  </si>
  <si>
    <t>11:00:47</t>
  </si>
  <si>
    <t>11763655</t>
  </si>
  <si>
    <t>7:06:59</t>
  </si>
  <si>
    <t>8:08:56</t>
  </si>
  <si>
    <t>11763661</t>
  </si>
  <si>
    <t>7:08:48</t>
  </si>
  <si>
    <t>8:10:52</t>
  </si>
  <si>
    <t>11763959</t>
  </si>
  <si>
    <t>8:21:39</t>
  </si>
  <si>
    <t>9:01:39</t>
  </si>
  <si>
    <t>11764526</t>
  </si>
  <si>
    <t>11:14:31</t>
  </si>
  <si>
    <t>11:41:30</t>
  </si>
  <si>
    <t>11764529</t>
  </si>
  <si>
    <t>11:16:06</t>
  </si>
  <si>
    <t>11:51:46</t>
  </si>
  <si>
    <t>11764591</t>
  </si>
  <si>
    <t>11:50:23</t>
  </si>
  <si>
    <t>12:24:10</t>
  </si>
  <si>
    <t>11764698</t>
  </si>
  <si>
    <t>12:47:58</t>
  </si>
  <si>
    <t>13:16:19</t>
  </si>
  <si>
    <t>11764329</t>
  </si>
  <si>
    <t>9:58:10</t>
  </si>
  <si>
    <t>10:18:52</t>
  </si>
  <si>
    <t>11764605</t>
  </si>
  <si>
    <t>11:51:45</t>
  </si>
  <si>
    <t>12:29:24</t>
  </si>
  <si>
    <t>11763620</t>
  </si>
  <si>
    <t>6:57:12</t>
  </si>
  <si>
    <t>7:25:32</t>
  </si>
  <si>
    <t>11764473</t>
  </si>
  <si>
    <t>10:55:29</t>
  </si>
  <si>
    <t>11:13:01</t>
  </si>
  <si>
    <t>11764847</t>
  </si>
  <si>
    <t>15:23:24</t>
  </si>
  <si>
    <t>15:38:23</t>
  </si>
  <si>
    <t>11762053</t>
  </si>
  <si>
    <t>1:07:14</t>
  </si>
  <si>
    <t>1:25:42</t>
  </si>
  <si>
    <t>11764479</t>
  </si>
  <si>
    <t>10:58:48</t>
  </si>
  <si>
    <t>11:24:49</t>
  </si>
  <si>
    <t>11764892</t>
  </si>
  <si>
    <t>17:14:17</t>
  </si>
  <si>
    <t>17:32:52</t>
  </si>
  <si>
    <t>11763649</t>
  </si>
  <si>
    <t>7:04:19</t>
  </si>
  <si>
    <t>11764722</t>
  </si>
  <si>
    <t>13:12:26</t>
  </si>
  <si>
    <t>13:42:01</t>
  </si>
  <si>
    <t>11764870</t>
  </si>
  <si>
    <t>16:32:21</t>
  </si>
  <si>
    <t>16:57:49</t>
  </si>
  <si>
    <t>11764639</t>
  </si>
  <si>
    <t>12:26:54</t>
  </si>
  <si>
    <t>12:47:36</t>
  </si>
  <si>
    <t>11763811</t>
  </si>
  <si>
    <t>7:43:58</t>
  </si>
  <si>
    <t>8:24:04</t>
  </si>
  <si>
    <t>11763899</t>
  </si>
  <si>
    <t>8:10:15</t>
  </si>
  <si>
    <t>8:46:02</t>
  </si>
  <si>
    <t>11764765</t>
  </si>
  <si>
    <t>13:48:52</t>
  </si>
  <si>
    <t>14:16:44</t>
  </si>
  <si>
    <t>11762984</t>
  </si>
  <si>
    <t>4:36:14</t>
  </si>
  <si>
    <t>4:55:43</t>
  </si>
  <si>
    <t>11763246</t>
  </si>
  <si>
    <t>5:30:28</t>
  </si>
  <si>
    <t>6:06:26</t>
  </si>
  <si>
    <t>11763276</t>
  </si>
  <si>
    <t>5:35:57</t>
  </si>
  <si>
    <t>6:08:39</t>
  </si>
  <si>
    <t>11764817</t>
  </si>
  <si>
    <t>14:41:04</t>
  </si>
  <si>
    <t>15:08:53</t>
  </si>
  <si>
    <t>11764055</t>
  </si>
  <si>
    <t>8:36:11</t>
  </si>
  <si>
    <t>8:54:02</t>
  </si>
  <si>
    <t>11765205</t>
  </si>
  <si>
    <t>22.10.2022</t>
  </si>
  <si>
    <t>8:37:54</t>
  </si>
  <si>
    <t>9:15:08</t>
  </si>
  <si>
    <t>11765238</t>
  </si>
  <si>
    <t>11:00:46</t>
  </si>
  <si>
    <t>11:48:27</t>
  </si>
  <si>
    <t>11765239</t>
  </si>
  <si>
    <t>11:02:54</t>
  </si>
  <si>
    <t>12:21:14</t>
  </si>
  <si>
    <t>11765319</t>
  </si>
  <si>
    <t>14:11:11</t>
  </si>
  <si>
    <t>14:45:40</t>
  </si>
  <si>
    <t>11765142</t>
  </si>
  <si>
    <t>7:07:50</t>
  </si>
  <si>
    <t>7:35:07</t>
  </si>
  <si>
    <t>11764681</t>
  </si>
  <si>
    <t>0:54:35</t>
  </si>
  <si>
    <t>1:13:09</t>
  </si>
  <si>
    <t>LZ Jordan Lumber S</t>
  </si>
  <si>
    <t>11765170</t>
  </si>
  <si>
    <t>8:21:04</t>
  </si>
  <si>
    <t>8:39:58</t>
  </si>
  <si>
    <t>11765171</t>
  </si>
  <si>
    <t>8:23:17</t>
  </si>
  <si>
    <t>8:50:01</t>
  </si>
  <si>
    <t>11765206</t>
  </si>
  <si>
    <t>8:51:36</t>
  </si>
  <si>
    <t>9:25:51</t>
  </si>
  <si>
    <t>11765317</t>
  </si>
  <si>
    <t>13:35:25</t>
  </si>
  <si>
    <t>13:56:02</t>
  </si>
  <si>
    <t>11765237</t>
  </si>
  <si>
    <t>10:59:00</t>
  </si>
  <si>
    <t>11765163</t>
  </si>
  <si>
    <t>7:23:17</t>
  </si>
  <si>
    <t>7:43:55</t>
  </si>
  <si>
    <t>11765314</t>
  </si>
  <si>
    <t>12:44:04</t>
  </si>
  <si>
    <t>13:04:56</t>
  </si>
  <si>
    <t>11765318</t>
  </si>
  <si>
    <t>14:05:27</t>
  </si>
  <si>
    <t>14:32:18</t>
  </si>
  <si>
    <t>11765322</t>
  </si>
  <si>
    <t>14:29:19</t>
  </si>
  <si>
    <t>14:53:46</t>
  </si>
  <si>
    <t>11765141</t>
  </si>
  <si>
    <t>6:59:27</t>
  </si>
  <si>
    <t>7:27:05</t>
  </si>
  <si>
    <t>11765113</t>
  </si>
  <si>
    <t>4:57:41</t>
  </si>
  <si>
    <t>5:23:24</t>
  </si>
  <si>
    <t>141801</t>
  </si>
  <si>
    <t>Select Timber Services, Inc</t>
  </si>
  <si>
    <t>LZ-Select-Forsyth</t>
  </si>
  <si>
    <t>11765204</t>
  </si>
  <si>
    <t>8:35:26</t>
  </si>
  <si>
    <t>9:05:20</t>
  </si>
  <si>
    <t>11765236</t>
  </si>
  <si>
    <t>10:55:56</t>
  </si>
  <si>
    <t>11:16:00</t>
  </si>
  <si>
    <t>11765233</t>
  </si>
  <si>
    <t>9:59:31</t>
  </si>
  <si>
    <t>10:25:18</t>
  </si>
  <si>
    <t>11765245</t>
  </si>
  <si>
    <t>23.10.2022</t>
  </si>
  <si>
    <t>18:00:25</t>
  </si>
  <si>
    <t>18:18:10</t>
  </si>
  <si>
    <t>11765246</t>
  </si>
  <si>
    <t>18:24:20</t>
  </si>
  <si>
    <t>18:44:25</t>
  </si>
  <si>
    <t>11765492</t>
  </si>
  <si>
    <t>11:56:38</t>
  </si>
  <si>
    <t>12:19:02</t>
  </si>
  <si>
    <t>11765249</t>
  </si>
  <si>
    <t>23:51:23</t>
  </si>
  <si>
    <t>11765247</t>
  </si>
  <si>
    <t>20:53:06</t>
  </si>
  <si>
    <t>21:12:14</t>
  </si>
  <si>
    <t>11765555</t>
  </si>
  <si>
    <t>16:30:23</t>
  </si>
  <si>
    <t>16:55:17</t>
  </si>
  <si>
    <t>151663</t>
  </si>
  <si>
    <t>New Hope Hardwoods</t>
  </si>
  <si>
    <t>11765248</t>
  </si>
  <si>
    <t>22:10:54</t>
  </si>
  <si>
    <t>22:32:44</t>
  </si>
  <si>
    <t>11765451</t>
  </si>
  <si>
    <t>8:02:02</t>
  </si>
  <si>
    <t>8:19:57</t>
  </si>
  <si>
    <t>11765491</t>
  </si>
  <si>
    <t>11:46:09</t>
  </si>
  <si>
    <t>12:05:13</t>
  </si>
  <si>
    <t>11765558</t>
  </si>
  <si>
    <t>17:15:44</t>
  </si>
  <si>
    <t>17:37:01</t>
  </si>
  <si>
    <t>11765533</t>
  </si>
  <si>
    <t>11:58:57</t>
  </si>
  <si>
    <t>12:22:41</t>
  </si>
  <si>
    <t>Weighing in week</t>
  </si>
  <si>
    <t>42.2022</t>
  </si>
  <si>
    <t>Entry Hours</t>
  </si>
  <si>
    <t>Daily Hours</t>
  </si>
  <si>
    <t>Daily Total Number of Chip Trucks by Hour</t>
  </si>
  <si>
    <t>Total Time</t>
  </si>
  <si>
    <t>Daily Average Number of Chip Trucks by Hour</t>
  </si>
  <si>
    <t>Daily Average Time of Weighing Chip Trucks by Hour</t>
  </si>
  <si>
    <t>Daily Average Time of Weighing Chip Trucks</t>
  </si>
  <si>
    <t>24:19:18</t>
  </si>
  <si>
    <t>24:01:54</t>
  </si>
  <si>
    <t>24:16:38</t>
  </si>
  <si>
    <t>Weekly Total Number of Chip Trucks by Hour</t>
  </si>
  <si>
    <t>Weekly Average Time of Weighing Chip Trucks by Hour</t>
  </si>
  <si>
    <t>Weekly Average Number of Chip Trucks by Hour</t>
  </si>
  <si>
    <t>Weekly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</si>
</sst>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4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32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0" fontId="0" fillId="5" borderId="0" xfId="0" applyFill="1"/>
    <xf numFmtId="49" fontId="2" fillId="6" borderId="5" xfId="5" applyNumberFormat="1" applyFill="1">
      <alignment horizontal="right" vertical="center"/>
    </xf>
    <xf numFmtId="49" fontId="2" fillId="6" borderId="6" xfId="5" applyNumberFormat="1" applyFill="1" applyBorder="1">
      <alignment horizontal="right" vertical="center"/>
    </xf>
    <xf numFmtId="165" fontId="0" fillId="6" borderId="0" xfId="0" applyNumberFormat="1" applyFill="1"/>
    <xf numFmtId="0" fontId="0" fillId="6" borderId="0" xfId="0" applyFill="1"/>
    <xf numFmtId="0" fontId="0" fillId="7" borderId="0" xfId="0" applyFill="1"/>
    <xf numFmtId="165" fontId="0" fillId="7" borderId="0" xfId="0" applyNumberFormat="1" applyFont="1" applyFill="1" applyBorder="1"/>
    <xf numFmtId="0" fontId="3" fillId="5" borderId="0" xfId="0" applyFont="1" applyFill="1"/>
    <xf numFmtId="49" fontId="2" fillId="8" borderId="5" xfId="5" applyNumberFormat="1" applyFill="1">
      <alignment horizontal="right" vertical="center"/>
    </xf>
    <xf numFmtId="49" fontId="2" fillId="8" borderId="6" xfId="5" applyNumberFormat="1" applyFill="1" applyBorder="1">
      <alignment horizontal="right" vertical="center"/>
    </xf>
    <xf numFmtId="165" fontId="0" fillId="8" borderId="0" xfId="0" applyNumberFormat="1" applyFill="1"/>
    <xf numFmtId="0" fontId="0" fillId="8" borderId="0" xfId="0" applyFill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1"/>
  <sheetViews>
    <sheetView tabSelected="1" topLeftCell="L1" workbookViewId="0">
      <selection activeCell="S12" sqref="S12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8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1875</v>
      </c>
      <c r="K1" s="3" t="s">
        <v>7</v>
      </c>
      <c r="L1" s="3" t="s">
        <v>8</v>
      </c>
      <c r="M1" s="18" t="s">
        <v>1880</v>
      </c>
      <c r="N1" t="s">
        <v>1877</v>
      </c>
      <c r="P1" t="s">
        <v>1878</v>
      </c>
      <c r="Q1" t="s">
        <v>1887</v>
      </c>
      <c r="R1" t="s">
        <v>1889</v>
      </c>
      <c r="S1" t="s">
        <v>1888</v>
      </c>
      <c r="T1" t="s">
        <v>1890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3</v>
      </c>
      <c r="R2">
        <f>AVERAGE($Q$2:$Q$25)</f>
        <v>23.958333333333332</v>
      </c>
      <c r="S2" s="18">
        <f t="shared" ref="S2:S25" si="0">AVERAGEIF($N$2:$N$1200,  P2, $M$2:$M$1200)</f>
        <v>1.3321759259259261E-2</v>
      </c>
      <c r="T2" s="18">
        <f>AVERAGEIF($S$2:$S$25,"&lt;&gt; 0")</f>
        <v>1.8522585041905938E-2</v>
      </c>
    </row>
    <row r="3" spans="1:20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10</v>
      </c>
      <c r="R3">
        <f t="shared" ref="R3:R25" si="1">AVERAGE($Q$2:$Q$25)</f>
        <v>23.958333333333332</v>
      </c>
      <c r="S3" s="18">
        <f t="shared" si="0"/>
        <v>1.4686342592592595E-2</v>
      </c>
      <c r="T3" s="18">
        <f t="shared" ref="T3:T25" si="2">AVERAGEIF($S$2:$S$25,"&lt;&gt; 0")</f>
        <v>1.8522585041905938E-2</v>
      </c>
    </row>
    <row r="4" spans="1:20" x14ac:dyDescent="0.25">
      <c r="A4" s="11"/>
      <c r="B4" s="12"/>
      <c r="C4" s="9" t="s">
        <v>26</v>
      </c>
      <c r="D4" s="9" t="s">
        <v>27</v>
      </c>
      <c r="E4" s="9" t="s">
        <v>27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6</v>
      </c>
      <c r="R4">
        <f t="shared" si="1"/>
        <v>23.958333333333332</v>
      </c>
      <c r="S4" s="18">
        <f t="shared" si="0"/>
        <v>1.5700231481481482E-2</v>
      </c>
      <c r="T4" s="18">
        <f t="shared" si="2"/>
        <v>1.8522585041905938E-2</v>
      </c>
    </row>
    <row r="5" spans="1:20" x14ac:dyDescent="0.25">
      <c r="A5" s="11"/>
      <c r="B5" s="12"/>
      <c r="C5" s="12"/>
      <c r="D5" s="12"/>
      <c r="E5" s="12"/>
      <c r="F5" s="12"/>
      <c r="G5" s="9" t="s">
        <v>358</v>
      </c>
      <c r="H5" s="9" t="s">
        <v>17</v>
      </c>
      <c r="I5" s="9" t="s">
        <v>18</v>
      </c>
      <c r="J5" s="3" t="s">
        <v>1876</v>
      </c>
      <c r="K5" s="13" t="s">
        <v>359</v>
      </c>
      <c r="L5" s="14" t="s">
        <v>360</v>
      </c>
      <c r="M5" s="18">
        <f t="shared" ref="M3:M66" si="3">L5-K5</f>
        <v>2.163194444444444E-2</v>
      </c>
      <c r="N5">
        <f t="shared" ref="N3:N66" si="4">HOUR(K5)</f>
        <v>6</v>
      </c>
      <c r="P5">
        <v>3</v>
      </c>
      <c r="Q5">
        <f>COUNTIF(N:N,"3")</f>
        <v>16</v>
      </c>
      <c r="R5">
        <f t="shared" si="1"/>
        <v>23.958333333333332</v>
      </c>
      <c r="S5" s="18">
        <f t="shared" si="0"/>
        <v>1.5380497685185181E-2</v>
      </c>
      <c r="T5" s="18">
        <f t="shared" si="2"/>
        <v>1.8522585041905938E-2</v>
      </c>
    </row>
    <row r="6" spans="1:20" x14ac:dyDescent="0.25">
      <c r="A6" s="11"/>
      <c r="B6" s="12"/>
      <c r="C6" s="12"/>
      <c r="D6" s="12"/>
      <c r="E6" s="12"/>
      <c r="F6" s="12"/>
      <c r="G6" s="9" t="s">
        <v>361</v>
      </c>
      <c r="H6" s="9" t="s">
        <v>17</v>
      </c>
      <c r="I6" s="9" t="s">
        <v>18</v>
      </c>
      <c r="J6" s="3" t="s">
        <v>1876</v>
      </c>
      <c r="K6" s="13" t="s">
        <v>362</v>
      </c>
      <c r="L6" s="14" t="s">
        <v>363</v>
      </c>
      <c r="M6" s="18">
        <f t="shared" si="3"/>
        <v>1.6030092592592637E-2</v>
      </c>
      <c r="N6">
        <f t="shared" si="4"/>
        <v>9</v>
      </c>
      <c r="P6">
        <v>4</v>
      </c>
      <c r="Q6">
        <f>COUNTIF(N:N,"4")</f>
        <v>34</v>
      </c>
      <c r="R6">
        <f t="shared" si="1"/>
        <v>23.958333333333332</v>
      </c>
      <c r="S6" s="18">
        <f t="shared" si="0"/>
        <v>1.7336601307189541E-2</v>
      </c>
      <c r="T6" s="18">
        <f t="shared" si="2"/>
        <v>1.8522585041905938E-2</v>
      </c>
    </row>
    <row r="7" spans="1:20" x14ac:dyDescent="0.25">
      <c r="A7" s="11"/>
      <c r="B7" s="12"/>
      <c r="C7" s="12"/>
      <c r="D7" s="12"/>
      <c r="E7" s="12"/>
      <c r="F7" s="12"/>
      <c r="G7" s="9" t="s">
        <v>364</v>
      </c>
      <c r="H7" s="9" t="s">
        <v>17</v>
      </c>
      <c r="I7" s="9" t="s">
        <v>18</v>
      </c>
      <c r="J7" s="3" t="s">
        <v>1876</v>
      </c>
      <c r="K7" s="13" t="s">
        <v>365</v>
      </c>
      <c r="L7" s="14" t="s">
        <v>366</v>
      </c>
      <c r="M7" s="18">
        <f t="shared" si="3"/>
        <v>2.3796296296296315E-2</v>
      </c>
      <c r="N7">
        <f t="shared" si="4"/>
        <v>14</v>
      </c>
      <c r="P7">
        <v>5</v>
      </c>
      <c r="Q7">
        <f>COUNTIF(N:N,"5")</f>
        <v>35</v>
      </c>
      <c r="R7">
        <f t="shared" si="1"/>
        <v>23.958333333333332</v>
      </c>
      <c r="S7" s="18">
        <f t="shared" si="0"/>
        <v>1.9100198412698409E-2</v>
      </c>
      <c r="T7" s="18">
        <f t="shared" si="2"/>
        <v>1.8522585041905938E-2</v>
      </c>
    </row>
    <row r="8" spans="1:20" x14ac:dyDescent="0.25">
      <c r="A8" s="11"/>
      <c r="B8" s="12"/>
      <c r="C8" s="12"/>
      <c r="D8" s="12"/>
      <c r="E8" s="12"/>
      <c r="F8" s="12"/>
      <c r="G8" s="9" t="s">
        <v>786</v>
      </c>
      <c r="H8" s="9" t="s">
        <v>17</v>
      </c>
      <c r="I8" s="9" t="s">
        <v>454</v>
      </c>
      <c r="J8" s="3" t="s">
        <v>1876</v>
      </c>
      <c r="K8" s="13" t="s">
        <v>787</v>
      </c>
      <c r="L8" s="14" t="s">
        <v>788</v>
      </c>
      <c r="M8" s="18">
        <f t="shared" si="3"/>
        <v>1.5856481481481471E-2</v>
      </c>
      <c r="N8">
        <f t="shared" si="4"/>
        <v>5</v>
      </c>
      <c r="P8">
        <v>6</v>
      </c>
      <c r="Q8">
        <f>COUNTIF(N:N,"6")</f>
        <v>39</v>
      </c>
      <c r="R8">
        <f t="shared" si="1"/>
        <v>23.958333333333332</v>
      </c>
      <c r="S8" s="18">
        <f t="shared" si="0"/>
        <v>2.0906932573599244E-2</v>
      </c>
      <c r="T8" s="18">
        <f t="shared" si="2"/>
        <v>1.8522585041905938E-2</v>
      </c>
    </row>
    <row r="9" spans="1:20" x14ac:dyDescent="0.25">
      <c r="A9" s="11"/>
      <c r="B9" s="12"/>
      <c r="C9" s="12"/>
      <c r="D9" s="12"/>
      <c r="E9" s="12"/>
      <c r="F9" s="12"/>
      <c r="G9" s="9" t="s">
        <v>789</v>
      </c>
      <c r="H9" s="9" t="s">
        <v>17</v>
      </c>
      <c r="I9" s="9" t="s">
        <v>454</v>
      </c>
      <c r="J9" s="3" t="s">
        <v>1876</v>
      </c>
      <c r="K9" s="13" t="s">
        <v>790</v>
      </c>
      <c r="L9" s="14" t="s">
        <v>791</v>
      </c>
      <c r="M9" s="18">
        <f t="shared" si="3"/>
        <v>2.5439814814814887E-2</v>
      </c>
      <c r="N9">
        <f t="shared" si="4"/>
        <v>8</v>
      </c>
      <c r="P9">
        <v>7</v>
      </c>
      <c r="Q9">
        <f>COUNTIF(N:N,"7")</f>
        <v>46</v>
      </c>
      <c r="R9">
        <f t="shared" si="1"/>
        <v>23.958333333333332</v>
      </c>
      <c r="S9" s="18">
        <f t="shared" si="0"/>
        <v>1.9758202495974243E-2</v>
      </c>
      <c r="T9" s="18">
        <f t="shared" si="2"/>
        <v>1.8522585041905938E-2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792</v>
      </c>
      <c r="H10" s="9" t="s">
        <v>17</v>
      </c>
      <c r="I10" s="9" t="s">
        <v>454</v>
      </c>
      <c r="J10" s="3" t="s">
        <v>1876</v>
      </c>
      <c r="K10" s="13" t="s">
        <v>793</v>
      </c>
      <c r="L10" s="14" t="s">
        <v>405</v>
      </c>
      <c r="M10" s="18">
        <f t="shared" si="3"/>
        <v>3.5937499999999956E-2</v>
      </c>
      <c r="N10">
        <f t="shared" si="4"/>
        <v>12</v>
      </c>
      <c r="P10">
        <v>8</v>
      </c>
      <c r="Q10">
        <f>COUNTIF(N:N,"8")</f>
        <v>44</v>
      </c>
      <c r="R10">
        <f t="shared" si="1"/>
        <v>23.958333333333332</v>
      </c>
      <c r="S10" s="18">
        <f t="shared" si="0"/>
        <v>2.3013731060606068E-2</v>
      </c>
      <c r="T10" s="18">
        <f t="shared" si="2"/>
        <v>1.8522585041905938E-2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886</v>
      </c>
      <c r="H11" s="9" t="s">
        <v>17</v>
      </c>
      <c r="I11" s="9" t="s">
        <v>887</v>
      </c>
      <c r="J11" s="3" t="s">
        <v>1876</v>
      </c>
      <c r="K11" s="13" t="s">
        <v>888</v>
      </c>
      <c r="L11" s="14" t="s">
        <v>889</v>
      </c>
      <c r="M11" s="18">
        <f t="shared" si="3"/>
        <v>1.7222222222222194E-2</v>
      </c>
      <c r="N11">
        <f t="shared" si="4"/>
        <v>7</v>
      </c>
      <c r="P11">
        <v>9</v>
      </c>
      <c r="Q11">
        <f>COUNTIF(N:N,"9")</f>
        <v>43</v>
      </c>
      <c r="R11">
        <f t="shared" si="1"/>
        <v>23.958333333333332</v>
      </c>
      <c r="S11" s="18">
        <f t="shared" si="0"/>
        <v>2.2191268303186906E-2</v>
      </c>
      <c r="T11" s="18">
        <f t="shared" si="2"/>
        <v>1.8522585041905938E-2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890</v>
      </c>
      <c r="H12" s="9" t="s">
        <v>17</v>
      </c>
      <c r="I12" s="9" t="s">
        <v>887</v>
      </c>
      <c r="J12" s="3" t="s">
        <v>1876</v>
      </c>
      <c r="K12" s="13" t="s">
        <v>891</v>
      </c>
      <c r="L12" s="14" t="s">
        <v>892</v>
      </c>
      <c r="M12" s="18">
        <f t="shared" si="3"/>
        <v>1.8425925925925957E-2</v>
      </c>
      <c r="N12">
        <f t="shared" si="4"/>
        <v>9</v>
      </c>
      <c r="P12">
        <v>10</v>
      </c>
      <c r="Q12">
        <f>COUNTIF(N:N,"10")</f>
        <v>38</v>
      </c>
      <c r="R12">
        <f t="shared" si="1"/>
        <v>23.958333333333332</v>
      </c>
      <c r="S12" s="18">
        <f t="shared" si="0"/>
        <v>2.2171357212475627E-2</v>
      </c>
      <c r="T12" s="18">
        <f t="shared" si="2"/>
        <v>1.8522585041905938E-2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893</v>
      </c>
      <c r="H13" s="9" t="s">
        <v>17</v>
      </c>
      <c r="I13" s="9" t="s">
        <v>887</v>
      </c>
      <c r="J13" s="3" t="s">
        <v>1876</v>
      </c>
      <c r="K13" s="13" t="s">
        <v>894</v>
      </c>
      <c r="L13" s="14" t="s">
        <v>895</v>
      </c>
      <c r="M13" s="18">
        <f t="shared" si="3"/>
        <v>1.5416666666666745E-2</v>
      </c>
      <c r="N13">
        <f t="shared" si="4"/>
        <v>13</v>
      </c>
      <c r="P13">
        <v>11</v>
      </c>
      <c r="Q13">
        <f>COUNTIF(N:N,"11")</f>
        <v>49</v>
      </c>
      <c r="R13">
        <f t="shared" si="1"/>
        <v>23.958333333333332</v>
      </c>
      <c r="S13" s="18">
        <f t="shared" si="0"/>
        <v>2.3582530234315943E-2</v>
      </c>
      <c r="T13" s="18">
        <f t="shared" si="2"/>
        <v>1.8522585041905938E-2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896</v>
      </c>
      <c r="H14" s="9" t="s">
        <v>17</v>
      </c>
      <c r="I14" s="9" t="s">
        <v>887</v>
      </c>
      <c r="J14" s="3" t="s">
        <v>1876</v>
      </c>
      <c r="K14" s="13" t="s">
        <v>897</v>
      </c>
      <c r="L14" s="14" t="s">
        <v>898</v>
      </c>
      <c r="M14" s="18">
        <f t="shared" si="3"/>
        <v>1.9594907407407325E-2</v>
      </c>
      <c r="N14">
        <f t="shared" si="4"/>
        <v>14</v>
      </c>
      <c r="P14">
        <v>12</v>
      </c>
      <c r="Q14">
        <f>COUNTIF(N:N,"12")</f>
        <v>41</v>
      </c>
      <c r="R14">
        <f t="shared" si="1"/>
        <v>23.958333333333332</v>
      </c>
      <c r="S14" s="18">
        <f t="shared" si="0"/>
        <v>2.3771454381210467E-2</v>
      </c>
      <c r="T14" s="18">
        <f t="shared" si="2"/>
        <v>1.8522585041905938E-2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1217</v>
      </c>
      <c r="H15" s="9" t="s">
        <v>17</v>
      </c>
      <c r="I15" s="9" t="s">
        <v>1218</v>
      </c>
      <c r="J15" s="3" t="s">
        <v>1876</v>
      </c>
      <c r="K15" s="13" t="s">
        <v>1219</v>
      </c>
      <c r="L15" s="14" t="s">
        <v>1220</v>
      </c>
      <c r="M15" s="18">
        <f t="shared" si="3"/>
        <v>2.386574074074066E-2</v>
      </c>
      <c r="N15">
        <f t="shared" si="4"/>
        <v>12</v>
      </c>
      <c r="P15">
        <v>13</v>
      </c>
      <c r="Q15">
        <f>COUNTIF(N:N,"13")</f>
        <v>33</v>
      </c>
      <c r="R15">
        <f t="shared" si="1"/>
        <v>23.958333333333332</v>
      </c>
      <c r="S15" s="18">
        <f t="shared" si="0"/>
        <v>2.412948933782267E-2</v>
      </c>
      <c r="T15" s="18">
        <f t="shared" si="2"/>
        <v>1.8522585041905938E-2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1221</v>
      </c>
      <c r="H16" s="9" t="s">
        <v>17</v>
      </c>
      <c r="I16" s="9" t="s">
        <v>1218</v>
      </c>
      <c r="J16" s="3" t="s">
        <v>1876</v>
      </c>
      <c r="K16" s="13" t="s">
        <v>1222</v>
      </c>
      <c r="L16" s="14" t="s">
        <v>1223</v>
      </c>
      <c r="M16" s="18">
        <f t="shared" si="3"/>
        <v>2.0081018518518512E-2</v>
      </c>
      <c r="N16">
        <f t="shared" si="4"/>
        <v>14</v>
      </c>
      <c r="P16">
        <v>14</v>
      </c>
      <c r="Q16">
        <f>COUNTIF(N:N,"14")</f>
        <v>32</v>
      </c>
      <c r="R16">
        <f t="shared" si="1"/>
        <v>23.958333333333332</v>
      </c>
      <c r="S16" s="18">
        <f t="shared" si="0"/>
        <v>1.8327546296296283E-2</v>
      </c>
      <c r="T16" s="18">
        <f t="shared" si="2"/>
        <v>1.8522585041905938E-2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1598</v>
      </c>
      <c r="H17" s="9" t="s">
        <v>17</v>
      </c>
      <c r="I17" s="9" t="s">
        <v>1599</v>
      </c>
      <c r="J17" s="3" t="s">
        <v>1876</v>
      </c>
      <c r="K17" s="13" t="s">
        <v>1600</v>
      </c>
      <c r="L17" s="14" t="s">
        <v>1601</v>
      </c>
      <c r="M17" s="18">
        <f t="shared" si="3"/>
        <v>1.5972222222222221E-2</v>
      </c>
      <c r="N17">
        <f t="shared" si="4"/>
        <v>7</v>
      </c>
      <c r="P17">
        <v>15</v>
      </c>
      <c r="Q17">
        <f>COUNTIF(N:N,"15")</f>
        <v>20</v>
      </c>
      <c r="R17">
        <f t="shared" si="1"/>
        <v>23.958333333333332</v>
      </c>
      <c r="S17" s="18">
        <f t="shared" si="0"/>
        <v>1.7914351851851869E-2</v>
      </c>
      <c r="T17" s="18">
        <f t="shared" si="2"/>
        <v>1.8522585041905938E-2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1602</v>
      </c>
      <c r="H18" s="9" t="s">
        <v>17</v>
      </c>
      <c r="I18" s="9" t="s">
        <v>1599</v>
      </c>
      <c r="J18" s="3" t="s">
        <v>1876</v>
      </c>
      <c r="K18" s="13" t="s">
        <v>1603</v>
      </c>
      <c r="L18" s="14" t="s">
        <v>1604</v>
      </c>
      <c r="M18" s="18">
        <f t="shared" si="3"/>
        <v>1.988425925925924E-2</v>
      </c>
      <c r="N18">
        <f t="shared" si="4"/>
        <v>9</v>
      </c>
      <c r="P18">
        <v>16</v>
      </c>
      <c r="Q18">
        <f>COUNTIF(N:N,"16")</f>
        <v>17</v>
      </c>
      <c r="R18">
        <f t="shared" si="1"/>
        <v>23.958333333333332</v>
      </c>
      <c r="S18" s="18">
        <f t="shared" si="0"/>
        <v>1.7684504357298486E-2</v>
      </c>
      <c r="T18" s="18">
        <f t="shared" si="2"/>
        <v>1.8522585041905938E-2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1776</v>
      </c>
      <c r="H19" s="9" t="s">
        <v>17</v>
      </c>
      <c r="I19" s="9" t="s">
        <v>1777</v>
      </c>
      <c r="J19" s="3" t="s">
        <v>1876</v>
      </c>
      <c r="K19" s="13" t="s">
        <v>1778</v>
      </c>
      <c r="L19" s="14" t="s">
        <v>1779</v>
      </c>
      <c r="M19" s="18">
        <f t="shared" si="3"/>
        <v>2.5856481481481508E-2</v>
      </c>
      <c r="N19">
        <f t="shared" si="4"/>
        <v>8</v>
      </c>
      <c r="P19">
        <v>17</v>
      </c>
      <c r="Q19">
        <f>COUNTIF(N:N,"17")</f>
        <v>16</v>
      </c>
      <c r="R19">
        <f t="shared" si="1"/>
        <v>23.958333333333332</v>
      </c>
      <c r="S19" s="18">
        <f t="shared" si="0"/>
        <v>1.7842158564814831E-2</v>
      </c>
      <c r="T19" s="18">
        <f t="shared" si="2"/>
        <v>1.8522585041905938E-2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1780</v>
      </c>
      <c r="H20" s="9" t="s">
        <v>17</v>
      </c>
      <c r="I20" s="9" t="s">
        <v>1777</v>
      </c>
      <c r="J20" s="3" t="s">
        <v>1876</v>
      </c>
      <c r="K20" s="13" t="s">
        <v>1781</v>
      </c>
      <c r="L20" s="14" t="s">
        <v>1782</v>
      </c>
      <c r="M20" s="18">
        <f t="shared" si="3"/>
        <v>3.3113425925925866E-2</v>
      </c>
      <c r="N20">
        <f t="shared" si="4"/>
        <v>11</v>
      </c>
      <c r="P20">
        <v>18</v>
      </c>
      <c r="Q20">
        <f>COUNTIF(N:N,"18")</f>
        <v>14</v>
      </c>
      <c r="R20">
        <f t="shared" si="1"/>
        <v>23.958333333333332</v>
      </c>
      <c r="S20" s="18">
        <f t="shared" si="0"/>
        <v>1.4355985449735455E-2</v>
      </c>
      <c r="T20" s="18">
        <f t="shared" si="2"/>
        <v>1.8522585041905938E-2</v>
      </c>
    </row>
    <row r="21" spans="1:20" x14ac:dyDescent="0.25">
      <c r="A21" s="11"/>
      <c r="B21" s="12"/>
      <c r="C21" s="9" t="s">
        <v>469</v>
      </c>
      <c r="D21" s="9" t="s">
        <v>470</v>
      </c>
      <c r="E21" s="9" t="s">
        <v>470</v>
      </c>
      <c r="F21" s="9" t="s">
        <v>15</v>
      </c>
      <c r="G21" s="9" t="s">
        <v>1224</v>
      </c>
      <c r="H21" s="9" t="s">
        <v>392</v>
      </c>
      <c r="I21" s="9" t="s">
        <v>1218</v>
      </c>
      <c r="J21" s="3" t="s">
        <v>1876</v>
      </c>
      <c r="K21" s="13" t="s">
        <v>1225</v>
      </c>
      <c r="L21" s="14" t="s">
        <v>1226</v>
      </c>
      <c r="M21" s="18">
        <f t="shared" si="3"/>
        <v>4.3032407407407436E-2</v>
      </c>
      <c r="N21">
        <f t="shared" si="4"/>
        <v>9</v>
      </c>
      <c r="P21">
        <v>19</v>
      </c>
      <c r="Q21">
        <f>COUNTIF(N:N,"19")</f>
        <v>8</v>
      </c>
      <c r="R21">
        <f t="shared" si="1"/>
        <v>23.958333333333332</v>
      </c>
      <c r="S21" s="18">
        <f t="shared" si="0"/>
        <v>1.9409722222222217E-2</v>
      </c>
      <c r="T21" s="18">
        <f t="shared" si="2"/>
        <v>1.8522585041905938E-2</v>
      </c>
    </row>
    <row r="22" spans="1:20" x14ac:dyDescent="0.25">
      <c r="A22" s="11"/>
      <c r="B22" s="12"/>
      <c r="C22" s="9" t="s">
        <v>37</v>
      </c>
      <c r="D22" s="9" t="s">
        <v>38</v>
      </c>
      <c r="E22" s="9" t="s">
        <v>38</v>
      </c>
      <c r="F22" s="9" t="s">
        <v>15</v>
      </c>
      <c r="G22" s="10" t="s">
        <v>12</v>
      </c>
      <c r="H22" s="5"/>
      <c r="I22" s="5"/>
      <c r="J22" s="6"/>
      <c r="K22" s="7"/>
      <c r="L22" s="8"/>
      <c r="P22">
        <v>20</v>
      </c>
      <c r="Q22">
        <f>COUNTIF(N:N,"20")</f>
        <v>12</v>
      </c>
      <c r="R22">
        <f t="shared" si="1"/>
        <v>23.958333333333332</v>
      </c>
      <c r="S22" s="18">
        <f t="shared" si="0"/>
        <v>1.6840277777777746E-2</v>
      </c>
      <c r="T22" s="18">
        <f t="shared" si="2"/>
        <v>1.8522585041905938E-2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794</v>
      </c>
      <c r="H23" s="9" t="s">
        <v>392</v>
      </c>
      <c r="I23" s="9" t="s">
        <v>454</v>
      </c>
      <c r="J23" s="3" t="s">
        <v>1876</v>
      </c>
      <c r="K23" s="13" t="s">
        <v>795</v>
      </c>
      <c r="L23" s="14" t="s">
        <v>796</v>
      </c>
      <c r="M23" s="18">
        <f t="shared" si="3"/>
        <v>2.5879629629629697E-2</v>
      </c>
      <c r="N23">
        <f t="shared" si="4"/>
        <v>7</v>
      </c>
      <c r="P23">
        <v>21</v>
      </c>
      <c r="Q23">
        <f>COUNTIF(N:N,"21")</f>
        <v>8</v>
      </c>
      <c r="R23">
        <f t="shared" si="1"/>
        <v>23.958333333333332</v>
      </c>
      <c r="S23" s="18">
        <f t="shared" si="0"/>
        <v>1.6296296296296309E-2</v>
      </c>
      <c r="T23" s="18">
        <f t="shared" si="2"/>
        <v>1.8522585041905938E-2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797</v>
      </c>
      <c r="H24" s="9" t="s">
        <v>17</v>
      </c>
      <c r="I24" s="9" t="s">
        <v>454</v>
      </c>
      <c r="J24" s="3" t="s">
        <v>1876</v>
      </c>
      <c r="K24" s="13" t="s">
        <v>798</v>
      </c>
      <c r="L24" s="14" t="s">
        <v>799</v>
      </c>
      <c r="M24" s="18">
        <f t="shared" si="3"/>
        <v>1.6458333333333353E-2</v>
      </c>
      <c r="N24">
        <f t="shared" si="4"/>
        <v>10</v>
      </c>
      <c r="P24">
        <v>22</v>
      </c>
      <c r="Q24">
        <f>COUNTIF(N:N,"22")</f>
        <v>6</v>
      </c>
      <c r="R24">
        <f t="shared" si="1"/>
        <v>23.958333333333332</v>
      </c>
      <c r="S24" s="18">
        <f t="shared" si="0"/>
        <v>1.6209490740740722E-2</v>
      </c>
      <c r="T24" s="18">
        <f t="shared" si="2"/>
        <v>1.8522585041905938E-2</v>
      </c>
    </row>
    <row r="25" spans="1:20" x14ac:dyDescent="0.25">
      <c r="A25" s="11"/>
      <c r="B25" s="12"/>
      <c r="C25" s="9" t="s">
        <v>42</v>
      </c>
      <c r="D25" s="9" t="s">
        <v>43</v>
      </c>
      <c r="E25" s="9" t="s">
        <v>43</v>
      </c>
      <c r="F25" s="9" t="s">
        <v>15</v>
      </c>
      <c r="G25" s="10" t="s">
        <v>12</v>
      </c>
      <c r="H25" s="5"/>
      <c r="I25" s="5"/>
      <c r="J25" s="6"/>
      <c r="K25" s="7"/>
      <c r="L25" s="8"/>
      <c r="P25">
        <v>23</v>
      </c>
      <c r="Q25">
        <f>COUNTIF(N:N,"23")</f>
        <v>5</v>
      </c>
      <c r="R25">
        <f t="shared" si="1"/>
        <v>23.958333333333332</v>
      </c>
      <c r="S25" s="18">
        <f t="shared" si="0"/>
        <v>1.4611111111111042E-2</v>
      </c>
      <c r="T25" s="18">
        <f t="shared" si="2"/>
        <v>1.8522585041905938E-2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367</v>
      </c>
      <c r="H26" s="9" t="s">
        <v>17</v>
      </c>
      <c r="I26" s="9" t="s">
        <v>18</v>
      </c>
      <c r="J26" s="3" t="s">
        <v>1876</v>
      </c>
      <c r="K26" s="13" t="s">
        <v>368</v>
      </c>
      <c r="L26" s="14" t="s">
        <v>369</v>
      </c>
      <c r="M26" s="18">
        <f t="shared" si="3"/>
        <v>1.2650462962962905E-2</v>
      </c>
      <c r="N26">
        <f t="shared" si="4"/>
        <v>18</v>
      </c>
      <c r="S26" s="20"/>
    </row>
    <row r="27" spans="1:20" x14ac:dyDescent="0.25">
      <c r="A27" s="11"/>
      <c r="B27" s="12"/>
      <c r="C27" s="12"/>
      <c r="D27" s="12"/>
      <c r="E27" s="12"/>
      <c r="F27" s="12"/>
      <c r="G27" s="9" t="s">
        <v>370</v>
      </c>
      <c r="H27" s="9" t="s">
        <v>17</v>
      </c>
      <c r="I27" s="9" t="s">
        <v>18</v>
      </c>
      <c r="J27" s="3" t="s">
        <v>1876</v>
      </c>
      <c r="K27" s="13" t="s">
        <v>371</v>
      </c>
      <c r="L27" s="14" t="s">
        <v>372</v>
      </c>
      <c r="M27" s="18">
        <f t="shared" si="3"/>
        <v>1.3368055555555536E-2</v>
      </c>
      <c r="N27">
        <f t="shared" si="4"/>
        <v>19</v>
      </c>
    </row>
    <row r="28" spans="1:20" x14ac:dyDescent="0.25">
      <c r="A28" s="11"/>
      <c r="B28" s="12"/>
      <c r="C28" s="12"/>
      <c r="D28" s="12"/>
      <c r="E28" s="12"/>
      <c r="F28" s="12"/>
      <c r="G28" s="9" t="s">
        <v>373</v>
      </c>
      <c r="H28" s="9" t="s">
        <v>17</v>
      </c>
      <c r="I28" s="9" t="s">
        <v>18</v>
      </c>
      <c r="J28" s="3" t="s">
        <v>1876</v>
      </c>
      <c r="K28" s="13" t="s">
        <v>374</v>
      </c>
      <c r="L28" s="14" t="s">
        <v>375</v>
      </c>
      <c r="M28" s="18">
        <f t="shared" si="3"/>
        <v>1.5069444444444358E-2</v>
      </c>
      <c r="N28">
        <f t="shared" si="4"/>
        <v>20</v>
      </c>
      <c r="P28" s="13" t="s">
        <v>1130</v>
      </c>
      <c r="Q28" s="14" t="s">
        <v>1131</v>
      </c>
      <c r="R28" s="18">
        <f t="shared" ref="R28" si="5">Q28-P28</f>
        <v>1.2928240740740747E-2</v>
      </c>
      <c r="S28">
        <v>0</v>
      </c>
    </row>
    <row r="29" spans="1:20" x14ac:dyDescent="0.25">
      <c r="A29" s="11"/>
      <c r="B29" s="12"/>
      <c r="C29" s="12"/>
      <c r="D29" s="12"/>
      <c r="E29" s="12"/>
      <c r="F29" s="12"/>
      <c r="G29" s="9" t="s">
        <v>376</v>
      </c>
      <c r="H29" s="9" t="s">
        <v>17</v>
      </c>
      <c r="I29" s="9" t="s">
        <v>18</v>
      </c>
      <c r="J29" s="3" t="s">
        <v>1876</v>
      </c>
      <c r="K29" s="13" t="s">
        <v>377</v>
      </c>
      <c r="L29" s="14" t="s">
        <v>378</v>
      </c>
      <c r="M29" s="18">
        <f t="shared" si="3"/>
        <v>1.3159722222222281E-2</v>
      </c>
      <c r="N29">
        <f t="shared" si="4"/>
        <v>21</v>
      </c>
    </row>
    <row r="30" spans="1:20" x14ac:dyDescent="0.25">
      <c r="A30" s="11"/>
      <c r="B30" s="12"/>
      <c r="C30" s="12"/>
      <c r="D30" s="12"/>
      <c r="E30" s="12"/>
      <c r="F30" s="12"/>
      <c r="G30" s="9" t="s">
        <v>800</v>
      </c>
      <c r="H30" s="9" t="s">
        <v>17</v>
      </c>
      <c r="I30" s="9" t="s">
        <v>454</v>
      </c>
      <c r="J30" s="3" t="s">
        <v>1876</v>
      </c>
      <c r="K30" s="13" t="s">
        <v>801</v>
      </c>
      <c r="L30" s="14" t="s">
        <v>802</v>
      </c>
      <c r="M30" s="18">
        <f t="shared" si="3"/>
        <v>1.4178240740740741E-2</v>
      </c>
      <c r="N30">
        <f t="shared" si="4"/>
        <v>1</v>
      </c>
      <c r="P30" s="13" t="s">
        <v>1361</v>
      </c>
      <c r="Q30" s="14" t="s">
        <v>1362</v>
      </c>
      <c r="R30" s="18">
        <f t="shared" ref="R30" si="6">Q30-P30</f>
        <v>1.414351851851851E-2</v>
      </c>
      <c r="S30">
        <v>0</v>
      </c>
    </row>
    <row r="31" spans="1:20" x14ac:dyDescent="0.25">
      <c r="A31" s="11"/>
      <c r="B31" s="12"/>
      <c r="C31" s="12"/>
      <c r="D31" s="12"/>
      <c r="E31" s="12"/>
      <c r="F31" s="12"/>
      <c r="G31" s="9" t="s">
        <v>803</v>
      </c>
      <c r="H31" s="9" t="s">
        <v>17</v>
      </c>
      <c r="I31" s="9" t="s">
        <v>454</v>
      </c>
      <c r="J31" s="3" t="s">
        <v>1876</v>
      </c>
      <c r="K31" s="13" t="s">
        <v>804</v>
      </c>
      <c r="L31" s="14" t="s">
        <v>805</v>
      </c>
      <c r="M31" s="18">
        <f t="shared" si="3"/>
        <v>1.412037037037038E-2</v>
      </c>
      <c r="N31">
        <f t="shared" si="4"/>
        <v>2</v>
      </c>
    </row>
    <row r="32" spans="1:20" x14ac:dyDescent="0.25">
      <c r="A32" s="11"/>
      <c r="B32" s="12"/>
      <c r="C32" s="12"/>
      <c r="D32" s="12"/>
      <c r="E32" s="12"/>
      <c r="F32" s="12"/>
      <c r="G32" s="9" t="s">
        <v>806</v>
      </c>
      <c r="H32" s="9" t="s">
        <v>17</v>
      </c>
      <c r="I32" s="9" t="s">
        <v>454</v>
      </c>
      <c r="J32" s="3" t="s">
        <v>1876</v>
      </c>
      <c r="K32" s="13" t="s">
        <v>807</v>
      </c>
      <c r="L32" s="14" t="s">
        <v>808</v>
      </c>
      <c r="M32" s="18">
        <f t="shared" si="3"/>
        <v>1.4710648148148153E-2</v>
      </c>
      <c r="N32">
        <f t="shared" si="4"/>
        <v>4</v>
      </c>
      <c r="P32" s="13" t="s">
        <v>1793</v>
      </c>
      <c r="Q32" s="14" t="s">
        <v>1794</v>
      </c>
      <c r="R32" s="18">
        <f t="shared" ref="R32" si="7">Q32-P32</f>
        <v>1.2893518518518519E-2</v>
      </c>
      <c r="S32">
        <v>0</v>
      </c>
    </row>
    <row r="33" spans="1:19" x14ac:dyDescent="0.25">
      <c r="A33" s="11"/>
      <c r="B33" s="12"/>
      <c r="C33" s="12"/>
      <c r="D33" s="12"/>
      <c r="E33" s="12"/>
      <c r="F33" s="12"/>
      <c r="G33" s="9" t="s">
        <v>809</v>
      </c>
      <c r="H33" s="9" t="s">
        <v>17</v>
      </c>
      <c r="I33" s="9" t="s">
        <v>454</v>
      </c>
      <c r="J33" s="3" t="s">
        <v>1876</v>
      </c>
      <c r="K33" s="13" t="s">
        <v>810</v>
      </c>
      <c r="L33" s="14" t="s">
        <v>811</v>
      </c>
      <c r="M33" s="18">
        <f t="shared" si="3"/>
        <v>2.9108796296296285E-2</v>
      </c>
      <c r="N33">
        <f t="shared" si="4"/>
        <v>4</v>
      </c>
    </row>
    <row r="34" spans="1:19" x14ac:dyDescent="0.25">
      <c r="A34" s="11"/>
      <c r="B34" s="12"/>
      <c r="C34" s="12"/>
      <c r="D34" s="12"/>
      <c r="E34" s="12"/>
      <c r="F34" s="12"/>
      <c r="G34" s="9" t="s">
        <v>812</v>
      </c>
      <c r="H34" s="9" t="s">
        <v>17</v>
      </c>
      <c r="I34" s="9" t="s">
        <v>454</v>
      </c>
      <c r="J34" s="3" t="s">
        <v>1876</v>
      </c>
      <c r="K34" s="13" t="s">
        <v>813</v>
      </c>
      <c r="L34" s="14" t="s">
        <v>814</v>
      </c>
      <c r="M34" s="18">
        <f t="shared" si="3"/>
        <v>1.2430555555555528E-2</v>
      </c>
      <c r="N34">
        <f t="shared" si="4"/>
        <v>5</v>
      </c>
    </row>
    <row r="35" spans="1:19" x14ac:dyDescent="0.25">
      <c r="A35" s="11"/>
      <c r="B35" s="12"/>
      <c r="C35" s="12"/>
      <c r="D35" s="12"/>
      <c r="E35" s="12"/>
      <c r="F35" s="12"/>
      <c r="G35" s="9" t="s">
        <v>815</v>
      </c>
      <c r="H35" s="9" t="s">
        <v>17</v>
      </c>
      <c r="I35" s="9" t="s">
        <v>454</v>
      </c>
      <c r="J35" s="3" t="s">
        <v>1876</v>
      </c>
      <c r="K35" s="13" t="s">
        <v>816</v>
      </c>
      <c r="L35" s="14" t="s">
        <v>817</v>
      </c>
      <c r="M35" s="18">
        <f t="shared" si="3"/>
        <v>1.9803240740740802E-2</v>
      </c>
      <c r="N35">
        <f t="shared" si="4"/>
        <v>6</v>
      </c>
    </row>
    <row r="36" spans="1:19" x14ac:dyDescent="0.25">
      <c r="A36" s="11"/>
      <c r="B36" s="12"/>
      <c r="C36" s="12"/>
      <c r="D36" s="12"/>
      <c r="E36" s="12"/>
      <c r="F36" s="12"/>
      <c r="G36" s="9" t="s">
        <v>818</v>
      </c>
      <c r="H36" s="9" t="s">
        <v>17</v>
      </c>
      <c r="I36" s="9" t="s">
        <v>454</v>
      </c>
      <c r="J36" s="3" t="s">
        <v>1876</v>
      </c>
      <c r="K36" s="13" t="s">
        <v>819</v>
      </c>
      <c r="L36" s="14" t="s">
        <v>820</v>
      </c>
      <c r="M36" s="18">
        <f t="shared" si="3"/>
        <v>1.1898148148148047E-2</v>
      </c>
      <c r="N36">
        <f t="shared" si="4"/>
        <v>20</v>
      </c>
    </row>
    <row r="37" spans="1:19" x14ac:dyDescent="0.25">
      <c r="A37" s="11"/>
      <c r="B37" s="12"/>
      <c r="C37" s="12"/>
      <c r="D37" s="12"/>
      <c r="E37" s="12"/>
      <c r="F37" s="12"/>
      <c r="G37" s="9" t="s">
        <v>899</v>
      </c>
      <c r="H37" s="9" t="s">
        <v>17</v>
      </c>
      <c r="I37" s="9" t="s">
        <v>887</v>
      </c>
      <c r="J37" s="3" t="s">
        <v>1876</v>
      </c>
      <c r="K37" s="13" t="s">
        <v>900</v>
      </c>
      <c r="L37" s="14" t="s">
        <v>901</v>
      </c>
      <c r="M37" s="18">
        <f t="shared" si="3"/>
        <v>1.761574074074071E-2</v>
      </c>
      <c r="N37">
        <f t="shared" si="4"/>
        <v>4</v>
      </c>
      <c r="P37" s="13" t="s">
        <v>94</v>
      </c>
      <c r="Q37" s="17" t="s">
        <v>1884</v>
      </c>
      <c r="R37" s="18">
        <f t="shared" ref="R37" si="8">Q37-P37</f>
        <v>1.7824074074073937E-2</v>
      </c>
      <c r="S37">
        <f t="shared" ref="S37" si="9">HOUR(P37)</f>
        <v>23</v>
      </c>
    </row>
    <row r="38" spans="1:19" x14ac:dyDescent="0.25">
      <c r="A38" s="11"/>
      <c r="B38" s="12"/>
      <c r="C38" s="12"/>
      <c r="D38" s="12"/>
      <c r="E38" s="12"/>
      <c r="F38" s="12"/>
      <c r="G38" s="9" t="s">
        <v>1840</v>
      </c>
      <c r="H38" s="9" t="s">
        <v>17</v>
      </c>
      <c r="I38" s="9" t="s">
        <v>1841</v>
      </c>
      <c r="J38" s="3" t="s">
        <v>1876</v>
      </c>
      <c r="K38" s="13" t="s">
        <v>1842</v>
      </c>
      <c r="L38" s="14" t="s">
        <v>1843</v>
      </c>
      <c r="M38" s="18">
        <f t="shared" si="3"/>
        <v>1.2326388888888928E-2</v>
      </c>
      <c r="N38">
        <f t="shared" si="4"/>
        <v>18</v>
      </c>
    </row>
    <row r="39" spans="1:19" x14ac:dyDescent="0.25">
      <c r="A39" s="11"/>
      <c r="B39" s="12"/>
      <c r="C39" s="12"/>
      <c r="D39" s="12"/>
      <c r="E39" s="12"/>
      <c r="F39" s="12"/>
      <c r="G39" s="9" t="s">
        <v>1844</v>
      </c>
      <c r="H39" s="9" t="s">
        <v>17</v>
      </c>
      <c r="I39" s="9" t="s">
        <v>1841</v>
      </c>
      <c r="J39" s="3" t="s">
        <v>1876</v>
      </c>
      <c r="K39" s="13" t="s">
        <v>1845</v>
      </c>
      <c r="L39" s="14" t="s">
        <v>1846</v>
      </c>
      <c r="M39" s="18">
        <f t="shared" si="3"/>
        <v>1.3946759259259256E-2</v>
      </c>
      <c r="N39">
        <f t="shared" si="4"/>
        <v>18</v>
      </c>
      <c r="P39" s="13" t="s">
        <v>834</v>
      </c>
      <c r="Q39" s="14" t="s">
        <v>835</v>
      </c>
      <c r="R39" s="18">
        <f t="shared" ref="R39" si="10">Q39-P39</f>
        <v>1.3020833333333259E-2</v>
      </c>
      <c r="S39">
        <f t="shared" ref="S39" si="11">HOUR(P39)</f>
        <v>23</v>
      </c>
    </row>
    <row r="40" spans="1:19" x14ac:dyDescent="0.25">
      <c r="A40" s="11"/>
      <c r="B40" s="12"/>
      <c r="C40" s="9" t="s">
        <v>48</v>
      </c>
      <c r="D40" s="9" t="s">
        <v>49</v>
      </c>
      <c r="E40" s="9" t="s">
        <v>49</v>
      </c>
      <c r="F40" s="9" t="s">
        <v>15</v>
      </c>
      <c r="G40" s="10" t="s">
        <v>12</v>
      </c>
      <c r="H40" s="5"/>
      <c r="I40" s="5"/>
      <c r="J40" s="6"/>
      <c r="K40" s="7"/>
      <c r="L40" s="8"/>
    </row>
    <row r="41" spans="1:19" x14ac:dyDescent="0.25">
      <c r="A41" s="11"/>
      <c r="B41" s="12"/>
      <c r="C41" s="12"/>
      <c r="D41" s="12"/>
      <c r="E41" s="12"/>
      <c r="F41" s="12"/>
      <c r="G41" s="9" t="s">
        <v>379</v>
      </c>
      <c r="H41" s="9" t="s">
        <v>17</v>
      </c>
      <c r="I41" s="9" t="s">
        <v>18</v>
      </c>
      <c r="J41" s="3" t="s">
        <v>1876</v>
      </c>
      <c r="K41" s="13" t="s">
        <v>380</v>
      </c>
      <c r="L41" s="14" t="s">
        <v>381</v>
      </c>
      <c r="M41" s="18">
        <f t="shared" si="3"/>
        <v>1.649305555555558E-2</v>
      </c>
      <c r="N41">
        <f t="shared" si="4"/>
        <v>6</v>
      </c>
      <c r="P41" s="13" t="s">
        <v>988</v>
      </c>
      <c r="Q41" s="14" t="s">
        <v>989</v>
      </c>
      <c r="R41" s="18">
        <f t="shared" ref="R41" si="12">Q41-P41</f>
        <v>1.2824074074074154E-2</v>
      </c>
      <c r="S41">
        <f t="shared" ref="S41" si="13">HOUR(P41)</f>
        <v>23</v>
      </c>
    </row>
    <row r="42" spans="1:19" x14ac:dyDescent="0.25">
      <c r="A42" s="11"/>
      <c r="B42" s="12"/>
      <c r="C42" s="12"/>
      <c r="D42" s="12"/>
      <c r="E42" s="12"/>
      <c r="F42" s="12"/>
      <c r="G42" s="9" t="s">
        <v>382</v>
      </c>
      <c r="H42" s="9" t="s">
        <v>17</v>
      </c>
      <c r="I42" s="9" t="s">
        <v>18</v>
      </c>
      <c r="J42" s="3" t="s">
        <v>1876</v>
      </c>
      <c r="K42" s="13" t="s">
        <v>383</v>
      </c>
      <c r="L42" s="14" t="s">
        <v>384</v>
      </c>
      <c r="M42" s="18">
        <f t="shared" si="3"/>
        <v>1.5891203703703671E-2</v>
      </c>
      <c r="N42">
        <f t="shared" si="4"/>
        <v>13</v>
      </c>
    </row>
    <row r="43" spans="1:19" x14ac:dyDescent="0.25">
      <c r="A43" s="11"/>
      <c r="B43" s="12"/>
      <c r="C43" s="12"/>
      <c r="D43" s="12"/>
      <c r="E43" s="12"/>
      <c r="F43" s="12"/>
      <c r="G43" s="9" t="s">
        <v>385</v>
      </c>
      <c r="H43" s="9" t="s">
        <v>17</v>
      </c>
      <c r="I43" s="9" t="s">
        <v>18</v>
      </c>
      <c r="J43" s="3" t="s">
        <v>1876</v>
      </c>
      <c r="K43" s="13" t="s">
        <v>386</v>
      </c>
      <c r="L43" s="14" t="s">
        <v>387</v>
      </c>
      <c r="M43" s="18">
        <f t="shared" si="3"/>
        <v>1.5069444444444358E-2</v>
      </c>
      <c r="N43">
        <f t="shared" si="4"/>
        <v>15</v>
      </c>
      <c r="P43" s="13" t="s">
        <v>1369</v>
      </c>
      <c r="Q43" s="17" t="s">
        <v>1885</v>
      </c>
      <c r="R43" s="18">
        <f t="shared" ref="R43" si="14">Q43-P43</f>
        <v>1.185185185185178E-2</v>
      </c>
      <c r="S43">
        <f t="shared" ref="S43" si="15">HOUR(P43)</f>
        <v>23</v>
      </c>
    </row>
    <row r="44" spans="1:19" x14ac:dyDescent="0.25">
      <c r="A44" s="11"/>
      <c r="B44" s="12"/>
      <c r="C44" s="12"/>
      <c r="D44" s="12"/>
      <c r="E44" s="12"/>
      <c r="F44" s="12"/>
      <c r="G44" s="9" t="s">
        <v>388</v>
      </c>
      <c r="H44" s="9" t="s">
        <v>17</v>
      </c>
      <c r="I44" s="9" t="s">
        <v>18</v>
      </c>
      <c r="J44" s="3" t="s">
        <v>1876</v>
      </c>
      <c r="K44" s="13" t="s">
        <v>389</v>
      </c>
      <c r="L44" s="14" t="s">
        <v>390</v>
      </c>
      <c r="M44" s="18">
        <f t="shared" si="3"/>
        <v>1.1550925925925992E-2</v>
      </c>
      <c r="N44">
        <f t="shared" si="4"/>
        <v>16</v>
      </c>
    </row>
    <row r="45" spans="1:19" x14ac:dyDescent="0.25">
      <c r="A45" s="11"/>
      <c r="B45" s="12"/>
      <c r="C45" s="12"/>
      <c r="D45" s="12"/>
      <c r="E45" s="12"/>
      <c r="F45" s="12"/>
      <c r="G45" s="9" t="s">
        <v>902</v>
      </c>
      <c r="H45" s="9" t="s">
        <v>17</v>
      </c>
      <c r="I45" s="9" t="s">
        <v>887</v>
      </c>
      <c r="J45" s="3" t="s">
        <v>1876</v>
      </c>
      <c r="K45" s="13" t="s">
        <v>903</v>
      </c>
      <c r="L45" s="14" t="s">
        <v>904</v>
      </c>
      <c r="M45" s="18">
        <f t="shared" si="3"/>
        <v>2.8483796296296326E-2</v>
      </c>
      <c r="N45">
        <f t="shared" si="4"/>
        <v>6</v>
      </c>
      <c r="P45" s="13" t="s">
        <v>1851</v>
      </c>
      <c r="Q45" s="17" t="s">
        <v>1886</v>
      </c>
      <c r="R45" s="18">
        <f t="shared" ref="R45" si="16">Q45-P45</f>
        <v>1.7534722222222077E-2</v>
      </c>
      <c r="S45">
        <f t="shared" ref="S45" si="17">HOUR(P45)</f>
        <v>23</v>
      </c>
    </row>
    <row r="46" spans="1:19" x14ac:dyDescent="0.25">
      <c r="A46" s="11"/>
      <c r="B46" s="12"/>
      <c r="C46" s="12"/>
      <c r="D46" s="12"/>
      <c r="E46" s="12"/>
      <c r="F46" s="12"/>
      <c r="G46" s="9" t="s">
        <v>905</v>
      </c>
      <c r="H46" s="9" t="s">
        <v>17</v>
      </c>
      <c r="I46" s="9" t="s">
        <v>887</v>
      </c>
      <c r="J46" s="3" t="s">
        <v>1876</v>
      </c>
      <c r="K46" s="13" t="s">
        <v>906</v>
      </c>
      <c r="L46" s="14" t="s">
        <v>907</v>
      </c>
      <c r="M46" s="18">
        <f t="shared" si="3"/>
        <v>1.835648148148139E-2</v>
      </c>
      <c r="N46">
        <f t="shared" si="4"/>
        <v>14</v>
      </c>
    </row>
    <row r="47" spans="1:19" x14ac:dyDescent="0.25">
      <c r="A47" s="11"/>
      <c r="B47" s="12"/>
      <c r="C47" s="12"/>
      <c r="D47" s="12"/>
      <c r="E47" s="12"/>
      <c r="F47" s="12"/>
      <c r="G47" s="9" t="s">
        <v>1227</v>
      </c>
      <c r="H47" s="9" t="s">
        <v>17</v>
      </c>
      <c r="I47" s="9" t="s">
        <v>1218</v>
      </c>
      <c r="J47" s="3" t="s">
        <v>1876</v>
      </c>
      <c r="K47" s="13" t="s">
        <v>1228</v>
      </c>
      <c r="L47" s="14" t="s">
        <v>1229</v>
      </c>
      <c r="M47" s="18">
        <f t="shared" si="3"/>
        <v>4.9583333333333313E-2</v>
      </c>
      <c r="N47">
        <f t="shared" si="4"/>
        <v>9</v>
      </c>
    </row>
    <row r="48" spans="1:19" x14ac:dyDescent="0.25">
      <c r="A48" s="11"/>
      <c r="B48" s="12"/>
      <c r="C48" s="12"/>
      <c r="D48" s="12"/>
      <c r="E48" s="12"/>
      <c r="F48" s="12"/>
      <c r="G48" s="9" t="s">
        <v>1605</v>
      </c>
      <c r="H48" s="9" t="s">
        <v>17</v>
      </c>
      <c r="I48" s="9" t="s">
        <v>1599</v>
      </c>
      <c r="J48" s="3" t="s">
        <v>1876</v>
      </c>
      <c r="K48" s="13" t="s">
        <v>1606</v>
      </c>
      <c r="L48" s="14" t="s">
        <v>1607</v>
      </c>
      <c r="M48" s="18">
        <f t="shared" si="3"/>
        <v>1.3263888888888908E-2</v>
      </c>
      <c r="N48">
        <f t="shared" si="4"/>
        <v>11</v>
      </c>
    </row>
    <row r="49" spans="1:14" x14ac:dyDescent="0.25">
      <c r="A49" s="11"/>
      <c r="B49" s="12"/>
      <c r="C49" s="9" t="s">
        <v>311</v>
      </c>
      <c r="D49" s="9" t="s">
        <v>312</v>
      </c>
      <c r="E49" s="10" t="s">
        <v>12</v>
      </c>
      <c r="F49" s="5"/>
      <c r="G49" s="5"/>
      <c r="H49" s="5"/>
      <c r="I49" s="5"/>
      <c r="J49" s="6"/>
      <c r="K49" s="7"/>
      <c r="L49" s="8"/>
    </row>
    <row r="50" spans="1:14" x14ac:dyDescent="0.25">
      <c r="A50" s="11"/>
      <c r="B50" s="12"/>
      <c r="C50" s="12"/>
      <c r="D50" s="12"/>
      <c r="E50" s="9" t="s">
        <v>313</v>
      </c>
      <c r="F50" s="9" t="s">
        <v>15</v>
      </c>
      <c r="G50" s="10" t="s">
        <v>12</v>
      </c>
      <c r="H50" s="5"/>
      <c r="I50" s="5"/>
      <c r="J50" s="6"/>
      <c r="K50" s="7"/>
      <c r="L50" s="8"/>
    </row>
    <row r="51" spans="1:14" x14ac:dyDescent="0.25">
      <c r="A51" s="11"/>
      <c r="B51" s="12"/>
      <c r="C51" s="12"/>
      <c r="D51" s="12"/>
      <c r="E51" s="12"/>
      <c r="F51" s="12"/>
      <c r="G51" s="9" t="s">
        <v>391</v>
      </c>
      <c r="H51" s="9" t="s">
        <v>392</v>
      </c>
      <c r="I51" s="9" t="s">
        <v>18</v>
      </c>
      <c r="J51" s="3" t="s">
        <v>1876</v>
      </c>
      <c r="K51" s="13" t="s">
        <v>393</v>
      </c>
      <c r="L51" s="14" t="s">
        <v>394</v>
      </c>
      <c r="M51" s="18">
        <f t="shared" si="3"/>
        <v>2.3182870370370368E-2</v>
      </c>
      <c r="N51">
        <f t="shared" si="4"/>
        <v>17</v>
      </c>
    </row>
    <row r="52" spans="1:14" x14ac:dyDescent="0.25">
      <c r="A52" s="11"/>
      <c r="B52" s="12"/>
      <c r="C52" s="12"/>
      <c r="D52" s="12"/>
      <c r="E52" s="12"/>
      <c r="F52" s="12"/>
      <c r="G52" s="9" t="s">
        <v>395</v>
      </c>
      <c r="H52" s="9" t="s">
        <v>17</v>
      </c>
      <c r="I52" s="9" t="s">
        <v>18</v>
      </c>
      <c r="J52" s="3" t="s">
        <v>1876</v>
      </c>
      <c r="K52" s="13" t="s">
        <v>396</v>
      </c>
      <c r="L52" s="14" t="s">
        <v>397</v>
      </c>
      <c r="M52" s="18">
        <f t="shared" si="3"/>
        <v>2.0381944444444411E-2</v>
      </c>
      <c r="N52">
        <f t="shared" si="4"/>
        <v>19</v>
      </c>
    </row>
    <row r="53" spans="1:14" x14ac:dyDescent="0.25">
      <c r="A53" s="11"/>
      <c r="B53" s="12"/>
      <c r="C53" s="12"/>
      <c r="D53" s="12"/>
      <c r="E53" s="12"/>
      <c r="F53" s="12"/>
      <c r="G53" s="9" t="s">
        <v>821</v>
      </c>
      <c r="H53" s="9" t="s">
        <v>392</v>
      </c>
      <c r="I53" s="9" t="s">
        <v>454</v>
      </c>
      <c r="J53" s="3" t="s">
        <v>1876</v>
      </c>
      <c r="K53" s="13" t="s">
        <v>822</v>
      </c>
      <c r="L53" s="14" t="s">
        <v>823</v>
      </c>
      <c r="M53" s="18">
        <f t="shared" si="3"/>
        <v>1.3217592592592586E-2</v>
      </c>
      <c r="N53">
        <f t="shared" si="4"/>
        <v>11</v>
      </c>
    </row>
    <row r="54" spans="1:14" x14ac:dyDescent="0.25">
      <c r="A54" s="11"/>
      <c r="B54" s="12"/>
      <c r="C54" s="12"/>
      <c r="D54" s="12"/>
      <c r="E54" s="12"/>
      <c r="F54" s="12"/>
      <c r="G54" s="9" t="s">
        <v>824</v>
      </c>
      <c r="H54" s="9" t="s">
        <v>392</v>
      </c>
      <c r="I54" s="9" t="s">
        <v>454</v>
      </c>
      <c r="J54" s="3" t="s">
        <v>1876</v>
      </c>
      <c r="K54" s="13" t="s">
        <v>825</v>
      </c>
      <c r="L54" s="14" t="s">
        <v>826</v>
      </c>
      <c r="M54" s="18">
        <f t="shared" si="3"/>
        <v>1.4270833333333344E-2</v>
      </c>
      <c r="N54">
        <f t="shared" si="4"/>
        <v>12</v>
      </c>
    </row>
    <row r="55" spans="1:14" x14ac:dyDescent="0.25">
      <c r="A55" s="11"/>
      <c r="B55" s="12"/>
      <c r="C55" s="12"/>
      <c r="D55" s="12"/>
      <c r="E55" s="12"/>
      <c r="F55" s="12"/>
      <c r="G55" s="9" t="s">
        <v>827</v>
      </c>
      <c r="H55" s="9" t="s">
        <v>392</v>
      </c>
      <c r="I55" s="9" t="s">
        <v>454</v>
      </c>
      <c r="J55" s="3" t="s">
        <v>1876</v>
      </c>
      <c r="K55" s="13" t="s">
        <v>828</v>
      </c>
      <c r="L55" s="14" t="s">
        <v>829</v>
      </c>
      <c r="M55" s="18">
        <f t="shared" si="3"/>
        <v>2.1342592592592635E-2</v>
      </c>
      <c r="N55">
        <f t="shared" si="4"/>
        <v>16</v>
      </c>
    </row>
    <row r="56" spans="1:14" x14ac:dyDescent="0.25">
      <c r="A56" s="11"/>
      <c r="B56" s="12"/>
      <c r="C56" s="12"/>
      <c r="D56" s="12"/>
      <c r="E56" s="12"/>
      <c r="F56" s="12"/>
      <c r="G56" s="9" t="s">
        <v>830</v>
      </c>
      <c r="H56" s="9" t="s">
        <v>392</v>
      </c>
      <c r="I56" s="9" t="s">
        <v>454</v>
      </c>
      <c r="J56" s="3" t="s">
        <v>1876</v>
      </c>
      <c r="K56" s="13" t="s">
        <v>831</v>
      </c>
      <c r="L56" s="14" t="s">
        <v>832</v>
      </c>
      <c r="M56" s="18">
        <f t="shared" si="3"/>
        <v>1.4699074074074114E-2</v>
      </c>
      <c r="N56">
        <f t="shared" si="4"/>
        <v>19</v>
      </c>
    </row>
    <row r="57" spans="1:14" x14ac:dyDescent="0.25">
      <c r="A57" s="11"/>
      <c r="B57" s="12"/>
      <c r="C57" s="12"/>
      <c r="D57" s="12"/>
      <c r="E57" s="12"/>
      <c r="F57" s="12"/>
      <c r="G57" s="9" t="s">
        <v>833</v>
      </c>
      <c r="H57" s="9" t="s">
        <v>392</v>
      </c>
      <c r="I57" s="9" t="s">
        <v>454</v>
      </c>
      <c r="J57" s="3" t="s">
        <v>1876</v>
      </c>
      <c r="K57" s="21" t="s">
        <v>834</v>
      </c>
      <c r="L57" s="22" t="s">
        <v>835</v>
      </c>
      <c r="M57" s="23">
        <f t="shared" si="3"/>
        <v>1.3020833333333259E-2</v>
      </c>
      <c r="N57" s="24">
        <f t="shared" si="4"/>
        <v>23</v>
      </c>
    </row>
    <row r="58" spans="1:14" x14ac:dyDescent="0.25">
      <c r="A58" s="11"/>
      <c r="B58" s="12"/>
      <c r="C58" s="12"/>
      <c r="D58" s="12"/>
      <c r="E58" s="12"/>
      <c r="F58" s="12"/>
      <c r="G58" s="9" t="s">
        <v>908</v>
      </c>
      <c r="H58" s="9" t="s">
        <v>392</v>
      </c>
      <c r="I58" s="9" t="s">
        <v>887</v>
      </c>
      <c r="J58" s="3" t="s">
        <v>1876</v>
      </c>
      <c r="K58" s="13" t="s">
        <v>909</v>
      </c>
      <c r="L58" s="14" t="s">
        <v>910</v>
      </c>
      <c r="M58" s="18">
        <f t="shared" si="3"/>
        <v>2.0092592592592551E-2</v>
      </c>
      <c r="N58">
        <f t="shared" si="4"/>
        <v>10</v>
      </c>
    </row>
    <row r="59" spans="1:14" x14ac:dyDescent="0.25">
      <c r="A59" s="11"/>
      <c r="B59" s="12"/>
      <c r="C59" s="12"/>
      <c r="D59" s="12"/>
      <c r="E59" s="12"/>
      <c r="F59" s="12"/>
      <c r="G59" s="9" t="s">
        <v>911</v>
      </c>
      <c r="H59" s="9" t="s">
        <v>392</v>
      </c>
      <c r="I59" s="9" t="s">
        <v>887</v>
      </c>
      <c r="J59" s="3" t="s">
        <v>1876</v>
      </c>
      <c r="K59" s="13" t="s">
        <v>912</v>
      </c>
      <c r="L59" s="14" t="s">
        <v>386</v>
      </c>
      <c r="M59" s="18">
        <f t="shared" si="3"/>
        <v>2.2013888888888999E-2</v>
      </c>
      <c r="N59">
        <f t="shared" si="4"/>
        <v>15</v>
      </c>
    </row>
    <row r="60" spans="1:14" x14ac:dyDescent="0.25">
      <c r="A60" s="11"/>
      <c r="B60" s="12"/>
      <c r="C60" s="12"/>
      <c r="D60" s="12"/>
      <c r="E60" s="12"/>
      <c r="F60" s="12"/>
      <c r="G60" s="9" t="s">
        <v>913</v>
      </c>
      <c r="H60" s="9" t="s">
        <v>392</v>
      </c>
      <c r="I60" s="9" t="s">
        <v>887</v>
      </c>
      <c r="J60" s="3" t="s">
        <v>1876</v>
      </c>
      <c r="K60" s="13" t="s">
        <v>914</v>
      </c>
      <c r="L60" s="14" t="s">
        <v>915</v>
      </c>
      <c r="M60" s="18">
        <f t="shared" si="3"/>
        <v>1.303240740740752E-2</v>
      </c>
      <c r="N60">
        <f t="shared" si="4"/>
        <v>21</v>
      </c>
    </row>
    <row r="61" spans="1:14" x14ac:dyDescent="0.25">
      <c r="A61" s="11"/>
      <c r="B61" s="12"/>
      <c r="C61" s="12"/>
      <c r="D61" s="12"/>
      <c r="E61" s="12"/>
      <c r="F61" s="12"/>
      <c r="G61" s="9" t="s">
        <v>916</v>
      </c>
      <c r="H61" s="9" t="s">
        <v>392</v>
      </c>
      <c r="I61" s="9" t="s">
        <v>887</v>
      </c>
      <c r="J61" s="3" t="s">
        <v>1876</v>
      </c>
      <c r="K61" s="13" t="s">
        <v>917</v>
      </c>
      <c r="L61" s="14" t="s">
        <v>918</v>
      </c>
      <c r="M61" s="18">
        <f t="shared" si="3"/>
        <v>2.3310185185185239E-2</v>
      </c>
      <c r="N61">
        <f t="shared" si="4"/>
        <v>21</v>
      </c>
    </row>
    <row r="62" spans="1:14" x14ac:dyDescent="0.25">
      <c r="A62" s="11"/>
      <c r="B62" s="12"/>
      <c r="C62" s="12"/>
      <c r="D62" s="12"/>
      <c r="E62" s="12"/>
      <c r="F62" s="12"/>
      <c r="G62" s="9" t="s">
        <v>1230</v>
      </c>
      <c r="H62" s="9" t="s">
        <v>392</v>
      </c>
      <c r="I62" s="9" t="s">
        <v>1218</v>
      </c>
      <c r="J62" s="3" t="s">
        <v>1876</v>
      </c>
      <c r="K62" s="13" t="s">
        <v>1231</v>
      </c>
      <c r="L62" s="14" t="s">
        <v>1232</v>
      </c>
      <c r="M62" s="18">
        <f t="shared" si="3"/>
        <v>1.8807870370370378E-2</v>
      </c>
      <c r="N62">
        <f t="shared" si="4"/>
        <v>4</v>
      </c>
    </row>
    <row r="63" spans="1:14" x14ac:dyDescent="0.25">
      <c r="A63" s="11"/>
      <c r="B63" s="12"/>
      <c r="C63" s="12"/>
      <c r="D63" s="12"/>
      <c r="E63" s="12"/>
      <c r="F63" s="12"/>
      <c r="G63" s="9" t="s">
        <v>1233</v>
      </c>
      <c r="H63" s="9" t="s">
        <v>392</v>
      </c>
      <c r="I63" s="9" t="s">
        <v>1218</v>
      </c>
      <c r="J63" s="3" t="s">
        <v>1876</v>
      </c>
      <c r="K63" s="13" t="s">
        <v>1234</v>
      </c>
      <c r="L63" s="14" t="s">
        <v>1235</v>
      </c>
      <c r="M63" s="18">
        <f t="shared" si="3"/>
        <v>4.5347222222222261E-2</v>
      </c>
      <c r="N63">
        <f t="shared" si="4"/>
        <v>10</v>
      </c>
    </row>
    <row r="64" spans="1:14" x14ac:dyDescent="0.25">
      <c r="A64" s="11"/>
      <c r="B64" s="12"/>
      <c r="C64" s="12"/>
      <c r="D64" s="12"/>
      <c r="E64" s="12"/>
      <c r="F64" s="12"/>
      <c r="G64" s="9" t="s">
        <v>1236</v>
      </c>
      <c r="H64" s="9" t="s">
        <v>392</v>
      </c>
      <c r="I64" s="9" t="s">
        <v>1218</v>
      </c>
      <c r="J64" s="3" t="s">
        <v>1876</v>
      </c>
      <c r="K64" s="13" t="s">
        <v>1237</v>
      </c>
      <c r="L64" s="14" t="s">
        <v>1238</v>
      </c>
      <c r="M64" s="18">
        <f t="shared" si="3"/>
        <v>4.0266203703703651E-2</v>
      </c>
      <c r="N64">
        <f t="shared" si="4"/>
        <v>10</v>
      </c>
    </row>
    <row r="65" spans="1:14" x14ac:dyDescent="0.25">
      <c r="A65" s="11"/>
      <c r="B65" s="12"/>
      <c r="C65" s="12"/>
      <c r="D65" s="12"/>
      <c r="E65" s="12"/>
      <c r="F65" s="12"/>
      <c r="G65" s="9" t="s">
        <v>1239</v>
      </c>
      <c r="H65" s="9" t="s">
        <v>17</v>
      </c>
      <c r="I65" s="9" t="s">
        <v>1218</v>
      </c>
      <c r="J65" s="3" t="s">
        <v>1876</v>
      </c>
      <c r="K65" s="13" t="s">
        <v>1240</v>
      </c>
      <c r="L65" s="14" t="s">
        <v>1241</v>
      </c>
      <c r="M65" s="18">
        <f t="shared" si="3"/>
        <v>2.3518518518518494E-2</v>
      </c>
      <c r="N65">
        <f t="shared" si="4"/>
        <v>15</v>
      </c>
    </row>
    <row r="66" spans="1:14" x14ac:dyDescent="0.25">
      <c r="A66" s="11"/>
      <c r="B66" s="12"/>
      <c r="C66" s="12"/>
      <c r="D66" s="12"/>
      <c r="E66" s="12"/>
      <c r="F66" s="12"/>
      <c r="G66" s="9" t="s">
        <v>1242</v>
      </c>
      <c r="H66" s="9" t="s">
        <v>392</v>
      </c>
      <c r="I66" s="9" t="s">
        <v>1218</v>
      </c>
      <c r="J66" s="3" t="s">
        <v>1876</v>
      </c>
      <c r="K66" s="13" t="s">
        <v>1243</v>
      </c>
      <c r="L66" s="14" t="s">
        <v>1244</v>
      </c>
      <c r="M66" s="18">
        <f t="shared" si="3"/>
        <v>1.7326388888889044E-2</v>
      </c>
      <c r="N66">
        <f t="shared" si="4"/>
        <v>16</v>
      </c>
    </row>
    <row r="67" spans="1:14" x14ac:dyDescent="0.25">
      <c r="A67" s="11"/>
      <c r="B67" s="12"/>
      <c r="C67" s="12"/>
      <c r="D67" s="12"/>
      <c r="E67" s="12"/>
      <c r="F67" s="12"/>
      <c r="G67" s="9" t="s">
        <v>1245</v>
      </c>
      <c r="H67" s="9" t="s">
        <v>392</v>
      </c>
      <c r="I67" s="9" t="s">
        <v>1218</v>
      </c>
      <c r="J67" s="3" t="s">
        <v>1876</v>
      </c>
      <c r="K67" s="13" t="s">
        <v>1246</v>
      </c>
      <c r="L67" s="14" t="s">
        <v>1247</v>
      </c>
      <c r="M67" s="18">
        <f t="shared" ref="M67:M130" si="18">L67-K67</f>
        <v>2.2766203703703636E-2</v>
      </c>
      <c r="N67">
        <f t="shared" ref="N67:N130" si="19">HOUR(K67)</f>
        <v>21</v>
      </c>
    </row>
    <row r="68" spans="1:14" x14ac:dyDescent="0.25">
      <c r="A68" s="11"/>
      <c r="B68" s="12"/>
      <c r="C68" s="12"/>
      <c r="D68" s="12"/>
      <c r="E68" s="9" t="s">
        <v>312</v>
      </c>
      <c r="F68" s="9" t="s">
        <v>15</v>
      </c>
      <c r="G68" s="10" t="s">
        <v>12</v>
      </c>
      <c r="H68" s="5"/>
      <c r="I68" s="5"/>
      <c r="J68" s="6"/>
      <c r="K68" s="7"/>
      <c r="L68" s="8"/>
    </row>
    <row r="69" spans="1:14" x14ac:dyDescent="0.25">
      <c r="A69" s="11"/>
      <c r="B69" s="12"/>
      <c r="C69" s="12"/>
      <c r="D69" s="12"/>
      <c r="E69" s="12"/>
      <c r="F69" s="12"/>
      <c r="G69" s="9" t="s">
        <v>1608</v>
      </c>
      <c r="H69" s="9" t="s">
        <v>17</v>
      </c>
      <c r="I69" s="9" t="s">
        <v>1599</v>
      </c>
      <c r="J69" s="3" t="s">
        <v>1876</v>
      </c>
      <c r="K69" s="13" t="s">
        <v>1609</v>
      </c>
      <c r="L69" s="14" t="s">
        <v>1610</v>
      </c>
      <c r="M69" s="18">
        <f t="shared" si="18"/>
        <v>2.857638888888886E-2</v>
      </c>
      <c r="N69">
        <f t="shared" si="19"/>
        <v>8</v>
      </c>
    </row>
    <row r="70" spans="1:14" x14ac:dyDescent="0.25">
      <c r="A70" s="11"/>
      <c r="B70" s="12"/>
      <c r="C70" s="12"/>
      <c r="D70" s="12"/>
      <c r="E70" s="12"/>
      <c r="F70" s="12"/>
      <c r="G70" s="9" t="s">
        <v>1611</v>
      </c>
      <c r="H70" s="9" t="s">
        <v>17</v>
      </c>
      <c r="I70" s="9" t="s">
        <v>1599</v>
      </c>
      <c r="J70" s="3" t="s">
        <v>1876</v>
      </c>
      <c r="K70" s="13" t="s">
        <v>1612</v>
      </c>
      <c r="L70" s="14" t="s">
        <v>1613</v>
      </c>
      <c r="M70" s="18">
        <f t="shared" si="18"/>
        <v>1.8009259259259225E-2</v>
      </c>
      <c r="N70">
        <f t="shared" si="19"/>
        <v>18</v>
      </c>
    </row>
    <row r="71" spans="1:14" x14ac:dyDescent="0.25">
      <c r="A71" s="11"/>
      <c r="B71" s="12"/>
      <c r="C71" s="12"/>
      <c r="D71" s="12"/>
      <c r="E71" s="12"/>
      <c r="F71" s="12"/>
      <c r="G71" s="9" t="s">
        <v>1614</v>
      </c>
      <c r="H71" s="9" t="s">
        <v>17</v>
      </c>
      <c r="I71" s="9" t="s">
        <v>1599</v>
      </c>
      <c r="J71" s="3" t="s">
        <v>1876</v>
      </c>
      <c r="K71" s="13" t="s">
        <v>1615</v>
      </c>
      <c r="L71" s="14" t="s">
        <v>1616</v>
      </c>
      <c r="M71" s="18">
        <f t="shared" si="18"/>
        <v>1.9421296296296298E-2</v>
      </c>
      <c r="N71">
        <f t="shared" si="19"/>
        <v>14</v>
      </c>
    </row>
    <row r="72" spans="1:14" x14ac:dyDescent="0.25">
      <c r="A72" s="11"/>
      <c r="B72" s="12"/>
      <c r="C72" s="12"/>
      <c r="D72" s="12"/>
      <c r="E72" s="12"/>
      <c r="F72" s="12"/>
      <c r="G72" s="9" t="s">
        <v>1847</v>
      </c>
      <c r="H72" s="9" t="s">
        <v>17</v>
      </c>
      <c r="I72" s="9" t="s">
        <v>1841</v>
      </c>
      <c r="J72" s="3" t="s">
        <v>1876</v>
      </c>
      <c r="K72" s="13" t="s">
        <v>1848</v>
      </c>
      <c r="L72" s="14" t="s">
        <v>1849</v>
      </c>
      <c r="M72" s="18">
        <f t="shared" si="18"/>
        <v>1.5555555555555545E-2</v>
      </c>
      <c r="N72">
        <f t="shared" si="19"/>
        <v>11</v>
      </c>
    </row>
    <row r="73" spans="1:14" x14ac:dyDescent="0.25">
      <c r="A73" s="11"/>
      <c r="B73" s="12"/>
      <c r="C73" s="9" t="s">
        <v>836</v>
      </c>
      <c r="D73" s="9" t="s">
        <v>837</v>
      </c>
      <c r="E73" s="9" t="s">
        <v>837</v>
      </c>
      <c r="F73" s="9" t="s">
        <v>15</v>
      </c>
      <c r="G73" s="9" t="s">
        <v>838</v>
      </c>
      <c r="H73" s="9" t="s">
        <v>17</v>
      </c>
      <c r="I73" s="9" t="s">
        <v>454</v>
      </c>
      <c r="J73" s="3" t="s">
        <v>1876</v>
      </c>
      <c r="K73" s="13" t="s">
        <v>839</v>
      </c>
      <c r="L73" s="14" t="s">
        <v>840</v>
      </c>
      <c r="M73" s="18">
        <f t="shared" si="18"/>
        <v>2.6932870370370343E-2</v>
      </c>
      <c r="N73">
        <f t="shared" si="19"/>
        <v>6</v>
      </c>
    </row>
    <row r="74" spans="1:14" x14ac:dyDescent="0.25">
      <c r="A74" s="11"/>
      <c r="B74" s="12"/>
      <c r="C74" s="9" t="s">
        <v>919</v>
      </c>
      <c r="D74" s="9" t="s">
        <v>920</v>
      </c>
      <c r="E74" s="9" t="s">
        <v>920</v>
      </c>
      <c r="F74" s="9" t="s">
        <v>15</v>
      </c>
      <c r="G74" s="10" t="s">
        <v>12</v>
      </c>
      <c r="H74" s="5"/>
      <c r="I74" s="5"/>
      <c r="J74" s="6"/>
      <c r="K74" s="7"/>
      <c r="L74" s="8"/>
    </row>
    <row r="75" spans="1:14" x14ac:dyDescent="0.25">
      <c r="A75" s="11"/>
      <c r="B75" s="12"/>
      <c r="C75" s="12"/>
      <c r="D75" s="12"/>
      <c r="E75" s="12"/>
      <c r="F75" s="12"/>
      <c r="G75" s="9" t="s">
        <v>921</v>
      </c>
      <c r="H75" s="9" t="s">
        <v>17</v>
      </c>
      <c r="I75" s="9" t="s">
        <v>887</v>
      </c>
      <c r="J75" s="3" t="s">
        <v>1876</v>
      </c>
      <c r="K75" s="13" t="s">
        <v>922</v>
      </c>
      <c r="L75" s="14" t="s">
        <v>923</v>
      </c>
      <c r="M75" s="18">
        <f t="shared" si="18"/>
        <v>1.5833333333333366E-2</v>
      </c>
      <c r="N75">
        <f t="shared" si="19"/>
        <v>3</v>
      </c>
    </row>
    <row r="76" spans="1:14" x14ac:dyDescent="0.25">
      <c r="A76" s="11"/>
      <c r="B76" s="12"/>
      <c r="C76" s="12"/>
      <c r="D76" s="12"/>
      <c r="E76" s="12"/>
      <c r="F76" s="12"/>
      <c r="G76" s="9" t="s">
        <v>1783</v>
      </c>
      <c r="H76" s="9" t="s">
        <v>17</v>
      </c>
      <c r="I76" s="9" t="s">
        <v>1777</v>
      </c>
      <c r="J76" s="3" t="s">
        <v>1876</v>
      </c>
      <c r="K76" s="13" t="s">
        <v>1784</v>
      </c>
      <c r="L76" s="14" t="s">
        <v>1785</v>
      </c>
      <c r="M76" s="18">
        <f t="shared" si="18"/>
        <v>5.439814814814814E-2</v>
      </c>
      <c r="N76">
        <f t="shared" si="19"/>
        <v>11</v>
      </c>
    </row>
    <row r="77" spans="1:14" x14ac:dyDescent="0.25">
      <c r="A77" s="11"/>
      <c r="B77" s="12"/>
      <c r="C77" s="9" t="s">
        <v>841</v>
      </c>
      <c r="D77" s="9" t="s">
        <v>842</v>
      </c>
      <c r="E77" s="9" t="s">
        <v>842</v>
      </c>
      <c r="F77" s="9" t="s">
        <v>15</v>
      </c>
      <c r="G77" s="10" t="s">
        <v>12</v>
      </c>
      <c r="H77" s="5"/>
      <c r="I77" s="5"/>
      <c r="J77" s="6"/>
      <c r="K77" s="7"/>
      <c r="L77" s="8"/>
    </row>
    <row r="78" spans="1:14" x14ac:dyDescent="0.25">
      <c r="A78" s="11"/>
      <c r="B78" s="12"/>
      <c r="C78" s="12"/>
      <c r="D78" s="12"/>
      <c r="E78" s="12"/>
      <c r="F78" s="12"/>
      <c r="G78" s="9" t="s">
        <v>843</v>
      </c>
      <c r="H78" s="9" t="s">
        <v>17</v>
      </c>
      <c r="I78" s="9" t="s">
        <v>454</v>
      </c>
      <c r="J78" s="3" t="s">
        <v>1876</v>
      </c>
      <c r="K78" s="13" t="s">
        <v>844</v>
      </c>
      <c r="L78" s="14" t="s">
        <v>845</v>
      </c>
      <c r="M78" s="18">
        <f t="shared" si="18"/>
        <v>1.7384259259259349E-2</v>
      </c>
      <c r="N78">
        <f t="shared" si="19"/>
        <v>8</v>
      </c>
    </row>
    <row r="79" spans="1:14" x14ac:dyDescent="0.25">
      <c r="A79" s="11"/>
      <c r="B79" s="12"/>
      <c r="C79" s="12"/>
      <c r="D79" s="12"/>
      <c r="E79" s="12"/>
      <c r="F79" s="12"/>
      <c r="G79" s="9" t="s">
        <v>1248</v>
      </c>
      <c r="H79" s="9" t="s">
        <v>17</v>
      </c>
      <c r="I79" s="9" t="s">
        <v>1218</v>
      </c>
      <c r="J79" s="3" t="s">
        <v>1876</v>
      </c>
      <c r="K79" s="13" t="s">
        <v>1249</v>
      </c>
      <c r="L79" s="14" t="s">
        <v>1250</v>
      </c>
      <c r="M79" s="18">
        <f t="shared" si="18"/>
        <v>2.634259259259264E-2</v>
      </c>
      <c r="N79">
        <f t="shared" si="19"/>
        <v>8</v>
      </c>
    </row>
    <row r="80" spans="1:14" x14ac:dyDescent="0.25">
      <c r="A80" s="3" t="s">
        <v>10</v>
      </c>
      <c r="B80" s="9" t="s">
        <v>11</v>
      </c>
      <c r="C80" s="10" t="s">
        <v>12</v>
      </c>
      <c r="D80" s="5"/>
      <c r="E80" s="5"/>
      <c r="F80" s="5"/>
      <c r="G80" s="5"/>
      <c r="H80" s="5"/>
      <c r="I80" s="5"/>
      <c r="J80" s="6"/>
      <c r="K80" s="7"/>
      <c r="L80" s="8"/>
    </row>
    <row r="81" spans="1:14" x14ac:dyDescent="0.25">
      <c r="A81" s="11"/>
      <c r="B81" s="12"/>
      <c r="C81" s="9" t="s">
        <v>13</v>
      </c>
      <c r="D81" s="9" t="s">
        <v>14</v>
      </c>
      <c r="E81" s="9" t="s">
        <v>14</v>
      </c>
      <c r="F81" s="9" t="s">
        <v>15</v>
      </c>
      <c r="G81" s="10" t="s">
        <v>12</v>
      </c>
      <c r="H81" s="5"/>
      <c r="I81" s="5"/>
      <c r="J81" s="6"/>
      <c r="K81" s="7"/>
      <c r="L81" s="8"/>
    </row>
    <row r="82" spans="1:14" x14ac:dyDescent="0.25">
      <c r="A82" s="11"/>
      <c r="B82" s="12"/>
      <c r="C82" s="12"/>
      <c r="D82" s="12"/>
      <c r="E82" s="12"/>
      <c r="F82" s="12"/>
      <c r="G82" s="9" t="s">
        <v>16</v>
      </c>
      <c r="H82" s="9" t="s">
        <v>17</v>
      </c>
      <c r="I82" s="9" t="s">
        <v>18</v>
      </c>
      <c r="J82" s="3" t="s">
        <v>1876</v>
      </c>
      <c r="K82" s="13" t="s">
        <v>19</v>
      </c>
      <c r="L82" s="14" t="s">
        <v>20</v>
      </c>
      <c r="M82" s="18">
        <f t="shared" si="18"/>
        <v>1.9687499999999997E-2</v>
      </c>
      <c r="N82">
        <f t="shared" si="19"/>
        <v>3</v>
      </c>
    </row>
    <row r="83" spans="1:14" x14ac:dyDescent="0.25">
      <c r="A83" s="11"/>
      <c r="B83" s="12"/>
      <c r="C83" s="12"/>
      <c r="D83" s="12"/>
      <c r="E83" s="12"/>
      <c r="F83" s="12"/>
      <c r="G83" s="9" t="s">
        <v>924</v>
      </c>
      <c r="H83" s="9" t="s">
        <v>17</v>
      </c>
      <c r="I83" s="9" t="s">
        <v>887</v>
      </c>
      <c r="J83" s="3" t="s">
        <v>1876</v>
      </c>
      <c r="K83" s="13" t="s">
        <v>925</v>
      </c>
      <c r="L83" s="14" t="s">
        <v>926</v>
      </c>
      <c r="M83" s="18">
        <f t="shared" si="18"/>
        <v>1.8703703703703722E-2</v>
      </c>
      <c r="N83">
        <f t="shared" si="19"/>
        <v>5</v>
      </c>
    </row>
    <row r="84" spans="1:14" x14ac:dyDescent="0.25">
      <c r="A84" s="11"/>
      <c r="B84" s="12"/>
      <c r="C84" s="9" t="s">
        <v>21</v>
      </c>
      <c r="D84" s="9" t="s">
        <v>22</v>
      </c>
      <c r="E84" s="9" t="s">
        <v>22</v>
      </c>
      <c r="F84" s="9" t="s">
        <v>15</v>
      </c>
      <c r="G84" s="10" t="s">
        <v>12</v>
      </c>
      <c r="H84" s="5"/>
      <c r="I84" s="5"/>
      <c r="J84" s="6"/>
      <c r="K84" s="7"/>
      <c r="L84" s="8"/>
    </row>
    <row r="85" spans="1:14" x14ac:dyDescent="0.25">
      <c r="A85" s="11"/>
      <c r="B85" s="12"/>
      <c r="C85" s="12"/>
      <c r="D85" s="12"/>
      <c r="E85" s="12"/>
      <c r="F85" s="12"/>
      <c r="G85" s="9" t="s">
        <v>23</v>
      </c>
      <c r="H85" s="9" t="s">
        <v>17</v>
      </c>
      <c r="I85" s="9" t="s">
        <v>18</v>
      </c>
      <c r="J85" s="3" t="s">
        <v>1876</v>
      </c>
      <c r="K85" s="13" t="s">
        <v>24</v>
      </c>
      <c r="L85" s="14" t="s">
        <v>25</v>
      </c>
      <c r="M85" s="18">
        <f t="shared" si="18"/>
        <v>2.1435185185185057E-2</v>
      </c>
      <c r="N85">
        <f t="shared" si="19"/>
        <v>12</v>
      </c>
    </row>
    <row r="86" spans="1:14" x14ac:dyDescent="0.25">
      <c r="A86" s="11"/>
      <c r="B86" s="12"/>
      <c r="C86" s="12"/>
      <c r="D86" s="12"/>
      <c r="E86" s="12"/>
      <c r="F86" s="12"/>
      <c r="G86" s="9" t="s">
        <v>453</v>
      </c>
      <c r="H86" s="9" t="s">
        <v>17</v>
      </c>
      <c r="I86" s="9" t="s">
        <v>454</v>
      </c>
      <c r="J86" s="3" t="s">
        <v>1876</v>
      </c>
      <c r="K86" s="13" t="s">
        <v>455</v>
      </c>
      <c r="L86" s="14" t="s">
        <v>456</v>
      </c>
      <c r="M86" s="18">
        <f t="shared" si="18"/>
        <v>2.6157407407407407E-2</v>
      </c>
      <c r="N86">
        <f t="shared" si="19"/>
        <v>8</v>
      </c>
    </row>
    <row r="87" spans="1:14" x14ac:dyDescent="0.25">
      <c r="A87" s="11"/>
      <c r="B87" s="12"/>
      <c r="C87" s="12"/>
      <c r="D87" s="12"/>
      <c r="E87" s="12"/>
      <c r="F87" s="12"/>
      <c r="G87" s="9" t="s">
        <v>457</v>
      </c>
      <c r="H87" s="9" t="s">
        <v>17</v>
      </c>
      <c r="I87" s="9" t="s">
        <v>454</v>
      </c>
      <c r="J87" s="3" t="s">
        <v>1876</v>
      </c>
      <c r="K87" s="13" t="s">
        <v>458</v>
      </c>
      <c r="L87" s="14" t="s">
        <v>459</v>
      </c>
      <c r="M87" s="18">
        <f t="shared" si="18"/>
        <v>1.937499999999992E-2</v>
      </c>
      <c r="N87">
        <f t="shared" si="19"/>
        <v>13</v>
      </c>
    </row>
    <row r="88" spans="1:14" x14ac:dyDescent="0.25">
      <c r="A88" s="11"/>
      <c r="B88" s="12"/>
      <c r="C88" s="12"/>
      <c r="D88" s="12"/>
      <c r="E88" s="12"/>
      <c r="F88" s="12"/>
      <c r="G88" s="9" t="s">
        <v>927</v>
      </c>
      <c r="H88" s="9" t="s">
        <v>17</v>
      </c>
      <c r="I88" s="9" t="s">
        <v>887</v>
      </c>
      <c r="J88" s="3" t="s">
        <v>1876</v>
      </c>
      <c r="K88" s="13" t="s">
        <v>928</v>
      </c>
      <c r="L88" s="14" t="s">
        <v>929</v>
      </c>
      <c r="M88" s="18">
        <f t="shared" si="18"/>
        <v>2.0868055555555487E-2</v>
      </c>
      <c r="N88">
        <f t="shared" si="19"/>
        <v>13</v>
      </c>
    </row>
    <row r="89" spans="1:14" x14ac:dyDescent="0.25">
      <c r="A89" s="11"/>
      <c r="B89" s="12"/>
      <c r="C89" s="12"/>
      <c r="D89" s="12"/>
      <c r="E89" s="12"/>
      <c r="F89" s="12"/>
      <c r="G89" s="9" t="s">
        <v>930</v>
      </c>
      <c r="H89" s="9" t="s">
        <v>17</v>
      </c>
      <c r="I89" s="9" t="s">
        <v>887</v>
      </c>
      <c r="J89" s="3" t="s">
        <v>1876</v>
      </c>
      <c r="K89" s="13" t="s">
        <v>931</v>
      </c>
      <c r="L89" s="14" t="s">
        <v>932</v>
      </c>
      <c r="M89" s="18">
        <f t="shared" si="18"/>
        <v>1.8159722222222174E-2</v>
      </c>
      <c r="N89">
        <f t="shared" si="19"/>
        <v>15</v>
      </c>
    </row>
    <row r="90" spans="1:14" x14ac:dyDescent="0.25">
      <c r="A90" s="11"/>
      <c r="B90" s="12"/>
      <c r="C90" s="12"/>
      <c r="D90" s="12"/>
      <c r="E90" s="12"/>
      <c r="F90" s="12"/>
      <c r="G90" s="9" t="s">
        <v>1251</v>
      </c>
      <c r="H90" s="9" t="s">
        <v>17</v>
      </c>
      <c r="I90" s="9" t="s">
        <v>1218</v>
      </c>
      <c r="J90" s="3" t="s">
        <v>1876</v>
      </c>
      <c r="K90" s="13" t="s">
        <v>1252</v>
      </c>
      <c r="L90" s="14" t="s">
        <v>1253</v>
      </c>
      <c r="M90" s="18">
        <f t="shared" si="18"/>
        <v>1.9791666666666652E-2</v>
      </c>
      <c r="N90">
        <f t="shared" si="19"/>
        <v>8</v>
      </c>
    </row>
    <row r="91" spans="1:14" x14ac:dyDescent="0.25">
      <c r="A91" s="11"/>
      <c r="B91" s="12"/>
      <c r="C91" s="12"/>
      <c r="D91" s="12"/>
      <c r="E91" s="12"/>
      <c r="F91" s="12"/>
      <c r="G91" s="9" t="s">
        <v>1254</v>
      </c>
      <c r="H91" s="9" t="s">
        <v>17</v>
      </c>
      <c r="I91" s="9" t="s">
        <v>1218</v>
      </c>
      <c r="J91" s="3" t="s">
        <v>1876</v>
      </c>
      <c r="K91" s="13" t="s">
        <v>1255</v>
      </c>
      <c r="L91" s="14" t="s">
        <v>1256</v>
      </c>
      <c r="M91" s="18">
        <f t="shared" si="18"/>
        <v>1.7488425925925921E-2</v>
      </c>
      <c r="N91">
        <f t="shared" si="19"/>
        <v>11</v>
      </c>
    </row>
    <row r="92" spans="1:14" x14ac:dyDescent="0.25">
      <c r="A92" s="11"/>
      <c r="B92" s="12"/>
      <c r="C92" s="12"/>
      <c r="D92" s="12"/>
      <c r="E92" s="12"/>
      <c r="F92" s="12"/>
      <c r="G92" s="9" t="s">
        <v>1257</v>
      </c>
      <c r="H92" s="9" t="s">
        <v>17</v>
      </c>
      <c r="I92" s="9" t="s">
        <v>1218</v>
      </c>
      <c r="J92" s="3" t="s">
        <v>1876</v>
      </c>
      <c r="K92" s="13" t="s">
        <v>1258</v>
      </c>
      <c r="L92" s="14" t="s">
        <v>1259</v>
      </c>
      <c r="M92" s="18">
        <f t="shared" si="18"/>
        <v>1.8634259259259212E-2</v>
      </c>
      <c r="N92">
        <f t="shared" si="19"/>
        <v>14</v>
      </c>
    </row>
    <row r="93" spans="1:14" x14ac:dyDescent="0.25">
      <c r="A93" s="11"/>
      <c r="B93" s="12"/>
      <c r="C93" s="12"/>
      <c r="D93" s="12"/>
      <c r="E93" s="12"/>
      <c r="F93" s="12"/>
      <c r="G93" s="9" t="s">
        <v>1617</v>
      </c>
      <c r="H93" s="9" t="s">
        <v>17</v>
      </c>
      <c r="I93" s="9" t="s">
        <v>1599</v>
      </c>
      <c r="J93" s="3" t="s">
        <v>1876</v>
      </c>
      <c r="K93" s="13" t="s">
        <v>1618</v>
      </c>
      <c r="L93" s="14" t="s">
        <v>1619</v>
      </c>
      <c r="M93" s="18">
        <f t="shared" si="18"/>
        <v>2.4479166666666663E-2</v>
      </c>
      <c r="N93">
        <f t="shared" si="19"/>
        <v>8</v>
      </c>
    </row>
    <row r="94" spans="1:14" x14ac:dyDescent="0.25">
      <c r="A94" s="11"/>
      <c r="B94" s="12"/>
      <c r="C94" s="9" t="s">
        <v>26</v>
      </c>
      <c r="D94" s="9" t="s">
        <v>27</v>
      </c>
      <c r="E94" s="9" t="s">
        <v>27</v>
      </c>
      <c r="F94" s="9" t="s">
        <v>15</v>
      </c>
      <c r="G94" s="10" t="s">
        <v>12</v>
      </c>
      <c r="H94" s="5"/>
      <c r="I94" s="5"/>
      <c r="J94" s="6"/>
      <c r="K94" s="7"/>
      <c r="L94" s="8"/>
    </row>
    <row r="95" spans="1:14" x14ac:dyDescent="0.25">
      <c r="A95" s="11"/>
      <c r="B95" s="12"/>
      <c r="C95" s="12"/>
      <c r="D95" s="12"/>
      <c r="E95" s="12"/>
      <c r="F95" s="12"/>
      <c r="G95" s="9" t="s">
        <v>28</v>
      </c>
      <c r="H95" s="9" t="s">
        <v>17</v>
      </c>
      <c r="I95" s="9" t="s">
        <v>18</v>
      </c>
      <c r="J95" s="3" t="s">
        <v>1876</v>
      </c>
      <c r="K95" s="13" t="s">
        <v>29</v>
      </c>
      <c r="L95" s="14" t="s">
        <v>30</v>
      </c>
      <c r="M95" s="18">
        <f t="shared" si="18"/>
        <v>2.9826388888888833E-2</v>
      </c>
      <c r="N95">
        <f t="shared" si="19"/>
        <v>10</v>
      </c>
    </row>
    <row r="96" spans="1:14" x14ac:dyDescent="0.25">
      <c r="A96" s="11"/>
      <c r="B96" s="12"/>
      <c r="C96" s="12"/>
      <c r="D96" s="12"/>
      <c r="E96" s="12"/>
      <c r="F96" s="12"/>
      <c r="G96" s="9" t="s">
        <v>31</v>
      </c>
      <c r="H96" s="9" t="s">
        <v>17</v>
      </c>
      <c r="I96" s="9" t="s">
        <v>18</v>
      </c>
      <c r="J96" s="3" t="s">
        <v>1876</v>
      </c>
      <c r="K96" s="13" t="s">
        <v>32</v>
      </c>
      <c r="L96" s="14" t="s">
        <v>33</v>
      </c>
      <c r="M96" s="18">
        <f t="shared" si="18"/>
        <v>2.1805555555555522E-2</v>
      </c>
      <c r="N96">
        <f t="shared" si="19"/>
        <v>12</v>
      </c>
    </row>
    <row r="97" spans="1:14" x14ac:dyDescent="0.25">
      <c r="A97" s="11"/>
      <c r="B97" s="12"/>
      <c r="C97" s="12"/>
      <c r="D97" s="12"/>
      <c r="E97" s="12"/>
      <c r="F97" s="12"/>
      <c r="G97" s="9" t="s">
        <v>34</v>
      </c>
      <c r="H97" s="9" t="s">
        <v>17</v>
      </c>
      <c r="I97" s="9" t="s">
        <v>18</v>
      </c>
      <c r="J97" s="3" t="s">
        <v>1876</v>
      </c>
      <c r="K97" s="13" t="s">
        <v>35</v>
      </c>
      <c r="L97" s="14" t="s">
        <v>36</v>
      </c>
      <c r="M97" s="18">
        <f t="shared" si="18"/>
        <v>1.5335648148148251E-2</v>
      </c>
      <c r="N97">
        <f t="shared" si="19"/>
        <v>16</v>
      </c>
    </row>
    <row r="98" spans="1:14" x14ac:dyDescent="0.25">
      <c r="A98" s="11"/>
      <c r="B98" s="12"/>
      <c r="C98" s="12"/>
      <c r="D98" s="12"/>
      <c r="E98" s="12"/>
      <c r="F98" s="12"/>
      <c r="G98" s="9" t="s">
        <v>460</v>
      </c>
      <c r="H98" s="9" t="s">
        <v>17</v>
      </c>
      <c r="I98" s="9" t="s">
        <v>454</v>
      </c>
      <c r="J98" s="3" t="s">
        <v>1876</v>
      </c>
      <c r="K98" s="13" t="s">
        <v>461</v>
      </c>
      <c r="L98" s="14" t="s">
        <v>462</v>
      </c>
      <c r="M98" s="18">
        <f t="shared" si="18"/>
        <v>2.5648148148148142E-2</v>
      </c>
      <c r="N98">
        <f t="shared" si="19"/>
        <v>10</v>
      </c>
    </row>
    <row r="99" spans="1:14" x14ac:dyDescent="0.25">
      <c r="A99" s="11"/>
      <c r="B99" s="12"/>
      <c r="C99" s="12"/>
      <c r="D99" s="12"/>
      <c r="E99" s="12"/>
      <c r="F99" s="12"/>
      <c r="G99" s="9" t="s">
        <v>463</v>
      </c>
      <c r="H99" s="9" t="s">
        <v>17</v>
      </c>
      <c r="I99" s="9" t="s">
        <v>454</v>
      </c>
      <c r="J99" s="3" t="s">
        <v>1876</v>
      </c>
      <c r="K99" s="13" t="s">
        <v>464</v>
      </c>
      <c r="L99" s="14" t="s">
        <v>465</v>
      </c>
      <c r="M99" s="18">
        <f t="shared" si="18"/>
        <v>2.3611111111111138E-2</v>
      </c>
      <c r="N99">
        <f t="shared" si="19"/>
        <v>13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466</v>
      </c>
      <c r="H100" s="9" t="s">
        <v>17</v>
      </c>
      <c r="I100" s="9" t="s">
        <v>454</v>
      </c>
      <c r="J100" s="3" t="s">
        <v>1876</v>
      </c>
      <c r="K100" s="13" t="s">
        <v>467</v>
      </c>
      <c r="L100" s="14" t="s">
        <v>468</v>
      </c>
      <c r="M100" s="18">
        <f t="shared" si="18"/>
        <v>1.6898148148148162E-2</v>
      </c>
      <c r="N100">
        <f t="shared" si="19"/>
        <v>15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933</v>
      </c>
      <c r="H101" s="9" t="s">
        <v>17</v>
      </c>
      <c r="I101" s="9" t="s">
        <v>887</v>
      </c>
      <c r="J101" s="3" t="s">
        <v>1876</v>
      </c>
      <c r="K101" s="13" t="s">
        <v>934</v>
      </c>
      <c r="L101" s="14" t="s">
        <v>935</v>
      </c>
      <c r="M101" s="18">
        <f t="shared" si="18"/>
        <v>2.2592592592592553E-2</v>
      </c>
      <c r="N101">
        <f t="shared" si="19"/>
        <v>11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1620</v>
      </c>
      <c r="H102" s="9" t="s">
        <v>17</v>
      </c>
      <c r="I102" s="9" t="s">
        <v>1599</v>
      </c>
      <c r="J102" s="3" t="s">
        <v>1876</v>
      </c>
      <c r="K102" s="13" t="s">
        <v>1621</v>
      </c>
      <c r="L102" s="14" t="s">
        <v>1622</v>
      </c>
      <c r="M102" s="18">
        <f t="shared" si="18"/>
        <v>1.9050925925925916E-2</v>
      </c>
      <c r="N102">
        <f t="shared" si="19"/>
        <v>5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1810</v>
      </c>
      <c r="H103" s="9" t="s">
        <v>17</v>
      </c>
      <c r="I103" s="9" t="s">
        <v>1777</v>
      </c>
      <c r="J103" s="3" t="s">
        <v>1876</v>
      </c>
      <c r="K103" s="13" t="s">
        <v>1811</v>
      </c>
      <c r="L103" s="14" t="s">
        <v>1812</v>
      </c>
      <c r="M103" s="18">
        <f t="shared" si="18"/>
        <v>1.4328703703703649E-2</v>
      </c>
      <c r="N103">
        <f t="shared" si="19"/>
        <v>7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1813</v>
      </c>
      <c r="H104" s="9" t="s">
        <v>17</v>
      </c>
      <c r="I104" s="9" t="s">
        <v>1777</v>
      </c>
      <c r="J104" s="3" t="s">
        <v>1876</v>
      </c>
      <c r="K104" s="13" t="s">
        <v>1814</v>
      </c>
      <c r="L104" s="14" t="s">
        <v>1815</v>
      </c>
      <c r="M104" s="18">
        <f t="shared" si="18"/>
        <v>1.4490740740740748E-2</v>
      </c>
      <c r="N104">
        <f t="shared" si="19"/>
        <v>12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1816</v>
      </c>
      <c r="H105" s="9" t="s">
        <v>17</v>
      </c>
      <c r="I105" s="9" t="s">
        <v>1777</v>
      </c>
      <c r="J105" s="3" t="s">
        <v>1876</v>
      </c>
      <c r="K105" s="13" t="s">
        <v>1817</v>
      </c>
      <c r="L105" s="14" t="s">
        <v>1818</v>
      </c>
      <c r="M105" s="18">
        <f t="shared" si="18"/>
        <v>1.864583333333325E-2</v>
      </c>
      <c r="N105">
        <f t="shared" si="19"/>
        <v>14</v>
      </c>
    </row>
    <row r="106" spans="1:14" x14ac:dyDescent="0.25">
      <c r="A106" s="11"/>
      <c r="B106" s="12"/>
      <c r="C106" s="9" t="s">
        <v>555</v>
      </c>
      <c r="D106" s="9" t="s">
        <v>556</v>
      </c>
      <c r="E106" s="9" t="s">
        <v>556</v>
      </c>
      <c r="F106" s="9" t="s">
        <v>15</v>
      </c>
      <c r="G106" s="10" t="s">
        <v>12</v>
      </c>
      <c r="H106" s="5"/>
      <c r="I106" s="5"/>
      <c r="J106" s="6"/>
      <c r="K106" s="7"/>
      <c r="L106" s="8"/>
    </row>
    <row r="107" spans="1:14" x14ac:dyDescent="0.25">
      <c r="A107" s="11"/>
      <c r="B107" s="12"/>
      <c r="C107" s="12"/>
      <c r="D107" s="12"/>
      <c r="E107" s="12"/>
      <c r="F107" s="12"/>
      <c r="G107" s="9" t="s">
        <v>936</v>
      </c>
      <c r="H107" s="9" t="s">
        <v>392</v>
      </c>
      <c r="I107" s="9" t="s">
        <v>887</v>
      </c>
      <c r="J107" s="3" t="s">
        <v>1876</v>
      </c>
      <c r="K107" s="13" t="s">
        <v>937</v>
      </c>
      <c r="L107" s="14" t="s">
        <v>938</v>
      </c>
      <c r="M107" s="18">
        <f t="shared" si="18"/>
        <v>1.8993055555555527E-2</v>
      </c>
      <c r="N107">
        <f t="shared" si="19"/>
        <v>12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1623</v>
      </c>
      <c r="H108" s="9" t="s">
        <v>17</v>
      </c>
      <c r="I108" s="9" t="s">
        <v>1599</v>
      </c>
      <c r="J108" s="3" t="s">
        <v>1876</v>
      </c>
      <c r="K108" s="13" t="s">
        <v>354</v>
      </c>
      <c r="L108" s="14" t="s">
        <v>1624</v>
      </c>
      <c r="M108" s="18">
        <f t="shared" si="18"/>
        <v>2.02430555555555E-2</v>
      </c>
      <c r="N108">
        <f t="shared" si="19"/>
        <v>13</v>
      </c>
    </row>
    <row r="109" spans="1:14" x14ac:dyDescent="0.25">
      <c r="A109" s="11"/>
      <c r="B109" s="12"/>
      <c r="C109" s="9" t="s">
        <v>469</v>
      </c>
      <c r="D109" s="9" t="s">
        <v>470</v>
      </c>
      <c r="E109" s="9" t="s">
        <v>470</v>
      </c>
      <c r="F109" s="9" t="s">
        <v>15</v>
      </c>
      <c r="G109" s="10" t="s">
        <v>12</v>
      </c>
      <c r="H109" s="5"/>
      <c r="I109" s="5"/>
      <c r="J109" s="6"/>
      <c r="K109" s="7"/>
      <c r="L109" s="8"/>
    </row>
    <row r="110" spans="1:14" x14ac:dyDescent="0.25">
      <c r="A110" s="11"/>
      <c r="B110" s="12"/>
      <c r="C110" s="12"/>
      <c r="D110" s="12"/>
      <c r="E110" s="12"/>
      <c r="F110" s="12"/>
      <c r="G110" s="9" t="s">
        <v>471</v>
      </c>
      <c r="H110" s="9" t="s">
        <v>392</v>
      </c>
      <c r="I110" s="9" t="s">
        <v>454</v>
      </c>
      <c r="J110" s="3" t="s">
        <v>1876</v>
      </c>
      <c r="K110" s="13" t="s">
        <v>472</v>
      </c>
      <c r="L110" s="14" t="s">
        <v>473</v>
      </c>
      <c r="M110" s="18">
        <f t="shared" si="18"/>
        <v>1.7442129629629655E-2</v>
      </c>
      <c r="N110">
        <f t="shared" si="19"/>
        <v>11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474</v>
      </c>
      <c r="H111" s="9" t="s">
        <v>392</v>
      </c>
      <c r="I111" s="9" t="s">
        <v>454</v>
      </c>
      <c r="J111" s="3" t="s">
        <v>1876</v>
      </c>
      <c r="K111" s="13" t="s">
        <v>475</v>
      </c>
      <c r="L111" s="14" t="s">
        <v>476</v>
      </c>
      <c r="M111" s="18">
        <f t="shared" si="18"/>
        <v>1.2962962962962954E-2</v>
      </c>
      <c r="N111">
        <f t="shared" si="19"/>
        <v>15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1260</v>
      </c>
      <c r="H112" s="9" t="s">
        <v>392</v>
      </c>
      <c r="I112" s="9" t="s">
        <v>1218</v>
      </c>
      <c r="J112" s="3" t="s">
        <v>1876</v>
      </c>
      <c r="K112" s="13" t="s">
        <v>1261</v>
      </c>
      <c r="L112" s="14" t="s">
        <v>1262</v>
      </c>
      <c r="M112" s="18">
        <f t="shared" si="18"/>
        <v>2.2326388888888909E-2</v>
      </c>
      <c r="N112">
        <f t="shared" si="19"/>
        <v>5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1263</v>
      </c>
      <c r="H113" s="9" t="s">
        <v>392</v>
      </c>
      <c r="I113" s="9" t="s">
        <v>1218</v>
      </c>
      <c r="J113" s="3" t="s">
        <v>1876</v>
      </c>
      <c r="K113" s="13" t="s">
        <v>1264</v>
      </c>
      <c r="L113" s="14" t="s">
        <v>1265</v>
      </c>
      <c r="M113" s="18">
        <f t="shared" si="18"/>
        <v>1.3391203703703614E-2</v>
      </c>
      <c r="N113">
        <f t="shared" si="19"/>
        <v>14</v>
      </c>
    </row>
    <row r="114" spans="1:14" x14ac:dyDescent="0.25">
      <c r="A114" s="11"/>
      <c r="B114" s="12"/>
      <c r="C114" s="9" t="s">
        <v>117</v>
      </c>
      <c r="D114" s="9" t="s">
        <v>118</v>
      </c>
      <c r="E114" s="9" t="s">
        <v>118</v>
      </c>
      <c r="F114" s="9" t="s">
        <v>15</v>
      </c>
      <c r="G114" s="10" t="s">
        <v>12</v>
      </c>
      <c r="H114" s="5"/>
      <c r="I114" s="5"/>
      <c r="J114" s="6"/>
      <c r="K114" s="7"/>
      <c r="L114" s="8"/>
    </row>
    <row r="115" spans="1:14" x14ac:dyDescent="0.25">
      <c r="A115" s="11"/>
      <c r="B115" s="12"/>
      <c r="C115" s="12"/>
      <c r="D115" s="12"/>
      <c r="E115" s="12"/>
      <c r="F115" s="12"/>
      <c r="G115" s="9" t="s">
        <v>477</v>
      </c>
      <c r="H115" s="9" t="s">
        <v>17</v>
      </c>
      <c r="I115" s="9" t="s">
        <v>454</v>
      </c>
      <c r="J115" s="3" t="s">
        <v>1876</v>
      </c>
      <c r="K115" s="13" t="s">
        <v>478</v>
      </c>
      <c r="L115" s="14" t="s">
        <v>479</v>
      </c>
      <c r="M115" s="18">
        <f t="shared" si="18"/>
        <v>1.370370370370369E-2</v>
      </c>
      <c r="N115">
        <f t="shared" si="19"/>
        <v>3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480</v>
      </c>
      <c r="H116" s="9" t="s">
        <v>17</v>
      </c>
      <c r="I116" s="9" t="s">
        <v>454</v>
      </c>
      <c r="J116" s="3" t="s">
        <v>1876</v>
      </c>
      <c r="K116" s="13" t="s">
        <v>481</v>
      </c>
      <c r="L116" s="14" t="s">
        <v>482</v>
      </c>
      <c r="M116" s="18">
        <f t="shared" si="18"/>
        <v>1.2245370370370379E-2</v>
      </c>
      <c r="N116">
        <f t="shared" si="19"/>
        <v>3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483</v>
      </c>
      <c r="H117" s="9" t="s">
        <v>17</v>
      </c>
      <c r="I117" s="9" t="s">
        <v>454</v>
      </c>
      <c r="J117" s="3" t="s">
        <v>1876</v>
      </c>
      <c r="K117" s="13" t="s">
        <v>484</v>
      </c>
      <c r="L117" s="14" t="s">
        <v>485</v>
      </c>
      <c r="M117" s="18">
        <f t="shared" si="18"/>
        <v>1.2326388888888928E-2</v>
      </c>
      <c r="N117">
        <f t="shared" si="19"/>
        <v>6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486</v>
      </c>
      <c r="H118" s="9" t="s">
        <v>17</v>
      </c>
      <c r="I118" s="9" t="s">
        <v>454</v>
      </c>
      <c r="J118" s="3" t="s">
        <v>1876</v>
      </c>
      <c r="K118" s="13" t="s">
        <v>487</v>
      </c>
      <c r="L118" s="14" t="s">
        <v>488</v>
      </c>
      <c r="M118" s="18">
        <f t="shared" si="18"/>
        <v>1.475694444444442E-2</v>
      </c>
      <c r="N118">
        <f t="shared" si="19"/>
        <v>10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939</v>
      </c>
      <c r="H119" s="9" t="s">
        <v>17</v>
      </c>
      <c r="I119" s="9" t="s">
        <v>887</v>
      </c>
      <c r="J119" s="3" t="s">
        <v>1876</v>
      </c>
      <c r="K119" s="13" t="s">
        <v>940</v>
      </c>
      <c r="L119" s="14" t="s">
        <v>941</v>
      </c>
      <c r="M119" s="18">
        <f t="shared" si="18"/>
        <v>1.9432870370370364E-2</v>
      </c>
      <c r="N119">
        <f t="shared" si="19"/>
        <v>1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942</v>
      </c>
      <c r="H120" s="9" t="s">
        <v>17</v>
      </c>
      <c r="I120" s="9" t="s">
        <v>887</v>
      </c>
      <c r="J120" s="3" t="s">
        <v>1876</v>
      </c>
      <c r="K120" s="13" t="s">
        <v>943</v>
      </c>
      <c r="L120" s="14" t="s">
        <v>944</v>
      </c>
      <c r="M120" s="18">
        <f t="shared" si="18"/>
        <v>1.2847222222222204E-2</v>
      </c>
      <c r="N120">
        <f t="shared" si="19"/>
        <v>3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945</v>
      </c>
      <c r="H121" s="9" t="s">
        <v>17</v>
      </c>
      <c r="I121" s="9" t="s">
        <v>887</v>
      </c>
      <c r="J121" s="3" t="s">
        <v>1876</v>
      </c>
      <c r="K121" s="13" t="s">
        <v>946</v>
      </c>
      <c r="L121" s="14" t="s">
        <v>947</v>
      </c>
      <c r="M121" s="18">
        <f t="shared" si="18"/>
        <v>1.5902777777777821E-2</v>
      </c>
      <c r="N121">
        <f t="shared" si="19"/>
        <v>6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1266</v>
      </c>
      <c r="H122" s="9" t="s">
        <v>17</v>
      </c>
      <c r="I122" s="9" t="s">
        <v>1218</v>
      </c>
      <c r="J122" s="3" t="s">
        <v>1876</v>
      </c>
      <c r="K122" s="13" t="s">
        <v>1267</v>
      </c>
      <c r="L122" s="14" t="s">
        <v>196</v>
      </c>
      <c r="M122" s="18">
        <f t="shared" si="18"/>
        <v>1.2905092592592593E-2</v>
      </c>
      <c r="N122">
        <f t="shared" si="19"/>
        <v>3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1268</v>
      </c>
      <c r="H123" s="9" t="s">
        <v>17</v>
      </c>
      <c r="I123" s="9" t="s">
        <v>1218</v>
      </c>
      <c r="J123" s="3" t="s">
        <v>1876</v>
      </c>
      <c r="K123" s="13" t="s">
        <v>1269</v>
      </c>
      <c r="L123" s="14" t="s">
        <v>485</v>
      </c>
      <c r="M123" s="18">
        <f t="shared" si="18"/>
        <v>1.2928240740740726E-2</v>
      </c>
      <c r="N123">
        <f t="shared" si="19"/>
        <v>6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1270</v>
      </c>
      <c r="H124" s="9" t="s">
        <v>17</v>
      </c>
      <c r="I124" s="9" t="s">
        <v>1218</v>
      </c>
      <c r="J124" s="3" t="s">
        <v>1876</v>
      </c>
      <c r="K124" s="13" t="s">
        <v>1271</v>
      </c>
      <c r="L124" s="14" t="s">
        <v>1272</v>
      </c>
      <c r="M124" s="18">
        <f t="shared" si="18"/>
        <v>2.0000000000000018E-2</v>
      </c>
      <c r="N124">
        <f t="shared" si="19"/>
        <v>7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1850</v>
      </c>
      <c r="H125" s="9" t="s">
        <v>17</v>
      </c>
      <c r="I125" s="9" t="s">
        <v>1841</v>
      </c>
      <c r="J125" s="3" t="s">
        <v>1876</v>
      </c>
      <c r="K125" s="21" t="s">
        <v>1851</v>
      </c>
      <c r="L125" s="22" t="s">
        <v>1886</v>
      </c>
      <c r="M125" s="23">
        <f t="shared" si="18"/>
        <v>1.7534722222222077E-2</v>
      </c>
      <c r="N125" s="24">
        <f t="shared" si="19"/>
        <v>23</v>
      </c>
    </row>
    <row r="126" spans="1:14" x14ac:dyDescent="0.25">
      <c r="A126" s="11"/>
      <c r="B126" s="12"/>
      <c r="C126" s="9" t="s">
        <v>37</v>
      </c>
      <c r="D126" s="9" t="s">
        <v>38</v>
      </c>
      <c r="E126" s="9" t="s">
        <v>38</v>
      </c>
      <c r="F126" s="9" t="s">
        <v>15</v>
      </c>
      <c r="G126" s="10" t="s">
        <v>12</v>
      </c>
      <c r="H126" s="5"/>
      <c r="I126" s="5"/>
      <c r="J126" s="6"/>
      <c r="K126" s="7"/>
      <c r="L126" s="8"/>
    </row>
    <row r="127" spans="1:14" x14ac:dyDescent="0.25">
      <c r="A127" s="11"/>
      <c r="B127" s="12"/>
      <c r="C127" s="12"/>
      <c r="D127" s="12"/>
      <c r="E127" s="12"/>
      <c r="F127" s="12"/>
      <c r="G127" s="9" t="s">
        <v>39</v>
      </c>
      <c r="H127" s="9" t="s">
        <v>17</v>
      </c>
      <c r="I127" s="9" t="s">
        <v>18</v>
      </c>
      <c r="J127" s="3" t="s">
        <v>1876</v>
      </c>
      <c r="K127" s="13" t="s">
        <v>40</v>
      </c>
      <c r="L127" s="14" t="s">
        <v>41</v>
      </c>
      <c r="M127" s="18">
        <f t="shared" si="18"/>
        <v>1.693287037037039E-2</v>
      </c>
      <c r="N127">
        <f t="shared" si="19"/>
        <v>7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489</v>
      </c>
      <c r="H128" s="9" t="s">
        <v>392</v>
      </c>
      <c r="I128" s="9" t="s">
        <v>454</v>
      </c>
      <c r="J128" s="3" t="s">
        <v>1876</v>
      </c>
      <c r="K128" s="13" t="s">
        <v>490</v>
      </c>
      <c r="L128" s="14" t="s">
        <v>491</v>
      </c>
      <c r="M128" s="18">
        <f t="shared" si="18"/>
        <v>1.4050925925925939E-2</v>
      </c>
      <c r="N128">
        <f t="shared" si="19"/>
        <v>7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492</v>
      </c>
      <c r="H129" s="9" t="s">
        <v>17</v>
      </c>
      <c r="I129" s="9" t="s">
        <v>454</v>
      </c>
      <c r="J129" s="3" t="s">
        <v>1876</v>
      </c>
      <c r="K129" s="13" t="s">
        <v>493</v>
      </c>
      <c r="L129" s="14" t="s">
        <v>494</v>
      </c>
      <c r="M129" s="18">
        <f t="shared" si="18"/>
        <v>2.9270833333333357E-2</v>
      </c>
      <c r="N129">
        <f t="shared" si="19"/>
        <v>10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495</v>
      </c>
      <c r="H130" s="9" t="s">
        <v>392</v>
      </c>
      <c r="I130" s="9" t="s">
        <v>454</v>
      </c>
      <c r="J130" s="3" t="s">
        <v>1876</v>
      </c>
      <c r="K130" s="13" t="s">
        <v>496</v>
      </c>
      <c r="L130" s="14" t="s">
        <v>497</v>
      </c>
      <c r="M130" s="18">
        <f t="shared" si="18"/>
        <v>2.48842592592593E-2</v>
      </c>
      <c r="N130">
        <f t="shared" si="19"/>
        <v>12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498</v>
      </c>
      <c r="H131" s="9" t="s">
        <v>392</v>
      </c>
      <c r="I131" s="9" t="s">
        <v>454</v>
      </c>
      <c r="J131" s="3" t="s">
        <v>1876</v>
      </c>
      <c r="K131" s="13" t="s">
        <v>499</v>
      </c>
      <c r="L131" s="14" t="s">
        <v>500</v>
      </c>
      <c r="M131" s="18">
        <f t="shared" ref="M131:M194" si="20">L131-K131</f>
        <v>1.6886574074074123E-2</v>
      </c>
      <c r="N131">
        <f t="shared" ref="N131:N194" si="21">HOUR(K131)</f>
        <v>14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1273</v>
      </c>
      <c r="H132" s="9" t="s">
        <v>17</v>
      </c>
      <c r="I132" s="9" t="s">
        <v>1218</v>
      </c>
      <c r="J132" s="3" t="s">
        <v>1876</v>
      </c>
      <c r="K132" s="13" t="s">
        <v>1274</v>
      </c>
      <c r="L132" s="14" t="s">
        <v>1275</v>
      </c>
      <c r="M132" s="18">
        <f t="shared" si="20"/>
        <v>2.8738425925925959E-2</v>
      </c>
      <c r="N132">
        <f t="shared" si="21"/>
        <v>7</v>
      </c>
    </row>
    <row r="133" spans="1:14" x14ac:dyDescent="0.25">
      <c r="A133" s="11"/>
      <c r="B133" s="12"/>
      <c r="C133" s="9" t="s">
        <v>42</v>
      </c>
      <c r="D133" s="9" t="s">
        <v>43</v>
      </c>
      <c r="E133" s="9" t="s">
        <v>44</v>
      </c>
      <c r="F133" s="9" t="s">
        <v>15</v>
      </c>
      <c r="G133" s="10" t="s">
        <v>12</v>
      </c>
      <c r="H133" s="5"/>
      <c r="I133" s="5"/>
      <c r="J133" s="6"/>
      <c r="K133" s="7"/>
      <c r="L133" s="8"/>
    </row>
    <row r="134" spans="1:14" x14ac:dyDescent="0.25">
      <c r="A134" s="11"/>
      <c r="B134" s="12"/>
      <c r="C134" s="12"/>
      <c r="D134" s="12"/>
      <c r="E134" s="12"/>
      <c r="F134" s="12"/>
      <c r="G134" s="9" t="s">
        <v>45</v>
      </c>
      <c r="H134" s="9" t="s">
        <v>17</v>
      </c>
      <c r="I134" s="9" t="s">
        <v>18</v>
      </c>
      <c r="J134" s="3" t="s">
        <v>1876</v>
      </c>
      <c r="K134" s="13" t="s">
        <v>46</v>
      </c>
      <c r="L134" s="14" t="s">
        <v>47</v>
      </c>
      <c r="M134" s="18">
        <f t="shared" si="20"/>
        <v>2.0497685185185188E-2</v>
      </c>
      <c r="N134">
        <f t="shared" si="21"/>
        <v>11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948</v>
      </c>
      <c r="H135" s="9" t="s">
        <v>17</v>
      </c>
      <c r="I135" s="9" t="s">
        <v>887</v>
      </c>
      <c r="J135" s="3" t="s">
        <v>1876</v>
      </c>
      <c r="K135" s="13" t="s">
        <v>949</v>
      </c>
      <c r="L135" s="14" t="s">
        <v>950</v>
      </c>
      <c r="M135" s="18">
        <f t="shared" si="20"/>
        <v>1.4907407407407425E-2</v>
      </c>
      <c r="N135">
        <f t="shared" si="21"/>
        <v>5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1276</v>
      </c>
      <c r="H136" s="9" t="s">
        <v>17</v>
      </c>
      <c r="I136" s="9" t="s">
        <v>1218</v>
      </c>
      <c r="J136" s="3" t="s">
        <v>1876</v>
      </c>
      <c r="K136" s="13" t="s">
        <v>1277</v>
      </c>
      <c r="L136" s="14" t="s">
        <v>1278</v>
      </c>
      <c r="M136" s="18">
        <f t="shared" si="20"/>
        <v>1.7650462962962965E-2</v>
      </c>
      <c r="N136">
        <f t="shared" si="21"/>
        <v>9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1625</v>
      </c>
      <c r="H137" s="9" t="s">
        <v>17</v>
      </c>
      <c r="I137" s="9" t="s">
        <v>1599</v>
      </c>
      <c r="J137" s="3" t="s">
        <v>1876</v>
      </c>
      <c r="K137" s="13" t="s">
        <v>1626</v>
      </c>
      <c r="L137" s="14" t="s">
        <v>1627</v>
      </c>
      <c r="M137" s="18">
        <f t="shared" si="20"/>
        <v>1.9143518518518587E-2</v>
      </c>
      <c r="N137">
        <f t="shared" si="21"/>
        <v>9</v>
      </c>
    </row>
    <row r="138" spans="1:14" x14ac:dyDescent="0.25">
      <c r="A138" s="11"/>
      <c r="B138" s="12"/>
      <c r="C138" s="9" t="s">
        <v>1279</v>
      </c>
      <c r="D138" s="9" t="s">
        <v>1280</v>
      </c>
      <c r="E138" s="9" t="s">
        <v>1280</v>
      </c>
      <c r="F138" s="9" t="s">
        <v>15</v>
      </c>
      <c r="G138" s="10" t="s">
        <v>12</v>
      </c>
      <c r="H138" s="5"/>
      <c r="I138" s="5"/>
      <c r="J138" s="6"/>
      <c r="K138" s="7"/>
      <c r="L138" s="8"/>
    </row>
    <row r="139" spans="1:14" x14ac:dyDescent="0.25">
      <c r="A139" s="11"/>
      <c r="B139" s="12"/>
      <c r="C139" s="12"/>
      <c r="D139" s="12"/>
      <c r="E139" s="12"/>
      <c r="F139" s="12"/>
      <c r="G139" s="9" t="s">
        <v>1281</v>
      </c>
      <c r="H139" s="9" t="s">
        <v>17</v>
      </c>
      <c r="I139" s="9" t="s">
        <v>1218</v>
      </c>
      <c r="J139" s="3" t="s">
        <v>1876</v>
      </c>
      <c r="K139" s="13" t="s">
        <v>1282</v>
      </c>
      <c r="L139" s="14" t="s">
        <v>1283</v>
      </c>
      <c r="M139" s="18">
        <f t="shared" si="20"/>
        <v>2.2685185185185142E-2</v>
      </c>
      <c r="N139">
        <f t="shared" si="21"/>
        <v>11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1284</v>
      </c>
      <c r="H140" s="9" t="s">
        <v>17</v>
      </c>
      <c r="I140" s="9" t="s">
        <v>1218</v>
      </c>
      <c r="J140" s="3" t="s">
        <v>1876</v>
      </c>
      <c r="K140" s="13" t="s">
        <v>1285</v>
      </c>
      <c r="L140" s="14" t="s">
        <v>1286</v>
      </c>
      <c r="M140" s="18">
        <f t="shared" si="20"/>
        <v>1.4050925925925939E-2</v>
      </c>
      <c r="N140">
        <f t="shared" si="21"/>
        <v>14</v>
      </c>
    </row>
    <row r="141" spans="1:14" x14ac:dyDescent="0.25">
      <c r="A141" s="11"/>
      <c r="B141" s="12"/>
      <c r="C141" s="9" t="s">
        <v>48</v>
      </c>
      <c r="D141" s="9" t="s">
        <v>49</v>
      </c>
      <c r="E141" s="9" t="s">
        <v>49</v>
      </c>
      <c r="F141" s="9" t="s">
        <v>15</v>
      </c>
      <c r="G141" s="10" t="s">
        <v>12</v>
      </c>
      <c r="H141" s="5"/>
      <c r="I141" s="5"/>
      <c r="J141" s="6"/>
      <c r="K141" s="7"/>
      <c r="L141" s="8"/>
    </row>
    <row r="142" spans="1:14" x14ac:dyDescent="0.25">
      <c r="A142" s="11"/>
      <c r="B142" s="12"/>
      <c r="C142" s="12"/>
      <c r="D142" s="12"/>
      <c r="E142" s="12"/>
      <c r="F142" s="12"/>
      <c r="G142" s="9" t="s">
        <v>50</v>
      </c>
      <c r="H142" s="9" t="s">
        <v>17</v>
      </c>
      <c r="I142" s="9" t="s">
        <v>18</v>
      </c>
      <c r="J142" s="3" t="s">
        <v>1876</v>
      </c>
      <c r="K142" s="13" t="s">
        <v>51</v>
      </c>
      <c r="L142" s="14" t="s">
        <v>52</v>
      </c>
      <c r="M142" s="18">
        <f t="shared" si="20"/>
        <v>1.6874999999999973E-2</v>
      </c>
      <c r="N142">
        <f t="shared" si="21"/>
        <v>10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53</v>
      </c>
      <c r="H143" s="9" t="s">
        <v>17</v>
      </c>
      <c r="I143" s="9" t="s">
        <v>18</v>
      </c>
      <c r="J143" s="3" t="s">
        <v>1876</v>
      </c>
      <c r="K143" s="13" t="s">
        <v>54</v>
      </c>
      <c r="L143" s="14" t="s">
        <v>55</v>
      </c>
      <c r="M143" s="18">
        <f t="shared" si="20"/>
        <v>1.8402777777777768E-2</v>
      </c>
      <c r="N143">
        <f t="shared" si="21"/>
        <v>18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951</v>
      </c>
      <c r="H144" s="9" t="s">
        <v>17</v>
      </c>
      <c r="I144" s="9" t="s">
        <v>887</v>
      </c>
      <c r="J144" s="3" t="s">
        <v>1876</v>
      </c>
      <c r="K144" s="13" t="s">
        <v>952</v>
      </c>
      <c r="L144" s="14" t="s">
        <v>953</v>
      </c>
      <c r="M144" s="18">
        <f t="shared" si="20"/>
        <v>1.8506944444444451E-2</v>
      </c>
      <c r="N144">
        <f t="shared" si="21"/>
        <v>13</v>
      </c>
    </row>
    <row r="145" spans="1:14" x14ac:dyDescent="0.25">
      <c r="A145" s="11"/>
      <c r="B145" s="12"/>
      <c r="C145" s="9" t="s">
        <v>311</v>
      </c>
      <c r="D145" s="9" t="s">
        <v>312</v>
      </c>
      <c r="E145" s="10" t="s">
        <v>12</v>
      </c>
      <c r="F145" s="5"/>
      <c r="G145" s="5"/>
      <c r="H145" s="5"/>
      <c r="I145" s="5"/>
      <c r="J145" s="6"/>
      <c r="K145" s="7"/>
      <c r="L145" s="8"/>
    </row>
    <row r="146" spans="1:14" x14ac:dyDescent="0.25">
      <c r="A146" s="11"/>
      <c r="B146" s="12"/>
      <c r="C146" s="12"/>
      <c r="D146" s="12"/>
      <c r="E146" s="9" t="s">
        <v>313</v>
      </c>
      <c r="F146" s="9" t="s">
        <v>15</v>
      </c>
      <c r="G146" s="9" t="s">
        <v>1819</v>
      </c>
      <c r="H146" s="9" t="s">
        <v>392</v>
      </c>
      <c r="I146" s="9" t="s">
        <v>1777</v>
      </c>
      <c r="J146" s="3" t="s">
        <v>1876</v>
      </c>
      <c r="K146" s="13" t="s">
        <v>1820</v>
      </c>
      <c r="L146" s="14" t="s">
        <v>1821</v>
      </c>
      <c r="M146" s="18">
        <f t="shared" si="20"/>
        <v>1.6979166666666545E-2</v>
      </c>
      <c r="N146">
        <f t="shared" si="21"/>
        <v>14</v>
      </c>
    </row>
    <row r="147" spans="1:14" x14ac:dyDescent="0.25">
      <c r="A147" s="11"/>
      <c r="B147" s="12"/>
      <c r="C147" s="12"/>
      <c r="D147" s="12"/>
      <c r="E147" s="9" t="s">
        <v>312</v>
      </c>
      <c r="F147" s="9" t="s">
        <v>15</v>
      </c>
      <c r="G147" s="9" t="s">
        <v>1628</v>
      </c>
      <c r="H147" s="9" t="s">
        <v>17</v>
      </c>
      <c r="I147" s="9" t="s">
        <v>1599</v>
      </c>
      <c r="J147" s="3" t="s">
        <v>1876</v>
      </c>
      <c r="K147" s="13" t="s">
        <v>1629</v>
      </c>
      <c r="L147" s="14" t="s">
        <v>1630</v>
      </c>
      <c r="M147" s="18">
        <f t="shared" si="20"/>
        <v>2.1944444444444489E-2</v>
      </c>
      <c r="N147">
        <f t="shared" si="21"/>
        <v>8</v>
      </c>
    </row>
    <row r="148" spans="1:14" x14ac:dyDescent="0.25">
      <c r="A148" s="11"/>
      <c r="B148" s="12"/>
      <c r="C148" s="9" t="s">
        <v>501</v>
      </c>
      <c r="D148" s="9" t="s">
        <v>502</v>
      </c>
      <c r="E148" s="9" t="s">
        <v>502</v>
      </c>
      <c r="F148" s="9" t="s">
        <v>15</v>
      </c>
      <c r="G148" s="10" t="s">
        <v>12</v>
      </c>
      <c r="H148" s="5"/>
      <c r="I148" s="5"/>
      <c r="J148" s="6"/>
      <c r="K148" s="7"/>
      <c r="L148" s="8"/>
    </row>
    <row r="149" spans="1:14" x14ac:dyDescent="0.25">
      <c r="A149" s="11"/>
      <c r="B149" s="12"/>
      <c r="C149" s="12"/>
      <c r="D149" s="12"/>
      <c r="E149" s="12"/>
      <c r="F149" s="12"/>
      <c r="G149" s="9" t="s">
        <v>503</v>
      </c>
      <c r="H149" s="9" t="s">
        <v>17</v>
      </c>
      <c r="I149" s="9" t="s">
        <v>454</v>
      </c>
      <c r="J149" s="3" t="s">
        <v>1876</v>
      </c>
      <c r="K149" s="13" t="s">
        <v>504</v>
      </c>
      <c r="L149" s="14" t="s">
        <v>505</v>
      </c>
      <c r="M149" s="18">
        <f t="shared" si="20"/>
        <v>3.2881944444444366E-2</v>
      </c>
      <c r="N149">
        <f t="shared" si="21"/>
        <v>12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1287</v>
      </c>
      <c r="H150" s="9" t="s">
        <v>392</v>
      </c>
      <c r="I150" s="9" t="s">
        <v>1218</v>
      </c>
      <c r="J150" s="3" t="s">
        <v>1876</v>
      </c>
      <c r="K150" s="13" t="s">
        <v>1288</v>
      </c>
      <c r="L150" s="14" t="s">
        <v>1289</v>
      </c>
      <c r="M150" s="18">
        <f t="shared" si="20"/>
        <v>2.9548611111111067E-2</v>
      </c>
      <c r="N150">
        <f t="shared" si="21"/>
        <v>15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1631</v>
      </c>
      <c r="H151" s="9" t="s">
        <v>392</v>
      </c>
      <c r="I151" s="9" t="s">
        <v>1599</v>
      </c>
      <c r="J151" s="3" t="s">
        <v>1876</v>
      </c>
      <c r="K151" s="13" t="s">
        <v>1632</v>
      </c>
      <c r="L151" s="14" t="s">
        <v>1633</v>
      </c>
      <c r="M151" s="18">
        <f t="shared" si="20"/>
        <v>2.5613425925925914E-2</v>
      </c>
      <c r="N151">
        <f t="shared" si="21"/>
        <v>11</v>
      </c>
    </row>
    <row r="152" spans="1:14" x14ac:dyDescent="0.25">
      <c r="A152" s="11"/>
      <c r="B152" s="12"/>
      <c r="C152" s="9" t="s">
        <v>919</v>
      </c>
      <c r="D152" s="9" t="s">
        <v>920</v>
      </c>
      <c r="E152" s="9" t="s">
        <v>920</v>
      </c>
      <c r="F152" s="9" t="s">
        <v>15</v>
      </c>
      <c r="G152" s="9" t="s">
        <v>1822</v>
      </c>
      <c r="H152" s="9" t="s">
        <v>17</v>
      </c>
      <c r="I152" s="9" t="s">
        <v>1777</v>
      </c>
      <c r="J152" s="3" t="s">
        <v>1876</v>
      </c>
      <c r="K152" s="13" t="s">
        <v>1823</v>
      </c>
      <c r="L152" s="14" t="s">
        <v>1824</v>
      </c>
      <c r="M152" s="18">
        <f t="shared" si="20"/>
        <v>1.9189814814814798E-2</v>
      </c>
      <c r="N152">
        <f t="shared" si="21"/>
        <v>6</v>
      </c>
    </row>
    <row r="153" spans="1:14" x14ac:dyDescent="0.25">
      <c r="A153" s="11"/>
      <c r="B153" s="12"/>
      <c r="C153" s="9" t="s">
        <v>1290</v>
      </c>
      <c r="D153" s="9" t="s">
        <v>1291</v>
      </c>
      <c r="E153" s="9" t="s">
        <v>1291</v>
      </c>
      <c r="F153" s="9" t="s">
        <v>15</v>
      </c>
      <c r="G153" s="9" t="s">
        <v>1292</v>
      </c>
      <c r="H153" s="9" t="s">
        <v>392</v>
      </c>
      <c r="I153" s="9" t="s">
        <v>1218</v>
      </c>
      <c r="J153" s="3" t="s">
        <v>1876</v>
      </c>
      <c r="K153" s="13" t="s">
        <v>1293</v>
      </c>
      <c r="L153" s="14" t="s">
        <v>1294</v>
      </c>
      <c r="M153" s="18">
        <f t="shared" si="20"/>
        <v>4.731481481481481E-2</v>
      </c>
      <c r="N153">
        <f t="shared" si="21"/>
        <v>9</v>
      </c>
    </row>
    <row r="154" spans="1:14" x14ac:dyDescent="0.25">
      <c r="A154" s="11"/>
      <c r="B154" s="12"/>
      <c r="C154" s="9" t="s">
        <v>506</v>
      </c>
      <c r="D154" s="9" t="s">
        <v>507</v>
      </c>
      <c r="E154" s="9" t="s">
        <v>507</v>
      </c>
      <c r="F154" s="9" t="s">
        <v>15</v>
      </c>
      <c r="G154" s="10" t="s">
        <v>12</v>
      </c>
      <c r="H154" s="5"/>
      <c r="I154" s="5"/>
      <c r="J154" s="6"/>
      <c r="K154" s="7"/>
      <c r="L154" s="8"/>
    </row>
    <row r="155" spans="1:14" x14ac:dyDescent="0.25">
      <c r="A155" s="11"/>
      <c r="B155" s="12"/>
      <c r="C155" s="12"/>
      <c r="D155" s="12"/>
      <c r="E155" s="12"/>
      <c r="F155" s="12"/>
      <c r="G155" s="9" t="s">
        <v>508</v>
      </c>
      <c r="H155" s="9" t="s">
        <v>392</v>
      </c>
      <c r="I155" s="9" t="s">
        <v>454</v>
      </c>
      <c r="J155" s="3" t="s">
        <v>1876</v>
      </c>
      <c r="K155" s="13" t="s">
        <v>509</v>
      </c>
      <c r="L155" s="14" t="s">
        <v>510</v>
      </c>
      <c r="M155" s="18">
        <f t="shared" si="20"/>
        <v>1.7708333333333437E-2</v>
      </c>
      <c r="N155">
        <f t="shared" si="21"/>
        <v>17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1295</v>
      </c>
      <c r="H156" s="9" t="s">
        <v>17</v>
      </c>
      <c r="I156" s="9" t="s">
        <v>1218</v>
      </c>
      <c r="J156" s="3" t="s">
        <v>1876</v>
      </c>
      <c r="K156" s="13" t="s">
        <v>1296</v>
      </c>
      <c r="L156" s="14" t="s">
        <v>1297</v>
      </c>
      <c r="M156" s="18">
        <f t="shared" si="20"/>
        <v>2.0520833333333321E-2</v>
      </c>
      <c r="N156">
        <f t="shared" si="21"/>
        <v>11</v>
      </c>
    </row>
    <row r="157" spans="1:14" x14ac:dyDescent="0.25">
      <c r="A157" s="11"/>
      <c r="B157" s="12"/>
      <c r="C157" s="9" t="s">
        <v>56</v>
      </c>
      <c r="D157" s="9" t="s">
        <v>57</v>
      </c>
      <c r="E157" s="9" t="s">
        <v>57</v>
      </c>
      <c r="F157" s="9" t="s">
        <v>15</v>
      </c>
      <c r="G157" s="9" t="s">
        <v>58</v>
      </c>
      <c r="H157" s="9" t="s">
        <v>17</v>
      </c>
      <c r="I157" s="9" t="s">
        <v>18</v>
      </c>
      <c r="J157" s="3" t="s">
        <v>1876</v>
      </c>
      <c r="K157" s="13" t="s">
        <v>59</v>
      </c>
      <c r="L157" s="14" t="s">
        <v>60</v>
      </c>
      <c r="M157" s="18">
        <f t="shared" si="20"/>
        <v>1.7129629629629661E-2</v>
      </c>
      <c r="N157">
        <f t="shared" si="21"/>
        <v>7</v>
      </c>
    </row>
    <row r="158" spans="1:14" x14ac:dyDescent="0.25">
      <c r="A158" s="11"/>
      <c r="B158" s="12"/>
      <c r="C158" s="9" t="s">
        <v>841</v>
      </c>
      <c r="D158" s="9" t="s">
        <v>842</v>
      </c>
      <c r="E158" s="9" t="s">
        <v>842</v>
      </c>
      <c r="F158" s="9" t="s">
        <v>15</v>
      </c>
      <c r="G158" s="9" t="s">
        <v>954</v>
      </c>
      <c r="H158" s="9" t="s">
        <v>17</v>
      </c>
      <c r="I158" s="9" t="s">
        <v>887</v>
      </c>
      <c r="J158" s="3" t="s">
        <v>1876</v>
      </c>
      <c r="K158" s="13" t="s">
        <v>955</v>
      </c>
      <c r="L158" s="14" t="s">
        <v>956</v>
      </c>
      <c r="M158" s="18">
        <f t="shared" si="20"/>
        <v>1.7187500000000022E-2</v>
      </c>
      <c r="N158">
        <f t="shared" si="21"/>
        <v>12</v>
      </c>
    </row>
    <row r="159" spans="1:14" x14ac:dyDescent="0.25">
      <c r="A159" s="3" t="s">
        <v>61</v>
      </c>
      <c r="B159" s="9" t="s">
        <v>62</v>
      </c>
      <c r="C159" s="10" t="s">
        <v>12</v>
      </c>
      <c r="D159" s="5"/>
      <c r="E159" s="5"/>
      <c r="F159" s="5"/>
      <c r="G159" s="5"/>
      <c r="H159" s="5"/>
      <c r="I159" s="5"/>
      <c r="J159" s="6"/>
      <c r="K159" s="7"/>
      <c r="L159" s="8"/>
    </row>
    <row r="160" spans="1:14" x14ac:dyDescent="0.25">
      <c r="A160" s="11"/>
      <c r="B160" s="12"/>
      <c r="C160" s="9" t="s">
        <v>160</v>
      </c>
      <c r="D160" s="9" t="s">
        <v>161</v>
      </c>
      <c r="E160" s="9" t="s">
        <v>511</v>
      </c>
      <c r="F160" s="9" t="s">
        <v>15</v>
      </c>
      <c r="G160" s="10" t="s">
        <v>12</v>
      </c>
      <c r="H160" s="5"/>
      <c r="I160" s="5"/>
      <c r="J160" s="6"/>
      <c r="K160" s="7"/>
      <c r="L160" s="8"/>
    </row>
    <row r="161" spans="1:14" x14ac:dyDescent="0.25">
      <c r="A161" s="11"/>
      <c r="B161" s="12"/>
      <c r="C161" s="12"/>
      <c r="D161" s="12"/>
      <c r="E161" s="12"/>
      <c r="F161" s="12"/>
      <c r="G161" s="9" t="s">
        <v>512</v>
      </c>
      <c r="H161" s="9" t="s">
        <v>513</v>
      </c>
      <c r="I161" s="9" t="s">
        <v>454</v>
      </c>
      <c r="J161" s="3" t="s">
        <v>1876</v>
      </c>
      <c r="K161" s="13" t="s">
        <v>514</v>
      </c>
      <c r="L161" s="14" t="s">
        <v>515</v>
      </c>
      <c r="M161" s="18">
        <f t="shared" si="20"/>
        <v>1.5486111111111145E-2</v>
      </c>
      <c r="N161">
        <f t="shared" si="21"/>
        <v>8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957</v>
      </c>
      <c r="H162" s="9" t="s">
        <v>513</v>
      </c>
      <c r="I162" s="9" t="s">
        <v>887</v>
      </c>
      <c r="J162" s="3" t="s">
        <v>1876</v>
      </c>
      <c r="K162" s="13" t="s">
        <v>958</v>
      </c>
      <c r="L162" s="14" t="s">
        <v>959</v>
      </c>
      <c r="M162" s="18">
        <f t="shared" si="20"/>
        <v>1.4618055555555537E-2</v>
      </c>
      <c r="N162">
        <f t="shared" si="21"/>
        <v>4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1298</v>
      </c>
      <c r="H163" s="9" t="s">
        <v>513</v>
      </c>
      <c r="I163" s="9" t="s">
        <v>1218</v>
      </c>
      <c r="J163" s="3" t="s">
        <v>1876</v>
      </c>
      <c r="K163" s="13" t="s">
        <v>1299</v>
      </c>
      <c r="L163" s="14" t="s">
        <v>1300</v>
      </c>
      <c r="M163" s="18">
        <f t="shared" si="20"/>
        <v>1.6504629629629619E-2</v>
      </c>
      <c r="N163">
        <f t="shared" si="21"/>
        <v>5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1634</v>
      </c>
      <c r="H164" s="9" t="s">
        <v>513</v>
      </c>
      <c r="I164" s="9" t="s">
        <v>1599</v>
      </c>
      <c r="J164" s="3" t="s">
        <v>1876</v>
      </c>
      <c r="K164" s="13" t="s">
        <v>1635</v>
      </c>
      <c r="L164" s="14" t="s">
        <v>1636</v>
      </c>
      <c r="M164" s="18">
        <f t="shared" si="20"/>
        <v>1.3981481481481484E-2</v>
      </c>
      <c r="N164">
        <f t="shared" si="21"/>
        <v>4</v>
      </c>
    </row>
    <row r="165" spans="1:14" x14ac:dyDescent="0.25">
      <c r="A165" s="11"/>
      <c r="B165" s="12"/>
      <c r="C165" s="9" t="s">
        <v>63</v>
      </c>
      <c r="D165" s="9" t="s">
        <v>64</v>
      </c>
      <c r="E165" s="10" t="s">
        <v>12</v>
      </c>
      <c r="F165" s="5"/>
      <c r="G165" s="5"/>
      <c r="H165" s="5"/>
      <c r="I165" s="5"/>
      <c r="J165" s="6"/>
      <c r="K165" s="7"/>
      <c r="L165" s="8"/>
    </row>
    <row r="166" spans="1:14" x14ac:dyDescent="0.25">
      <c r="A166" s="11"/>
      <c r="B166" s="12"/>
      <c r="C166" s="12"/>
      <c r="D166" s="12"/>
      <c r="E166" s="9" t="s">
        <v>64</v>
      </c>
      <c r="F166" s="9" t="s">
        <v>15</v>
      </c>
      <c r="G166" s="10" t="s">
        <v>12</v>
      </c>
      <c r="H166" s="5"/>
      <c r="I166" s="5"/>
      <c r="J166" s="6"/>
      <c r="K166" s="7"/>
      <c r="L166" s="8"/>
    </row>
    <row r="167" spans="1:14" x14ac:dyDescent="0.25">
      <c r="A167" s="11"/>
      <c r="B167" s="12"/>
      <c r="C167" s="12"/>
      <c r="D167" s="12"/>
      <c r="E167" s="12"/>
      <c r="F167" s="12"/>
      <c r="G167" s="9" t="s">
        <v>65</v>
      </c>
      <c r="H167" s="9" t="s">
        <v>66</v>
      </c>
      <c r="I167" s="9" t="s">
        <v>18</v>
      </c>
      <c r="J167" s="3" t="s">
        <v>1876</v>
      </c>
      <c r="K167" s="13" t="s">
        <v>67</v>
      </c>
      <c r="L167" s="14" t="s">
        <v>68</v>
      </c>
      <c r="M167" s="18">
        <f t="shared" si="20"/>
        <v>1.4791666666666661E-2</v>
      </c>
      <c r="N167">
        <f t="shared" si="21"/>
        <v>2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69</v>
      </c>
      <c r="H168" s="9" t="s">
        <v>66</v>
      </c>
      <c r="I168" s="9" t="s">
        <v>18</v>
      </c>
      <c r="J168" s="3" t="s">
        <v>1876</v>
      </c>
      <c r="K168" s="13" t="s">
        <v>70</v>
      </c>
      <c r="L168" s="14" t="s">
        <v>71</v>
      </c>
      <c r="M168" s="18">
        <f t="shared" si="20"/>
        <v>1.3587962962962968E-2</v>
      </c>
      <c r="N168">
        <f t="shared" si="21"/>
        <v>4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72</v>
      </c>
      <c r="H169" s="9" t="s">
        <v>66</v>
      </c>
      <c r="I169" s="9" t="s">
        <v>18</v>
      </c>
      <c r="J169" s="3" t="s">
        <v>1876</v>
      </c>
      <c r="K169" s="13" t="s">
        <v>73</v>
      </c>
      <c r="L169" s="14" t="s">
        <v>74</v>
      </c>
      <c r="M169" s="18">
        <f t="shared" si="20"/>
        <v>1.2685185185185216E-2</v>
      </c>
      <c r="N169">
        <f t="shared" si="21"/>
        <v>5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75</v>
      </c>
      <c r="H170" s="9" t="s">
        <v>66</v>
      </c>
      <c r="I170" s="9" t="s">
        <v>18</v>
      </c>
      <c r="J170" s="3" t="s">
        <v>1876</v>
      </c>
      <c r="K170" s="13" t="s">
        <v>76</v>
      </c>
      <c r="L170" s="14" t="s">
        <v>77</v>
      </c>
      <c r="M170" s="18">
        <f t="shared" si="20"/>
        <v>1.447916666666671E-2</v>
      </c>
      <c r="N170">
        <f t="shared" si="21"/>
        <v>7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78</v>
      </c>
      <c r="H171" s="9" t="s">
        <v>66</v>
      </c>
      <c r="I171" s="9" t="s">
        <v>18</v>
      </c>
      <c r="J171" s="3" t="s">
        <v>1876</v>
      </c>
      <c r="K171" s="13" t="s">
        <v>79</v>
      </c>
      <c r="L171" s="14" t="s">
        <v>80</v>
      </c>
      <c r="M171" s="18">
        <f t="shared" si="20"/>
        <v>1.2685185185185188E-2</v>
      </c>
      <c r="N171">
        <f t="shared" si="21"/>
        <v>8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81</v>
      </c>
      <c r="H172" s="9" t="s">
        <v>66</v>
      </c>
      <c r="I172" s="9" t="s">
        <v>18</v>
      </c>
      <c r="J172" s="3" t="s">
        <v>1876</v>
      </c>
      <c r="K172" s="13" t="s">
        <v>82</v>
      </c>
      <c r="L172" s="14" t="s">
        <v>83</v>
      </c>
      <c r="M172" s="18">
        <f t="shared" si="20"/>
        <v>2.1979166666666661E-2</v>
      </c>
      <c r="N172">
        <f t="shared" si="21"/>
        <v>10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84</v>
      </c>
      <c r="H173" s="9" t="s">
        <v>66</v>
      </c>
      <c r="I173" s="9" t="s">
        <v>18</v>
      </c>
      <c r="J173" s="3" t="s">
        <v>1876</v>
      </c>
      <c r="K173" s="13" t="s">
        <v>85</v>
      </c>
      <c r="L173" s="14" t="s">
        <v>86</v>
      </c>
      <c r="M173" s="18">
        <f t="shared" si="20"/>
        <v>1.2534722222222294E-2</v>
      </c>
      <c r="N173">
        <f t="shared" si="21"/>
        <v>12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87</v>
      </c>
      <c r="H174" s="9" t="s">
        <v>66</v>
      </c>
      <c r="I174" s="9" t="s">
        <v>18</v>
      </c>
      <c r="J174" s="3" t="s">
        <v>1876</v>
      </c>
      <c r="K174" s="13" t="s">
        <v>88</v>
      </c>
      <c r="L174" s="14" t="s">
        <v>89</v>
      </c>
      <c r="M174" s="18">
        <f t="shared" si="20"/>
        <v>1.518518518518519E-2</v>
      </c>
      <c r="N174">
        <f t="shared" si="21"/>
        <v>16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90</v>
      </c>
      <c r="H175" s="9" t="s">
        <v>66</v>
      </c>
      <c r="I175" s="9" t="s">
        <v>18</v>
      </c>
      <c r="J175" s="3" t="s">
        <v>1876</v>
      </c>
      <c r="K175" s="13" t="s">
        <v>91</v>
      </c>
      <c r="L175" s="14" t="s">
        <v>92</v>
      </c>
      <c r="M175" s="18">
        <f t="shared" si="20"/>
        <v>2.5208333333333277E-2</v>
      </c>
      <c r="N175">
        <f t="shared" si="21"/>
        <v>20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93</v>
      </c>
      <c r="H176" s="9" t="s">
        <v>66</v>
      </c>
      <c r="I176" s="9" t="s">
        <v>18</v>
      </c>
      <c r="J176" s="3" t="s">
        <v>1876</v>
      </c>
      <c r="K176" s="21" t="s">
        <v>94</v>
      </c>
      <c r="L176" s="22" t="s">
        <v>1884</v>
      </c>
      <c r="M176" s="23">
        <f t="shared" si="20"/>
        <v>1.7824074074073937E-2</v>
      </c>
      <c r="N176" s="24">
        <f t="shared" si="21"/>
        <v>23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516</v>
      </c>
      <c r="H177" s="9" t="s">
        <v>66</v>
      </c>
      <c r="I177" s="9" t="s">
        <v>454</v>
      </c>
      <c r="J177" s="3" t="s">
        <v>1876</v>
      </c>
      <c r="K177" s="13" t="s">
        <v>517</v>
      </c>
      <c r="L177" s="14" t="s">
        <v>518</v>
      </c>
      <c r="M177" s="18">
        <f t="shared" si="20"/>
        <v>2.6122685185185179E-2</v>
      </c>
      <c r="N177">
        <f t="shared" si="21"/>
        <v>4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519</v>
      </c>
      <c r="H178" s="9" t="s">
        <v>66</v>
      </c>
      <c r="I178" s="9" t="s">
        <v>454</v>
      </c>
      <c r="J178" s="3" t="s">
        <v>1876</v>
      </c>
      <c r="K178" s="13" t="s">
        <v>520</v>
      </c>
      <c r="L178" s="14" t="s">
        <v>521</v>
      </c>
      <c r="M178" s="18">
        <f t="shared" si="20"/>
        <v>1.4432870370370332E-2</v>
      </c>
      <c r="N178">
        <f t="shared" si="21"/>
        <v>19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522</v>
      </c>
      <c r="H179" s="9" t="s">
        <v>66</v>
      </c>
      <c r="I179" s="9" t="s">
        <v>454</v>
      </c>
      <c r="J179" s="3" t="s">
        <v>1876</v>
      </c>
      <c r="K179" s="13" t="s">
        <v>523</v>
      </c>
      <c r="L179" s="14" t="s">
        <v>524</v>
      </c>
      <c r="M179" s="18">
        <f t="shared" si="20"/>
        <v>2.0520833333333377E-2</v>
      </c>
      <c r="N179">
        <f t="shared" si="21"/>
        <v>7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525</v>
      </c>
      <c r="H180" s="9" t="s">
        <v>66</v>
      </c>
      <c r="I180" s="9" t="s">
        <v>454</v>
      </c>
      <c r="J180" s="3" t="s">
        <v>1876</v>
      </c>
      <c r="K180" s="13" t="s">
        <v>526</v>
      </c>
      <c r="L180" s="14" t="s">
        <v>527</v>
      </c>
      <c r="M180" s="18">
        <f t="shared" si="20"/>
        <v>2.4629629629629668E-2</v>
      </c>
      <c r="N180">
        <f t="shared" si="21"/>
        <v>8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528</v>
      </c>
      <c r="H181" s="9" t="s">
        <v>66</v>
      </c>
      <c r="I181" s="9" t="s">
        <v>454</v>
      </c>
      <c r="J181" s="3" t="s">
        <v>1876</v>
      </c>
      <c r="K181" s="13" t="s">
        <v>529</v>
      </c>
      <c r="L181" s="14" t="s">
        <v>530</v>
      </c>
      <c r="M181" s="18">
        <f t="shared" si="20"/>
        <v>2.0150462962962967E-2</v>
      </c>
      <c r="N181">
        <f t="shared" si="21"/>
        <v>11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531</v>
      </c>
      <c r="H182" s="9" t="s">
        <v>66</v>
      </c>
      <c r="I182" s="9" t="s">
        <v>454</v>
      </c>
      <c r="J182" s="3" t="s">
        <v>1876</v>
      </c>
      <c r="K182" s="13" t="s">
        <v>532</v>
      </c>
      <c r="L182" s="14" t="s">
        <v>533</v>
      </c>
      <c r="M182" s="18">
        <f t="shared" si="20"/>
        <v>2.1388888888888902E-2</v>
      </c>
      <c r="N182">
        <f t="shared" si="21"/>
        <v>11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534</v>
      </c>
      <c r="H183" s="9" t="s">
        <v>66</v>
      </c>
      <c r="I183" s="9" t="s">
        <v>454</v>
      </c>
      <c r="J183" s="3" t="s">
        <v>1876</v>
      </c>
      <c r="K183" s="13" t="s">
        <v>535</v>
      </c>
      <c r="L183" s="14" t="s">
        <v>536</v>
      </c>
      <c r="M183" s="18">
        <f t="shared" si="20"/>
        <v>1.4212962962962816E-2</v>
      </c>
      <c r="N183">
        <f t="shared" si="21"/>
        <v>22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960</v>
      </c>
      <c r="H184" s="9" t="s">
        <v>66</v>
      </c>
      <c r="I184" s="9" t="s">
        <v>887</v>
      </c>
      <c r="J184" s="3" t="s">
        <v>1876</v>
      </c>
      <c r="K184" s="13" t="s">
        <v>961</v>
      </c>
      <c r="L184" s="14" t="s">
        <v>962</v>
      </c>
      <c r="M184" s="18">
        <f t="shared" si="20"/>
        <v>1.3298611111111108E-2</v>
      </c>
      <c r="N184">
        <f t="shared" si="21"/>
        <v>1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963</v>
      </c>
      <c r="H185" s="9" t="s">
        <v>66</v>
      </c>
      <c r="I185" s="9" t="s">
        <v>887</v>
      </c>
      <c r="J185" s="3" t="s">
        <v>1876</v>
      </c>
      <c r="K185" s="13" t="s">
        <v>964</v>
      </c>
      <c r="L185" s="14" t="s">
        <v>965</v>
      </c>
      <c r="M185" s="18">
        <f t="shared" si="20"/>
        <v>1.7638888888888871E-2</v>
      </c>
      <c r="N185">
        <f t="shared" si="21"/>
        <v>3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966</v>
      </c>
      <c r="H186" s="9" t="s">
        <v>66</v>
      </c>
      <c r="I186" s="9" t="s">
        <v>887</v>
      </c>
      <c r="J186" s="3" t="s">
        <v>1876</v>
      </c>
      <c r="K186" s="13" t="s">
        <v>967</v>
      </c>
      <c r="L186" s="14" t="s">
        <v>968</v>
      </c>
      <c r="M186" s="18">
        <f t="shared" si="20"/>
        <v>3.2812500000000022E-2</v>
      </c>
      <c r="N186">
        <f t="shared" si="21"/>
        <v>6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969</v>
      </c>
      <c r="H187" s="9" t="s">
        <v>66</v>
      </c>
      <c r="I187" s="9" t="s">
        <v>887</v>
      </c>
      <c r="J187" s="3" t="s">
        <v>1876</v>
      </c>
      <c r="K187" s="13" t="s">
        <v>970</v>
      </c>
      <c r="L187" s="14" t="s">
        <v>971</v>
      </c>
      <c r="M187" s="18">
        <f t="shared" si="20"/>
        <v>1.5671296296296322E-2</v>
      </c>
      <c r="N187">
        <f t="shared" si="21"/>
        <v>7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972</v>
      </c>
      <c r="H188" s="9" t="s">
        <v>66</v>
      </c>
      <c r="I188" s="9" t="s">
        <v>887</v>
      </c>
      <c r="J188" s="3" t="s">
        <v>1876</v>
      </c>
      <c r="K188" s="13" t="s">
        <v>973</v>
      </c>
      <c r="L188" s="14" t="s">
        <v>974</v>
      </c>
      <c r="M188" s="18">
        <f t="shared" si="20"/>
        <v>1.9050925925925943E-2</v>
      </c>
      <c r="N188">
        <f t="shared" si="21"/>
        <v>9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975</v>
      </c>
      <c r="H189" s="9" t="s">
        <v>66</v>
      </c>
      <c r="I189" s="9" t="s">
        <v>887</v>
      </c>
      <c r="J189" s="3" t="s">
        <v>1876</v>
      </c>
      <c r="K189" s="13" t="s">
        <v>976</v>
      </c>
      <c r="L189" s="14" t="s">
        <v>977</v>
      </c>
      <c r="M189" s="18">
        <f t="shared" si="20"/>
        <v>1.780092592592597E-2</v>
      </c>
      <c r="N189">
        <f t="shared" si="21"/>
        <v>11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978</v>
      </c>
      <c r="H190" s="9" t="s">
        <v>66</v>
      </c>
      <c r="I190" s="9" t="s">
        <v>887</v>
      </c>
      <c r="J190" s="3" t="s">
        <v>1876</v>
      </c>
      <c r="K190" s="13" t="s">
        <v>979</v>
      </c>
      <c r="L190" s="14" t="s">
        <v>980</v>
      </c>
      <c r="M190" s="18">
        <f t="shared" si="20"/>
        <v>1.6851851851851896E-2</v>
      </c>
      <c r="N190">
        <f t="shared" si="21"/>
        <v>13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981</v>
      </c>
      <c r="H191" s="9" t="s">
        <v>66</v>
      </c>
      <c r="I191" s="9" t="s">
        <v>887</v>
      </c>
      <c r="J191" s="3" t="s">
        <v>1876</v>
      </c>
      <c r="K191" s="13" t="s">
        <v>982</v>
      </c>
      <c r="L191" s="14" t="s">
        <v>983</v>
      </c>
      <c r="M191" s="18">
        <f t="shared" si="20"/>
        <v>1.4039351851851789E-2</v>
      </c>
      <c r="N191">
        <f t="shared" si="21"/>
        <v>16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984</v>
      </c>
      <c r="H192" s="9" t="s">
        <v>66</v>
      </c>
      <c r="I192" s="9" t="s">
        <v>887</v>
      </c>
      <c r="J192" s="3" t="s">
        <v>1876</v>
      </c>
      <c r="K192" s="13" t="s">
        <v>985</v>
      </c>
      <c r="L192" s="14" t="s">
        <v>986</v>
      </c>
      <c r="M192" s="18">
        <f t="shared" si="20"/>
        <v>2.0868055555555598E-2</v>
      </c>
      <c r="N192">
        <f t="shared" si="21"/>
        <v>20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987</v>
      </c>
      <c r="H193" s="9" t="s">
        <v>66</v>
      </c>
      <c r="I193" s="9" t="s">
        <v>887</v>
      </c>
      <c r="J193" s="3" t="s">
        <v>1876</v>
      </c>
      <c r="K193" s="21" t="s">
        <v>988</v>
      </c>
      <c r="L193" s="22" t="s">
        <v>989</v>
      </c>
      <c r="M193" s="23">
        <f t="shared" si="20"/>
        <v>1.2824074074074154E-2</v>
      </c>
      <c r="N193" s="24">
        <f t="shared" si="21"/>
        <v>23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1301</v>
      </c>
      <c r="H194" s="9" t="s">
        <v>66</v>
      </c>
      <c r="I194" s="9" t="s">
        <v>1218</v>
      </c>
      <c r="J194" s="3" t="s">
        <v>1876</v>
      </c>
      <c r="K194" s="13" t="s">
        <v>1302</v>
      </c>
      <c r="L194" s="14" t="s">
        <v>1303</v>
      </c>
      <c r="M194" s="18">
        <f t="shared" si="20"/>
        <v>1.4456018518518521E-2</v>
      </c>
      <c r="N194">
        <f t="shared" si="21"/>
        <v>2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1304</v>
      </c>
      <c r="H195" s="9" t="s">
        <v>66</v>
      </c>
      <c r="I195" s="9" t="s">
        <v>1218</v>
      </c>
      <c r="J195" s="3" t="s">
        <v>1876</v>
      </c>
      <c r="K195" s="13" t="s">
        <v>1305</v>
      </c>
      <c r="L195" s="14" t="s">
        <v>1306</v>
      </c>
      <c r="M195" s="18">
        <f t="shared" ref="M195:M258" si="22">L195-K195</f>
        <v>2.4097222222222214E-2</v>
      </c>
      <c r="N195">
        <f t="shared" ref="N195:N258" si="23">HOUR(K195)</f>
        <v>4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1307</v>
      </c>
      <c r="H196" s="9" t="s">
        <v>66</v>
      </c>
      <c r="I196" s="9" t="s">
        <v>1218</v>
      </c>
      <c r="J196" s="3" t="s">
        <v>1876</v>
      </c>
      <c r="K196" s="13" t="s">
        <v>1308</v>
      </c>
      <c r="L196" s="14" t="s">
        <v>1309</v>
      </c>
      <c r="M196" s="18">
        <f t="shared" si="22"/>
        <v>2.9826388888888888E-2</v>
      </c>
      <c r="N196">
        <f t="shared" si="23"/>
        <v>5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1310</v>
      </c>
      <c r="H197" s="9" t="s">
        <v>66</v>
      </c>
      <c r="I197" s="9" t="s">
        <v>1218</v>
      </c>
      <c r="J197" s="3" t="s">
        <v>1876</v>
      </c>
      <c r="K197" s="13" t="s">
        <v>1311</v>
      </c>
      <c r="L197" s="14" t="s">
        <v>1312</v>
      </c>
      <c r="M197" s="18">
        <f t="shared" si="22"/>
        <v>3.6851851851851802E-2</v>
      </c>
      <c r="N197">
        <f t="shared" si="23"/>
        <v>9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1313</v>
      </c>
      <c r="H198" s="9" t="s">
        <v>66</v>
      </c>
      <c r="I198" s="9" t="s">
        <v>1218</v>
      </c>
      <c r="J198" s="3" t="s">
        <v>1876</v>
      </c>
      <c r="K198" s="13" t="s">
        <v>1314</v>
      </c>
      <c r="L198" s="14" t="s">
        <v>1315</v>
      </c>
      <c r="M198" s="18">
        <f t="shared" si="22"/>
        <v>1.8553240740740773E-2</v>
      </c>
      <c r="N198">
        <f t="shared" si="23"/>
        <v>11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1316</v>
      </c>
      <c r="H199" s="9" t="s">
        <v>66</v>
      </c>
      <c r="I199" s="9" t="s">
        <v>1218</v>
      </c>
      <c r="J199" s="3" t="s">
        <v>1876</v>
      </c>
      <c r="K199" s="13" t="s">
        <v>1317</v>
      </c>
      <c r="L199" s="14" t="s">
        <v>1318</v>
      </c>
      <c r="M199" s="18">
        <f t="shared" si="22"/>
        <v>1.4629629629629659E-2</v>
      </c>
      <c r="N199">
        <f t="shared" si="23"/>
        <v>13</v>
      </c>
    </row>
    <row r="200" spans="1:14" x14ac:dyDescent="0.25">
      <c r="A200" s="11"/>
      <c r="B200" s="12"/>
      <c r="C200" s="12"/>
      <c r="D200" s="12"/>
      <c r="E200" s="9" t="s">
        <v>1795</v>
      </c>
      <c r="F200" s="9" t="s">
        <v>15</v>
      </c>
      <c r="G200" s="10" t="s">
        <v>12</v>
      </c>
      <c r="H200" s="5"/>
      <c r="I200" s="5"/>
      <c r="J200" s="6"/>
      <c r="K200" s="7"/>
      <c r="L200" s="8"/>
    </row>
    <row r="201" spans="1:14" x14ac:dyDescent="0.25">
      <c r="A201" s="11"/>
      <c r="B201" s="12"/>
      <c r="C201" s="12"/>
      <c r="D201" s="12"/>
      <c r="E201" s="12"/>
      <c r="F201" s="12"/>
      <c r="G201" s="9" t="s">
        <v>1796</v>
      </c>
      <c r="H201" s="9" t="s">
        <v>513</v>
      </c>
      <c r="I201" s="9" t="s">
        <v>1777</v>
      </c>
      <c r="J201" s="3" t="s">
        <v>1876</v>
      </c>
      <c r="K201" s="13" t="s">
        <v>1797</v>
      </c>
      <c r="L201" s="14" t="s">
        <v>1798</v>
      </c>
      <c r="M201" s="18">
        <f t="shared" si="22"/>
        <v>1.3124999999999942E-2</v>
      </c>
      <c r="N201">
        <f t="shared" si="23"/>
        <v>8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1799</v>
      </c>
      <c r="H202" s="9" t="s">
        <v>513</v>
      </c>
      <c r="I202" s="9" t="s">
        <v>1777</v>
      </c>
      <c r="J202" s="3" t="s">
        <v>1876</v>
      </c>
      <c r="K202" s="13" t="s">
        <v>1800</v>
      </c>
      <c r="L202" s="14" t="s">
        <v>1801</v>
      </c>
      <c r="M202" s="18">
        <f t="shared" si="22"/>
        <v>1.8564814814814812E-2</v>
      </c>
      <c r="N202">
        <f t="shared" si="23"/>
        <v>8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1802</v>
      </c>
      <c r="H203" s="9" t="s">
        <v>513</v>
      </c>
      <c r="I203" s="9" t="s">
        <v>1777</v>
      </c>
      <c r="J203" s="3" t="s">
        <v>1876</v>
      </c>
      <c r="K203" s="13" t="s">
        <v>1803</v>
      </c>
      <c r="L203" s="14" t="s">
        <v>1804</v>
      </c>
      <c r="M203" s="18">
        <f t="shared" si="22"/>
        <v>2.3784722222222276E-2</v>
      </c>
      <c r="N203">
        <f t="shared" si="23"/>
        <v>8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1805</v>
      </c>
      <c r="H204" s="9" t="s">
        <v>513</v>
      </c>
      <c r="I204" s="9" t="s">
        <v>1777</v>
      </c>
      <c r="J204" s="3" t="s">
        <v>1876</v>
      </c>
      <c r="K204" s="13" t="s">
        <v>1806</v>
      </c>
      <c r="L204" s="14" t="s">
        <v>1807</v>
      </c>
      <c r="M204" s="18">
        <f t="shared" si="22"/>
        <v>1.431712962962961E-2</v>
      </c>
      <c r="N204">
        <f t="shared" si="23"/>
        <v>13</v>
      </c>
    </row>
    <row r="205" spans="1:14" x14ac:dyDescent="0.25">
      <c r="A205" s="11"/>
      <c r="B205" s="12"/>
      <c r="C205" s="9" t="s">
        <v>95</v>
      </c>
      <c r="D205" s="9" t="s">
        <v>96</v>
      </c>
      <c r="E205" s="9" t="s">
        <v>96</v>
      </c>
      <c r="F205" s="9" t="s">
        <v>15</v>
      </c>
      <c r="G205" s="10" t="s">
        <v>12</v>
      </c>
      <c r="H205" s="5"/>
      <c r="I205" s="5"/>
      <c r="J205" s="6"/>
      <c r="K205" s="7"/>
      <c r="L205" s="8"/>
    </row>
    <row r="206" spans="1:14" x14ac:dyDescent="0.25">
      <c r="A206" s="11"/>
      <c r="B206" s="12"/>
      <c r="C206" s="12"/>
      <c r="D206" s="12"/>
      <c r="E206" s="12"/>
      <c r="F206" s="12"/>
      <c r="G206" s="9" t="s">
        <v>97</v>
      </c>
      <c r="H206" s="9" t="s">
        <v>66</v>
      </c>
      <c r="I206" s="9" t="s">
        <v>18</v>
      </c>
      <c r="J206" s="3" t="s">
        <v>1876</v>
      </c>
      <c r="K206" s="13" t="s">
        <v>98</v>
      </c>
      <c r="L206" s="14" t="s">
        <v>99</v>
      </c>
      <c r="M206" s="18">
        <f t="shared" si="22"/>
        <v>1.5763888888888883E-2</v>
      </c>
      <c r="N206">
        <f t="shared" si="23"/>
        <v>4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100</v>
      </c>
      <c r="H207" s="9" t="s">
        <v>66</v>
      </c>
      <c r="I207" s="9" t="s">
        <v>18</v>
      </c>
      <c r="J207" s="3" t="s">
        <v>1876</v>
      </c>
      <c r="K207" s="13" t="s">
        <v>101</v>
      </c>
      <c r="L207" s="14" t="s">
        <v>102</v>
      </c>
      <c r="M207" s="18">
        <f t="shared" si="22"/>
        <v>1.6898148148148162E-2</v>
      </c>
      <c r="N207">
        <f t="shared" si="23"/>
        <v>7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103</v>
      </c>
      <c r="H208" s="9" t="s">
        <v>66</v>
      </c>
      <c r="I208" s="9" t="s">
        <v>18</v>
      </c>
      <c r="J208" s="3" t="s">
        <v>1876</v>
      </c>
      <c r="K208" s="13" t="s">
        <v>104</v>
      </c>
      <c r="L208" s="14" t="s">
        <v>105</v>
      </c>
      <c r="M208" s="18">
        <f t="shared" si="22"/>
        <v>1.7627314814814832E-2</v>
      </c>
      <c r="N208">
        <f t="shared" si="23"/>
        <v>10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106</v>
      </c>
      <c r="H209" s="9" t="s">
        <v>66</v>
      </c>
      <c r="I209" s="9" t="s">
        <v>18</v>
      </c>
      <c r="J209" s="3" t="s">
        <v>1876</v>
      </c>
      <c r="K209" s="13" t="s">
        <v>107</v>
      </c>
      <c r="L209" s="14" t="s">
        <v>108</v>
      </c>
      <c r="M209" s="18">
        <f t="shared" si="22"/>
        <v>1.9340277777777803E-2</v>
      </c>
      <c r="N209">
        <f t="shared" si="23"/>
        <v>13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537</v>
      </c>
      <c r="H210" s="9" t="s">
        <v>66</v>
      </c>
      <c r="I210" s="9" t="s">
        <v>454</v>
      </c>
      <c r="J210" s="3" t="s">
        <v>1876</v>
      </c>
      <c r="K210" s="13" t="s">
        <v>538</v>
      </c>
      <c r="L210" s="14" t="s">
        <v>539</v>
      </c>
      <c r="M210" s="18">
        <f t="shared" si="22"/>
        <v>1.7303240740740744E-2</v>
      </c>
      <c r="N210">
        <f t="shared" si="23"/>
        <v>4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540</v>
      </c>
      <c r="H211" s="9" t="s">
        <v>66</v>
      </c>
      <c r="I211" s="9" t="s">
        <v>454</v>
      </c>
      <c r="J211" s="3" t="s">
        <v>1876</v>
      </c>
      <c r="K211" s="13" t="s">
        <v>541</v>
      </c>
      <c r="L211" s="14" t="s">
        <v>542</v>
      </c>
      <c r="M211" s="18">
        <f t="shared" si="22"/>
        <v>1.8587962962963001E-2</v>
      </c>
      <c r="N211">
        <f t="shared" si="23"/>
        <v>9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543</v>
      </c>
      <c r="H212" s="9" t="s">
        <v>66</v>
      </c>
      <c r="I212" s="9" t="s">
        <v>454</v>
      </c>
      <c r="J212" s="3" t="s">
        <v>1876</v>
      </c>
      <c r="K212" s="13" t="s">
        <v>544</v>
      </c>
      <c r="L212" s="14" t="s">
        <v>545</v>
      </c>
      <c r="M212" s="18">
        <f t="shared" si="22"/>
        <v>1.6469907407407391E-2</v>
      </c>
      <c r="N212">
        <f t="shared" si="23"/>
        <v>12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546</v>
      </c>
      <c r="H213" s="9" t="s">
        <v>66</v>
      </c>
      <c r="I213" s="9" t="s">
        <v>454</v>
      </c>
      <c r="J213" s="3" t="s">
        <v>1876</v>
      </c>
      <c r="K213" s="13" t="s">
        <v>547</v>
      </c>
      <c r="L213" s="14" t="s">
        <v>548</v>
      </c>
      <c r="M213" s="18">
        <f t="shared" si="22"/>
        <v>1.5613425925925961E-2</v>
      </c>
      <c r="N213">
        <f t="shared" si="23"/>
        <v>15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990</v>
      </c>
      <c r="H214" s="9" t="s">
        <v>66</v>
      </c>
      <c r="I214" s="9" t="s">
        <v>887</v>
      </c>
      <c r="J214" s="3" t="s">
        <v>1876</v>
      </c>
      <c r="K214" s="13" t="s">
        <v>991</v>
      </c>
      <c r="L214" s="14" t="s">
        <v>992</v>
      </c>
      <c r="M214" s="18">
        <f t="shared" si="22"/>
        <v>1.4548611111111137E-2</v>
      </c>
      <c r="N214">
        <f t="shared" si="23"/>
        <v>4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993</v>
      </c>
      <c r="H215" s="9" t="s">
        <v>66</v>
      </c>
      <c r="I215" s="9" t="s">
        <v>887</v>
      </c>
      <c r="J215" s="3" t="s">
        <v>1876</v>
      </c>
      <c r="K215" s="13" t="s">
        <v>994</v>
      </c>
      <c r="L215" s="14" t="s">
        <v>995</v>
      </c>
      <c r="M215" s="18">
        <f t="shared" si="22"/>
        <v>2.7025462962962932E-2</v>
      </c>
      <c r="N215">
        <f t="shared" si="23"/>
        <v>10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996</v>
      </c>
      <c r="H216" s="9" t="s">
        <v>66</v>
      </c>
      <c r="I216" s="9" t="s">
        <v>887</v>
      </c>
      <c r="J216" s="3" t="s">
        <v>1876</v>
      </c>
      <c r="K216" s="13" t="s">
        <v>997</v>
      </c>
      <c r="L216" s="14" t="s">
        <v>998</v>
      </c>
      <c r="M216" s="18">
        <f t="shared" si="22"/>
        <v>1.5752314814814872E-2</v>
      </c>
      <c r="N216">
        <f t="shared" si="23"/>
        <v>13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1319</v>
      </c>
      <c r="H217" s="9" t="s">
        <v>66</v>
      </c>
      <c r="I217" s="9" t="s">
        <v>1218</v>
      </c>
      <c r="J217" s="3" t="s">
        <v>1876</v>
      </c>
      <c r="K217" s="13" t="s">
        <v>1320</v>
      </c>
      <c r="L217" s="14" t="s">
        <v>1321</v>
      </c>
      <c r="M217" s="18">
        <f t="shared" si="22"/>
        <v>1.652777777777778E-2</v>
      </c>
      <c r="N217">
        <f t="shared" si="23"/>
        <v>4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1322</v>
      </c>
      <c r="H218" s="9" t="s">
        <v>66</v>
      </c>
      <c r="I218" s="9" t="s">
        <v>1218</v>
      </c>
      <c r="J218" s="3" t="s">
        <v>1876</v>
      </c>
      <c r="K218" s="13" t="s">
        <v>1323</v>
      </c>
      <c r="L218" s="14" t="s">
        <v>1324</v>
      </c>
      <c r="M218" s="18">
        <f t="shared" si="22"/>
        <v>1.8252314814814707E-2</v>
      </c>
      <c r="N218">
        <f t="shared" si="23"/>
        <v>8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1325</v>
      </c>
      <c r="H219" s="9" t="s">
        <v>66</v>
      </c>
      <c r="I219" s="9" t="s">
        <v>1218</v>
      </c>
      <c r="J219" s="3" t="s">
        <v>1876</v>
      </c>
      <c r="K219" s="13" t="s">
        <v>1326</v>
      </c>
      <c r="L219" s="14" t="s">
        <v>1327</v>
      </c>
      <c r="M219" s="18">
        <f t="shared" si="22"/>
        <v>2.1979166666666661E-2</v>
      </c>
      <c r="N219">
        <f t="shared" si="23"/>
        <v>11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1328</v>
      </c>
      <c r="H220" s="9" t="s">
        <v>66</v>
      </c>
      <c r="I220" s="9" t="s">
        <v>1218</v>
      </c>
      <c r="J220" s="3" t="s">
        <v>1876</v>
      </c>
      <c r="K220" s="13" t="s">
        <v>1329</v>
      </c>
      <c r="L220" s="14" t="s">
        <v>1330</v>
      </c>
      <c r="M220" s="18">
        <f t="shared" si="22"/>
        <v>1.4351851851851949E-2</v>
      </c>
      <c r="N220">
        <f t="shared" si="23"/>
        <v>14</v>
      </c>
    </row>
    <row r="221" spans="1:14" x14ac:dyDescent="0.25">
      <c r="A221" s="11"/>
      <c r="B221" s="12"/>
      <c r="C221" s="9" t="s">
        <v>1331</v>
      </c>
      <c r="D221" s="9" t="s">
        <v>1332</v>
      </c>
      <c r="E221" s="9" t="s">
        <v>1332</v>
      </c>
      <c r="F221" s="9" t="s">
        <v>15</v>
      </c>
      <c r="G221" s="10" t="s">
        <v>12</v>
      </c>
      <c r="H221" s="5"/>
      <c r="I221" s="5"/>
      <c r="J221" s="6"/>
      <c r="K221" s="7"/>
      <c r="L221" s="8"/>
    </row>
    <row r="222" spans="1:14" x14ac:dyDescent="0.25">
      <c r="A222" s="11"/>
      <c r="B222" s="12"/>
      <c r="C222" s="12"/>
      <c r="D222" s="12"/>
      <c r="E222" s="12"/>
      <c r="F222" s="12"/>
      <c r="G222" s="9" t="s">
        <v>1333</v>
      </c>
      <c r="H222" s="9" t="s">
        <v>66</v>
      </c>
      <c r="I222" s="9" t="s">
        <v>1218</v>
      </c>
      <c r="J222" s="3" t="s">
        <v>1876</v>
      </c>
      <c r="K222" s="13" t="s">
        <v>1334</v>
      </c>
      <c r="L222" s="14" t="s">
        <v>1335</v>
      </c>
      <c r="M222" s="18">
        <f t="shared" si="22"/>
        <v>2.3761574074074088E-2</v>
      </c>
      <c r="N222">
        <f t="shared" si="23"/>
        <v>3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1336</v>
      </c>
      <c r="H223" s="9" t="s">
        <v>66</v>
      </c>
      <c r="I223" s="9" t="s">
        <v>1218</v>
      </c>
      <c r="J223" s="3" t="s">
        <v>1876</v>
      </c>
      <c r="K223" s="13" t="s">
        <v>1337</v>
      </c>
      <c r="L223" s="14" t="s">
        <v>1338</v>
      </c>
      <c r="M223" s="18">
        <f t="shared" si="22"/>
        <v>3.5138888888888831E-2</v>
      </c>
      <c r="N223">
        <f t="shared" si="23"/>
        <v>10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1637</v>
      </c>
      <c r="H224" s="9" t="s">
        <v>66</v>
      </c>
      <c r="I224" s="9" t="s">
        <v>1599</v>
      </c>
      <c r="J224" s="3" t="s">
        <v>1876</v>
      </c>
      <c r="K224" s="13" t="s">
        <v>1638</v>
      </c>
      <c r="L224" s="14" t="s">
        <v>1639</v>
      </c>
      <c r="M224" s="18">
        <f t="shared" si="22"/>
        <v>1.8807870370370405E-2</v>
      </c>
      <c r="N224">
        <f t="shared" si="23"/>
        <v>4</v>
      </c>
    </row>
    <row r="225" spans="1:14" x14ac:dyDescent="0.25">
      <c r="A225" s="11"/>
      <c r="B225" s="12"/>
      <c r="C225" s="9" t="s">
        <v>243</v>
      </c>
      <c r="D225" s="9" t="s">
        <v>244</v>
      </c>
      <c r="E225" s="9" t="s">
        <v>999</v>
      </c>
      <c r="F225" s="9" t="s">
        <v>15</v>
      </c>
      <c r="G225" s="10" t="s">
        <v>12</v>
      </c>
      <c r="H225" s="5"/>
      <c r="I225" s="5"/>
      <c r="J225" s="6"/>
      <c r="K225" s="7"/>
      <c r="L225" s="8"/>
    </row>
    <row r="226" spans="1:14" x14ac:dyDescent="0.25">
      <c r="A226" s="11"/>
      <c r="B226" s="12"/>
      <c r="C226" s="12"/>
      <c r="D226" s="12"/>
      <c r="E226" s="12"/>
      <c r="F226" s="12"/>
      <c r="G226" s="9" t="s">
        <v>1000</v>
      </c>
      <c r="H226" s="9" t="s">
        <v>513</v>
      </c>
      <c r="I226" s="9" t="s">
        <v>887</v>
      </c>
      <c r="J226" s="3" t="s">
        <v>1876</v>
      </c>
      <c r="K226" s="13" t="s">
        <v>1001</v>
      </c>
      <c r="L226" s="14" t="s">
        <v>1002</v>
      </c>
      <c r="M226" s="18">
        <f t="shared" si="22"/>
        <v>2.6122685185185235E-2</v>
      </c>
      <c r="N226">
        <f t="shared" si="23"/>
        <v>13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1640</v>
      </c>
      <c r="H227" s="9" t="s">
        <v>513</v>
      </c>
      <c r="I227" s="9" t="s">
        <v>1599</v>
      </c>
      <c r="J227" s="3" t="s">
        <v>1876</v>
      </c>
      <c r="K227" s="13" t="s">
        <v>1641</v>
      </c>
      <c r="L227" s="14" t="s">
        <v>1642</v>
      </c>
      <c r="M227" s="18">
        <f t="shared" si="22"/>
        <v>2.3483796296296322E-2</v>
      </c>
      <c r="N227">
        <f t="shared" si="23"/>
        <v>9</v>
      </c>
    </row>
    <row r="228" spans="1:14" x14ac:dyDescent="0.25">
      <c r="A228" s="11"/>
      <c r="B228" s="12"/>
      <c r="C228" s="9" t="s">
        <v>109</v>
      </c>
      <c r="D228" s="9" t="s">
        <v>110</v>
      </c>
      <c r="E228" s="9" t="s">
        <v>110</v>
      </c>
      <c r="F228" s="9" t="s">
        <v>15</v>
      </c>
      <c r="G228" s="10" t="s">
        <v>12</v>
      </c>
      <c r="H228" s="5"/>
      <c r="I228" s="5"/>
      <c r="J228" s="6"/>
      <c r="K228" s="7"/>
      <c r="L228" s="8"/>
    </row>
    <row r="229" spans="1:14" x14ac:dyDescent="0.25">
      <c r="A229" s="11"/>
      <c r="B229" s="12"/>
      <c r="C229" s="12"/>
      <c r="D229" s="12"/>
      <c r="E229" s="12"/>
      <c r="F229" s="12"/>
      <c r="G229" s="9" t="s">
        <v>111</v>
      </c>
      <c r="H229" s="9" t="s">
        <v>66</v>
      </c>
      <c r="I229" s="9" t="s">
        <v>18</v>
      </c>
      <c r="J229" s="3" t="s">
        <v>1876</v>
      </c>
      <c r="K229" s="13" t="s">
        <v>112</v>
      </c>
      <c r="L229" s="14" t="s">
        <v>113</v>
      </c>
      <c r="M229" s="18">
        <f t="shared" si="22"/>
        <v>1.1817129629629636E-2</v>
      </c>
      <c r="N229">
        <f t="shared" si="23"/>
        <v>1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114</v>
      </c>
      <c r="H230" s="9" t="s">
        <v>66</v>
      </c>
      <c r="I230" s="9" t="s">
        <v>18</v>
      </c>
      <c r="J230" s="3" t="s">
        <v>1876</v>
      </c>
      <c r="K230" s="13" t="s">
        <v>115</v>
      </c>
      <c r="L230" s="14" t="s">
        <v>116</v>
      </c>
      <c r="M230" s="18">
        <f t="shared" si="22"/>
        <v>1.2835648148148165E-2</v>
      </c>
      <c r="N230">
        <f t="shared" si="23"/>
        <v>5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549</v>
      </c>
      <c r="H231" s="9" t="s">
        <v>66</v>
      </c>
      <c r="I231" s="9" t="s">
        <v>454</v>
      </c>
      <c r="J231" s="3" t="s">
        <v>1876</v>
      </c>
      <c r="K231" s="13" t="s">
        <v>550</v>
      </c>
      <c r="L231" s="14" t="s">
        <v>551</v>
      </c>
      <c r="M231" s="18">
        <f t="shared" si="22"/>
        <v>1.9918981481481482E-2</v>
      </c>
      <c r="N231">
        <f t="shared" si="23"/>
        <v>2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552</v>
      </c>
      <c r="H232" s="9" t="s">
        <v>66</v>
      </c>
      <c r="I232" s="9" t="s">
        <v>454</v>
      </c>
      <c r="J232" s="3" t="s">
        <v>1876</v>
      </c>
      <c r="K232" s="13" t="s">
        <v>553</v>
      </c>
      <c r="L232" s="14" t="s">
        <v>554</v>
      </c>
      <c r="M232" s="18">
        <f t="shared" si="22"/>
        <v>1.3831018518518534E-2</v>
      </c>
      <c r="N232">
        <f t="shared" si="23"/>
        <v>4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1003</v>
      </c>
      <c r="H233" s="9" t="s">
        <v>66</v>
      </c>
      <c r="I233" s="9" t="s">
        <v>887</v>
      </c>
      <c r="J233" s="3" t="s">
        <v>1876</v>
      </c>
      <c r="K233" s="13" t="s">
        <v>1004</v>
      </c>
      <c r="L233" s="14" t="s">
        <v>1005</v>
      </c>
      <c r="M233" s="18">
        <f t="shared" si="22"/>
        <v>2.1261574074074058E-2</v>
      </c>
      <c r="N233">
        <f t="shared" si="23"/>
        <v>4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1339</v>
      </c>
      <c r="H234" s="9" t="s">
        <v>66</v>
      </c>
      <c r="I234" s="9" t="s">
        <v>1218</v>
      </c>
      <c r="J234" s="3" t="s">
        <v>1876</v>
      </c>
      <c r="K234" s="13" t="s">
        <v>1340</v>
      </c>
      <c r="L234" s="14" t="s">
        <v>1341</v>
      </c>
      <c r="M234" s="18">
        <f t="shared" si="22"/>
        <v>1.2025462962962967E-2</v>
      </c>
      <c r="N234">
        <f t="shared" si="23"/>
        <v>1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1342</v>
      </c>
      <c r="H235" s="9" t="s">
        <v>66</v>
      </c>
      <c r="I235" s="9" t="s">
        <v>1218</v>
      </c>
      <c r="J235" s="3" t="s">
        <v>1876</v>
      </c>
      <c r="K235" s="13" t="s">
        <v>1343</v>
      </c>
      <c r="L235" s="14" t="s">
        <v>1344</v>
      </c>
      <c r="M235" s="18">
        <f t="shared" si="22"/>
        <v>1.4768518518518542E-2</v>
      </c>
      <c r="N235">
        <f t="shared" si="23"/>
        <v>4</v>
      </c>
    </row>
    <row r="236" spans="1:14" x14ac:dyDescent="0.25">
      <c r="A236" s="11"/>
      <c r="B236" s="12"/>
      <c r="C236" s="9" t="s">
        <v>555</v>
      </c>
      <c r="D236" s="9" t="s">
        <v>556</v>
      </c>
      <c r="E236" s="9" t="s">
        <v>556</v>
      </c>
      <c r="F236" s="9" t="s">
        <v>15</v>
      </c>
      <c r="G236" s="10" t="s">
        <v>12</v>
      </c>
      <c r="H236" s="5"/>
      <c r="I236" s="5"/>
      <c r="J236" s="6"/>
      <c r="K236" s="7"/>
      <c r="L236" s="8"/>
    </row>
    <row r="237" spans="1:14" x14ac:dyDescent="0.25">
      <c r="A237" s="11"/>
      <c r="B237" s="12"/>
      <c r="C237" s="12"/>
      <c r="D237" s="12"/>
      <c r="E237" s="12"/>
      <c r="F237" s="12"/>
      <c r="G237" s="9" t="s">
        <v>557</v>
      </c>
      <c r="H237" s="9" t="s">
        <v>66</v>
      </c>
      <c r="I237" s="9" t="s">
        <v>454</v>
      </c>
      <c r="J237" s="3" t="s">
        <v>1876</v>
      </c>
      <c r="K237" s="13" t="s">
        <v>558</v>
      </c>
      <c r="L237" s="14" t="s">
        <v>559</v>
      </c>
      <c r="M237" s="18">
        <f t="shared" si="22"/>
        <v>2.2303240740740693E-2</v>
      </c>
      <c r="N237">
        <f t="shared" si="23"/>
        <v>9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1345</v>
      </c>
      <c r="H238" s="9" t="s">
        <v>66</v>
      </c>
      <c r="I238" s="9" t="s">
        <v>1218</v>
      </c>
      <c r="J238" s="3" t="s">
        <v>1876</v>
      </c>
      <c r="K238" s="13" t="s">
        <v>1346</v>
      </c>
      <c r="L238" s="14" t="s">
        <v>1347</v>
      </c>
      <c r="M238" s="18">
        <f t="shared" si="22"/>
        <v>4.2916666666666659E-2</v>
      </c>
      <c r="N238">
        <f t="shared" si="23"/>
        <v>6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1643</v>
      </c>
      <c r="H239" s="9" t="s">
        <v>66</v>
      </c>
      <c r="I239" s="9" t="s">
        <v>1599</v>
      </c>
      <c r="J239" s="3" t="s">
        <v>1876</v>
      </c>
      <c r="K239" s="13" t="s">
        <v>1644</v>
      </c>
      <c r="L239" s="14" t="s">
        <v>1645</v>
      </c>
      <c r="M239" s="18">
        <f t="shared" si="22"/>
        <v>2.5706018518518503E-2</v>
      </c>
      <c r="N239">
        <f t="shared" si="23"/>
        <v>9</v>
      </c>
    </row>
    <row r="240" spans="1:14" x14ac:dyDescent="0.25">
      <c r="A240" s="11"/>
      <c r="B240" s="12"/>
      <c r="C240" s="9" t="s">
        <v>560</v>
      </c>
      <c r="D240" s="9" t="s">
        <v>561</v>
      </c>
      <c r="E240" s="9" t="s">
        <v>561</v>
      </c>
      <c r="F240" s="9" t="s">
        <v>15</v>
      </c>
      <c r="G240" s="10" t="s">
        <v>12</v>
      </c>
      <c r="H240" s="5"/>
      <c r="I240" s="5"/>
      <c r="J240" s="6"/>
      <c r="K240" s="7"/>
      <c r="L240" s="8"/>
    </row>
    <row r="241" spans="1:14" x14ac:dyDescent="0.25">
      <c r="A241" s="11"/>
      <c r="B241" s="12"/>
      <c r="C241" s="12"/>
      <c r="D241" s="12"/>
      <c r="E241" s="12"/>
      <c r="F241" s="12"/>
      <c r="G241" s="9" t="s">
        <v>562</v>
      </c>
      <c r="H241" s="9" t="s">
        <v>66</v>
      </c>
      <c r="I241" s="9" t="s">
        <v>454</v>
      </c>
      <c r="J241" s="3" t="s">
        <v>1876</v>
      </c>
      <c r="K241" s="13" t="s">
        <v>563</v>
      </c>
      <c r="L241" s="14" t="s">
        <v>564</v>
      </c>
      <c r="M241" s="18">
        <f t="shared" si="22"/>
        <v>2.6493055555555478E-2</v>
      </c>
      <c r="N241">
        <f t="shared" si="23"/>
        <v>16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1348</v>
      </c>
      <c r="H242" s="9" t="s">
        <v>513</v>
      </c>
      <c r="I242" s="9" t="s">
        <v>1218</v>
      </c>
      <c r="J242" s="3" t="s">
        <v>1876</v>
      </c>
      <c r="K242" s="13" t="s">
        <v>1349</v>
      </c>
      <c r="L242" s="14" t="s">
        <v>1350</v>
      </c>
      <c r="M242" s="18">
        <f t="shared" si="22"/>
        <v>3.4108796296296318E-2</v>
      </c>
      <c r="N242">
        <f t="shared" si="23"/>
        <v>7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1351</v>
      </c>
      <c r="H243" s="9" t="s">
        <v>513</v>
      </c>
      <c r="I243" s="9" t="s">
        <v>1218</v>
      </c>
      <c r="J243" s="3" t="s">
        <v>1876</v>
      </c>
      <c r="K243" s="13" t="s">
        <v>1352</v>
      </c>
      <c r="L243" s="14" t="s">
        <v>1353</v>
      </c>
      <c r="M243" s="18">
        <f t="shared" si="22"/>
        <v>3.1851851851851909E-2</v>
      </c>
      <c r="N243">
        <f t="shared" si="23"/>
        <v>12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1354</v>
      </c>
      <c r="H244" s="9" t="s">
        <v>513</v>
      </c>
      <c r="I244" s="9" t="s">
        <v>1218</v>
      </c>
      <c r="J244" s="3" t="s">
        <v>1876</v>
      </c>
      <c r="K244" s="13" t="s">
        <v>1355</v>
      </c>
      <c r="L244" s="14" t="s">
        <v>1356</v>
      </c>
      <c r="M244" s="18">
        <f t="shared" si="22"/>
        <v>2.4803240740740695E-2</v>
      </c>
      <c r="N244">
        <f t="shared" si="23"/>
        <v>12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1357</v>
      </c>
      <c r="H245" s="9" t="s">
        <v>513</v>
      </c>
      <c r="I245" s="9" t="s">
        <v>1218</v>
      </c>
      <c r="J245" s="3" t="s">
        <v>1876</v>
      </c>
      <c r="K245" s="13" t="s">
        <v>1358</v>
      </c>
      <c r="L245" s="14" t="s">
        <v>1359</v>
      </c>
      <c r="M245" s="18">
        <f t="shared" si="22"/>
        <v>2.068287037037031E-2</v>
      </c>
      <c r="N245">
        <f t="shared" si="23"/>
        <v>16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1646</v>
      </c>
      <c r="H246" s="9" t="s">
        <v>513</v>
      </c>
      <c r="I246" s="9" t="s">
        <v>1599</v>
      </c>
      <c r="J246" s="3" t="s">
        <v>1876</v>
      </c>
      <c r="K246" s="13" t="s">
        <v>1647</v>
      </c>
      <c r="L246" s="14" t="s">
        <v>1648</v>
      </c>
      <c r="M246" s="18">
        <f t="shared" si="22"/>
        <v>2.6041666666666685E-2</v>
      </c>
      <c r="N246">
        <f t="shared" si="23"/>
        <v>11</v>
      </c>
    </row>
    <row r="247" spans="1:14" x14ac:dyDescent="0.25">
      <c r="A247" s="11"/>
      <c r="B247" s="12"/>
      <c r="C247" s="9" t="s">
        <v>117</v>
      </c>
      <c r="D247" s="9" t="s">
        <v>118</v>
      </c>
      <c r="E247" s="10" t="s">
        <v>12</v>
      </c>
      <c r="F247" s="5"/>
      <c r="G247" s="5"/>
      <c r="H247" s="5"/>
      <c r="I247" s="5"/>
      <c r="J247" s="6"/>
      <c r="K247" s="7"/>
      <c r="L247" s="8"/>
    </row>
    <row r="248" spans="1:14" x14ac:dyDescent="0.25">
      <c r="A248" s="11"/>
      <c r="B248" s="12"/>
      <c r="C248" s="12"/>
      <c r="D248" s="12"/>
      <c r="E248" s="9" t="s">
        <v>118</v>
      </c>
      <c r="F248" s="9" t="s">
        <v>15</v>
      </c>
      <c r="G248" s="10" t="s">
        <v>12</v>
      </c>
      <c r="H248" s="5"/>
      <c r="I248" s="5"/>
      <c r="J248" s="6"/>
      <c r="K248" s="7"/>
      <c r="L248" s="8"/>
    </row>
    <row r="249" spans="1:14" x14ac:dyDescent="0.25">
      <c r="A249" s="11"/>
      <c r="B249" s="12"/>
      <c r="C249" s="12"/>
      <c r="D249" s="12"/>
      <c r="E249" s="12"/>
      <c r="F249" s="12"/>
      <c r="G249" s="9" t="s">
        <v>119</v>
      </c>
      <c r="H249" s="9" t="s">
        <v>66</v>
      </c>
      <c r="I249" s="9" t="s">
        <v>18</v>
      </c>
      <c r="J249" s="3" t="s">
        <v>1876</v>
      </c>
      <c r="K249" s="13" t="s">
        <v>120</v>
      </c>
      <c r="L249" s="14" t="s">
        <v>121</v>
      </c>
      <c r="M249" s="18">
        <f t="shared" si="22"/>
        <v>1.1909722222222224E-2</v>
      </c>
      <c r="N249">
        <f t="shared" si="23"/>
        <v>3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122</v>
      </c>
      <c r="H250" s="9" t="s">
        <v>66</v>
      </c>
      <c r="I250" s="9" t="s">
        <v>18</v>
      </c>
      <c r="J250" s="3" t="s">
        <v>1876</v>
      </c>
      <c r="K250" s="13" t="s">
        <v>123</v>
      </c>
      <c r="L250" s="14" t="s">
        <v>124</v>
      </c>
      <c r="M250" s="18">
        <f t="shared" si="22"/>
        <v>1.6238425925925892E-2</v>
      </c>
      <c r="N250">
        <f t="shared" si="23"/>
        <v>3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125</v>
      </c>
      <c r="H251" s="9" t="s">
        <v>66</v>
      </c>
      <c r="I251" s="9" t="s">
        <v>18</v>
      </c>
      <c r="J251" s="3" t="s">
        <v>1876</v>
      </c>
      <c r="K251" s="13" t="s">
        <v>126</v>
      </c>
      <c r="L251" s="14" t="s">
        <v>127</v>
      </c>
      <c r="M251" s="18">
        <f t="shared" si="22"/>
        <v>1.4259259259259305E-2</v>
      </c>
      <c r="N251">
        <f t="shared" si="23"/>
        <v>6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565</v>
      </c>
      <c r="H252" s="9" t="s">
        <v>66</v>
      </c>
      <c r="I252" s="9" t="s">
        <v>454</v>
      </c>
      <c r="J252" s="3" t="s">
        <v>1876</v>
      </c>
      <c r="K252" s="13" t="s">
        <v>566</v>
      </c>
      <c r="L252" s="14" t="s">
        <v>567</v>
      </c>
      <c r="M252" s="18">
        <f t="shared" si="22"/>
        <v>1.8449074074074034E-2</v>
      </c>
      <c r="N252">
        <f t="shared" si="23"/>
        <v>6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1006</v>
      </c>
      <c r="H253" s="9" t="s">
        <v>66</v>
      </c>
      <c r="I253" s="9" t="s">
        <v>887</v>
      </c>
      <c r="J253" s="3" t="s">
        <v>1876</v>
      </c>
      <c r="K253" s="13" t="s">
        <v>1007</v>
      </c>
      <c r="L253" s="14" t="s">
        <v>1008</v>
      </c>
      <c r="M253" s="18">
        <f t="shared" si="22"/>
        <v>2.5659722222222237E-2</v>
      </c>
      <c r="N253">
        <f t="shared" si="23"/>
        <v>6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1009</v>
      </c>
      <c r="H254" s="9" t="s">
        <v>66</v>
      </c>
      <c r="I254" s="9" t="s">
        <v>887</v>
      </c>
      <c r="J254" s="3" t="s">
        <v>1876</v>
      </c>
      <c r="K254" s="13" t="s">
        <v>1010</v>
      </c>
      <c r="L254" s="14" t="s">
        <v>1011</v>
      </c>
      <c r="M254" s="18">
        <f t="shared" si="22"/>
        <v>2.8668981481481504E-2</v>
      </c>
      <c r="N254">
        <f t="shared" si="23"/>
        <v>7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1360</v>
      </c>
      <c r="H255" s="9" t="s">
        <v>66</v>
      </c>
      <c r="I255" s="9" t="s">
        <v>1218</v>
      </c>
      <c r="J255" s="3" t="s">
        <v>1876</v>
      </c>
      <c r="K255" s="28" t="s">
        <v>1361</v>
      </c>
      <c r="L255" s="29" t="s">
        <v>1362</v>
      </c>
      <c r="M255" s="30">
        <f t="shared" si="22"/>
        <v>1.414351851851851E-2</v>
      </c>
      <c r="N255" s="31">
        <v>0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1363</v>
      </c>
      <c r="H256" s="9" t="s">
        <v>66</v>
      </c>
      <c r="I256" s="9" t="s">
        <v>1218</v>
      </c>
      <c r="J256" s="3" t="s">
        <v>1876</v>
      </c>
      <c r="K256" s="13" t="s">
        <v>1364</v>
      </c>
      <c r="L256" s="14" t="s">
        <v>1365</v>
      </c>
      <c r="M256" s="18">
        <f t="shared" si="22"/>
        <v>3.3773148148148135E-2</v>
      </c>
      <c r="N256">
        <f t="shared" si="23"/>
        <v>6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1366</v>
      </c>
      <c r="H257" s="9" t="s">
        <v>66</v>
      </c>
      <c r="I257" s="9" t="s">
        <v>1218</v>
      </c>
      <c r="J257" s="3" t="s">
        <v>1876</v>
      </c>
      <c r="K257" s="13" t="s">
        <v>1367</v>
      </c>
      <c r="L257" s="14" t="s">
        <v>300</v>
      </c>
      <c r="M257" s="18">
        <f t="shared" si="22"/>
        <v>1.1157407407407338E-2</v>
      </c>
      <c r="N257">
        <f t="shared" si="23"/>
        <v>20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1368</v>
      </c>
      <c r="H258" s="9" t="s">
        <v>66</v>
      </c>
      <c r="I258" s="9" t="s">
        <v>1218</v>
      </c>
      <c r="J258" s="3" t="s">
        <v>1876</v>
      </c>
      <c r="K258" s="21" t="s">
        <v>1369</v>
      </c>
      <c r="L258" s="22" t="s">
        <v>1885</v>
      </c>
      <c r="M258" s="23">
        <f t="shared" si="22"/>
        <v>1.185185185185178E-2</v>
      </c>
      <c r="N258" s="24">
        <f t="shared" si="23"/>
        <v>23</v>
      </c>
    </row>
    <row r="259" spans="1:14" x14ac:dyDescent="0.25">
      <c r="A259" s="11"/>
      <c r="B259" s="12"/>
      <c r="C259" s="12"/>
      <c r="D259" s="12"/>
      <c r="E259" s="9" t="s">
        <v>128</v>
      </c>
      <c r="F259" s="9" t="s">
        <v>15</v>
      </c>
      <c r="G259" s="10" t="s">
        <v>12</v>
      </c>
      <c r="H259" s="5"/>
      <c r="I259" s="5"/>
      <c r="J259" s="6"/>
      <c r="K259" s="7"/>
      <c r="L259" s="8"/>
    </row>
    <row r="260" spans="1:14" x14ac:dyDescent="0.25">
      <c r="A260" s="11"/>
      <c r="B260" s="12"/>
      <c r="C260" s="12"/>
      <c r="D260" s="12"/>
      <c r="E260" s="12"/>
      <c r="F260" s="12"/>
      <c r="G260" s="9" t="s">
        <v>129</v>
      </c>
      <c r="H260" s="9" t="s">
        <v>66</v>
      </c>
      <c r="I260" s="9" t="s">
        <v>18</v>
      </c>
      <c r="J260" s="3" t="s">
        <v>1876</v>
      </c>
      <c r="K260" s="13" t="s">
        <v>130</v>
      </c>
      <c r="L260" s="14" t="s">
        <v>131</v>
      </c>
      <c r="M260" s="18">
        <f t="shared" ref="M259:M322" si="24">L260-K260</f>
        <v>1.3553240740740768E-2</v>
      </c>
      <c r="N260">
        <f t="shared" ref="N259:N322" si="25">HOUR(K260)</f>
        <v>10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132</v>
      </c>
      <c r="H261" s="9" t="s">
        <v>66</v>
      </c>
      <c r="I261" s="9" t="s">
        <v>18</v>
      </c>
      <c r="J261" s="3" t="s">
        <v>1876</v>
      </c>
      <c r="K261" s="13" t="s">
        <v>133</v>
      </c>
      <c r="L261" s="14" t="s">
        <v>134</v>
      </c>
      <c r="M261" s="18">
        <f t="shared" si="24"/>
        <v>2.4363425925925997E-2</v>
      </c>
      <c r="N261">
        <f t="shared" si="25"/>
        <v>17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568</v>
      </c>
      <c r="H262" s="9" t="s">
        <v>66</v>
      </c>
      <c r="I262" s="9" t="s">
        <v>454</v>
      </c>
      <c r="J262" s="3" t="s">
        <v>1876</v>
      </c>
      <c r="K262" s="13" t="s">
        <v>569</v>
      </c>
      <c r="L262" s="14" t="s">
        <v>570</v>
      </c>
      <c r="M262" s="18">
        <f t="shared" si="24"/>
        <v>1.9479166666666672E-2</v>
      </c>
      <c r="N262">
        <f t="shared" si="25"/>
        <v>1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571</v>
      </c>
      <c r="H263" s="9" t="s">
        <v>66</v>
      </c>
      <c r="I263" s="9" t="s">
        <v>454</v>
      </c>
      <c r="J263" s="3" t="s">
        <v>1876</v>
      </c>
      <c r="K263" s="13" t="s">
        <v>572</v>
      </c>
      <c r="L263" s="14" t="s">
        <v>573</v>
      </c>
      <c r="M263" s="18">
        <f t="shared" si="24"/>
        <v>1.3379629629629575E-2</v>
      </c>
      <c r="N263">
        <f t="shared" si="25"/>
        <v>20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1012</v>
      </c>
      <c r="H264" s="9" t="s">
        <v>66</v>
      </c>
      <c r="I264" s="9" t="s">
        <v>887</v>
      </c>
      <c r="J264" s="3" t="s">
        <v>1876</v>
      </c>
      <c r="K264" s="13" t="s">
        <v>1013</v>
      </c>
      <c r="L264" s="14" t="s">
        <v>1014</v>
      </c>
      <c r="M264" s="18">
        <f t="shared" si="24"/>
        <v>2.4930555555555567E-2</v>
      </c>
      <c r="N264">
        <f t="shared" si="25"/>
        <v>6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1015</v>
      </c>
      <c r="H265" s="9" t="s">
        <v>66</v>
      </c>
      <c r="I265" s="9" t="s">
        <v>887</v>
      </c>
      <c r="J265" s="3" t="s">
        <v>1876</v>
      </c>
      <c r="K265" s="13" t="s">
        <v>1016</v>
      </c>
      <c r="L265" s="14" t="s">
        <v>1017</v>
      </c>
      <c r="M265" s="18">
        <f t="shared" si="24"/>
        <v>1.8333333333333313E-2</v>
      </c>
      <c r="N265">
        <f t="shared" si="25"/>
        <v>7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1018</v>
      </c>
      <c r="H266" s="9" t="s">
        <v>66</v>
      </c>
      <c r="I266" s="9" t="s">
        <v>887</v>
      </c>
      <c r="J266" s="3" t="s">
        <v>1876</v>
      </c>
      <c r="K266" s="13" t="s">
        <v>1019</v>
      </c>
      <c r="L266" s="14" t="s">
        <v>1020</v>
      </c>
      <c r="M266" s="18">
        <f t="shared" si="24"/>
        <v>1.1504629629629504E-2</v>
      </c>
      <c r="N266">
        <f t="shared" si="25"/>
        <v>18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1021</v>
      </c>
      <c r="H267" s="9" t="s">
        <v>66</v>
      </c>
      <c r="I267" s="9" t="s">
        <v>887</v>
      </c>
      <c r="J267" s="3" t="s">
        <v>1876</v>
      </c>
      <c r="K267" s="13" t="s">
        <v>1022</v>
      </c>
      <c r="L267" s="14" t="s">
        <v>1023</v>
      </c>
      <c r="M267" s="18">
        <f t="shared" si="24"/>
        <v>1.2256944444444473E-2</v>
      </c>
      <c r="N267">
        <f t="shared" si="25"/>
        <v>22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1370</v>
      </c>
      <c r="H268" s="9" t="s">
        <v>66</v>
      </c>
      <c r="I268" s="9" t="s">
        <v>1218</v>
      </c>
      <c r="J268" s="3" t="s">
        <v>1876</v>
      </c>
      <c r="K268" s="13" t="s">
        <v>1371</v>
      </c>
      <c r="L268" s="14" t="s">
        <v>667</v>
      </c>
      <c r="M268" s="18">
        <f t="shared" si="24"/>
        <v>3.182870370370372E-2</v>
      </c>
      <c r="N268">
        <f t="shared" si="25"/>
        <v>6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1372</v>
      </c>
      <c r="H269" s="9" t="s">
        <v>66</v>
      </c>
      <c r="I269" s="9" t="s">
        <v>1218</v>
      </c>
      <c r="J269" s="3" t="s">
        <v>1876</v>
      </c>
      <c r="K269" s="13" t="s">
        <v>1373</v>
      </c>
      <c r="L269" s="14" t="s">
        <v>1374</v>
      </c>
      <c r="M269" s="18">
        <f t="shared" si="24"/>
        <v>1.7500000000000016E-2</v>
      </c>
      <c r="N269">
        <f t="shared" si="25"/>
        <v>7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1375</v>
      </c>
      <c r="H270" s="9" t="s">
        <v>66</v>
      </c>
      <c r="I270" s="9" t="s">
        <v>1218</v>
      </c>
      <c r="J270" s="3" t="s">
        <v>1876</v>
      </c>
      <c r="K270" s="13" t="s">
        <v>1376</v>
      </c>
      <c r="L270" s="14" t="s">
        <v>1377</v>
      </c>
      <c r="M270" s="18">
        <f t="shared" si="24"/>
        <v>1.6527777777777697E-2</v>
      </c>
      <c r="N270">
        <f t="shared" si="25"/>
        <v>17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1378</v>
      </c>
      <c r="H271" s="9" t="s">
        <v>66</v>
      </c>
      <c r="I271" s="9" t="s">
        <v>1218</v>
      </c>
      <c r="J271" s="3" t="s">
        <v>1876</v>
      </c>
      <c r="K271" s="13" t="s">
        <v>1379</v>
      </c>
      <c r="L271" s="14" t="s">
        <v>1380</v>
      </c>
      <c r="M271" s="18">
        <f t="shared" si="24"/>
        <v>1.2129629629629601E-2</v>
      </c>
      <c r="N271">
        <f t="shared" si="25"/>
        <v>21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1649</v>
      </c>
      <c r="H272" s="9" t="s">
        <v>66</v>
      </c>
      <c r="I272" s="9" t="s">
        <v>1599</v>
      </c>
      <c r="J272" s="3" t="s">
        <v>1876</v>
      </c>
      <c r="K272" s="13" t="s">
        <v>1650</v>
      </c>
      <c r="L272" s="14" t="s">
        <v>1651</v>
      </c>
      <c r="M272" s="18">
        <f t="shared" si="24"/>
        <v>1.9710648148148158E-2</v>
      </c>
      <c r="N272">
        <f t="shared" si="25"/>
        <v>6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1652</v>
      </c>
      <c r="H273" s="9" t="s">
        <v>66</v>
      </c>
      <c r="I273" s="9" t="s">
        <v>1599</v>
      </c>
      <c r="J273" s="3" t="s">
        <v>1876</v>
      </c>
      <c r="K273" s="13" t="s">
        <v>1653</v>
      </c>
      <c r="L273" s="14" t="s">
        <v>1654</v>
      </c>
      <c r="M273" s="18">
        <f t="shared" si="24"/>
        <v>1.3368055555555591E-2</v>
      </c>
      <c r="N273">
        <f t="shared" si="25"/>
        <v>7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1655</v>
      </c>
      <c r="H274" s="9" t="s">
        <v>66</v>
      </c>
      <c r="I274" s="9" t="s">
        <v>1599</v>
      </c>
      <c r="J274" s="3" t="s">
        <v>1876</v>
      </c>
      <c r="K274" s="13" t="s">
        <v>1656</v>
      </c>
      <c r="L274" s="14" t="s">
        <v>1657</v>
      </c>
      <c r="M274" s="18">
        <f t="shared" si="24"/>
        <v>1.3333333333333308E-2</v>
      </c>
      <c r="N274">
        <f t="shared" si="25"/>
        <v>20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1852</v>
      </c>
      <c r="H275" s="9" t="s">
        <v>66</v>
      </c>
      <c r="I275" s="9" t="s">
        <v>1841</v>
      </c>
      <c r="J275" s="3" t="s">
        <v>1876</v>
      </c>
      <c r="K275" s="13" t="s">
        <v>1853</v>
      </c>
      <c r="L275" s="14" t="s">
        <v>1854</v>
      </c>
      <c r="M275" s="18">
        <f t="shared" si="24"/>
        <v>1.3287037037037042E-2</v>
      </c>
      <c r="N275">
        <f t="shared" si="25"/>
        <v>20</v>
      </c>
    </row>
    <row r="276" spans="1:14" x14ac:dyDescent="0.25">
      <c r="A276" s="11"/>
      <c r="B276" s="12"/>
      <c r="C276" s="9" t="s">
        <v>135</v>
      </c>
      <c r="D276" s="9" t="s">
        <v>136</v>
      </c>
      <c r="E276" s="9" t="s">
        <v>136</v>
      </c>
      <c r="F276" s="9" t="s">
        <v>15</v>
      </c>
      <c r="G276" s="10" t="s">
        <v>12</v>
      </c>
      <c r="H276" s="5"/>
      <c r="I276" s="5"/>
      <c r="J276" s="6"/>
      <c r="K276" s="7"/>
      <c r="L276" s="8"/>
    </row>
    <row r="277" spans="1:14" x14ac:dyDescent="0.25">
      <c r="A277" s="11"/>
      <c r="B277" s="12"/>
      <c r="C277" s="12"/>
      <c r="D277" s="12"/>
      <c r="E277" s="12"/>
      <c r="F277" s="12"/>
      <c r="G277" s="9" t="s">
        <v>137</v>
      </c>
      <c r="H277" s="9" t="s">
        <v>66</v>
      </c>
      <c r="I277" s="9" t="s">
        <v>18</v>
      </c>
      <c r="J277" s="3" t="s">
        <v>1876</v>
      </c>
      <c r="K277" s="13" t="s">
        <v>138</v>
      </c>
      <c r="L277" s="14" t="s">
        <v>139</v>
      </c>
      <c r="M277" s="18">
        <f t="shared" si="24"/>
        <v>2.4930555555555622E-2</v>
      </c>
      <c r="N277">
        <f t="shared" si="25"/>
        <v>8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140</v>
      </c>
      <c r="H278" s="9" t="s">
        <v>66</v>
      </c>
      <c r="I278" s="9" t="s">
        <v>18</v>
      </c>
      <c r="J278" s="3" t="s">
        <v>1876</v>
      </c>
      <c r="K278" s="13" t="s">
        <v>141</v>
      </c>
      <c r="L278" s="14" t="s">
        <v>142</v>
      </c>
      <c r="M278" s="18">
        <f t="shared" si="24"/>
        <v>1.5821759259259216E-2</v>
      </c>
      <c r="N278">
        <f t="shared" si="25"/>
        <v>14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574</v>
      </c>
      <c r="H279" s="9" t="s">
        <v>66</v>
      </c>
      <c r="I279" s="9" t="s">
        <v>454</v>
      </c>
      <c r="J279" s="3" t="s">
        <v>1876</v>
      </c>
      <c r="K279" s="13" t="s">
        <v>575</v>
      </c>
      <c r="L279" s="14" t="s">
        <v>576</v>
      </c>
      <c r="M279" s="18">
        <f t="shared" si="24"/>
        <v>1.7893518518518503E-2</v>
      </c>
      <c r="N279">
        <f t="shared" si="25"/>
        <v>10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577</v>
      </c>
      <c r="H280" s="9" t="s">
        <v>66</v>
      </c>
      <c r="I280" s="9" t="s">
        <v>454</v>
      </c>
      <c r="J280" s="3" t="s">
        <v>1876</v>
      </c>
      <c r="K280" s="13" t="s">
        <v>578</v>
      </c>
      <c r="L280" s="14" t="s">
        <v>579</v>
      </c>
      <c r="M280" s="18">
        <f t="shared" si="24"/>
        <v>1.7500000000000071E-2</v>
      </c>
      <c r="N280">
        <f t="shared" si="25"/>
        <v>17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1024</v>
      </c>
      <c r="H281" s="9" t="s">
        <v>66</v>
      </c>
      <c r="I281" s="9" t="s">
        <v>887</v>
      </c>
      <c r="J281" s="3" t="s">
        <v>1876</v>
      </c>
      <c r="K281" s="13" t="s">
        <v>1025</v>
      </c>
      <c r="L281" s="14" t="s">
        <v>1026</v>
      </c>
      <c r="M281" s="18">
        <f t="shared" si="24"/>
        <v>1.7037037037037073E-2</v>
      </c>
      <c r="N281">
        <f t="shared" si="25"/>
        <v>16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1381</v>
      </c>
      <c r="H282" s="9" t="s">
        <v>66</v>
      </c>
      <c r="I282" s="9" t="s">
        <v>1218</v>
      </c>
      <c r="J282" s="3" t="s">
        <v>1876</v>
      </c>
      <c r="K282" s="13" t="s">
        <v>1382</v>
      </c>
      <c r="L282" s="14" t="s">
        <v>1383</v>
      </c>
      <c r="M282" s="18">
        <f t="shared" si="24"/>
        <v>1.9166666666666665E-2</v>
      </c>
      <c r="N282">
        <f t="shared" si="25"/>
        <v>14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1658</v>
      </c>
      <c r="H283" s="9" t="s">
        <v>66</v>
      </c>
      <c r="I283" s="9" t="s">
        <v>1599</v>
      </c>
      <c r="J283" s="3" t="s">
        <v>1876</v>
      </c>
      <c r="K283" s="13" t="s">
        <v>1659</v>
      </c>
      <c r="L283" s="14" t="s">
        <v>1660</v>
      </c>
      <c r="M283" s="18">
        <f t="shared" si="24"/>
        <v>1.2523148148148033E-2</v>
      </c>
      <c r="N283">
        <f t="shared" si="25"/>
        <v>13</v>
      </c>
    </row>
    <row r="284" spans="1:14" x14ac:dyDescent="0.25">
      <c r="A284" s="11"/>
      <c r="B284" s="12"/>
      <c r="C284" s="9" t="s">
        <v>143</v>
      </c>
      <c r="D284" s="9" t="s">
        <v>144</v>
      </c>
      <c r="E284" s="9" t="s">
        <v>144</v>
      </c>
      <c r="F284" s="9" t="s">
        <v>15</v>
      </c>
      <c r="G284" s="10" t="s">
        <v>12</v>
      </c>
      <c r="H284" s="5"/>
      <c r="I284" s="5"/>
      <c r="J284" s="6"/>
      <c r="K284" s="7"/>
      <c r="L284" s="8"/>
    </row>
    <row r="285" spans="1:14" x14ac:dyDescent="0.25">
      <c r="A285" s="11"/>
      <c r="B285" s="12"/>
      <c r="C285" s="12"/>
      <c r="D285" s="12"/>
      <c r="E285" s="12"/>
      <c r="F285" s="12"/>
      <c r="G285" s="9" t="s">
        <v>145</v>
      </c>
      <c r="H285" s="9" t="s">
        <v>66</v>
      </c>
      <c r="I285" s="9" t="s">
        <v>18</v>
      </c>
      <c r="J285" s="3" t="s">
        <v>1876</v>
      </c>
      <c r="K285" s="13" t="s">
        <v>146</v>
      </c>
      <c r="L285" s="14" t="s">
        <v>147</v>
      </c>
      <c r="M285" s="18">
        <f t="shared" si="24"/>
        <v>2.4861111111111139E-2</v>
      </c>
      <c r="N285">
        <f t="shared" si="25"/>
        <v>5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1661</v>
      </c>
      <c r="H286" s="9" t="s">
        <v>66</v>
      </c>
      <c r="I286" s="9" t="s">
        <v>1599</v>
      </c>
      <c r="J286" s="3" t="s">
        <v>1876</v>
      </c>
      <c r="K286" s="13" t="s">
        <v>1662</v>
      </c>
      <c r="L286" s="14" t="s">
        <v>1663</v>
      </c>
      <c r="M286" s="18">
        <f t="shared" si="24"/>
        <v>2.4560185185185213E-2</v>
      </c>
      <c r="N286">
        <f t="shared" si="25"/>
        <v>12</v>
      </c>
    </row>
    <row r="287" spans="1:14" x14ac:dyDescent="0.25">
      <c r="A287" s="11"/>
      <c r="B287" s="12"/>
      <c r="C287" s="9" t="s">
        <v>311</v>
      </c>
      <c r="D287" s="9" t="s">
        <v>312</v>
      </c>
      <c r="E287" s="9" t="s">
        <v>313</v>
      </c>
      <c r="F287" s="9" t="s">
        <v>15</v>
      </c>
      <c r="G287" s="10" t="s">
        <v>12</v>
      </c>
      <c r="H287" s="5"/>
      <c r="I287" s="5"/>
      <c r="J287" s="6"/>
      <c r="K287" s="7"/>
      <c r="L287" s="8"/>
    </row>
    <row r="288" spans="1:14" x14ac:dyDescent="0.25">
      <c r="A288" s="11"/>
      <c r="B288" s="12"/>
      <c r="C288" s="12"/>
      <c r="D288" s="12"/>
      <c r="E288" s="12"/>
      <c r="F288" s="12"/>
      <c r="G288" s="9" t="s">
        <v>580</v>
      </c>
      <c r="H288" s="9" t="s">
        <v>321</v>
      </c>
      <c r="I288" s="9" t="s">
        <v>454</v>
      </c>
      <c r="J288" s="3" t="s">
        <v>1876</v>
      </c>
      <c r="K288" s="13" t="s">
        <v>581</v>
      </c>
      <c r="L288" s="14" t="s">
        <v>582</v>
      </c>
      <c r="M288" s="18">
        <f t="shared" si="24"/>
        <v>1.223379629629634E-2</v>
      </c>
      <c r="N288">
        <f t="shared" si="25"/>
        <v>6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583</v>
      </c>
      <c r="H289" s="9" t="s">
        <v>321</v>
      </c>
      <c r="I289" s="9" t="s">
        <v>454</v>
      </c>
      <c r="J289" s="3" t="s">
        <v>1876</v>
      </c>
      <c r="K289" s="13" t="s">
        <v>584</v>
      </c>
      <c r="L289" s="14" t="s">
        <v>585</v>
      </c>
      <c r="M289" s="18">
        <f t="shared" si="24"/>
        <v>1.526620370370374E-2</v>
      </c>
      <c r="N289">
        <f t="shared" si="25"/>
        <v>7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586</v>
      </c>
      <c r="H290" s="9" t="s">
        <v>321</v>
      </c>
      <c r="I290" s="9" t="s">
        <v>454</v>
      </c>
      <c r="J290" s="3" t="s">
        <v>1876</v>
      </c>
      <c r="K290" s="13" t="s">
        <v>587</v>
      </c>
      <c r="L290" s="14" t="s">
        <v>588</v>
      </c>
      <c r="M290" s="18">
        <f t="shared" si="24"/>
        <v>3.2534722222222257E-2</v>
      </c>
      <c r="N290">
        <f t="shared" si="25"/>
        <v>10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1664</v>
      </c>
      <c r="H291" s="9" t="s">
        <v>321</v>
      </c>
      <c r="I291" s="9" t="s">
        <v>1599</v>
      </c>
      <c r="J291" s="3" t="s">
        <v>1876</v>
      </c>
      <c r="K291" s="13" t="s">
        <v>1665</v>
      </c>
      <c r="L291" s="14" t="s">
        <v>1666</v>
      </c>
      <c r="M291" s="18">
        <f t="shared" si="24"/>
        <v>2.1932870370370505E-2</v>
      </c>
      <c r="N291">
        <f t="shared" si="25"/>
        <v>15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1855</v>
      </c>
      <c r="H292" s="9" t="s">
        <v>321</v>
      </c>
      <c r="I292" s="9" t="s">
        <v>1841</v>
      </c>
      <c r="J292" s="3" t="s">
        <v>1876</v>
      </c>
      <c r="K292" s="13" t="s">
        <v>1856</v>
      </c>
      <c r="L292" s="14" t="s">
        <v>1857</v>
      </c>
      <c r="M292" s="18">
        <f t="shared" si="24"/>
        <v>1.7291666666666705E-2</v>
      </c>
      <c r="N292">
        <f t="shared" si="25"/>
        <v>16</v>
      </c>
    </row>
    <row r="293" spans="1:14" x14ac:dyDescent="0.25">
      <c r="A293" s="11"/>
      <c r="B293" s="12"/>
      <c r="C293" s="9" t="s">
        <v>148</v>
      </c>
      <c r="D293" s="9" t="s">
        <v>149</v>
      </c>
      <c r="E293" s="9" t="s">
        <v>149</v>
      </c>
      <c r="F293" s="9" t="s">
        <v>15</v>
      </c>
      <c r="G293" s="10" t="s">
        <v>12</v>
      </c>
      <c r="H293" s="5"/>
      <c r="I293" s="5"/>
      <c r="J293" s="6"/>
      <c r="K293" s="7"/>
      <c r="L293" s="8"/>
    </row>
    <row r="294" spans="1:14" x14ac:dyDescent="0.25">
      <c r="A294" s="11"/>
      <c r="B294" s="12"/>
      <c r="C294" s="12"/>
      <c r="D294" s="12"/>
      <c r="E294" s="12"/>
      <c r="F294" s="12"/>
      <c r="G294" s="9" t="s">
        <v>150</v>
      </c>
      <c r="H294" s="9" t="s">
        <v>66</v>
      </c>
      <c r="I294" s="9" t="s">
        <v>18</v>
      </c>
      <c r="J294" s="3" t="s">
        <v>1876</v>
      </c>
      <c r="K294" s="13" t="s">
        <v>151</v>
      </c>
      <c r="L294" s="14" t="s">
        <v>152</v>
      </c>
      <c r="M294" s="18">
        <f t="shared" si="24"/>
        <v>1.9166666666666665E-2</v>
      </c>
      <c r="N294">
        <f t="shared" si="25"/>
        <v>17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589</v>
      </c>
      <c r="H295" s="9" t="s">
        <v>66</v>
      </c>
      <c r="I295" s="9" t="s">
        <v>454</v>
      </c>
      <c r="J295" s="3" t="s">
        <v>1876</v>
      </c>
      <c r="K295" s="13" t="s">
        <v>590</v>
      </c>
      <c r="L295" s="14" t="s">
        <v>591</v>
      </c>
      <c r="M295" s="18">
        <f t="shared" si="24"/>
        <v>1.1319444444444549E-2</v>
      </c>
      <c r="N295">
        <f t="shared" si="25"/>
        <v>18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1027</v>
      </c>
      <c r="H296" s="9" t="s">
        <v>66</v>
      </c>
      <c r="I296" s="9" t="s">
        <v>887</v>
      </c>
      <c r="J296" s="3" t="s">
        <v>1876</v>
      </c>
      <c r="K296" s="13" t="s">
        <v>1028</v>
      </c>
      <c r="L296" s="14" t="s">
        <v>1029</v>
      </c>
      <c r="M296" s="18">
        <f t="shared" si="24"/>
        <v>1.5509259259259278E-2</v>
      </c>
      <c r="N296">
        <f t="shared" si="25"/>
        <v>15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1384</v>
      </c>
      <c r="H297" s="9" t="s">
        <v>66</v>
      </c>
      <c r="I297" s="9" t="s">
        <v>1218</v>
      </c>
      <c r="J297" s="3" t="s">
        <v>1876</v>
      </c>
      <c r="K297" s="13" t="s">
        <v>1385</v>
      </c>
      <c r="L297" s="14" t="s">
        <v>1386</v>
      </c>
      <c r="M297" s="18">
        <f t="shared" si="24"/>
        <v>2.0208333333333273E-2</v>
      </c>
      <c r="N297">
        <f t="shared" si="25"/>
        <v>18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1667</v>
      </c>
      <c r="H298" s="9" t="s">
        <v>66</v>
      </c>
      <c r="I298" s="9" t="s">
        <v>1599</v>
      </c>
      <c r="J298" s="3" t="s">
        <v>1876</v>
      </c>
      <c r="K298" s="13" t="s">
        <v>1668</v>
      </c>
      <c r="L298" s="14" t="s">
        <v>1669</v>
      </c>
      <c r="M298" s="18">
        <f t="shared" si="24"/>
        <v>1.0879629629629628E-2</v>
      </c>
      <c r="N298">
        <f t="shared" si="25"/>
        <v>5</v>
      </c>
    </row>
    <row r="299" spans="1:14" x14ac:dyDescent="0.25">
      <c r="A299" s="11"/>
      <c r="B299" s="12"/>
      <c r="C299" s="9" t="s">
        <v>506</v>
      </c>
      <c r="D299" s="9" t="s">
        <v>507</v>
      </c>
      <c r="E299" s="9" t="s">
        <v>507</v>
      </c>
      <c r="F299" s="9" t="s">
        <v>15</v>
      </c>
      <c r="G299" s="9" t="s">
        <v>592</v>
      </c>
      <c r="H299" s="9" t="s">
        <v>66</v>
      </c>
      <c r="I299" s="9" t="s">
        <v>454</v>
      </c>
      <c r="J299" s="3" t="s">
        <v>1876</v>
      </c>
      <c r="K299" s="13" t="s">
        <v>593</v>
      </c>
      <c r="L299" s="14" t="s">
        <v>594</v>
      </c>
      <c r="M299" s="18">
        <f t="shared" si="24"/>
        <v>2.2800925925925974E-2</v>
      </c>
      <c r="N299">
        <f t="shared" si="25"/>
        <v>12</v>
      </c>
    </row>
    <row r="300" spans="1:14" x14ac:dyDescent="0.25">
      <c r="A300" s="11"/>
      <c r="B300" s="12"/>
      <c r="C300" s="9" t="s">
        <v>153</v>
      </c>
      <c r="D300" s="9" t="s">
        <v>154</v>
      </c>
      <c r="E300" s="9" t="s">
        <v>154</v>
      </c>
      <c r="F300" s="9" t="s">
        <v>15</v>
      </c>
      <c r="G300" s="10" t="s">
        <v>12</v>
      </c>
      <c r="H300" s="5"/>
      <c r="I300" s="5"/>
      <c r="J300" s="6"/>
      <c r="K300" s="7"/>
      <c r="L300" s="8"/>
    </row>
    <row r="301" spans="1:14" x14ac:dyDescent="0.25">
      <c r="A301" s="11"/>
      <c r="B301" s="12"/>
      <c r="C301" s="12"/>
      <c r="D301" s="12"/>
      <c r="E301" s="12"/>
      <c r="F301" s="12"/>
      <c r="G301" s="9" t="s">
        <v>155</v>
      </c>
      <c r="H301" s="9" t="s">
        <v>66</v>
      </c>
      <c r="I301" s="9" t="s">
        <v>18</v>
      </c>
      <c r="J301" s="3" t="s">
        <v>1876</v>
      </c>
      <c r="K301" s="13" t="s">
        <v>156</v>
      </c>
      <c r="L301" s="14" t="s">
        <v>157</v>
      </c>
      <c r="M301" s="18">
        <f t="shared" si="24"/>
        <v>1.9976851851851773E-2</v>
      </c>
      <c r="N301">
        <f t="shared" si="25"/>
        <v>9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595</v>
      </c>
      <c r="H302" s="9" t="s">
        <v>66</v>
      </c>
      <c r="I302" s="9" t="s">
        <v>454</v>
      </c>
      <c r="J302" s="3" t="s">
        <v>1876</v>
      </c>
      <c r="K302" s="13" t="s">
        <v>596</v>
      </c>
      <c r="L302" s="14" t="s">
        <v>597</v>
      </c>
      <c r="M302" s="18">
        <f t="shared" si="24"/>
        <v>1.7523148148148149E-2</v>
      </c>
      <c r="N302">
        <f t="shared" si="25"/>
        <v>20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1030</v>
      </c>
      <c r="H303" s="9" t="s">
        <v>66</v>
      </c>
      <c r="I303" s="9" t="s">
        <v>887</v>
      </c>
      <c r="J303" s="3" t="s">
        <v>1876</v>
      </c>
      <c r="K303" s="13" t="s">
        <v>1031</v>
      </c>
      <c r="L303" s="14" t="s">
        <v>1032</v>
      </c>
      <c r="M303" s="18">
        <f t="shared" si="24"/>
        <v>2.3680555555555538E-2</v>
      </c>
      <c r="N303">
        <f t="shared" si="25"/>
        <v>10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1033</v>
      </c>
      <c r="H304" s="9" t="s">
        <v>66</v>
      </c>
      <c r="I304" s="9" t="s">
        <v>887</v>
      </c>
      <c r="J304" s="3" t="s">
        <v>1876</v>
      </c>
      <c r="K304" s="13" t="s">
        <v>1034</v>
      </c>
      <c r="L304" s="14" t="s">
        <v>1035</v>
      </c>
      <c r="M304" s="18">
        <f t="shared" si="24"/>
        <v>1.8784722222222161E-2</v>
      </c>
      <c r="N304">
        <f t="shared" si="25"/>
        <v>17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1670</v>
      </c>
      <c r="H305" s="9" t="s">
        <v>66</v>
      </c>
      <c r="I305" s="9" t="s">
        <v>1599</v>
      </c>
      <c r="J305" s="3" t="s">
        <v>1876</v>
      </c>
      <c r="K305" s="13" t="s">
        <v>1671</v>
      </c>
      <c r="L305" s="14" t="s">
        <v>1672</v>
      </c>
      <c r="M305" s="18">
        <f t="shared" si="24"/>
        <v>1.8159722222222285E-2</v>
      </c>
      <c r="N305">
        <f t="shared" si="25"/>
        <v>16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1808</v>
      </c>
      <c r="H306" s="9" t="s">
        <v>66</v>
      </c>
      <c r="I306" s="9" t="s">
        <v>1777</v>
      </c>
      <c r="J306" s="3" t="s">
        <v>1876</v>
      </c>
      <c r="K306" s="13" t="s">
        <v>1809</v>
      </c>
      <c r="L306" s="14" t="s">
        <v>224</v>
      </c>
      <c r="M306" s="18">
        <f t="shared" si="24"/>
        <v>2.4918981481481473E-2</v>
      </c>
      <c r="N306">
        <f t="shared" si="25"/>
        <v>10</v>
      </c>
    </row>
    <row r="307" spans="1:14" x14ac:dyDescent="0.25">
      <c r="A307" s="11"/>
      <c r="B307" s="12"/>
      <c r="C307" s="9" t="s">
        <v>1387</v>
      </c>
      <c r="D307" s="9" t="s">
        <v>1388</v>
      </c>
      <c r="E307" s="9" t="s">
        <v>1388</v>
      </c>
      <c r="F307" s="9" t="s">
        <v>15</v>
      </c>
      <c r="G307" s="9" t="s">
        <v>1389</v>
      </c>
      <c r="H307" s="9" t="s">
        <v>66</v>
      </c>
      <c r="I307" s="9" t="s">
        <v>1218</v>
      </c>
      <c r="J307" s="3" t="s">
        <v>1876</v>
      </c>
      <c r="K307" s="13" t="s">
        <v>1390</v>
      </c>
      <c r="L307" s="14" t="s">
        <v>1391</v>
      </c>
      <c r="M307" s="18">
        <f t="shared" si="24"/>
        <v>2.0798611111111143E-2</v>
      </c>
      <c r="N307">
        <f t="shared" si="25"/>
        <v>12</v>
      </c>
    </row>
    <row r="308" spans="1:14" x14ac:dyDescent="0.25">
      <c r="A308" s="11"/>
      <c r="B308" s="12"/>
      <c r="C308" s="9" t="s">
        <v>1858</v>
      </c>
      <c r="D308" s="9" t="s">
        <v>1859</v>
      </c>
      <c r="E308" s="9" t="s">
        <v>1859</v>
      </c>
      <c r="F308" s="9" t="s">
        <v>15</v>
      </c>
      <c r="G308" s="9" t="s">
        <v>1860</v>
      </c>
      <c r="H308" s="9" t="s">
        <v>513</v>
      </c>
      <c r="I308" s="9" t="s">
        <v>1841</v>
      </c>
      <c r="J308" s="3" t="s">
        <v>1876</v>
      </c>
      <c r="K308" s="13" t="s">
        <v>1861</v>
      </c>
      <c r="L308" s="14" t="s">
        <v>1862</v>
      </c>
      <c r="M308" s="18">
        <f t="shared" si="24"/>
        <v>1.5162037037037002E-2</v>
      </c>
      <c r="N308">
        <f t="shared" si="25"/>
        <v>22</v>
      </c>
    </row>
    <row r="309" spans="1:14" x14ac:dyDescent="0.25">
      <c r="A309" s="11"/>
      <c r="B309" s="12"/>
      <c r="C309" s="9" t="s">
        <v>598</v>
      </c>
      <c r="D309" s="9" t="s">
        <v>599</v>
      </c>
      <c r="E309" s="9" t="s">
        <v>599</v>
      </c>
      <c r="F309" s="9" t="s">
        <v>15</v>
      </c>
      <c r="G309" s="10" t="s">
        <v>12</v>
      </c>
      <c r="H309" s="5"/>
      <c r="I309" s="5"/>
      <c r="J309" s="6"/>
      <c r="K309" s="7"/>
      <c r="L309" s="8"/>
    </row>
    <row r="310" spans="1:14" x14ac:dyDescent="0.25">
      <c r="A310" s="11"/>
      <c r="B310" s="12"/>
      <c r="C310" s="12"/>
      <c r="D310" s="12"/>
      <c r="E310" s="12"/>
      <c r="F310" s="12"/>
      <c r="G310" s="9" t="s">
        <v>600</v>
      </c>
      <c r="H310" s="9" t="s">
        <v>66</v>
      </c>
      <c r="I310" s="9" t="s">
        <v>454</v>
      </c>
      <c r="J310" s="3" t="s">
        <v>1876</v>
      </c>
      <c r="K310" s="13" t="s">
        <v>601</v>
      </c>
      <c r="L310" s="14" t="s">
        <v>602</v>
      </c>
      <c r="M310" s="18">
        <f t="shared" si="24"/>
        <v>1.9456018518518581E-2</v>
      </c>
      <c r="N310">
        <f t="shared" si="25"/>
        <v>9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1392</v>
      </c>
      <c r="H311" s="9" t="s">
        <v>66</v>
      </c>
      <c r="I311" s="9" t="s">
        <v>1218</v>
      </c>
      <c r="J311" s="3" t="s">
        <v>1876</v>
      </c>
      <c r="K311" s="13" t="s">
        <v>1393</v>
      </c>
      <c r="L311" s="14" t="s">
        <v>1394</v>
      </c>
      <c r="M311" s="18">
        <f t="shared" si="24"/>
        <v>7.9270833333333346E-2</v>
      </c>
      <c r="N311">
        <f t="shared" si="25"/>
        <v>8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1673</v>
      </c>
      <c r="H312" s="9" t="s">
        <v>66</v>
      </c>
      <c r="I312" s="9" t="s">
        <v>1599</v>
      </c>
      <c r="J312" s="3" t="s">
        <v>1876</v>
      </c>
      <c r="K312" s="13" t="s">
        <v>1674</v>
      </c>
      <c r="L312" s="14" t="s">
        <v>1675</v>
      </c>
      <c r="M312" s="18">
        <f t="shared" si="24"/>
        <v>3.1076388888888917E-2</v>
      </c>
      <c r="N312">
        <f t="shared" si="25"/>
        <v>8</v>
      </c>
    </row>
    <row r="313" spans="1:14" x14ac:dyDescent="0.25">
      <c r="A313" s="3" t="s">
        <v>158</v>
      </c>
      <c r="B313" s="9" t="s">
        <v>159</v>
      </c>
      <c r="C313" s="10" t="s">
        <v>12</v>
      </c>
      <c r="D313" s="5"/>
      <c r="E313" s="5"/>
      <c r="F313" s="5"/>
      <c r="G313" s="5"/>
      <c r="H313" s="5"/>
      <c r="I313" s="5"/>
      <c r="J313" s="6"/>
      <c r="K313" s="7"/>
      <c r="L313" s="8"/>
    </row>
    <row r="314" spans="1:14" x14ac:dyDescent="0.25">
      <c r="A314" s="11"/>
      <c r="B314" s="12"/>
      <c r="C314" s="9" t="s">
        <v>160</v>
      </c>
      <c r="D314" s="9" t="s">
        <v>161</v>
      </c>
      <c r="E314" s="9" t="s">
        <v>161</v>
      </c>
      <c r="F314" s="9" t="s">
        <v>15</v>
      </c>
      <c r="G314" s="10" t="s">
        <v>12</v>
      </c>
      <c r="H314" s="5"/>
      <c r="I314" s="5"/>
      <c r="J314" s="6"/>
      <c r="K314" s="7"/>
      <c r="L314" s="8"/>
    </row>
    <row r="315" spans="1:14" x14ac:dyDescent="0.25">
      <c r="A315" s="11"/>
      <c r="B315" s="12"/>
      <c r="C315" s="12"/>
      <c r="D315" s="12"/>
      <c r="E315" s="12"/>
      <c r="F315" s="12"/>
      <c r="G315" s="9" t="s">
        <v>162</v>
      </c>
      <c r="H315" s="9" t="s">
        <v>66</v>
      </c>
      <c r="I315" s="9" t="s">
        <v>18</v>
      </c>
      <c r="J315" s="3" t="s">
        <v>1876</v>
      </c>
      <c r="K315" s="13" t="s">
        <v>163</v>
      </c>
      <c r="L315" s="14" t="s">
        <v>164</v>
      </c>
      <c r="M315" s="18">
        <f t="shared" si="24"/>
        <v>1.25925925925926E-2</v>
      </c>
      <c r="N315">
        <f t="shared" si="25"/>
        <v>5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165</v>
      </c>
      <c r="H316" s="9" t="s">
        <v>66</v>
      </c>
      <c r="I316" s="9" t="s">
        <v>18</v>
      </c>
      <c r="J316" s="3" t="s">
        <v>1876</v>
      </c>
      <c r="K316" s="13" t="s">
        <v>166</v>
      </c>
      <c r="L316" s="14" t="s">
        <v>167</v>
      </c>
      <c r="M316" s="18">
        <f t="shared" si="24"/>
        <v>1.8472222222222223E-2</v>
      </c>
      <c r="N316">
        <f t="shared" si="25"/>
        <v>5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168</v>
      </c>
      <c r="H317" s="9" t="s">
        <v>66</v>
      </c>
      <c r="I317" s="9" t="s">
        <v>18</v>
      </c>
      <c r="J317" s="3" t="s">
        <v>1876</v>
      </c>
      <c r="K317" s="13" t="s">
        <v>169</v>
      </c>
      <c r="L317" s="14" t="s">
        <v>170</v>
      </c>
      <c r="M317" s="18">
        <f t="shared" si="24"/>
        <v>2.5787037037037053E-2</v>
      </c>
      <c r="N317">
        <f t="shared" si="25"/>
        <v>6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171</v>
      </c>
      <c r="H318" s="9" t="s">
        <v>66</v>
      </c>
      <c r="I318" s="9" t="s">
        <v>18</v>
      </c>
      <c r="J318" s="3" t="s">
        <v>1876</v>
      </c>
      <c r="K318" s="13" t="s">
        <v>172</v>
      </c>
      <c r="L318" s="14" t="s">
        <v>173</v>
      </c>
      <c r="M318" s="18">
        <f t="shared" si="24"/>
        <v>1.6585648148148224E-2</v>
      </c>
      <c r="N318">
        <f t="shared" si="25"/>
        <v>8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174</v>
      </c>
      <c r="H319" s="9" t="s">
        <v>66</v>
      </c>
      <c r="I319" s="9" t="s">
        <v>18</v>
      </c>
      <c r="J319" s="3" t="s">
        <v>1876</v>
      </c>
      <c r="K319" s="13" t="s">
        <v>175</v>
      </c>
      <c r="L319" s="14" t="s">
        <v>176</v>
      </c>
      <c r="M319" s="18">
        <f t="shared" si="24"/>
        <v>2.8425925925925966E-2</v>
      </c>
      <c r="N319">
        <f t="shared" si="25"/>
        <v>10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177</v>
      </c>
      <c r="H320" s="9" t="s">
        <v>66</v>
      </c>
      <c r="I320" s="9" t="s">
        <v>18</v>
      </c>
      <c r="J320" s="3" t="s">
        <v>1876</v>
      </c>
      <c r="K320" s="13" t="s">
        <v>178</v>
      </c>
      <c r="L320" s="14" t="s">
        <v>179</v>
      </c>
      <c r="M320" s="18">
        <f t="shared" si="24"/>
        <v>2.4432870370370341E-2</v>
      </c>
      <c r="N320">
        <f t="shared" si="25"/>
        <v>11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180</v>
      </c>
      <c r="H321" s="9" t="s">
        <v>66</v>
      </c>
      <c r="I321" s="9" t="s">
        <v>18</v>
      </c>
      <c r="J321" s="3" t="s">
        <v>1876</v>
      </c>
      <c r="K321" s="13" t="s">
        <v>181</v>
      </c>
      <c r="L321" s="14" t="s">
        <v>182</v>
      </c>
      <c r="M321" s="18">
        <f t="shared" si="24"/>
        <v>4.6319444444444358E-2</v>
      </c>
      <c r="N321">
        <f t="shared" si="25"/>
        <v>12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183</v>
      </c>
      <c r="H322" s="9" t="s">
        <v>66</v>
      </c>
      <c r="I322" s="9" t="s">
        <v>18</v>
      </c>
      <c r="J322" s="3" t="s">
        <v>1876</v>
      </c>
      <c r="K322" s="13" t="s">
        <v>184</v>
      </c>
      <c r="L322" s="14" t="s">
        <v>185</v>
      </c>
      <c r="M322" s="18">
        <f t="shared" si="24"/>
        <v>2.1817129629629672E-2</v>
      </c>
      <c r="N322">
        <f t="shared" si="25"/>
        <v>14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186</v>
      </c>
      <c r="H323" s="9" t="s">
        <v>66</v>
      </c>
      <c r="I323" s="9" t="s">
        <v>18</v>
      </c>
      <c r="J323" s="3" t="s">
        <v>1876</v>
      </c>
      <c r="K323" s="13" t="s">
        <v>187</v>
      </c>
      <c r="L323" s="14" t="s">
        <v>188</v>
      </c>
      <c r="M323" s="18">
        <f t="shared" ref="M323:M386" si="26">L323-K323</f>
        <v>1.3761574074073968E-2</v>
      </c>
      <c r="N323">
        <f t="shared" ref="N323:N386" si="27">HOUR(K323)</f>
        <v>16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603</v>
      </c>
      <c r="H324" s="9" t="s">
        <v>66</v>
      </c>
      <c r="I324" s="9" t="s">
        <v>454</v>
      </c>
      <c r="J324" s="3" t="s">
        <v>1876</v>
      </c>
      <c r="K324" s="13" t="s">
        <v>604</v>
      </c>
      <c r="L324" s="14" t="s">
        <v>605</v>
      </c>
      <c r="M324" s="18">
        <f t="shared" si="26"/>
        <v>1.4201388888888888E-2</v>
      </c>
      <c r="N324">
        <f t="shared" si="27"/>
        <v>4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606</v>
      </c>
      <c r="H325" s="9" t="s">
        <v>66</v>
      </c>
      <c r="I325" s="9" t="s">
        <v>454</v>
      </c>
      <c r="J325" s="3" t="s">
        <v>1876</v>
      </c>
      <c r="K325" s="13" t="s">
        <v>607</v>
      </c>
      <c r="L325" s="14" t="s">
        <v>608</v>
      </c>
      <c r="M325" s="18">
        <f t="shared" si="26"/>
        <v>1.9629629629629664E-2</v>
      </c>
      <c r="N325">
        <f t="shared" si="27"/>
        <v>4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609</v>
      </c>
      <c r="H326" s="9" t="s">
        <v>66</v>
      </c>
      <c r="I326" s="9" t="s">
        <v>454</v>
      </c>
      <c r="J326" s="3" t="s">
        <v>1876</v>
      </c>
      <c r="K326" s="13" t="s">
        <v>610</v>
      </c>
      <c r="L326" s="14" t="s">
        <v>611</v>
      </c>
      <c r="M326" s="18">
        <f t="shared" si="26"/>
        <v>1.2939814814814821E-2</v>
      </c>
      <c r="N326">
        <f t="shared" si="27"/>
        <v>5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612</v>
      </c>
      <c r="H327" s="9" t="s">
        <v>66</v>
      </c>
      <c r="I327" s="9" t="s">
        <v>454</v>
      </c>
      <c r="J327" s="3" t="s">
        <v>1876</v>
      </c>
      <c r="K327" s="13" t="s">
        <v>613</v>
      </c>
      <c r="L327" s="14" t="s">
        <v>614</v>
      </c>
      <c r="M327" s="18">
        <f t="shared" si="26"/>
        <v>1.3148148148148131E-2</v>
      </c>
      <c r="N327">
        <f t="shared" si="27"/>
        <v>5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615</v>
      </c>
      <c r="H328" s="9" t="s">
        <v>66</v>
      </c>
      <c r="I328" s="9" t="s">
        <v>454</v>
      </c>
      <c r="J328" s="3" t="s">
        <v>1876</v>
      </c>
      <c r="K328" s="13" t="s">
        <v>616</v>
      </c>
      <c r="L328" s="14" t="s">
        <v>617</v>
      </c>
      <c r="M328" s="18">
        <f t="shared" si="26"/>
        <v>1.2442129629629595E-2</v>
      </c>
      <c r="N328">
        <f t="shared" si="27"/>
        <v>9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618</v>
      </c>
      <c r="H329" s="9" t="s">
        <v>66</v>
      </c>
      <c r="I329" s="9" t="s">
        <v>454</v>
      </c>
      <c r="J329" s="3" t="s">
        <v>1876</v>
      </c>
      <c r="K329" s="13" t="s">
        <v>619</v>
      </c>
      <c r="L329" s="14" t="s">
        <v>620</v>
      </c>
      <c r="M329" s="18">
        <f t="shared" si="26"/>
        <v>1.3229166666666736E-2</v>
      </c>
      <c r="N329">
        <f t="shared" si="27"/>
        <v>12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621</v>
      </c>
      <c r="H330" s="9" t="s">
        <v>66</v>
      </c>
      <c r="I330" s="9" t="s">
        <v>454</v>
      </c>
      <c r="J330" s="3" t="s">
        <v>1876</v>
      </c>
      <c r="K330" s="13" t="s">
        <v>622</v>
      </c>
      <c r="L330" s="14" t="s">
        <v>623</v>
      </c>
      <c r="M330" s="18">
        <f t="shared" si="26"/>
        <v>1.5740740740740833E-2</v>
      </c>
      <c r="N330">
        <f t="shared" si="27"/>
        <v>13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624</v>
      </c>
      <c r="H331" s="9" t="s">
        <v>66</v>
      </c>
      <c r="I331" s="9" t="s">
        <v>454</v>
      </c>
      <c r="J331" s="3" t="s">
        <v>1876</v>
      </c>
      <c r="K331" s="13" t="s">
        <v>625</v>
      </c>
      <c r="L331" s="14" t="s">
        <v>626</v>
      </c>
      <c r="M331" s="18">
        <f t="shared" si="26"/>
        <v>1.5983796296296315E-2</v>
      </c>
      <c r="N331">
        <f t="shared" si="27"/>
        <v>16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1036</v>
      </c>
      <c r="H332" s="9" t="s">
        <v>66</v>
      </c>
      <c r="I332" s="9" t="s">
        <v>887</v>
      </c>
      <c r="J332" s="3" t="s">
        <v>1876</v>
      </c>
      <c r="K332" s="13" t="s">
        <v>1037</v>
      </c>
      <c r="L332" s="14" t="s">
        <v>1038</v>
      </c>
      <c r="M332" s="18">
        <f t="shared" si="26"/>
        <v>1.2696759259259255E-2</v>
      </c>
      <c r="N332">
        <f t="shared" si="27"/>
        <v>4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1039</v>
      </c>
      <c r="H333" s="9" t="s">
        <v>66</v>
      </c>
      <c r="I333" s="9" t="s">
        <v>887</v>
      </c>
      <c r="J333" s="3" t="s">
        <v>1876</v>
      </c>
      <c r="K333" s="13" t="s">
        <v>1040</v>
      </c>
      <c r="L333" s="14" t="s">
        <v>1041</v>
      </c>
      <c r="M333" s="18">
        <f t="shared" si="26"/>
        <v>2.011574074074074E-2</v>
      </c>
      <c r="N333">
        <f t="shared" si="27"/>
        <v>5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1042</v>
      </c>
      <c r="H334" s="9" t="s">
        <v>66</v>
      </c>
      <c r="I334" s="9" t="s">
        <v>887</v>
      </c>
      <c r="J334" s="3" t="s">
        <v>1876</v>
      </c>
      <c r="K334" s="13" t="s">
        <v>1043</v>
      </c>
      <c r="L334" s="14" t="s">
        <v>1044</v>
      </c>
      <c r="M334" s="18">
        <f t="shared" si="26"/>
        <v>2.4513888888888863E-2</v>
      </c>
      <c r="N334">
        <f t="shared" si="27"/>
        <v>5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1045</v>
      </c>
      <c r="H335" s="9" t="s">
        <v>66</v>
      </c>
      <c r="I335" s="9" t="s">
        <v>887</v>
      </c>
      <c r="J335" s="3" t="s">
        <v>1876</v>
      </c>
      <c r="K335" s="13" t="s">
        <v>1046</v>
      </c>
      <c r="L335" s="14" t="s">
        <v>1047</v>
      </c>
      <c r="M335" s="18">
        <f t="shared" si="26"/>
        <v>1.7152777777777795E-2</v>
      </c>
      <c r="N335">
        <f t="shared" si="27"/>
        <v>10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1048</v>
      </c>
      <c r="H336" s="9" t="s">
        <v>66</v>
      </c>
      <c r="I336" s="9" t="s">
        <v>887</v>
      </c>
      <c r="J336" s="3" t="s">
        <v>1876</v>
      </c>
      <c r="K336" s="13" t="s">
        <v>1049</v>
      </c>
      <c r="L336" s="14" t="s">
        <v>1050</v>
      </c>
      <c r="M336" s="18">
        <f t="shared" si="26"/>
        <v>2.299768518518519E-2</v>
      </c>
      <c r="N336">
        <f t="shared" si="27"/>
        <v>14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1051</v>
      </c>
      <c r="H337" s="9" t="s">
        <v>66</v>
      </c>
      <c r="I337" s="9" t="s">
        <v>887</v>
      </c>
      <c r="J337" s="3" t="s">
        <v>1876</v>
      </c>
      <c r="K337" s="13" t="s">
        <v>1052</v>
      </c>
      <c r="L337" s="14" t="s">
        <v>1053</v>
      </c>
      <c r="M337" s="18">
        <f t="shared" si="26"/>
        <v>1.8194444444444513E-2</v>
      </c>
      <c r="N337">
        <f t="shared" si="27"/>
        <v>17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1395</v>
      </c>
      <c r="H338" s="9" t="s">
        <v>66</v>
      </c>
      <c r="I338" s="9" t="s">
        <v>1218</v>
      </c>
      <c r="J338" s="3" t="s">
        <v>1876</v>
      </c>
      <c r="K338" s="13" t="s">
        <v>1396</v>
      </c>
      <c r="L338" s="14" t="s">
        <v>1397</v>
      </c>
      <c r="M338" s="18">
        <f t="shared" si="26"/>
        <v>1.5057870370370374E-2</v>
      </c>
      <c r="N338">
        <f t="shared" si="27"/>
        <v>4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1398</v>
      </c>
      <c r="H339" s="9" t="s">
        <v>66</v>
      </c>
      <c r="I339" s="9" t="s">
        <v>1218</v>
      </c>
      <c r="J339" s="3" t="s">
        <v>1876</v>
      </c>
      <c r="K339" s="13" t="s">
        <v>1399</v>
      </c>
      <c r="L339" s="14" t="s">
        <v>1400</v>
      </c>
      <c r="M339" s="18">
        <f t="shared" si="26"/>
        <v>1.3159722222222253E-2</v>
      </c>
      <c r="N339">
        <f t="shared" si="27"/>
        <v>5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1401</v>
      </c>
      <c r="H340" s="9" t="s">
        <v>66</v>
      </c>
      <c r="I340" s="9" t="s">
        <v>1218</v>
      </c>
      <c r="J340" s="3" t="s">
        <v>1876</v>
      </c>
      <c r="K340" s="13" t="s">
        <v>1402</v>
      </c>
      <c r="L340" s="14" t="s">
        <v>1403</v>
      </c>
      <c r="M340" s="18">
        <f t="shared" si="26"/>
        <v>1.6828703703703707E-2</v>
      </c>
      <c r="N340">
        <f t="shared" si="27"/>
        <v>6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1404</v>
      </c>
      <c r="H341" s="9" t="s">
        <v>66</v>
      </c>
      <c r="I341" s="9" t="s">
        <v>1218</v>
      </c>
      <c r="J341" s="3" t="s">
        <v>1876</v>
      </c>
      <c r="K341" s="13" t="s">
        <v>1405</v>
      </c>
      <c r="L341" s="14" t="s">
        <v>1406</v>
      </c>
      <c r="M341" s="18">
        <f t="shared" si="26"/>
        <v>3.4386574074074083E-2</v>
      </c>
      <c r="N341">
        <f t="shared" si="27"/>
        <v>10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1407</v>
      </c>
      <c r="H342" s="9" t="s">
        <v>66</v>
      </c>
      <c r="I342" s="9" t="s">
        <v>1218</v>
      </c>
      <c r="J342" s="3" t="s">
        <v>1876</v>
      </c>
      <c r="K342" s="13" t="s">
        <v>1408</v>
      </c>
      <c r="L342" s="14" t="s">
        <v>1409</v>
      </c>
      <c r="M342" s="18">
        <f t="shared" si="26"/>
        <v>4.0300925925925934E-2</v>
      </c>
      <c r="N342">
        <f t="shared" si="27"/>
        <v>13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1410</v>
      </c>
      <c r="H343" s="9" t="s">
        <v>66</v>
      </c>
      <c r="I343" s="9" t="s">
        <v>1218</v>
      </c>
      <c r="J343" s="3" t="s">
        <v>1876</v>
      </c>
      <c r="K343" s="13" t="s">
        <v>1411</v>
      </c>
      <c r="L343" s="14" t="s">
        <v>1412</v>
      </c>
      <c r="M343" s="18">
        <f t="shared" si="26"/>
        <v>1.229166666666659E-2</v>
      </c>
      <c r="N343">
        <f t="shared" si="27"/>
        <v>18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1676</v>
      </c>
      <c r="H344" s="9" t="s">
        <v>66</v>
      </c>
      <c r="I344" s="9" t="s">
        <v>1599</v>
      </c>
      <c r="J344" s="3" t="s">
        <v>1876</v>
      </c>
      <c r="K344" s="13" t="s">
        <v>1677</v>
      </c>
      <c r="L344" s="14" t="s">
        <v>1678</v>
      </c>
      <c r="M344" s="18">
        <f t="shared" si="26"/>
        <v>1.2361111111111156E-2</v>
      </c>
      <c r="N344">
        <f t="shared" si="27"/>
        <v>18</v>
      </c>
    </row>
    <row r="345" spans="1:14" x14ac:dyDescent="0.25">
      <c r="A345" s="11"/>
      <c r="B345" s="12"/>
      <c r="C345" s="9" t="s">
        <v>63</v>
      </c>
      <c r="D345" s="9" t="s">
        <v>64</v>
      </c>
      <c r="E345" s="9" t="s">
        <v>64</v>
      </c>
      <c r="F345" s="9" t="s">
        <v>15</v>
      </c>
      <c r="G345" s="10" t="s">
        <v>12</v>
      </c>
      <c r="H345" s="5"/>
      <c r="I345" s="5"/>
      <c r="J345" s="6"/>
      <c r="K345" s="7"/>
      <c r="L345" s="8"/>
    </row>
    <row r="346" spans="1:14" x14ac:dyDescent="0.25">
      <c r="A346" s="11"/>
      <c r="B346" s="12"/>
      <c r="C346" s="12"/>
      <c r="D346" s="12"/>
      <c r="E346" s="12"/>
      <c r="F346" s="12"/>
      <c r="G346" s="9" t="s">
        <v>189</v>
      </c>
      <c r="H346" s="9" t="s">
        <v>66</v>
      </c>
      <c r="I346" s="9" t="s">
        <v>18</v>
      </c>
      <c r="J346" s="3" t="s">
        <v>1876</v>
      </c>
      <c r="K346" s="13" t="s">
        <v>190</v>
      </c>
      <c r="L346" s="14" t="s">
        <v>191</v>
      </c>
      <c r="M346" s="18">
        <f t="shared" si="26"/>
        <v>1.3518518518518513E-2</v>
      </c>
      <c r="N346">
        <f t="shared" si="27"/>
        <v>1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192</v>
      </c>
      <c r="H347" s="9" t="s">
        <v>66</v>
      </c>
      <c r="I347" s="9" t="s">
        <v>18</v>
      </c>
      <c r="J347" s="3" t="s">
        <v>1876</v>
      </c>
      <c r="K347" s="13" t="s">
        <v>193</v>
      </c>
      <c r="L347" s="14" t="s">
        <v>194</v>
      </c>
      <c r="M347" s="18">
        <f t="shared" si="26"/>
        <v>1.2025462962962946E-2</v>
      </c>
      <c r="N347">
        <f t="shared" si="27"/>
        <v>3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195</v>
      </c>
      <c r="H348" s="9" t="s">
        <v>66</v>
      </c>
      <c r="I348" s="9" t="s">
        <v>18</v>
      </c>
      <c r="J348" s="3" t="s">
        <v>1876</v>
      </c>
      <c r="K348" s="13" t="s">
        <v>196</v>
      </c>
      <c r="L348" s="14" t="s">
        <v>197</v>
      </c>
      <c r="M348" s="18">
        <f t="shared" si="26"/>
        <v>1.6006944444444421E-2</v>
      </c>
      <c r="N348">
        <f t="shared" si="27"/>
        <v>3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198</v>
      </c>
      <c r="H349" s="9" t="s">
        <v>66</v>
      </c>
      <c r="I349" s="9" t="s">
        <v>18</v>
      </c>
      <c r="J349" s="3" t="s">
        <v>1876</v>
      </c>
      <c r="K349" s="13" t="s">
        <v>199</v>
      </c>
      <c r="L349" s="14" t="s">
        <v>200</v>
      </c>
      <c r="M349" s="18">
        <f t="shared" si="26"/>
        <v>1.4918981481481491E-2</v>
      </c>
      <c r="N349">
        <f t="shared" si="27"/>
        <v>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201</v>
      </c>
      <c r="H350" s="9" t="s">
        <v>66</v>
      </c>
      <c r="I350" s="9" t="s">
        <v>18</v>
      </c>
      <c r="J350" s="3" t="s">
        <v>1876</v>
      </c>
      <c r="K350" s="13" t="s">
        <v>202</v>
      </c>
      <c r="L350" s="14" t="s">
        <v>203</v>
      </c>
      <c r="M350" s="18">
        <f t="shared" si="26"/>
        <v>1.7314814814814811E-2</v>
      </c>
      <c r="N350">
        <f t="shared" si="27"/>
        <v>5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204</v>
      </c>
      <c r="H351" s="9" t="s">
        <v>66</v>
      </c>
      <c r="I351" s="9" t="s">
        <v>18</v>
      </c>
      <c r="J351" s="3" t="s">
        <v>1876</v>
      </c>
      <c r="K351" s="13" t="s">
        <v>205</v>
      </c>
      <c r="L351" s="14" t="s">
        <v>206</v>
      </c>
      <c r="M351" s="18">
        <f t="shared" si="26"/>
        <v>2.4201388888888897E-2</v>
      </c>
      <c r="N351">
        <f t="shared" si="27"/>
        <v>6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207</v>
      </c>
      <c r="H352" s="9" t="s">
        <v>66</v>
      </c>
      <c r="I352" s="9" t="s">
        <v>18</v>
      </c>
      <c r="J352" s="3" t="s">
        <v>1876</v>
      </c>
      <c r="K352" s="13" t="s">
        <v>208</v>
      </c>
      <c r="L352" s="14" t="s">
        <v>209</v>
      </c>
      <c r="M352" s="18">
        <f t="shared" si="26"/>
        <v>1.4305555555555571E-2</v>
      </c>
      <c r="N352">
        <f t="shared" si="27"/>
        <v>7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210</v>
      </c>
      <c r="H353" s="9" t="s">
        <v>66</v>
      </c>
      <c r="I353" s="9" t="s">
        <v>18</v>
      </c>
      <c r="J353" s="3" t="s">
        <v>1876</v>
      </c>
      <c r="K353" s="13" t="s">
        <v>211</v>
      </c>
      <c r="L353" s="14" t="s">
        <v>212</v>
      </c>
      <c r="M353" s="18">
        <f t="shared" si="26"/>
        <v>1.4351851851851893E-2</v>
      </c>
      <c r="N353">
        <f t="shared" si="27"/>
        <v>7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213</v>
      </c>
      <c r="H354" s="9" t="s">
        <v>66</v>
      </c>
      <c r="I354" s="9" t="s">
        <v>18</v>
      </c>
      <c r="J354" s="3" t="s">
        <v>1876</v>
      </c>
      <c r="K354" s="13" t="s">
        <v>214</v>
      </c>
      <c r="L354" s="14" t="s">
        <v>215</v>
      </c>
      <c r="M354" s="18">
        <f t="shared" si="26"/>
        <v>1.4398148148148104E-2</v>
      </c>
      <c r="N354">
        <f t="shared" si="27"/>
        <v>8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216</v>
      </c>
      <c r="H355" s="9" t="s">
        <v>66</v>
      </c>
      <c r="I355" s="9" t="s">
        <v>18</v>
      </c>
      <c r="J355" s="3" t="s">
        <v>1876</v>
      </c>
      <c r="K355" s="13" t="s">
        <v>217</v>
      </c>
      <c r="L355" s="14" t="s">
        <v>218</v>
      </c>
      <c r="M355" s="18">
        <f t="shared" si="26"/>
        <v>1.6712962962962985E-2</v>
      </c>
      <c r="N355">
        <f t="shared" si="27"/>
        <v>9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219</v>
      </c>
      <c r="H356" s="9" t="s">
        <v>66</v>
      </c>
      <c r="I356" s="9" t="s">
        <v>18</v>
      </c>
      <c r="J356" s="3" t="s">
        <v>1876</v>
      </c>
      <c r="K356" s="13" t="s">
        <v>220</v>
      </c>
      <c r="L356" s="14" t="s">
        <v>221</v>
      </c>
      <c r="M356" s="18">
        <f t="shared" si="26"/>
        <v>1.4178240740740755E-2</v>
      </c>
      <c r="N356">
        <f t="shared" si="27"/>
        <v>10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222</v>
      </c>
      <c r="H357" s="9" t="s">
        <v>66</v>
      </c>
      <c r="I357" s="9" t="s">
        <v>18</v>
      </c>
      <c r="J357" s="3" t="s">
        <v>1876</v>
      </c>
      <c r="K357" s="13" t="s">
        <v>223</v>
      </c>
      <c r="L357" s="14" t="s">
        <v>224</v>
      </c>
      <c r="M357" s="18">
        <f t="shared" si="26"/>
        <v>1.685185185185184E-2</v>
      </c>
      <c r="N357">
        <f t="shared" si="27"/>
        <v>11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225</v>
      </c>
      <c r="H358" s="9" t="s">
        <v>66</v>
      </c>
      <c r="I358" s="9" t="s">
        <v>18</v>
      </c>
      <c r="J358" s="3" t="s">
        <v>1876</v>
      </c>
      <c r="K358" s="13" t="s">
        <v>226</v>
      </c>
      <c r="L358" s="14" t="s">
        <v>227</v>
      </c>
      <c r="M358" s="18">
        <f t="shared" si="26"/>
        <v>1.3634259259259207E-2</v>
      </c>
      <c r="N358">
        <f t="shared" si="27"/>
        <v>12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627</v>
      </c>
      <c r="H359" s="9" t="s">
        <v>66</v>
      </c>
      <c r="I359" s="9" t="s">
        <v>454</v>
      </c>
      <c r="J359" s="3" t="s">
        <v>1876</v>
      </c>
      <c r="K359" s="13" t="s">
        <v>628</v>
      </c>
      <c r="L359" s="14" t="s">
        <v>629</v>
      </c>
      <c r="M359" s="18">
        <f t="shared" si="26"/>
        <v>1.4456018518518521E-2</v>
      </c>
      <c r="N359">
        <f t="shared" si="27"/>
        <v>3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630</v>
      </c>
      <c r="H360" s="9" t="s">
        <v>66</v>
      </c>
      <c r="I360" s="9" t="s">
        <v>454</v>
      </c>
      <c r="J360" s="3" t="s">
        <v>1876</v>
      </c>
      <c r="K360" s="13" t="s">
        <v>631</v>
      </c>
      <c r="L360" s="14" t="s">
        <v>632</v>
      </c>
      <c r="M360" s="18">
        <f t="shared" si="26"/>
        <v>1.3391203703703697E-2</v>
      </c>
      <c r="N360">
        <f t="shared" si="27"/>
        <v>4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633</v>
      </c>
      <c r="H361" s="9" t="s">
        <v>66</v>
      </c>
      <c r="I361" s="9" t="s">
        <v>454</v>
      </c>
      <c r="J361" s="3" t="s">
        <v>1876</v>
      </c>
      <c r="K361" s="13" t="s">
        <v>634</v>
      </c>
      <c r="L361" s="14" t="s">
        <v>635</v>
      </c>
      <c r="M361" s="18">
        <f t="shared" si="26"/>
        <v>1.337962962962963E-2</v>
      </c>
      <c r="N361">
        <f t="shared" si="27"/>
        <v>6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636</v>
      </c>
      <c r="H362" s="9" t="s">
        <v>66</v>
      </c>
      <c r="I362" s="9" t="s">
        <v>454</v>
      </c>
      <c r="J362" s="3" t="s">
        <v>1876</v>
      </c>
      <c r="K362" s="13" t="s">
        <v>637</v>
      </c>
      <c r="L362" s="14" t="s">
        <v>638</v>
      </c>
      <c r="M362" s="18">
        <f t="shared" si="26"/>
        <v>1.4768518518518459E-2</v>
      </c>
      <c r="N362">
        <f t="shared" si="27"/>
        <v>6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639</v>
      </c>
      <c r="H363" s="9" t="s">
        <v>66</v>
      </c>
      <c r="I363" s="9" t="s">
        <v>454</v>
      </c>
      <c r="J363" s="3" t="s">
        <v>1876</v>
      </c>
      <c r="K363" s="13" t="s">
        <v>640</v>
      </c>
      <c r="L363" s="14" t="s">
        <v>641</v>
      </c>
      <c r="M363" s="18">
        <f t="shared" si="26"/>
        <v>1.2719907407407416E-2</v>
      </c>
      <c r="N363">
        <f t="shared" si="27"/>
        <v>7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642</v>
      </c>
      <c r="H364" s="9" t="s">
        <v>66</v>
      </c>
      <c r="I364" s="9" t="s">
        <v>454</v>
      </c>
      <c r="J364" s="3" t="s">
        <v>1876</v>
      </c>
      <c r="K364" s="13" t="s">
        <v>643</v>
      </c>
      <c r="L364" s="14" t="s">
        <v>644</v>
      </c>
      <c r="M364" s="18">
        <f t="shared" si="26"/>
        <v>2.2835648148148091E-2</v>
      </c>
      <c r="N364">
        <f t="shared" si="27"/>
        <v>8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645</v>
      </c>
      <c r="H365" s="9" t="s">
        <v>66</v>
      </c>
      <c r="I365" s="9" t="s">
        <v>454</v>
      </c>
      <c r="J365" s="3" t="s">
        <v>1876</v>
      </c>
      <c r="K365" s="13" t="s">
        <v>646</v>
      </c>
      <c r="L365" s="14" t="s">
        <v>647</v>
      </c>
      <c r="M365" s="18">
        <f t="shared" si="26"/>
        <v>2.8599537037037048E-2</v>
      </c>
      <c r="N365">
        <f t="shared" si="27"/>
        <v>9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648</v>
      </c>
      <c r="H366" s="9" t="s">
        <v>66</v>
      </c>
      <c r="I366" s="9" t="s">
        <v>454</v>
      </c>
      <c r="J366" s="3" t="s">
        <v>1876</v>
      </c>
      <c r="K366" s="13" t="s">
        <v>649</v>
      </c>
      <c r="L366" s="14" t="s">
        <v>650</v>
      </c>
      <c r="M366" s="18">
        <f t="shared" si="26"/>
        <v>1.5925925925925899E-2</v>
      </c>
      <c r="N366">
        <f t="shared" si="27"/>
        <v>9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651</v>
      </c>
      <c r="H367" s="9" t="s">
        <v>66</v>
      </c>
      <c r="I367" s="9" t="s">
        <v>454</v>
      </c>
      <c r="J367" s="3" t="s">
        <v>1876</v>
      </c>
      <c r="K367" s="13" t="s">
        <v>652</v>
      </c>
      <c r="L367" s="14" t="s">
        <v>653</v>
      </c>
      <c r="M367" s="18">
        <f t="shared" si="26"/>
        <v>1.2766203703703738E-2</v>
      </c>
      <c r="N367">
        <f t="shared" si="27"/>
        <v>10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654</v>
      </c>
      <c r="H368" s="9" t="s">
        <v>66</v>
      </c>
      <c r="I368" s="9" t="s">
        <v>454</v>
      </c>
      <c r="J368" s="3" t="s">
        <v>1876</v>
      </c>
      <c r="K368" s="13" t="s">
        <v>655</v>
      </c>
      <c r="L368" s="14" t="s">
        <v>656</v>
      </c>
      <c r="M368" s="18">
        <f t="shared" si="26"/>
        <v>3.3437500000000009E-2</v>
      </c>
      <c r="N368">
        <f t="shared" si="27"/>
        <v>11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657</v>
      </c>
      <c r="H369" s="9" t="s">
        <v>66</v>
      </c>
      <c r="I369" s="9" t="s">
        <v>454</v>
      </c>
      <c r="J369" s="3" t="s">
        <v>1876</v>
      </c>
      <c r="K369" s="13" t="s">
        <v>658</v>
      </c>
      <c r="L369" s="14" t="s">
        <v>659</v>
      </c>
      <c r="M369" s="18">
        <f t="shared" si="26"/>
        <v>1.4722222222222192E-2</v>
      </c>
      <c r="N369">
        <f t="shared" si="27"/>
        <v>12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660</v>
      </c>
      <c r="H370" s="9" t="s">
        <v>66</v>
      </c>
      <c r="I370" s="9" t="s">
        <v>454</v>
      </c>
      <c r="J370" s="3" t="s">
        <v>1876</v>
      </c>
      <c r="K370" s="13" t="s">
        <v>661</v>
      </c>
      <c r="L370" s="14" t="s">
        <v>662</v>
      </c>
      <c r="M370" s="18">
        <f t="shared" si="26"/>
        <v>1.318287037037047E-2</v>
      </c>
      <c r="N370">
        <f t="shared" si="27"/>
        <v>15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1054</v>
      </c>
      <c r="H371" s="9" t="s">
        <v>66</v>
      </c>
      <c r="I371" s="9" t="s">
        <v>887</v>
      </c>
      <c r="J371" s="3" t="s">
        <v>1876</v>
      </c>
      <c r="K371" s="13" t="s">
        <v>1055</v>
      </c>
      <c r="L371" s="14" t="s">
        <v>1056</v>
      </c>
      <c r="M371" s="18">
        <f t="shared" si="26"/>
        <v>1.4652777777777792E-2</v>
      </c>
      <c r="N371">
        <f t="shared" si="27"/>
        <v>3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1057</v>
      </c>
      <c r="H372" s="9" t="s">
        <v>66</v>
      </c>
      <c r="I372" s="9" t="s">
        <v>887</v>
      </c>
      <c r="J372" s="3" t="s">
        <v>1876</v>
      </c>
      <c r="K372" s="13" t="s">
        <v>1058</v>
      </c>
      <c r="L372" s="14" t="s">
        <v>1059</v>
      </c>
      <c r="M372" s="18">
        <f t="shared" si="26"/>
        <v>1.4664351851851887E-2</v>
      </c>
      <c r="N372">
        <f t="shared" si="27"/>
        <v>6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1060</v>
      </c>
      <c r="H373" s="9" t="s">
        <v>66</v>
      </c>
      <c r="I373" s="9" t="s">
        <v>887</v>
      </c>
      <c r="J373" s="3" t="s">
        <v>1876</v>
      </c>
      <c r="K373" s="13" t="s">
        <v>1061</v>
      </c>
      <c r="L373" s="14" t="s">
        <v>1062</v>
      </c>
      <c r="M373" s="18">
        <f t="shared" si="26"/>
        <v>1.541666666666669E-2</v>
      </c>
      <c r="N373">
        <f t="shared" si="27"/>
        <v>6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1063</v>
      </c>
      <c r="H374" s="9" t="s">
        <v>66</v>
      </c>
      <c r="I374" s="9" t="s">
        <v>887</v>
      </c>
      <c r="J374" s="3" t="s">
        <v>1876</v>
      </c>
      <c r="K374" s="13" t="s">
        <v>1064</v>
      </c>
      <c r="L374" s="14" t="s">
        <v>1065</v>
      </c>
      <c r="M374" s="18">
        <f t="shared" si="26"/>
        <v>1.5833333333333366E-2</v>
      </c>
      <c r="N374">
        <f t="shared" si="27"/>
        <v>9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1066</v>
      </c>
      <c r="H375" s="9" t="s">
        <v>66</v>
      </c>
      <c r="I375" s="9" t="s">
        <v>887</v>
      </c>
      <c r="J375" s="3" t="s">
        <v>1876</v>
      </c>
      <c r="K375" s="13" t="s">
        <v>1067</v>
      </c>
      <c r="L375" s="14" t="s">
        <v>1068</v>
      </c>
      <c r="M375" s="18">
        <f t="shared" si="26"/>
        <v>2.2384259259259298E-2</v>
      </c>
      <c r="N375">
        <f t="shared" si="27"/>
        <v>9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1069</v>
      </c>
      <c r="H376" s="9" t="s">
        <v>66</v>
      </c>
      <c r="I376" s="9" t="s">
        <v>887</v>
      </c>
      <c r="J376" s="3" t="s">
        <v>1876</v>
      </c>
      <c r="K376" s="13" t="s">
        <v>1070</v>
      </c>
      <c r="L376" s="14" t="s">
        <v>1071</v>
      </c>
      <c r="M376" s="18">
        <f t="shared" si="26"/>
        <v>1.6562500000000036E-2</v>
      </c>
      <c r="N376">
        <f t="shared" si="27"/>
        <v>12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1413</v>
      </c>
      <c r="H377" s="9" t="s">
        <v>66</v>
      </c>
      <c r="I377" s="9" t="s">
        <v>1218</v>
      </c>
      <c r="J377" s="3" t="s">
        <v>1876</v>
      </c>
      <c r="K377" s="13" t="s">
        <v>1414</v>
      </c>
      <c r="L377" s="14" t="s">
        <v>1415</v>
      </c>
      <c r="M377" s="18">
        <f t="shared" si="26"/>
        <v>1.3483796296296285E-2</v>
      </c>
      <c r="N377">
        <f t="shared" si="27"/>
        <v>3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1416</v>
      </c>
      <c r="H378" s="9" t="s">
        <v>66</v>
      </c>
      <c r="I378" s="9" t="s">
        <v>1218</v>
      </c>
      <c r="J378" s="3" t="s">
        <v>1876</v>
      </c>
      <c r="K378" s="13" t="s">
        <v>1417</v>
      </c>
      <c r="L378" s="14" t="s">
        <v>1418</v>
      </c>
      <c r="M378" s="18">
        <f t="shared" si="26"/>
        <v>1.7094907407407434E-2</v>
      </c>
      <c r="N378">
        <f t="shared" si="27"/>
        <v>6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1419</v>
      </c>
      <c r="H379" s="9" t="s">
        <v>66</v>
      </c>
      <c r="I379" s="9" t="s">
        <v>1218</v>
      </c>
      <c r="J379" s="3" t="s">
        <v>1876</v>
      </c>
      <c r="K379" s="13" t="s">
        <v>1420</v>
      </c>
      <c r="L379" s="14" t="s">
        <v>1421</v>
      </c>
      <c r="M379" s="18">
        <f t="shared" si="26"/>
        <v>1.4050925925925939E-2</v>
      </c>
      <c r="N379">
        <f t="shared" si="27"/>
        <v>7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1422</v>
      </c>
      <c r="H380" s="9" t="s">
        <v>66</v>
      </c>
      <c r="I380" s="9" t="s">
        <v>1218</v>
      </c>
      <c r="J380" s="3" t="s">
        <v>1876</v>
      </c>
      <c r="K380" s="13" t="s">
        <v>1423</v>
      </c>
      <c r="L380" s="14" t="s">
        <v>1424</v>
      </c>
      <c r="M380" s="18">
        <f t="shared" si="26"/>
        <v>3.1053240740740673E-2</v>
      </c>
      <c r="N380">
        <f t="shared" si="27"/>
        <v>8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1425</v>
      </c>
      <c r="H381" s="9" t="s">
        <v>66</v>
      </c>
      <c r="I381" s="9" t="s">
        <v>1218</v>
      </c>
      <c r="J381" s="3" t="s">
        <v>1876</v>
      </c>
      <c r="K381" s="13" t="s">
        <v>1426</v>
      </c>
      <c r="L381" s="14" t="s">
        <v>1427</v>
      </c>
      <c r="M381" s="18">
        <f t="shared" si="26"/>
        <v>1.5636574074074094E-2</v>
      </c>
      <c r="N381">
        <f t="shared" si="27"/>
        <v>9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1428</v>
      </c>
      <c r="H382" s="9" t="s">
        <v>66</v>
      </c>
      <c r="I382" s="9" t="s">
        <v>1218</v>
      </c>
      <c r="J382" s="3" t="s">
        <v>1876</v>
      </c>
      <c r="K382" s="13" t="s">
        <v>1429</v>
      </c>
      <c r="L382" s="14" t="s">
        <v>1430</v>
      </c>
      <c r="M382" s="18">
        <f t="shared" si="26"/>
        <v>1.6041666666666676E-2</v>
      </c>
      <c r="N382">
        <f t="shared" si="27"/>
        <v>9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1431</v>
      </c>
      <c r="H383" s="9" t="s">
        <v>66</v>
      </c>
      <c r="I383" s="9" t="s">
        <v>1218</v>
      </c>
      <c r="J383" s="3" t="s">
        <v>1876</v>
      </c>
      <c r="K383" s="13" t="s">
        <v>1432</v>
      </c>
      <c r="L383" s="14" t="s">
        <v>1433</v>
      </c>
      <c r="M383" s="18">
        <f t="shared" si="26"/>
        <v>1.4745370370370381E-2</v>
      </c>
      <c r="N383">
        <f t="shared" si="27"/>
        <v>11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1434</v>
      </c>
      <c r="H384" s="9" t="s">
        <v>66</v>
      </c>
      <c r="I384" s="9" t="s">
        <v>1218</v>
      </c>
      <c r="J384" s="3" t="s">
        <v>1876</v>
      </c>
      <c r="K384" s="13" t="s">
        <v>1435</v>
      </c>
      <c r="L384" s="14" t="s">
        <v>1436</v>
      </c>
      <c r="M384" s="18">
        <f t="shared" si="26"/>
        <v>1.7731481481481515E-2</v>
      </c>
      <c r="N384">
        <f t="shared" si="27"/>
        <v>12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1437</v>
      </c>
      <c r="H385" s="9" t="s">
        <v>66</v>
      </c>
      <c r="I385" s="9" t="s">
        <v>1218</v>
      </c>
      <c r="J385" s="3" t="s">
        <v>1876</v>
      </c>
      <c r="K385" s="13" t="s">
        <v>1438</v>
      </c>
      <c r="L385" s="14" t="s">
        <v>1439</v>
      </c>
      <c r="M385" s="18">
        <f t="shared" si="26"/>
        <v>3.9560185185185115E-2</v>
      </c>
      <c r="N385">
        <f t="shared" si="27"/>
        <v>13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1679</v>
      </c>
      <c r="H386" s="9" t="s">
        <v>66</v>
      </c>
      <c r="I386" s="9" t="s">
        <v>1599</v>
      </c>
      <c r="J386" s="3" t="s">
        <v>1876</v>
      </c>
      <c r="K386" s="13" t="s">
        <v>1680</v>
      </c>
      <c r="L386" s="14" t="s">
        <v>604</v>
      </c>
      <c r="M386" s="18">
        <f t="shared" si="26"/>
        <v>1.6666666666666663E-2</v>
      </c>
      <c r="N386">
        <f t="shared" si="27"/>
        <v>4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1681</v>
      </c>
      <c r="H387" s="9" t="s">
        <v>66</v>
      </c>
      <c r="I387" s="9" t="s">
        <v>1599</v>
      </c>
      <c r="J387" s="3" t="s">
        <v>1876</v>
      </c>
      <c r="K387" s="13" t="s">
        <v>1682</v>
      </c>
      <c r="L387" s="14" t="s">
        <v>1683</v>
      </c>
      <c r="M387" s="18">
        <f t="shared" ref="M387:M450" si="28">L387-K387</f>
        <v>1.9027777777777755E-2</v>
      </c>
      <c r="N387">
        <f t="shared" ref="N387:N450" si="29">HOUR(K387)</f>
        <v>6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1684</v>
      </c>
      <c r="H388" s="9" t="s">
        <v>66</v>
      </c>
      <c r="I388" s="9" t="s">
        <v>1599</v>
      </c>
      <c r="J388" s="3" t="s">
        <v>1876</v>
      </c>
      <c r="K388" s="13" t="s">
        <v>1685</v>
      </c>
      <c r="L388" s="14" t="s">
        <v>1686</v>
      </c>
      <c r="M388" s="18">
        <f t="shared" si="28"/>
        <v>1.4027777777777806E-2</v>
      </c>
      <c r="N388">
        <f t="shared" si="29"/>
        <v>7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1687</v>
      </c>
      <c r="H389" s="9" t="s">
        <v>66</v>
      </c>
      <c r="I389" s="9" t="s">
        <v>1599</v>
      </c>
      <c r="J389" s="3" t="s">
        <v>1876</v>
      </c>
      <c r="K389" s="13" t="s">
        <v>1688</v>
      </c>
      <c r="L389" s="14" t="s">
        <v>1689</v>
      </c>
      <c r="M389" s="18">
        <f t="shared" si="28"/>
        <v>2.3599537037037044E-2</v>
      </c>
      <c r="N389">
        <f t="shared" si="29"/>
        <v>8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1690</v>
      </c>
      <c r="H390" s="9" t="s">
        <v>66</v>
      </c>
      <c r="I390" s="9" t="s">
        <v>1599</v>
      </c>
      <c r="J390" s="3" t="s">
        <v>1876</v>
      </c>
      <c r="K390" s="13" t="s">
        <v>1691</v>
      </c>
      <c r="L390" s="14" t="s">
        <v>1692</v>
      </c>
      <c r="M390" s="18">
        <f t="shared" si="28"/>
        <v>1.6446759259259258E-2</v>
      </c>
      <c r="N390">
        <f t="shared" si="29"/>
        <v>10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1693</v>
      </c>
      <c r="H391" s="9" t="s">
        <v>66</v>
      </c>
      <c r="I391" s="9" t="s">
        <v>1599</v>
      </c>
      <c r="J391" s="3" t="s">
        <v>1876</v>
      </c>
      <c r="K391" s="13" t="s">
        <v>1694</v>
      </c>
      <c r="L391" s="14" t="s">
        <v>1695</v>
      </c>
      <c r="M391" s="18">
        <f t="shared" si="28"/>
        <v>1.3437499999999991E-2</v>
      </c>
      <c r="N391">
        <f t="shared" si="29"/>
        <v>10</v>
      </c>
    </row>
    <row r="392" spans="1:14" x14ac:dyDescent="0.25">
      <c r="A392" s="11"/>
      <c r="B392" s="12"/>
      <c r="C392" s="9" t="s">
        <v>95</v>
      </c>
      <c r="D392" s="9" t="s">
        <v>96</v>
      </c>
      <c r="E392" s="9" t="s">
        <v>96</v>
      </c>
      <c r="F392" s="9" t="s">
        <v>15</v>
      </c>
      <c r="G392" s="10" t="s">
        <v>12</v>
      </c>
      <c r="H392" s="5"/>
      <c r="I392" s="5"/>
      <c r="J392" s="6"/>
      <c r="K392" s="7"/>
      <c r="L392" s="8"/>
    </row>
    <row r="393" spans="1:14" x14ac:dyDescent="0.25">
      <c r="A393" s="11"/>
      <c r="B393" s="12"/>
      <c r="C393" s="12"/>
      <c r="D393" s="12"/>
      <c r="E393" s="12"/>
      <c r="F393" s="12"/>
      <c r="G393" s="9" t="s">
        <v>228</v>
      </c>
      <c r="H393" s="9" t="s">
        <v>66</v>
      </c>
      <c r="I393" s="9" t="s">
        <v>18</v>
      </c>
      <c r="J393" s="3" t="s">
        <v>1876</v>
      </c>
      <c r="K393" s="13" t="s">
        <v>229</v>
      </c>
      <c r="L393" s="14" t="s">
        <v>230</v>
      </c>
      <c r="M393" s="18">
        <f t="shared" si="28"/>
        <v>2.0532407407407444E-2</v>
      </c>
      <c r="N393">
        <f t="shared" si="29"/>
        <v>4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231</v>
      </c>
      <c r="H394" s="9" t="s">
        <v>66</v>
      </c>
      <c r="I394" s="9" t="s">
        <v>18</v>
      </c>
      <c r="J394" s="3" t="s">
        <v>1876</v>
      </c>
      <c r="K394" s="13" t="s">
        <v>232</v>
      </c>
      <c r="L394" s="14" t="s">
        <v>233</v>
      </c>
      <c r="M394" s="18">
        <f t="shared" si="28"/>
        <v>1.3368055555555536E-2</v>
      </c>
      <c r="N394">
        <f t="shared" si="29"/>
        <v>7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234</v>
      </c>
      <c r="H395" s="9" t="s">
        <v>66</v>
      </c>
      <c r="I395" s="9" t="s">
        <v>18</v>
      </c>
      <c r="J395" s="3" t="s">
        <v>1876</v>
      </c>
      <c r="K395" s="13" t="s">
        <v>235</v>
      </c>
      <c r="L395" s="14" t="s">
        <v>236</v>
      </c>
      <c r="M395" s="18">
        <f t="shared" si="28"/>
        <v>2.0439814814814827E-2</v>
      </c>
      <c r="N395">
        <f t="shared" si="29"/>
        <v>8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237</v>
      </c>
      <c r="H396" s="9" t="s">
        <v>66</v>
      </c>
      <c r="I396" s="9" t="s">
        <v>18</v>
      </c>
      <c r="J396" s="3" t="s">
        <v>1876</v>
      </c>
      <c r="K396" s="13" t="s">
        <v>238</v>
      </c>
      <c r="L396" s="14" t="s">
        <v>239</v>
      </c>
      <c r="M396" s="18">
        <f t="shared" si="28"/>
        <v>1.3807870370370345E-2</v>
      </c>
      <c r="N396">
        <f t="shared" si="29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240</v>
      </c>
      <c r="H397" s="9" t="s">
        <v>66</v>
      </c>
      <c r="I397" s="9" t="s">
        <v>18</v>
      </c>
      <c r="J397" s="3" t="s">
        <v>1876</v>
      </c>
      <c r="K397" s="13" t="s">
        <v>241</v>
      </c>
      <c r="L397" s="14" t="s">
        <v>242</v>
      </c>
      <c r="M397" s="18">
        <f t="shared" si="28"/>
        <v>2.3773148148148127E-2</v>
      </c>
      <c r="N397">
        <f t="shared" si="29"/>
        <v>9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663</v>
      </c>
      <c r="H398" s="9" t="s">
        <v>66</v>
      </c>
      <c r="I398" s="9" t="s">
        <v>454</v>
      </c>
      <c r="J398" s="3" t="s">
        <v>1876</v>
      </c>
      <c r="K398" s="13" t="s">
        <v>664</v>
      </c>
      <c r="L398" s="14" t="s">
        <v>665</v>
      </c>
      <c r="M398" s="18">
        <f t="shared" si="28"/>
        <v>2.459490740740744E-2</v>
      </c>
      <c r="N398">
        <f t="shared" si="29"/>
        <v>4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666</v>
      </c>
      <c r="H399" s="9" t="s">
        <v>66</v>
      </c>
      <c r="I399" s="9" t="s">
        <v>454</v>
      </c>
      <c r="J399" s="3" t="s">
        <v>1876</v>
      </c>
      <c r="K399" s="13" t="s">
        <v>667</v>
      </c>
      <c r="L399" s="14" t="s">
        <v>668</v>
      </c>
      <c r="M399" s="18">
        <f t="shared" si="28"/>
        <v>1.3483796296296313E-2</v>
      </c>
      <c r="N399">
        <f t="shared" si="29"/>
        <v>6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669</v>
      </c>
      <c r="H400" s="9" t="s">
        <v>66</v>
      </c>
      <c r="I400" s="9" t="s">
        <v>454</v>
      </c>
      <c r="J400" s="3" t="s">
        <v>1876</v>
      </c>
      <c r="K400" s="13" t="s">
        <v>670</v>
      </c>
      <c r="L400" s="14" t="s">
        <v>671</v>
      </c>
      <c r="M400" s="18">
        <f t="shared" si="28"/>
        <v>2.0428240740740733E-2</v>
      </c>
      <c r="N400">
        <f t="shared" si="29"/>
        <v>7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672</v>
      </c>
      <c r="H401" s="9" t="s">
        <v>66</v>
      </c>
      <c r="I401" s="9" t="s">
        <v>454</v>
      </c>
      <c r="J401" s="3" t="s">
        <v>1876</v>
      </c>
      <c r="K401" s="13" t="s">
        <v>673</v>
      </c>
      <c r="L401" s="14" t="s">
        <v>674</v>
      </c>
      <c r="M401" s="18">
        <f t="shared" si="28"/>
        <v>2.1712962962962934E-2</v>
      </c>
      <c r="N401">
        <f t="shared" si="29"/>
        <v>7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675</v>
      </c>
      <c r="H402" s="9" t="s">
        <v>66</v>
      </c>
      <c r="I402" s="9" t="s">
        <v>454</v>
      </c>
      <c r="J402" s="3" t="s">
        <v>1876</v>
      </c>
      <c r="K402" s="13" t="s">
        <v>676</v>
      </c>
      <c r="L402" s="14" t="s">
        <v>677</v>
      </c>
      <c r="M402" s="18">
        <f t="shared" si="28"/>
        <v>1.2245370370370379E-2</v>
      </c>
      <c r="N402">
        <f t="shared" si="29"/>
        <v>10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678</v>
      </c>
      <c r="H403" s="9" t="s">
        <v>66</v>
      </c>
      <c r="I403" s="9" t="s">
        <v>454</v>
      </c>
      <c r="J403" s="3" t="s">
        <v>1876</v>
      </c>
      <c r="K403" s="13" t="s">
        <v>679</v>
      </c>
      <c r="L403" s="14" t="s">
        <v>680</v>
      </c>
      <c r="M403" s="18">
        <f t="shared" si="28"/>
        <v>1.3888888888888951E-2</v>
      </c>
      <c r="N403">
        <f t="shared" si="29"/>
        <v>14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681</v>
      </c>
      <c r="H404" s="9" t="s">
        <v>66</v>
      </c>
      <c r="I404" s="9" t="s">
        <v>454</v>
      </c>
      <c r="J404" s="3" t="s">
        <v>1876</v>
      </c>
      <c r="K404" s="13" t="s">
        <v>682</v>
      </c>
      <c r="L404" s="14" t="s">
        <v>683</v>
      </c>
      <c r="M404" s="18">
        <f t="shared" si="28"/>
        <v>1.7581018518518454E-2</v>
      </c>
      <c r="N404">
        <f t="shared" si="29"/>
        <v>15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1072</v>
      </c>
      <c r="H405" s="9" t="s">
        <v>66</v>
      </c>
      <c r="I405" s="9" t="s">
        <v>887</v>
      </c>
      <c r="J405" s="3" t="s">
        <v>1876</v>
      </c>
      <c r="K405" s="13" t="s">
        <v>1073</v>
      </c>
      <c r="L405" s="14" t="s">
        <v>1074</v>
      </c>
      <c r="M405" s="18">
        <f t="shared" si="28"/>
        <v>1.771990740740742E-2</v>
      </c>
      <c r="N405">
        <f t="shared" si="29"/>
        <v>7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1075</v>
      </c>
      <c r="H406" s="9" t="s">
        <v>66</v>
      </c>
      <c r="I406" s="9" t="s">
        <v>887</v>
      </c>
      <c r="J406" s="3" t="s">
        <v>1876</v>
      </c>
      <c r="K406" s="13" t="s">
        <v>1076</v>
      </c>
      <c r="L406" s="14" t="s">
        <v>1077</v>
      </c>
      <c r="M406" s="18">
        <f t="shared" si="28"/>
        <v>1.1886574074074063E-2</v>
      </c>
      <c r="N406">
        <f t="shared" si="29"/>
        <v>8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1078</v>
      </c>
      <c r="H407" s="9" t="s">
        <v>66</v>
      </c>
      <c r="I407" s="9" t="s">
        <v>887</v>
      </c>
      <c r="J407" s="3" t="s">
        <v>1876</v>
      </c>
      <c r="K407" s="13" t="s">
        <v>1079</v>
      </c>
      <c r="L407" s="14" t="s">
        <v>1080</v>
      </c>
      <c r="M407" s="18">
        <f t="shared" si="28"/>
        <v>1.6655092592592569E-2</v>
      </c>
      <c r="N407">
        <f t="shared" si="29"/>
        <v>10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1081</v>
      </c>
      <c r="H408" s="9" t="s">
        <v>66</v>
      </c>
      <c r="I408" s="9" t="s">
        <v>887</v>
      </c>
      <c r="J408" s="3" t="s">
        <v>1876</v>
      </c>
      <c r="K408" s="13" t="s">
        <v>1082</v>
      </c>
      <c r="L408" s="14" t="s">
        <v>1083</v>
      </c>
      <c r="M408" s="18">
        <f t="shared" si="28"/>
        <v>1.8969907407407505E-2</v>
      </c>
      <c r="N408">
        <f t="shared" si="29"/>
        <v>11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1084</v>
      </c>
      <c r="H409" s="9" t="s">
        <v>66</v>
      </c>
      <c r="I409" s="9" t="s">
        <v>887</v>
      </c>
      <c r="J409" s="3" t="s">
        <v>1876</v>
      </c>
      <c r="K409" s="13" t="s">
        <v>1085</v>
      </c>
      <c r="L409" s="14" t="s">
        <v>1086</v>
      </c>
      <c r="M409" s="18">
        <f t="shared" si="28"/>
        <v>1.9942129629629601E-2</v>
      </c>
      <c r="N409">
        <f t="shared" si="29"/>
        <v>13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1087</v>
      </c>
      <c r="H410" s="9" t="s">
        <v>66</v>
      </c>
      <c r="I410" s="9" t="s">
        <v>887</v>
      </c>
      <c r="J410" s="3" t="s">
        <v>1876</v>
      </c>
      <c r="K410" s="13" t="s">
        <v>1088</v>
      </c>
      <c r="L410" s="14" t="s">
        <v>1089</v>
      </c>
      <c r="M410" s="18">
        <f t="shared" si="28"/>
        <v>1.4537037037037015E-2</v>
      </c>
      <c r="N410">
        <f t="shared" si="29"/>
        <v>13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1090</v>
      </c>
      <c r="H411" s="9" t="s">
        <v>66</v>
      </c>
      <c r="I411" s="9" t="s">
        <v>887</v>
      </c>
      <c r="J411" s="3" t="s">
        <v>1876</v>
      </c>
      <c r="K411" s="13" t="s">
        <v>1091</v>
      </c>
      <c r="L411" s="14" t="s">
        <v>1092</v>
      </c>
      <c r="M411" s="18">
        <f t="shared" si="28"/>
        <v>2.0763888888888915E-2</v>
      </c>
      <c r="N411">
        <f t="shared" si="29"/>
        <v>14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1440</v>
      </c>
      <c r="H412" s="9" t="s">
        <v>66</v>
      </c>
      <c r="I412" s="9" t="s">
        <v>1218</v>
      </c>
      <c r="J412" s="3" t="s">
        <v>1876</v>
      </c>
      <c r="K412" s="13" t="s">
        <v>1441</v>
      </c>
      <c r="L412" s="14" t="s">
        <v>1442</v>
      </c>
      <c r="M412" s="18">
        <f t="shared" si="28"/>
        <v>1.6018518518518488E-2</v>
      </c>
      <c r="N412">
        <f t="shared" si="29"/>
        <v>4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1443</v>
      </c>
      <c r="H413" s="9" t="s">
        <v>66</v>
      </c>
      <c r="I413" s="9" t="s">
        <v>1218</v>
      </c>
      <c r="J413" s="3" t="s">
        <v>1876</v>
      </c>
      <c r="K413" s="13" t="s">
        <v>1444</v>
      </c>
      <c r="L413" s="14" t="s">
        <v>1445</v>
      </c>
      <c r="M413" s="18">
        <f t="shared" si="28"/>
        <v>1.2557870370370372E-2</v>
      </c>
      <c r="N413">
        <f t="shared" si="29"/>
        <v>7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1446</v>
      </c>
      <c r="H414" s="9" t="s">
        <v>66</v>
      </c>
      <c r="I414" s="9" t="s">
        <v>1218</v>
      </c>
      <c r="J414" s="3" t="s">
        <v>1876</v>
      </c>
      <c r="K414" s="13" t="s">
        <v>1447</v>
      </c>
      <c r="L414" s="14" t="s">
        <v>1448</v>
      </c>
      <c r="M414" s="18">
        <f t="shared" si="28"/>
        <v>1.8321759259259274E-2</v>
      </c>
      <c r="N414">
        <f t="shared" si="29"/>
        <v>7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1449</v>
      </c>
      <c r="H415" s="9" t="s">
        <v>66</v>
      </c>
      <c r="I415" s="9" t="s">
        <v>1218</v>
      </c>
      <c r="J415" s="3" t="s">
        <v>1876</v>
      </c>
      <c r="K415" s="13" t="s">
        <v>1450</v>
      </c>
      <c r="L415" s="14" t="s">
        <v>1451</v>
      </c>
      <c r="M415" s="18">
        <f t="shared" si="28"/>
        <v>1.9803240740740746E-2</v>
      </c>
      <c r="N415">
        <f t="shared" si="29"/>
        <v>7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1452</v>
      </c>
      <c r="H416" s="9" t="s">
        <v>66</v>
      </c>
      <c r="I416" s="9" t="s">
        <v>1218</v>
      </c>
      <c r="J416" s="3" t="s">
        <v>1876</v>
      </c>
      <c r="K416" s="13" t="s">
        <v>1453</v>
      </c>
      <c r="L416" s="14" t="s">
        <v>1454</v>
      </c>
      <c r="M416" s="18">
        <f t="shared" si="28"/>
        <v>3.9328703703703671E-2</v>
      </c>
      <c r="N416">
        <f t="shared" si="29"/>
        <v>9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1455</v>
      </c>
      <c r="H417" s="9" t="s">
        <v>66</v>
      </c>
      <c r="I417" s="9" t="s">
        <v>1218</v>
      </c>
      <c r="J417" s="3" t="s">
        <v>1876</v>
      </c>
      <c r="K417" s="13" t="s">
        <v>1456</v>
      </c>
      <c r="L417" s="14" t="s">
        <v>1457</v>
      </c>
      <c r="M417" s="18">
        <f t="shared" si="28"/>
        <v>3.0590277777777786E-2</v>
      </c>
      <c r="N417">
        <f t="shared" si="29"/>
        <v>10</v>
      </c>
    </row>
    <row r="418" spans="1:14" x14ac:dyDescent="0.25">
      <c r="A418" s="11"/>
      <c r="B418" s="12"/>
      <c r="C418" s="9" t="s">
        <v>243</v>
      </c>
      <c r="D418" s="9" t="s">
        <v>244</v>
      </c>
      <c r="E418" s="10" t="s">
        <v>12</v>
      </c>
      <c r="F418" s="5"/>
      <c r="G418" s="5"/>
      <c r="H418" s="5"/>
      <c r="I418" s="5"/>
      <c r="J418" s="6"/>
      <c r="K418" s="7"/>
      <c r="L418" s="8"/>
    </row>
    <row r="419" spans="1:14" x14ac:dyDescent="0.25">
      <c r="A419" s="11"/>
      <c r="B419" s="12"/>
      <c r="C419" s="12"/>
      <c r="D419" s="12"/>
      <c r="E419" s="9" t="s">
        <v>245</v>
      </c>
      <c r="F419" s="9" t="s">
        <v>15</v>
      </c>
      <c r="G419" s="10" t="s">
        <v>12</v>
      </c>
      <c r="H419" s="5"/>
      <c r="I419" s="5"/>
      <c r="J419" s="6"/>
      <c r="K419" s="7"/>
      <c r="L419" s="8"/>
    </row>
    <row r="420" spans="1:14" x14ac:dyDescent="0.25">
      <c r="A420" s="11"/>
      <c r="B420" s="12"/>
      <c r="C420" s="12"/>
      <c r="D420" s="12"/>
      <c r="E420" s="12"/>
      <c r="F420" s="12"/>
      <c r="G420" s="9" t="s">
        <v>246</v>
      </c>
      <c r="H420" s="9" t="s">
        <v>66</v>
      </c>
      <c r="I420" s="9" t="s">
        <v>18</v>
      </c>
      <c r="J420" s="3" t="s">
        <v>1876</v>
      </c>
      <c r="K420" s="13" t="s">
        <v>247</v>
      </c>
      <c r="L420" s="14" t="s">
        <v>248</v>
      </c>
      <c r="M420" s="18">
        <f t="shared" si="28"/>
        <v>1.8692129629629628E-2</v>
      </c>
      <c r="N420">
        <f t="shared" si="29"/>
        <v>3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249</v>
      </c>
      <c r="H421" s="9" t="s">
        <v>66</v>
      </c>
      <c r="I421" s="9" t="s">
        <v>18</v>
      </c>
      <c r="J421" s="3" t="s">
        <v>1876</v>
      </c>
      <c r="K421" s="13" t="s">
        <v>250</v>
      </c>
      <c r="L421" s="14" t="s">
        <v>251</v>
      </c>
      <c r="M421" s="18">
        <f t="shared" si="28"/>
        <v>3.0277777777777737E-2</v>
      </c>
      <c r="N421">
        <f t="shared" si="29"/>
        <v>11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252</v>
      </c>
      <c r="H422" s="9" t="s">
        <v>66</v>
      </c>
      <c r="I422" s="9" t="s">
        <v>18</v>
      </c>
      <c r="J422" s="3" t="s">
        <v>1876</v>
      </c>
      <c r="K422" s="13" t="s">
        <v>253</v>
      </c>
      <c r="L422" s="14" t="s">
        <v>254</v>
      </c>
      <c r="M422" s="18">
        <f t="shared" si="28"/>
        <v>2.3784722222222276E-2</v>
      </c>
      <c r="N422">
        <f t="shared" si="29"/>
        <v>15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684</v>
      </c>
      <c r="H423" s="9" t="s">
        <v>66</v>
      </c>
      <c r="I423" s="9" t="s">
        <v>454</v>
      </c>
      <c r="J423" s="3" t="s">
        <v>1876</v>
      </c>
      <c r="K423" s="13" t="s">
        <v>685</v>
      </c>
      <c r="L423" s="14" t="s">
        <v>686</v>
      </c>
      <c r="M423" s="18">
        <f t="shared" si="28"/>
        <v>2.1400462962962941E-2</v>
      </c>
      <c r="N423">
        <f t="shared" si="29"/>
        <v>7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687</v>
      </c>
      <c r="H424" s="9" t="s">
        <v>66</v>
      </c>
      <c r="I424" s="9" t="s">
        <v>454</v>
      </c>
      <c r="J424" s="3" t="s">
        <v>1876</v>
      </c>
      <c r="K424" s="13" t="s">
        <v>688</v>
      </c>
      <c r="L424" s="14" t="s">
        <v>689</v>
      </c>
      <c r="M424" s="18">
        <f t="shared" si="28"/>
        <v>2.4826388888888884E-2</v>
      </c>
      <c r="N424">
        <f t="shared" si="29"/>
        <v>11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690</v>
      </c>
      <c r="H425" s="9" t="s">
        <v>66</v>
      </c>
      <c r="I425" s="9" t="s">
        <v>454</v>
      </c>
      <c r="J425" s="3" t="s">
        <v>1876</v>
      </c>
      <c r="K425" s="13" t="s">
        <v>691</v>
      </c>
      <c r="L425" s="14" t="s">
        <v>692</v>
      </c>
      <c r="M425" s="18">
        <f t="shared" si="28"/>
        <v>2.9594907407407334E-2</v>
      </c>
      <c r="N425">
        <f t="shared" si="29"/>
        <v>14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1093</v>
      </c>
      <c r="H426" s="9" t="s">
        <v>66</v>
      </c>
      <c r="I426" s="9" t="s">
        <v>887</v>
      </c>
      <c r="J426" s="3" t="s">
        <v>1876</v>
      </c>
      <c r="K426" s="13" t="s">
        <v>1094</v>
      </c>
      <c r="L426" s="14" t="s">
        <v>1095</v>
      </c>
      <c r="M426" s="18">
        <f t="shared" si="28"/>
        <v>2.8587962962962954E-2</v>
      </c>
      <c r="N426">
        <f t="shared" si="29"/>
        <v>5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1096</v>
      </c>
      <c r="H427" s="9" t="s">
        <v>66</v>
      </c>
      <c r="I427" s="9" t="s">
        <v>887</v>
      </c>
      <c r="J427" s="3" t="s">
        <v>1876</v>
      </c>
      <c r="K427" s="13" t="s">
        <v>1097</v>
      </c>
      <c r="L427" s="14" t="s">
        <v>1098</v>
      </c>
      <c r="M427" s="18">
        <f t="shared" si="28"/>
        <v>1.8564814814814867E-2</v>
      </c>
      <c r="N427">
        <f t="shared" si="29"/>
        <v>14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1458</v>
      </c>
      <c r="H428" s="9" t="s">
        <v>66</v>
      </c>
      <c r="I428" s="9" t="s">
        <v>1218</v>
      </c>
      <c r="J428" s="3" t="s">
        <v>1876</v>
      </c>
      <c r="K428" s="13" t="s">
        <v>1459</v>
      </c>
      <c r="L428" s="14" t="s">
        <v>1460</v>
      </c>
      <c r="M428" s="18">
        <f t="shared" si="28"/>
        <v>1.6099537037037037E-2</v>
      </c>
      <c r="N428">
        <f t="shared" si="29"/>
        <v>7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1461</v>
      </c>
      <c r="H429" s="9" t="s">
        <v>66</v>
      </c>
      <c r="I429" s="9" t="s">
        <v>1218</v>
      </c>
      <c r="J429" s="3" t="s">
        <v>1876</v>
      </c>
      <c r="K429" s="13" t="s">
        <v>1462</v>
      </c>
      <c r="L429" s="14" t="s">
        <v>1463</v>
      </c>
      <c r="M429" s="18">
        <f t="shared" si="28"/>
        <v>1.3784722222222268E-2</v>
      </c>
      <c r="N429">
        <f t="shared" si="29"/>
        <v>15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1696</v>
      </c>
      <c r="H430" s="9" t="s">
        <v>66</v>
      </c>
      <c r="I430" s="9" t="s">
        <v>1599</v>
      </c>
      <c r="J430" s="3" t="s">
        <v>1876</v>
      </c>
      <c r="K430" s="13" t="s">
        <v>1697</v>
      </c>
      <c r="L430" s="14" t="s">
        <v>1698</v>
      </c>
      <c r="M430" s="18">
        <f t="shared" si="28"/>
        <v>4.3020833333333286E-2</v>
      </c>
      <c r="N430">
        <f t="shared" si="29"/>
        <v>7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1699</v>
      </c>
      <c r="H431" s="9" t="s">
        <v>66</v>
      </c>
      <c r="I431" s="9" t="s">
        <v>1599</v>
      </c>
      <c r="J431" s="3" t="s">
        <v>1876</v>
      </c>
      <c r="K431" s="13" t="s">
        <v>1700</v>
      </c>
      <c r="L431" s="14" t="s">
        <v>1701</v>
      </c>
      <c r="M431" s="18">
        <f t="shared" si="28"/>
        <v>4.3101851851851891E-2</v>
      </c>
      <c r="N431">
        <f t="shared" si="29"/>
        <v>7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1702</v>
      </c>
      <c r="H432" s="9" t="s">
        <v>66</v>
      </c>
      <c r="I432" s="9" t="s">
        <v>1599</v>
      </c>
      <c r="J432" s="3" t="s">
        <v>1876</v>
      </c>
      <c r="K432" s="13" t="s">
        <v>1703</v>
      </c>
      <c r="L432" s="14" t="s">
        <v>1704</v>
      </c>
      <c r="M432" s="18">
        <f t="shared" si="28"/>
        <v>2.777777777777779E-2</v>
      </c>
      <c r="N432">
        <f t="shared" si="29"/>
        <v>8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1705</v>
      </c>
      <c r="H433" s="9" t="s">
        <v>66</v>
      </c>
      <c r="I433" s="9" t="s">
        <v>1599</v>
      </c>
      <c r="J433" s="3" t="s">
        <v>1876</v>
      </c>
      <c r="K433" s="13" t="s">
        <v>1706</v>
      </c>
      <c r="L433" s="14" t="s">
        <v>1707</v>
      </c>
      <c r="M433" s="18">
        <f t="shared" si="28"/>
        <v>1.873842592592595E-2</v>
      </c>
      <c r="N433">
        <f t="shared" si="29"/>
        <v>11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1708</v>
      </c>
      <c r="H434" s="9" t="s">
        <v>66</v>
      </c>
      <c r="I434" s="9" t="s">
        <v>1599</v>
      </c>
      <c r="J434" s="3" t="s">
        <v>1876</v>
      </c>
      <c r="K434" s="13" t="s">
        <v>1709</v>
      </c>
      <c r="L434" s="14" t="s">
        <v>1710</v>
      </c>
      <c r="M434" s="18">
        <f t="shared" si="28"/>
        <v>2.4768518518518579E-2</v>
      </c>
      <c r="N434">
        <f t="shared" si="29"/>
        <v>11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1711</v>
      </c>
      <c r="H435" s="9" t="s">
        <v>66</v>
      </c>
      <c r="I435" s="9" t="s">
        <v>1599</v>
      </c>
      <c r="J435" s="3" t="s">
        <v>1876</v>
      </c>
      <c r="K435" s="13" t="s">
        <v>1712</v>
      </c>
      <c r="L435" s="14" t="s">
        <v>1713</v>
      </c>
      <c r="M435" s="18">
        <f t="shared" si="28"/>
        <v>2.3460648148148133E-2</v>
      </c>
      <c r="N435">
        <f t="shared" si="29"/>
        <v>11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1714</v>
      </c>
      <c r="H436" s="9" t="s">
        <v>66</v>
      </c>
      <c r="I436" s="9" t="s">
        <v>1599</v>
      </c>
      <c r="J436" s="3" t="s">
        <v>1876</v>
      </c>
      <c r="K436" s="13" t="s">
        <v>1715</v>
      </c>
      <c r="L436" s="14" t="s">
        <v>1716</v>
      </c>
      <c r="M436" s="18">
        <f t="shared" si="28"/>
        <v>1.9687499999999969E-2</v>
      </c>
      <c r="N436">
        <f t="shared" si="29"/>
        <v>12</v>
      </c>
    </row>
    <row r="437" spans="1:14" x14ac:dyDescent="0.25">
      <c r="A437" s="11"/>
      <c r="B437" s="12"/>
      <c r="C437" s="12"/>
      <c r="D437" s="12"/>
      <c r="E437" s="9" t="s">
        <v>255</v>
      </c>
      <c r="F437" s="9" t="s">
        <v>15</v>
      </c>
      <c r="G437" s="10" t="s">
        <v>12</v>
      </c>
      <c r="H437" s="5"/>
      <c r="I437" s="5"/>
      <c r="J437" s="6"/>
      <c r="K437" s="7"/>
      <c r="L437" s="8"/>
    </row>
    <row r="438" spans="1:14" x14ac:dyDescent="0.25">
      <c r="A438" s="11"/>
      <c r="B438" s="12"/>
      <c r="C438" s="12"/>
      <c r="D438" s="12"/>
      <c r="E438" s="12"/>
      <c r="F438" s="12"/>
      <c r="G438" s="9" t="s">
        <v>256</v>
      </c>
      <c r="H438" s="9" t="s">
        <v>66</v>
      </c>
      <c r="I438" s="9" t="s">
        <v>18</v>
      </c>
      <c r="J438" s="3" t="s">
        <v>1876</v>
      </c>
      <c r="K438" s="13" t="s">
        <v>257</v>
      </c>
      <c r="L438" s="14" t="s">
        <v>258</v>
      </c>
      <c r="M438" s="18">
        <f t="shared" si="28"/>
        <v>2.3379629629629639E-2</v>
      </c>
      <c r="N438">
        <f t="shared" si="29"/>
        <v>10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259</v>
      </c>
      <c r="H439" s="9" t="s">
        <v>66</v>
      </c>
      <c r="I439" s="9" t="s">
        <v>18</v>
      </c>
      <c r="J439" s="3" t="s">
        <v>1876</v>
      </c>
      <c r="K439" s="13" t="s">
        <v>260</v>
      </c>
      <c r="L439" s="14" t="s">
        <v>261</v>
      </c>
      <c r="M439" s="18">
        <f t="shared" si="28"/>
        <v>2.8032407407407423E-2</v>
      </c>
      <c r="N439">
        <f t="shared" si="29"/>
        <v>11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262</v>
      </c>
      <c r="H440" s="9" t="s">
        <v>66</v>
      </c>
      <c r="I440" s="9" t="s">
        <v>18</v>
      </c>
      <c r="J440" s="3" t="s">
        <v>1876</v>
      </c>
      <c r="K440" s="13" t="s">
        <v>263</v>
      </c>
      <c r="L440" s="14" t="s">
        <v>264</v>
      </c>
      <c r="M440" s="18">
        <f t="shared" si="28"/>
        <v>3.4224537037037039E-2</v>
      </c>
      <c r="N440">
        <f t="shared" si="29"/>
        <v>11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265</v>
      </c>
      <c r="H441" s="9" t="s">
        <v>66</v>
      </c>
      <c r="I441" s="9" t="s">
        <v>18</v>
      </c>
      <c r="J441" s="3" t="s">
        <v>1876</v>
      </c>
      <c r="K441" s="13" t="s">
        <v>266</v>
      </c>
      <c r="L441" s="14" t="s">
        <v>267</v>
      </c>
      <c r="M441" s="18">
        <f t="shared" si="28"/>
        <v>3.2812500000000022E-2</v>
      </c>
      <c r="N441">
        <f t="shared" si="29"/>
        <v>12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268</v>
      </c>
      <c r="H442" s="9" t="s">
        <v>66</v>
      </c>
      <c r="I442" s="9" t="s">
        <v>18</v>
      </c>
      <c r="J442" s="3" t="s">
        <v>1876</v>
      </c>
      <c r="K442" s="13" t="s">
        <v>269</v>
      </c>
      <c r="L442" s="14" t="s">
        <v>270</v>
      </c>
      <c r="M442" s="18">
        <f t="shared" si="28"/>
        <v>3.4062499999999996E-2</v>
      </c>
      <c r="N442">
        <f t="shared" si="29"/>
        <v>13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271</v>
      </c>
      <c r="H443" s="9" t="s">
        <v>66</v>
      </c>
      <c r="I443" s="9" t="s">
        <v>18</v>
      </c>
      <c r="J443" s="3" t="s">
        <v>1876</v>
      </c>
      <c r="K443" s="13" t="s">
        <v>272</v>
      </c>
      <c r="L443" s="14" t="s">
        <v>273</v>
      </c>
      <c r="M443" s="18">
        <f t="shared" si="28"/>
        <v>1.3923611111111067E-2</v>
      </c>
      <c r="N443">
        <f t="shared" si="29"/>
        <v>14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693</v>
      </c>
      <c r="H444" s="9" t="s">
        <v>66</v>
      </c>
      <c r="I444" s="9" t="s">
        <v>454</v>
      </c>
      <c r="J444" s="3" t="s">
        <v>1876</v>
      </c>
      <c r="K444" s="13" t="s">
        <v>694</v>
      </c>
      <c r="L444" s="14" t="s">
        <v>695</v>
      </c>
      <c r="M444" s="18">
        <f t="shared" si="28"/>
        <v>2.785879629629634E-2</v>
      </c>
      <c r="N444">
        <f t="shared" si="29"/>
        <v>8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696</v>
      </c>
      <c r="H445" s="9" t="s">
        <v>66</v>
      </c>
      <c r="I445" s="9" t="s">
        <v>454</v>
      </c>
      <c r="J445" s="3" t="s">
        <v>1876</v>
      </c>
      <c r="K445" s="13" t="s">
        <v>697</v>
      </c>
      <c r="L445" s="14" t="s">
        <v>698</v>
      </c>
      <c r="M445" s="18">
        <f t="shared" si="28"/>
        <v>1.7951388888888919E-2</v>
      </c>
      <c r="N445">
        <f t="shared" si="29"/>
        <v>9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699</v>
      </c>
      <c r="H446" s="9" t="s">
        <v>66</v>
      </c>
      <c r="I446" s="9" t="s">
        <v>454</v>
      </c>
      <c r="J446" s="3" t="s">
        <v>1876</v>
      </c>
      <c r="K446" s="13" t="s">
        <v>700</v>
      </c>
      <c r="L446" s="14" t="s">
        <v>701</v>
      </c>
      <c r="M446" s="18">
        <f t="shared" si="28"/>
        <v>1.504629629629628E-2</v>
      </c>
      <c r="N446">
        <f t="shared" si="29"/>
        <v>11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702</v>
      </c>
      <c r="H447" s="9" t="s">
        <v>66</v>
      </c>
      <c r="I447" s="9" t="s">
        <v>454</v>
      </c>
      <c r="J447" s="3" t="s">
        <v>1876</v>
      </c>
      <c r="K447" s="13" t="s">
        <v>703</v>
      </c>
      <c r="L447" s="14" t="s">
        <v>704</v>
      </c>
      <c r="M447" s="18">
        <f t="shared" si="28"/>
        <v>2.3310185185185184E-2</v>
      </c>
      <c r="N447">
        <f t="shared" si="29"/>
        <v>11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705</v>
      </c>
      <c r="H448" s="9" t="s">
        <v>66</v>
      </c>
      <c r="I448" s="9" t="s">
        <v>454</v>
      </c>
      <c r="J448" s="3" t="s">
        <v>1876</v>
      </c>
      <c r="K448" s="13" t="s">
        <v>706</v>
      </c>
      <c r="L448" s="14" t="s">
        <v>707</v>
      </c>
      <c r="M448" s="18">
        <f t="shared" si="28"/>
        <v>2.6990740740740704E-2</v>
      </c>
      <c r="N448">
        <f t="shared" si="29"/>
        <v>11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708</v>
      </c>
      <c r="H449" s="9" t="s">
        <v>66</v>
      </c>
      <c r="I449" s="9" t="s">
        <v>454</v>
      </c>
      <c r="J449" s="3" t="s">
        <v>1876</v>
      </c>
      <c r="K449" s="13" t="s">
        <v>709</v>
      </c>
      <c r="L449" s="14" t="s">
        <v>384</v>
      </c>
      <c r="M449" s="18">
        <f t="shared" si="28"/>
        <v>2.3067129629629646E-2</v>
      </c>
      <c r="N449">
        <f t="shared" si="29"/>
        <v>13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710</v>
      </c>
      <c r="H450" s="9" t="s">
        <v>66</v>
      </c>
      <c r="I450" s="9" t="s">
        <v>454</v>
      </c>
      <c r="J450" s="3" t="s">
        <v>1876</v>
      </c>
      <c r="K450" s="13" t="s">
        <v>711</v>
      </c>
      <c r="L450" s="14" t="s">
        <v>712</v>
      </c>
      <c r="M450" s="18">
        <f t="shared" si="28"/>
        <v>1.5983796296296204E-2</v>
      </c>
      <c r="N450">
        <f t="shared" si="29"/>
        <v>14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713</v>
      </c>
      <c r="H451" s="9" t="s">
        <v>66</v>
      </c>
      <c r="I451" s="9" t="s">
        <v>454</v>
      </c>
      <c r="J451" s="3" t="s">
        <v>1876</v>
      </c>
      <c r="K451" s="13" t="s">
        <v>714</v>
      </c>
      <c r="L451" s="14" t="s">
        <v>715</v>
      </c>
      <c r="M451" s="18">
        <f t="shared" ref="M451:M514" si="30">L451-K451</f>
        <v>1.2280092592592662E-2</v>
      </c>
      <c r="N451">
        <f t="shared" ref="N451:N514" si="31">HOUR(K451)</f>
        <v>14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1099</v>
      </c>
      <c r="H452" s="9" t="s">
        <v>66</v>
      </c>
      <c r="I452" s="9" t="s">
        <v>887</v>
      </c>
      <c r="J452" s="3" t="s">
        <v>1876</v>
      </c>
      <c r="K452" s="13" t="s">
        <v>1100</v>
      </c>
      <c r="L452" s="14" t="s">
        <v>1101</v>
      </c>
      <c r="M452" s="18">
        <f t="shared" si="30"/>
        <v>1.5983796296296315E-2</v>
      </c>
      <c r="N452">
        <f t="shared" si="31"/>
        <v>8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1102</v>
      </c>
      <c r="H453" s="9" t="s">
        <v>66</v>
      </c>
      <c r="I453" s="9" t="s">
        <v>887</v>
      </c>
      <c r="J453" s="3" t="s">
        <v>1876</v>
      </c>
      <c r="K453" s="13" t="s">
        <v>1103</v>
      </c>
      <c r="L453" s="14" t="s">
        <v>1104</v>
      </c>
      <c r="M453" s="18">
        <f t="shared" si="30"/>
        <v>2.0937499999999942E-2</v>
      </c>
      <c r="N453">
        <f t="shared" si="31"/>
        <v>9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1105</v>
      </c>
      <c r="H454" s="9" t="s">
        <v>66</v>
      </c>
      <c r="I454" s="9" t="s">
        <v>887</v>
      </c>
      <c r="J454" s="3" t="s">
        <v>1876</v>
      </c>
      <c r="K454" s="13" t="s">
        <v>1106</v>
      </c>
      <c r="L454" s="14" t="s">
        <v>1107</v>
      </c>
      <c r="M454" s="18">
        <f t="shared" si="30"/>
        <v>1.3912037037037084E-2</v>
      </c>
      <c r="N454">
        <f t="shared" si="31"/>
        <v>11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1108</v>
      </c>
      <c r="H455" s="9" t="s">
        <v>66</v>
      </c>
      <c r="I455" s="9" t="s">
        <v>887</v>
      </c>
      <c r="J455" s="3" t="s">
        <v>1876</v>
      </c>
      <c r="K455" s="13" t="s">
        <v>1109</v>
      </c>
      <c r="L455" s="14" t="s">
        <v>1110</v>
      </c>
      <c r="M455" s="18">
        <f t="shared" si="30"/>
        <v>2.1608796296296306E-2</v>
      </c>
      <c r="N455">
        <f t="shared" si="31"/>
        <v>12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1111</v>
      </c>
      <c r="H456" s="9" t="s">
        <v>66</v>
      </c>
      <c r="I456" s="9" t="s">
        <v>887</v>
      </c>
      <c r="J456" s="3" t="s">
        <v>1876</v>
      </c>
      <c r="K456" s="13" t="s">
        <v>1112</v>
      </c>
      <c r="L456" s="14" t="s">
        <v>1113</v>
      </c>
      <c r="M456" s="18">
        <f t="shared" si="30"/>
        <v>1.8182870370370363E-2</v>
      </c>
      <c r="N456">
        <f t="shared" si="31"/>
        <v>14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1464</v>
      </c>
      <c r="H457" s="9" t="s">
        <v>66</v>
      </c>
      <c r="I457" s="9" t="s">
        <v>1218</v>
      </c>
      <c r="J457" s="3" t="s">
        <v>1876</v>
      </c>
      <c r="K457" s="13" t="s">
        <v>1465</v>
      </c>
      <c r="L457" s="14" t="s">
        <v>1466</v>
      </c>
      <c r="M457" s="18">
        <f t="shared" si="30"/>
        <v>1.7893518518518503E-2</v>
      </c>
      <c r="N457">
        <f t="shared" si="31"/>
        <v>8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1467</v>
      </c>
      <c r="H458" s="9" t="s">
        <v>66</v>
      </c>
      <c r="I458" s="9" t="s">
        <v>1218</v>
      </c>
      <c r="J458" s="3" t="s">
        <v>1876</v>
      </c>
      <c r="K458" s="13" t="s">
        <v>1468</v>
      </c>
      <c r="L458" s="14" t="s">
        <v>1469</v>
      </c>
      <c r="M458" s="18">
        <f t="shared" si="30"/>
        <v>2.8495370370370365E-2</v>
      </c>
      <c r="N458">
        <f t="shared" si="31"/>
        <v>9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1470</v>
      </c>
      <c r="H459" s="9" t="s">
        <v>66</v>
      </c>
      <c r="I459" s="9" t="s">
        <v>1218</v>
      </c>
      <c r="J459" s="3" t="s">
        <v>1876</v>
      </c>
      <c r="K459" s="13" t="s">
        <v>1471</v>
      </c>
      <c r="L459" s="14" t="s">
        <v>1472</v>
      </c>
      <c r="M459" s="18">
        <f t="shared" si="30"/>
        <v>3.2442129629629668E-2</v>
      </c>
      <c r="N459">
        <f t="shared" si="31"/>
        <v>9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1473</v>
      </c>
      <c r="H460" s="9" t="s">
        <v>66</v>
      </c>
      <c r="I460" s="9" t="s">
        <v>1218</v>
      </c>
      <c r="J460" s="3" t="s">
        <v>1876</v>
      </c>
      <c r="K460" s="13" t="s">
        <v>1474</v>
      </c>
      <c r="L460" s="14" t="s">
        <v>1475</v>
      </c>
      <c r="M460" s="18">
        <f t="shared" si="30"/>
        <v>1.7523148148148149E-2</v>
      </c>
      <c r="N460">
        <f t="shared" si="31"/>
        <v>11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1476</v>
      </c>
      <c r="H461" s="9" t="s">
        <v>66</v>
      </c>
      <c r="I461" s="9" t="s">
        <v>1218</v>
      </c>
      <c r="J461" s="3" t="s">
        <v>1876</v>
      </c>
      <c r="K461" s="13" t="s">
        <v>1477</v>
      </c>
      <c r="L461" s="14" t="s">
        <v>1478</v>
      </c>
      <c r="M461" s="18">
        <f t="shared" si="30"/>
        <v>2.6284722222222168E-2</v>
      </c>
      <c r="N461">
        <f t="shared" si="31"/>
        <v>11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1479</v>
      </c>
      <c r="H462" s="9" t="s">
        <v>66</v>
      </c>
      <c r="I462" s="9" t="s">
        <v>1218</v>
      </c>
      <c r="J462" s="3" t="s">
        <v>1876</v>
      </c>
      <c r="K462" s="13" t="s">
        <v>1480</v>
      </c>
      <c r="L462" s="14" t="s">
        <v>1481</v>
      </c>
      <c r="M462" s="18">
        <f t="shared" si="30"/>
        <v>1.836805555555554E-2</v>
      </c>
      <c r="N462">
        <f t="shared" si="31"/>
        <v>12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1482</v>
      </c>
      <c r="H463" s="9" t="s">
        <v>66</v>
      </c>
      <c r="I463" s="9" t="s">
        <v>1218</v>
      </c>
      <c r="J463" s="3" t="s">
        <v>1876</v>
      </c>
      <c r="K463" s="13" t="s">
        <v>1483</v>
      </c>
      <c r="L463" s="14" t="s">
        <v>1484</v>
      </c>
      <c r="M463" s="18">
        <f t="shared" si="30"/>
        <v>3.3657407407407414E-2</v>
      </c>
      <c r="N463">
        <f t="shared" si="31"/>
        <v>12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1485</v>
      </c>
      <c r="H464" s="9" t="s">
        <v>66</v>
      </c>
      <c r="I464" s="9" t="s">
        <v>1218</v>
      </c>
      <c r="J464" s="3" t="s">
        <v>1876</v>
      </c>
      <c r="K464" s="13" t="s">
        <v>1486</v>
      </c>
      <c r="L464" s="14" t="s">
        <v>1487</v>
      </c>
      <c r="M464" s="18">
        <f t="shared" si="30"/>
        <v>4.9976851851851856E-2</v>
      </c>
      <c r="N464">
        <f t="shared" si="31"/>
        <v>13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1717</v>
      </c>
      <c r="H465" s="9" t="s">
        <v>66</v>
      </c>
      <c r="I465" s="9" t="s">
        <v>1599</v>
      </c>
      <c r="J465" s="3" t="s">
        <v>1876</v>
      </c>
      <c r="K465" s="13" t="s">
        <v>1718</v>
      </c>
      <c r="L465" s="14" t="s">
        <v>1719</v>
      </c>
      <c r="M465" s="18">
        <f t="shared" si="30"/>
        <v>1.4374999999999971E-2</v>
      </c>
      <c r="N465">
        <f t="shared" si="31"/>
        <v>9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1720</v>
      </c>
      <c r="H466" s="9" t="s">
        <v>66</v>
      </c>
      <c r="I466" s="9" t="s">
        <v>1599</v>
      </c>
      <c r="J466" s="3" t="s">
        <v>1876</v>
      </c>
      <c r="K466" s="13" t="s">
        <v>1721</v>
      </c>
      <c r="L466" s="14" t="s">
        <v>1722</v>
      </c>
      <c r="M466" s="18">
        <f t="shared" si="30"/>
        <v>2.6145833333333257E-2</v>
      </c>
      <c r="N466">
        <f t="shared" si="31"/>
        <v>11</v>
      </c>
    </row>
    <row r="467" spans="1:14" x14ac:dyDescent="0.25">
      <c r="A467" s="11"/>
      <c r="B467" s="12"/>
      <c r="C467" s="9" t="s">
        <v>560</v>
      </c>
      <c r="D467" s="9" t="s">
        <v>561</v>
      </c>
      <c r="E467" s="9" t="s">
        <v>561</v>
      </c>
      <c r="F467" s="9" t="s">
        <v>15</v>
      </c>
      <c r="G467" s="10" t="s">
        <v>12</v>
      </c>
      <c r="H467" s="5"/>
      <c r="I467" s="5"/>
      <c r="J467" s="6"/>
      <c r="K467" s="7"/>
      <c r="L467" s="8"/>
    </row>
    <row r="468" spans="1:14" x14ac:dyDescent="0.25">
      <c r="A468" s="11"/>
      <c r="B468" s="12"/>
      <c r="C468" s="12"/>
      <c r="D468" s="12"/>
      <c r="E468" s="12"/>
      <c r="F468" s="12"/>
      <c r="G468" s="9" t="s">
        <v>716</v>
      </c>
      <c r="H468" s="9" t="s">
        <v>66</v>
      </c>
      <c r="I468" s="9" t="s">
        <v>454</v>
      </c>
      <c r="J468" s="3" t="s">
        <v>1876</v>
      </c>
      <c r="K468" s="13" t="s">
        <v>717</v>
      </c>
      <c r="L468" s="14" t="s">
        <v>718</v>
      </c>
      <c r="M468" s="18">
        <f t="shared" si="30"/>
        <v>1.6597222222222263E-2</v>
      </c>
      <c r="N468">
        <f t="shared" si="31"/>
        <v>22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1114</v>
      </c>
      <c r="H469" s="9" t="s">
        <v>66</v>
      </c>
      <c r="I469" s="9" t="s">
        <v>887</v>
      </c>
      <c r="J469" s="3" t="s">
        <v>1876</v>
      </c>
      <c r="K469" s="13" t="s">
        <v>1115</v>
      </c>
      <c r="L469" s="14" t="s">
        <v>1116</v>
      </c>
      <c r="M469" s="18">
        <f t="shared" si="30"/>
        <v>1.3912037037036917E-2</v>
      </c>
      <c r="N469">
        <f t="shared" si="31"/>
        <v>12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1117</v>
      </c>
      <c r="H470" s="9" t="s">
        <v>66</v>
      </c>
      <c r="I470" s="9" t="s">
        <v>887</v>
      </c>
      <c r="J470" s="3" t="s">
        <v>1876</v>
      </c>
      <c r="K470" s="13" t="s">
        <v>1118</v>
      </c>
      <c r="L470" s="14" t="s">
        <v>1119</v>
      </c>
      <c r="M470" s="18">
        <f t="shared" si="30"/>
        <v>2.4178240740740931E-2</v>
      </c>
      <c r="N470">
        <f t="shared" si="31"/>
        <v>16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1120</v>
      </c>
      <c r="H471" s="9" t="s">
        <v>66</v>
      </c>
      <c r="I471" s="9" t="s">
        <v>887</v>
      </c>
      <c r="J471" s="3" t="s">
        <v>1876</v>
      </c>
      <c r="K471" s="13" t="s">
        <v>1121</v>
      </c>
      <c r="L471" s="14" t="s">
        <v>1122</v>
      </c>
      <c r="M471" s="18">
        <f t="shared" si="30"/>
        <v>2.2777777777777786E-2</v>
      </c>
      <c r="N471">
        <f t="shared" si="31"/>
        <v>21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1488</v>
      </c>
      <c r="H472" s="9" t="s">
        <v>66</v>
      </c>
      <c r="I472" s="9" t="s">
        <v>1218</v>
      </c>
      <c r="J472" s="3" t="s">
        <v>1876</v>
      </c>
      <c r="K472" s="13" t="s">
        <v>1489</v>
      </c>
      <c r="L472" s="14" t="s">
        <v>1490</v>
      </c>
      <c r="M472" s="18">
        <f t="shared" si="30"/>
        <v>1.497685185185188E-2</v>
      </c>
      <c r="N472">
        <f t="shared" si="31"/>
        <v>7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1491</v>
      </c>
      <c r="H473" s="9" t="s">
        <v>66</v>
      </c>
      <c r="I473" s="9" t="s">
        <v>1218</v>
      </c>
      <c r="J473" s="3" t="s">
        <v>1876</v>
      </c>
      <c r="K473" s="13" t="s">
        <v>1492</v>
      </c>
      <c r="L473" s="14" t="s">
        <v>1493</v>
      </c>
      <c r="M473" s="18">
        <f t="shared" si="30"/>
        <v>1.7696759259259287E-2</v>
      </c>
      <c r="N473">
        <f t="shared" si="31"/>
        <v>10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1494</v>
      </c>
      <c r="H474" s="9" t="s">
        <v>66</v>
      </c>
      <c r="I474" s="9" t="s">
        <v>1218</v>
      </c>
      <c r="J474" s="3" t="s">
        <v>1876</v>
      </c>
      <c r="K474" s="13" t="s">
        <v>1495</v>
      </c>
      <c r="L474" s="14" t="s">
        <v>1496</v>
      </c>
      <c r="M474" s="18">
        <f t="shared" si="30"/>
        <v>4.1030092592592604E-2</v>
      </c>
      <c r="N474">
        <f t="shared" si="31"/>
        <v>12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1497</v>
      </c>
      <c r="H475" s="9" t="s">
        <v>66</v>
      </c>
      <c r="I475" s="9" t="s">
        <v>1218</v>
      </c>
      <c r="J475" s="3" t="s">
        <v>1876</v>
      </c>
      <c r="K475" s="13" t="s">
        <v>1498</v>
      </c>
      <c r="L475" s="14" t="s">
        <v>1499</v>
      </c>
      <c r="M475" s="18">
        <f t="shared" si="30"/>
        <v>2.0057870370370434E-2</v>
      </c>
      <c r="N475">
        <f t="shared" si="31"/>
        <v>18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1723</v>
      </c>
      <c r="H476" s="9" t="s">
        <v>66</v>
      </c>
      <c r="I476" s="9" t="s">
        <v>1599</v>
      </c>
      <c r="J476" s="3" t="s">
        <v>1876</v>
      </c>
      <c r="K476" s="13" t="s">
        <v>1724</v>
      </c>
      <c r="L476" s="14" t="s">
        <v>1725</v>
      </c>
      <c r="M476" s="18">
        <f t="shared" si="30"/>
        <v>1.967592592592593E-2</v>
      </c>
      <c r="N476">
        <f t="shared" si="31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1726</v>
      </c>
      <c r="H477" s="9" t="s">
        <v>66</v>
      </c>
      <c r="I477" s="9" t="s">
        <v>1599</v>
      </c>
      <c r="J477" s="3" t="s">
        <v>1876</v>
      </c>
      <c r="K477" s="13" t="s">
        <v>1727</v>
      </c>
      <c r="L477" s="14" t="s">
        <v>1728</v>
      </c>
      <c r="M477" s="18">
        <f t="shared" si="30"/>
        <v>1.2175925925925923E-2</v>
      </c>
      <c r="N477">
        <f t="shared" si="31"/>
        <v>10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1729</v>
      </c>
      <c r="H478" s="9" t="s">
        <v>66</v>
      </c>
      <c r="I478" s="9" t="s">
        <v>1599</v>
      </c>
      <c r="J478" s="3" t="s">
        <v>1876</v>
      </c>
      <c r="K478" s="13" t="s">
        <v>1730</v>
      </c>
      <c r="L478" s="14" t="s">
        <v>1731</v>
      </c>
      <c r="M478" s="18">
        <f t="shared" si="30"/>
        <v>1.0405092592592591E-2</v>
      </c>
      <c r="N478">
        <f t="shared" si="31"/>
        <v>15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1786</v>
      </c>
      <c r="H479" s="9" t="s">
        <v>66</v>
      </c>
      <c r="I479" s="9" t="s">
        <v>1777</v>
      </c>
      <c r="J479" s="3" t="s">
        <v>1876</v>
      </c>
      <c r="K479" s="13" t="s">
        <v>1787</v>
      </c>
      <c r="L479" s="14" t="s">
        <v>1788</v>
      </c>
      <c r="M479" s="18">
        <f t="shared" si="30"/>
        <v>2.3946759259259265E-2</v>
      </c>
      <c r="N479">
        <f t="shared" si="31"/>
        <v>14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1863</v>
      </c>
      <c r="H480" s="9" t="s">
        <v>66</v>
      </c>
      <c r="I480" s="9" t="s">
        <v>1841</v>
      </c>
      <c r="J480" s="3" t="s">
        <v>1876</v>
      </c>
      <c r="K480" s="13" t="s">
        <v>1864</v>
      </c>
      <c r="L480" s="14" t="s">
        <v>1865</v>
      </c>
      <c r="M480" s="18">
        <f t="shared" si="30"/>
        <v>1.2442129629629595E-2</v>
      </c>
      <c r="N480">
        <f t="shared" si="31"/>
        <v>8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1866</v>
      </c>
      <c r="H481" s="9" t="s">
        <v>66</v>
      </c>
      <c r="I481" s="9" t="s">
        <v>1841</v>
      </c>
      <c r="J481" s="3" t="s">
        <v>1876</v>
      </c>
      <c r="K481" s="13" t="s">
        <v>1867</v>
      </c>
      <c r="L481" s="14" t="s">
        <v>1868</v>
      </c>
      <c r="M481" s="18">
        <f t="shared" si="30"/>
        <v>1.324074074074072E-2</v>
      </c>
      <c r="N481">
        <f t="shared" si="31"/>
        <v>11</v>
      </c>
    </row>
    <row r="482" spans="1:14" x14ac:dyDescent="0.25">
      <c r="A482" s="11"/>
      <c r="B482" s="12"/>
      <c r="C482" s="9" t="s">
        <v>117</v>
      </c>
      <c r="D482" s="9" t="s">
        <v>118</v>
      </c>
      <c r="E482" s="10" t="s">
        <v>12</v>
      </c>
      <c r="F482" s="5"/>
      <c r="G482" s="5"/>
      <c r="H482" s="5"/>
      <c r="I482" s="5"/>
      <c r="J482" s="6"/>
      <c r="K482" s="7"/>
      <c r="L482" s="8"/>
    </row>
    <row r="483" spans="1:14" x14ac:dyDescent="0.25">
      <c r="A483" s="11"/>
      <c r="B483" s="12"/>
      <c r="C483" s="12"/>
      <c r="D483" s="12"/>
      <c r="E483" s="9" t="s">
        <v>118</v>
      </c>
      <c r="F483" s="9" t="s">
        <v>15</v>
      </c>
      <c r="G483" s="10" t="s">
        <v>12</v>
      </c>
      <c r="H483" s="5"/>
      <c r="I483" s="5"/>
      <c r="J483" s="6"/>
      <c r="K483" s="7"/>
      <c r="L483" s="8"/>
    </row>
    <row r="484" spans="1:14" x14ac:dyDescent="0.25">
      <c r="A484" s="11"/>
      <c r="B484" s="12"/>
      <c r="C484" s="12"/>
      <c r="D484" s="12"/>
      <c r="E484" s="12"/>
      <c r="F484" s="12"/>
      <c r="G484" s="9" t="s">
        <v>274</v>
      </c>
      <c r="H484" s="9" t="s">
        <v>66</v>
      </c>
      <c r="I484" s="9" t="s">
        <v>18</v>
      </c>
      <c r="J484" s="3" t="s">
        <v>1876</v>
      </c>
      <c r="K484" s="13" t="s">
        <v>275</v>
      </c>
      <c r="L484" s="14" t="s">
        <v>276</v>
      </c>
      <c r="M484" s="18">
        <f t="shared" si="30"/>
        <v>1.7106481481481473E-2</v>
      </c>
      <c r="N484">
        <f t="shared" si="31"/>
        <v>7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719</v>
      </c>
      <c r="H485" s="9" t="s">
        <v>66</v>
      </c>
      <c r="I485" s="9" t="s">
        <v>454</v>
      </c>
      <c r="J485" s="3" t="s">
        <v>1876</v>
      </c>
      <c r="K485" s="13" t="s">
        <v>720</v>
      </c>
      <c r="L485" s="14" t="s">
        <v>721</v>
      </c>
      <c r="M485" s="18">
        <f t="shared" si="30"/>
        <v>1.5231481481481512E-2</v>
      </c>
      <c r="N485">
        <f t="shared" si="31"/>
        <v>6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722</v>
      </c>
      <c r="H486" s="9" t="s">
        <v>66</v>
      </c>
      <c r="I486" s="9" t="s">
        <v>454</v>
      </c>
      <c r="J486" s="3" t="s">
        <v>1876</v>
      </c>
      <c r="K486" s="13" t="s">
        <v>723</v>
      </c>
      <c r="L486" s="14" t="s">
        <v>724</v>
      </c>
      <c r="M486" s="18">
        <f t="shared" si="30"/>
        <v>3.1631944444444393E-2</v>
      </c>
      <c r="N486">
        <f t="shared" si="31"/>
        <v>19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725</v>
      </c>
      <c r="H487" s="9" t="s">
        <v>66</v>
      </c>
      <c r="I487" s="9" t="s">
        <v>454</v>
      </c>
      <c r="J487" s="3" t="s">
        <v>1876</v>
      </c>
      <c r="K487" s="13" t="s">
        <v>726</v>
      </c>
      <c r="L487" s="14" t="s">
        <v>727</v>
      </c>
      <c r="M487" s="18">
        <f t="shared" si="30"/>
        <v>3.0995370370370368E-2</v>
      </c>
      <c r="N487">
        <f t="shared" si="31"/>
        <v>8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1123</v>
      </c>
      <c r="H488" s="9" t="s">
        <v>66</v>
      </c>
      <c r="I488" s="9" t="s">
        <v>887</v>
      </c>
      <c r="J488" s="3" t="s">
        <v>1876</v>
      </c>
      <c r="K488" s="13" t="s">
        <v>1124</v>
      </c>
      <c r="L488" s="14" t="s">
        <v>1125</v>
      </c>
      <c r="M488" s="18">
        <f t="shared" si="30"/>
        <v>2.3541666666666683E-2</v>
      </c>
      <c r="N488">
        <f t="shared" si="31"/>
        <v>5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1126</v>
      </c>
      <c r="H489" s="9" t="s">
        <v>66</v>
      </c>
      <c r="I489" s="9" t="s">
        <v>887</v>
      </c>
      <c r="J489" s="3" t="s">
        <v>1876</v>
      </c>
      <c r="K489" s="13" t="s">
        <v>1127</v>
      </c>
      <c r="L489" s="14" t="s">
        <v>1128</v>
      </c>
      <c r="M489" s="18">
        <f t="shared" si="30"/>
        <v>9.98842592592597E-3</v>
      </c>
      <c r="N489">
        <f t="shared" si="31"/>
        <v>21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1789</v>
      </c>
      <c r="H490" s="9" t="s">
        <v>66</v>
      </c>
      <c r="I490" s="9" t="s">
        <v>1777</v>
      </c>
      <c r="J490" s="3" t="s">
        <v>1876</v>
      </c>
      <c r="K490" s="13" t="s">
        <v>1790</v>
      </c>
      <c r="L490" s="14" t="s">
        <v>1791</v>
      </c>
      <c r="M490" s="18">
        <f t="shared" si="30"/>
        <v>1.894675925925926E-2</v>
      </c>
      <c r="N490">
        <f t="shared" si="31"/>
        <v>7</v>
      </c>
    </row>
    <row r="491" spans="1:14" x14ac:dyDescent="0.25">
      <c r="A491" s="11"/>
      <c r="B491" s="12"/>
      <c r="C491" s="12"/>
      <c r="D491" s="12"/>
      <c r="E491" s="9" t="s">
        <v>128</v>
      </c>
      <c r="F491" s="9" t="s">
        <v>15</v>
      </c>
      <c r="G491" s="10" t="s">
        <v>12</v>
      </c>
      <c r="H491" s="5"/>
      <c r="I491" s="5"/>
      <c r="J491" s="6"/>
      <c r="K491" s="7"/>
      <c r="L491" s="8"/>
    </row>
    <row r="492" spans="1:14" x14ac:dyDescent="0.25">
      <c r="A492" s="11"/>
      <c r="B492" s="12"/>
      <c r="C492" s="12"/>
      <c r="D492" s="12"/>
      <c r="E492" s="12"/>
      <c r="F492" s="12"/>
      <c r="G492" s="9" t="s">
        <v>277</v>
      </c>
      <c r="H492" s="9" t="s">
        <v>66</v>
      </c>
      <c r="I492" s="9" t="s">
        <v>18</v>
      </c>
      <c r="J492" s="3" t="s">
        <v>1876</v>
      </c>
      <c r="K492" s="13" t="s">
        <v>278</v>
      </c>
      <c r="L492" s="14" t="s">
        <v>279</v>
      </c>
      <c r="M492" s="18">
        <f t="shared" si="30"/>
        <v>1.2870370370370372E-2</v>
      </c>
      <c r="N492">
        <f t="shared" si="31"/>
        <v>1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280</v>
      </c>
      <c r="H493" s="9" t="s">
        <v>66</v>
      </c>
      <c r="I493" s="9" t="s">
        <v>18</v>
      </c>
      <c r="J493" s="3" t="s">
        <v>1876</v>
      </c>
      <c r="K493" s="13" t="s">
        <v>281</v>
      </c>
      <c r="L493" s="14" t="s">
        <v>282</v>
      </c>
      <c r="M493" s="18">
        <f t="shared" si="30"/>
        <v>2.3993055555555531E-2</v>
      </c>
      <c r="N493">
        <f t="shared" si="31"/>
        <v>6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283</v>
      </c>
      <c r="H494" s="9" t="s">
        <v>66</v>
      </c>
      <c r="I494" s="9" t="s">
        <v>18</v>
      </c>
      <c r="J494" s="3" t="s">
        <v>1876</v>
      </c>
      <c r="K494" s="13" t="s">
        <v>284</v>
      </c>
      <c r="L494" s="14" t="s">
        <v>285</v>
      </c>
      <c r="M494" s="18">
        <f t="shared" si="30"/>
        <v>4.179398148148139E-2</v>
      </c>
      <c r="N494">
        <f t="shared" si="31"/>
        <v>12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286</v>
      </c>
      <c r="H495" s="9" t="s">
        <v>66</v>
      </c>
      <c r="I495" s="9" t="s">
        <v>18</v>
      </c>
      <c r="J495" s="3" t="s">
        <v>1876</v>
      </c>
      <c r="K495" s="13" t="s">
        <v>287</v>
      </c>
      <c r="L495" s="14" t="s">
        <v>288</v>
      </c>
      <c r="M495" s="18">
        <f t="shared" si="30"/>
        <v>1.3206018518518436E-2</v>
      </c>
      <c r="N495">
        <f t="shared" si="31"/>
        <v>21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728</v>
      </c>
      <c r="H496" s="9" t="s">
        <v>66</v>
      </c>
      <c r="I496" s="9" t="s">
        <v>454</v>
      </c>
      <c r="J496" s="3" t="s">
        <v>1876</v>
      </c>
      <c r="K496" s="13" t="s">
        <v>729</v>
      </c>
      <c r="L496" s="14" t="s">
        <v>730</v>
      </c>
      <c r="M496" s="18">
        <f t="shared" si="30"/>
        <v>1.9189814814814854E-2</v>
      </c>
      <c r="N496">
        <f t="shared" si="31"/>
        <v>12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731</v>
      </c>
      <c r="H497" s="9" t="s">
        <v>66</v>
      </c>
      <c r="I497" s="9" t="s">
        <v>454</v>
      </c>
      <c r="J497" s="3" t="s">
        <v>1876</v>
      </c>
      <c r="K497" s="13" t="s">
        <v>732</v>
      </c>
      <c r="L497" s="14" t="s">
        <v>733</v>
      </c>
      <c r="M497" s="18">
        <f t="shared" si="30"/>
        <v>1.2534722222222183E-2</v>
      </c>
      <c r="N497">
        <f t="shared" si="31"/>
        <v>17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1129</v>
      </c>
      <c r="H498" s="9" t="s">
        <v>66</v>
      </c>
      <c r="I498" s="9" t="s">
        <v>887</v>
      </c>
      <c r="J498" s="3" t="s">
        <v>1876</v>
      </c>
      <c r="K498" s="28" t="s">
        <v>1130</v>
      </c>
      <c r="L498" s="29" t="s">
        <v>1131</v>
      </c>
      <c r="M498" s="30">
        <f t="shared" si="30"/>
        <v>1.2928240740740747E-2</v>
      </c>
      <c r="N498" s="31">
        <v>0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1500</v>
      </c>
      <c r="H499" s="9" t="s">
        <v>66</v>
      </c>
      <c r="I499" s="9" t="s">
        <v>1218</v>
      </c>
      <c r="J499" s="3" t="s">
        <v>1876</v>
      </c>
      <c r="K499" s="13" t="s">
        <v>1501</v>
      </c>
      <c r="L499" s="14" t="s">
        <v>1502</v>
      </c>
      <c r="M499" s="18">
        <f t="shared" si="30"/>
        <v>1.2986111111111101E-2</v>
      </c>
      <c r="N499">
        <f t="shared" si="31"/>
        <v>2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1732</v>
      </c>
      <c r="H500" s="9" t="s">
        <v>66</v>
      </c>
      <c r="I500" s="9" t="s">
        <v>1599</v>
      </c>
      <c r="J500" s="3" t="s">
        <v>1876</v>
      </c>
      <c r="K500" s="13" t="s">
        <v>1733</v>
      </c>
      <c r="L500" s="14" t="s">
        <v>1734</v>
      </c>
      <c r="M500" s="18">
        <f t="shared" si="30"/>
        <v>1.2824074074074071E-2</v>
      </c>
      <c r="N500">
        <f t="shared" si="31"/>
        <v>1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1735</v>
      </c>
      <c r="H501" s="9" t="s">
        <v>66</v>
      </c>
      <c r="I501" s="9" t="s">
        <v>1599</v>
      </c>
      <c r="J501" s="3" t="s">
        <v>1876</v>
      </c>
      <c r="K501" s="13" t="s">
        <v>1736</v>
      </c>
      <c r="L501" s="14" t="s">
        <v>1737</v>
      </c>
      <c r="M501" s="18">
        <f t="shared" si="30"/>
        <v>1.8067129629629586E-2</v>
      </c>
      <c r="N501">
        <f t="shared" si="31"/>
        <v>10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1792</v>
      </c>
      <c r="H502" s="9" t="s">
        <v>66</v>
      </c>
      <c r="I502" s="9" t="s">
        <v>1777</v>
      </c>
      <c r="J502" s="3" t="s">
        <v>1876</v>
      </c>
      <c r="K502" s="28" t="s">
        <v>1793</v>
      </c>
      <c r="L502" s="29" t="s">
        <v>1794</v>
      </c>
      <c r="M502" s="30">
        <f t="shared" si="30"/>
        <v>1.2893518518518519E-2</v>
      </c>
      <c r="N502" s="31">
        <v>0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1738</v>
      </c>
      <c r="H503" s="9" t="s">
        <v>66</v>
      </c>
      <c r="I503" s="9" t="s">
        <v>1599</v>
      </c>
      <c r="J503" s="3" t="s">
        <v>1876</v>
      </c>
      <c r="K503" s="13" t="s">
        <v>1739</v>
      </c>
      <c r="L503" s="14" t="s">
        <v>1740</v>
      </c>
      <c r="M503" s="18">
        <f t="shared" si="30"/>
        <v>1.2905092592592649E-2</v>
      </c>
      <c r="N503">
        <f t="shared" si="31"/>
        <v>17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1869</v>
      </c>
      <c r="H504" s="9" t="s">
        <v>66</v>
      </c>
      <c r="I504" s="9" t="s">
        <v>1841</v>
      </c>
      <c r="J504" s="3" t="s">
        <v>1876</v>
      </c>
      <c r="K504" s="13" t="s">
        <v>1870</v>
      </c>
      <c r="L504" s="14" t="s">
        <v>1871</v>
      </c>
      <c r="M504" s="18">
        <f t="shared" si="30"/>
        <v>1.478009259259272E-2</v>
      </c>
      <c r="N504">
        <f t="shared" si="31"/>
        <v>17</v>
      </c>
    </row>
    <row r="505" spans="1:14" x14ac:dyDescent="0.25">
      <c r="A505" s="11"/>
      <c r="B505" s="12"/>
      <c r="C505" s="9" t="s">
        <v>289</v>
      </c>
      <c r="D505" s="9" t="s">
        <v>290</v>
      </c>
      <c r="E505" s="9" t="s">
        <v>290</v>
      </c>
      <c r="F505" s="9" t="s">
        <v>15</v>
      </c>
      <c r="G505" s="10" t="s">
        <v>12</v>
      </c>
      <c r="H505" s="5"/>
      <c r="I505" s="5"/>
      <c r="J505" s="6"/>
      <c r="K505" s="7"/>
      <c r="L505" s="8"/>
    </row>
    <row r="506" spans="1:14" x14ac:dyDescent="0.25">
      <c r="A506" s="11"/>
      <c r="B506" s="12"/>
      <c r="C506" s="12"/>
      <c r="D506" s="12"/>
      <c r="E506" s="12"/>
      <c r="F506" s="12"/>
      <c r="G506" s="9" t="s">
        <v>291</v>
      </c>
      <c r="H506" s="9" t="s">
        <v>66</v>
      </c>
      <c r="I506" s="9" t="s">
        <v>18</v>
      </c>
      <c r="J506" s="3" t="s">
        <v>1876</v>
      </c>
      <c r="K506" s="13" t="s">
        <v>292</v>
      </c>
      <c r="L506" s="14" t="s">
        <v>293</v>
      </c>
      <c r="M506" s="18">
        <f t="shared" si="30"/>
        <v>2.1504629629629624E-2</v>
      </c>
      <c r="N506">
        <f t="shared" si="31"/>
        <v>6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294</v>
      </c>
      <c r="H507" s="9" t="s">
        <v>66</v>
      </c>
      <c r="I507" s="9" t="s">
        <v>18</v>
      </c>
      <c r="J507" s="3" t="s">
        <v>1876</v>
      </c>
      <c r="K507" s="13" t="s">
        <v>295</v>
      </c>
      <c r="L507" s="14" t="s">
        <v>296</v>
      </c>
      <c r="M507" s="18">
        <f t="shared" si="30"/>
        <v>2.4201388888888842E-2</v>
      </c>
      <c r="N507">
        <f t="shared" si="31"/>
        <v>10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1132</v>
      </c>
      <c r="H508" s="9" t="s">
        <v>66</v>
      </c>
      <c r="I508" s="9" t="s">
        <v>887</v>
      </c>
      <c r="J508" s="3" t="s">
        <v>1876</v>
      </c>
      <c r="K508" s="13" t="s">
        <v>1133</v>
      </c>
      <c r="L508" s="14" t="s">
        <v>1134</v>
      </c>
      <c r="M508" s="18">
        <f t="shared" si="30"/>
        <v>1.741898148148148E-2</v>
      </c>
      <c r="N508">
        <f t="shared" si="31"/>
        <v>1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1135</v>
      </c>
      <c r="H509" s="9" t="s">
        <v>66</v>
      </c>
      <c r="I509" s="9" t="s">
        <v>887</v>
      </c>
      <c r="J509" s="3" t="s">
        <v>1876</v>
      </c>
      <c r="K509" s="13" t="s">
        <v>1136</v>
      </c>
      <c r="L509" s="14" t="s">
        <v>1137</v>
      </c>
      <c r="M509" s="18">
        <f t="shared" si="30"/>
        <v>1.3148148148148187E-2</v>
      </c>
      <c r="N509">
        <f t="shared" si="31"/>
        <v>5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1138</v>
      </c>
      <c r="H510" s="9" t="s">
        <v>66</v>
      </c>
      <c r="I510" s="9" t="s">
        <v>887</v>
      </c>
      <c r="J510" s="3" t="s">
        <v>1876</v>
      </c>
      <c r="K510" s="13" t="s">
        <v>1139</v>
      </c>
      <c r="L510" s="14" t="s">
        <v>1140</v>
      </c>
      <c r="M510" s="18">
        <f t="shared" si="30"/>
        <v>1.8958333333333299E-2</v>
      </c>
      <c r="N510">
        <f t="shared" si="31"/>
        <v>9</v>
      </c>
    </row>
    <row r="511" spans="1:14" x14ac:dyDescent="0.25">
      <c r="A511" s="11"/>
      <c r="B511" s="12"/>
      <c r="C511" s="9" t="s">
        <v>297</v>
      </c>
      <c r="D511" s="9" t="s">
        <v>298</v>
      </c>
      <c r="E511" s="9" t="s">
        <v>298</v>
      </c>
      <c r="F511" s="9" t="s">
        <v>15</v>
      </c>
      <c r="G511" s="10" t="s">
        <v>12</v>
      </c>
      <c r="H511" s="5"/>
      <c r="I511" s="5"/>
      <c r="J511" s="6"/>
      <c r="K511" s="7"/>
      <c r="L511" s="8"/>
    </row>
    <row r="512" spans="1:14" x14ac:dyDescent="0.25">
      <c r="A512" s="11"/>
      <c r="B512" s="12"/>
      <c r="C512" s="12"/>
      <c r="D512" s="12"/>
      <c r="E512" s="12"/>
      <c r="F512" s="12"/>
      <c r="G512" s="9" t="s">
        <v>299</v>
      </c>
      <c r="H512" s="9" t="s">
        <v>66</v>
      </c>
      <c r="I512" s="9" t="s">
        <v>18</v>
      </c>
      <c r="J512" s="3" t="s">
        <v>1876</v>
      </c>
      <c r="K512" s="13" t="s">
        <v>300</v>
      </c>
      <c r="L512" s="14" t="s">
        <v>301</v>
      </c>
      <c r="M512" s="18">
        <f t="shared" si="30"/>
        <v>1.4756944444444531E-2</v>
      </c>
      <c r="N512">
        <f t="shared" si="31"/>
        <v>20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734</v>
      </c>
      <c r="H513" s="9" t="s">
        <v>66</v>
      </c>
      <c r="I513" s="9" t="s">
        <v>454</v>
      </c>
      <c r="J513" s="3" t="s">
        <v>1876</v>
      </c>
      <c r="K513" s="13" t="s">
        <v>735</v>
      </c>
      <c r="L513" s="14" t="s">
        <v>736</v>
      </c>
      <c r="M513" s="18">
        <f t="shared" si="30"/>
        <v>1.7928240740740745E-2</v>
      </c>
      <c r="N513">
        <f t="shared" si="31"/>
        <v>2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737</v>
      </c>
      <c r="H514" s="9" t="s">
        <v>66</v>
      </c>
      <c r="I514" s="9" t="s">
        <v>454</v>
      </c>
      <c r="J514" s="3" t="s">
        <v>1876</v>
      </c>
      <c r="K514" s="13" t="s">
        <v>738</v>
      </c>
      <c r="L514" s="14" t="s">
        <v>739</v>
      </c>
      <c r="M514" s="18">
        <f t="shared" si="30"/>
        <v>1.3865740740740734E-2</v>
      </c>
      <c r="N514">
        <f t="shared" si="31"/>
        <v>4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740</v>
      </c>
      <c r="H515" s="9" t="s">
        <v>66</v>
      </c>
      <c r="I515" s="9" t="s">
        <v>454</v>
      </c>
      <c r="J515" s="3" t="s">
        <v>1876</v>
      </c>
      <c r="K515" s="13" t="s">
        <v>126</v>
      </c>
      <c r="L515" s="14" t="s">
        <v>741</v>
      </c>
      <c r="M515" s="18">
        <f t="shared" ref="M515:M578" si="32">L515-K515</f>
        <v>2.6018518518518552E-2</v>
      </c>
      <c r="N515">
        <f t="shared" ref="N515:N578" si="33">HOUR(K515)</f>
        <v>6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742</v>
      </c>
      <c r="H516" s="9" t="s">
        <v>66</v>
      </c>
      <c r="I516" s="9" t="s">
        <v>454</v>
      </c>
      <c r="J516" s="3" t="s">
        <v>1876</v>
      </c>
      <c r="K516" s="13" t="s">
        <v>743</v>
      </c>
      <c r="L516" s="14" t="s">
        <v>744</v>
      </c>
      <c r="M516" s="18">
        <f t="shared" si="32"/>
        <v>2.2685185185185253E-2</v>
      </c>
      <c r="N516">
        <f t="shared" si="33"/>
        <v>19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745</v>
      </c>
      <c r="H517" s="9" t="s">
        <v>66</v>
      </c>
      <c r="I517" s="9" t="s">
        <v>454</v>
      </c>
      <c r="J517" s="3" t="s">
        <v>1876</v>
      </c>
      <c r="K517" s="13" t="s">
        <v>746</v>
      </c>
      <c r="L517" s="14" t="s">
        <v>747</v>
      </c>
      <c r="M517" s="18">
        <f t="shared" si="32"/>
        <v>1.4918981481481519E-2</v>
      </c>
      <c r="N517">
        <f t="shared" si="33"/>
        <v>22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1141</v>
      </c>
      <c r="H518" s="9" t="s">
        <v>66</v>
      </c>
      <c r="I518" s="9" t="s">
        <v>887</v>
      </c>
      <c r="J518" s="3" t="s">
        <v>1876</v>
      </c>
      <c r="K518" s="13" t="s">
        <v>1142</v>
      </c>
      <c r="L518" s="14" t="s">
        <v>1143</v>
      </c>
      <c r="M518" s="18">
        <f t="shared" si="32"/>
        <v>2.4895833333333339E-2</v>
      </c>
      <c r="N518">
        <f t="shared" si="33"/>
        <v>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1144</v>
      </c>
      <c r="H519" s="9" t="s">
        <v>66</v>
      </c>
      <c r="I519" s="9" t="s">
        <v>887</v>
      </c>
      <c r="J519" s="3" t="s">
        <v>1876</v>
      </c>
      <c r="K519" s="13" t="s">
        <v>1145</v>
      </c>
      <c r="L519" s="14" t="s">
        <v>1146</v>
      </c>
      <c r="M519" s="18">
        <f t="shared" si="32"/>
        <v>1.7789351851851876E-2</v>
      </c>
      <c r="N519">
        <f t="shared" si="33"/>
        <v>6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1147</v>
      </c>
      <c r="H520" s="9" t="s">
        <v>66</v>
      </c>
      <c r="I520" s="9" t="s">
        <v>887</v>
      </c>
      <c r="J520" s="3" t="s">
        <v>1876</v>
      </c>
      <c r="K520" s="13" t="s">
        <v>1148</v>
      </c>
      <c r="L520" s="14" t="s">
        <v>1149</v>
      </c>
      <c r="M520" s="18">
        <f t="shared" si="32"/>
        <v>1.2534722222222183E-2</v>
      </c>
      <c r="N520">
        <f t="shared" si="33"/>
        <v>18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1503</v>
      </c>
      <c r="H521" s="9" t="s">
        <v>66</v>
      </c>
      <c r="I521" s="9" t="s">
        <v>1218</v>
      </c>
      <c r="J521" s="3" t="s">
        <v>1876</v>
      </c>
      <c r="K521" s="13" t="s">
        <v>1504</v>
      </c>
      <c r="L521" s="14" t="s">
        <v>1505</v>
      </c>
      <c r="M521" s="18">
        <f t="shared" si="32"/>
        <v>1.5740740740740722E-2</v>
      </c>
      <c r="N521">
        <f t="shared" si="33"/>
        <v>6</v>
      </c>
    </row>
    <row r="522" spans="1:14" x14ac:dyDescent="0.25">
      <c r="A522" s="11"/>
      <c r="B522" s="12"/>
      <c r="C522" s="9" t="s">
        <v>135</v>
      </c>
      <c r="D522" s="9" t="s">
        <v>136</v>
      </c>
      <c r="E522" s="9" t="s">
        <v>136</v>
      </c>
      <c r="F522" s="9" t="s">
        <v>15</v>
      </c>
      <c r="G522" s="10" t="s">
        <v>12</v>
      </c>
      <c r="H522" s="5"/>
      <c r="I522" s="5"/>
      <c r="J522" s="6"/>
      <c r="K522" s="7"/>
      <c r="L522" s="8"/>
    </row>
    <row r="523" spans="1:14" x14ac:dyDescent="0.25">
      <c r="A523" s="11"/>
      <c r="B523" s="12"/>
      <c r="C523" s="12"/>
      <c r="D523" s="12"/>
      <c r="E523" s="12"/>
      <c r="F523" s="12"/>
      <c r="G523" s="9" t="s">
        <v>302</v>
      </c>
      <c r="H523" s="9" t="s">
        <v>66</v>
      </c>
      <c r="I523" s="9" t="s">
        <v>18</v>
      </c>
      <c r="J523" s="3" t="s">
        <v>1876</v>
      </c>
      <c r="K523" s="13" t="s">
        <v>303</v>
      </c>
      <c r="L523" s="14" t="s">
        <v>304</v>
      </c>
      <c r="M523" s="18">
        <f t="shared" si="32"/>
        <v>1.9687500000000024E-2</v>
      </c>
      <c r="N523">
        <f t="shared" si="33"/>
        <v>10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305</v>
      </c>
      <c r="H524" s="9" t="s">
        <v>66</v>
      </c>
      <c r="I524" s="9" t="s">
        <v>18</v>
      </c>
      <c r="J524" s="3" t="s">
        <v>1876</v>
      </c>
      <c r="K524" s="13" t="s">
        <v>306</v>
      </c>
      <c r="L524" s="14" t="s">
        <v>307</v>
      </c>
      <c r="M524" s="18">
        <f t="shared" si="32"/>
        <v>2.1006944444444509E-2</v>
      </c>
      <c r="N524">
        <f t="shared" si="33"/>
        <v>17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748</v>
      </c>
      <c r="H525" s="9" t="s">
        <v>66</v>
      </c>
      <c r="I525" s="9" t="s">
        <v>454</v>
      </c>
      <c r="J525" s="3" t="s">
        <v>1876</v>
      </c>
      <c r="K525" s="13" t="s">
        <v>749</v>
      </c>
      <c r="L525" s="14" t="s">
        <v>750</v>
      </c>
      <c r="M525" s="18">
        <f t="shared" si="32"/>
        <v>2.0960648148148131E-2</v>
      </c>
      <c r="N525">
        <f t="shared" si="33"/>
        <v>19</v>
      </c>
    </row>
    <row r="526" spans="1:14" x14ac:dyDescent="0.25">
      <c r="A526" s="11"/>
      <c r="B526" s="12"/>
      <c r="C526" s="9" t="s">
        <v>143</v>
      </c>
      <c r="D526" s="9" t="s">
        <v>144</v>
      </c>
      <c r="E526" s="9" t="s">
        <v>144</v>
      </c>
      <c r="F526" s="9" t="s">
        <v>15</v>
      </c>
      <c r="G526" s="10" t="s">
        <v>12</v>
      </c>
      <c r="H526" s="5"/>
      <c r="I526" s="5"/>
      <c r="J526" s="6"/>
      <c r="K526" s="7"/>
      <c r="L526" s="8"/>
    </row>
    <row r="527" spans="1:14" x14ac:dyDescent="0.25">
      <c r="A527" s="11"/>
      <c r="B527" s="12"/>
      <c r="C527" s="12"/>
      <c r="D527" s="12"/>
      <c r="E527" s="12"/>
      <c r="F527" s="12"/>
      <c r="G527" s="9" t="s">
        <v>308</v>
      </c>
      <c r="H527" s="9" t="s">
        <v>66</v>
      </c>
      <c r="I527" s="9" t="s">
        <v>18</v>
      </c>
      <c r="J527" s="3" t="s">
        <v>1876</v>
      </c>
      <c r="K527" s="13" t="s">
        <v>309</v>
      </c>
      <c r="L527" s="14" t="s">
        <v>310</v>
      </c>
      <c r="M527" s="18">
        <f t="shared" si="32"/>
        <v>2.2627314814814781E-2</v>
      </c>
      <c r="N527">
        <f t="shared" si="33"/>
        <v>7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751</v>
      </c>
      <c r="H528" s="9" t="s">
        <v>66</v>
      </c>
      <c r="I528" s="9" t="s">
        <v>454</v>
      </c>
      <c r="J528" s="3" t="s">
        <v>1876</v>
      </c>
      <c r="K528" s="13" t="s">
        <v>752</v>
      </c>
      <c r="L528" s="14" t="s">
        <v>753</v>
      </c>
      <c r="M528" s="18">
        <f t="shared" si="32"/>
        <v>2.6226851851851918E-2</v>
      </c>
      <c r="N528">
        <f t="shared" si="33"/>
        <v>8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1150</v>
      </c>
      <c r="H529" s="9" t="s">
        <v>66</v>
      </c>
      <c r="I529" s="9" t="s">
        <v>887</v>
      </c>
      <c r="J529" s="3" t="s">
        <v>1876</v>
      </c>
      <c r="K529" s="13" t="s">
        <v>1151</v>
      </c>
      <c r="L529" s="14" t="s">
        <v>1152</v>
      </c>
      <c r="M529" s="18">
        <f t="shared" si="32"/>
        <v>1.6620370370370396E-2</v>
      </c>
      <c r="N529">
        <f t="shared" si="33"/>
        <v>7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1506</v>
      </c>
      <c r="H530" s="9" t="s">
        <v>66</v>
      </c>
      <c r="I530" s="9" t="s">
        <v>1218</v>
      </c>
      <c r="J530" s="3" t="s">
        <v>1876</v>
      </c>
      <c r="K530" s="13" t="s">
        <v>1507</v>
      </c>
      <c r="L530" s="14" t="s">
        <v>1508</v>
      </c>
      <c r="M530" s="18">
        <f t="shared" si="32"/>
        <v>3.2083333333333353E-2</v>
      </c>
      <c r="N530">
        <f t="shared" si="33"/>
        <v>7</v>
      </c>
    </row>
    <row r="531" spans="1:14" x14ac:dyDescent="0.25">
      <c r="A531" s="11"/>
      <c r="B531" s="12"/>
      <c r="C531" s="9" t="s">
        <v>754</v>
      </c>
      <c r="D531" s="9" t="s">
        <v>755</v>
      </c>
      <c r="E531" s="9" t="s">
        <v>755</v>
      </c>
      <c r="F531" s="9" t="s">
        <v>15</v>
      </c>
      <c r="G531" s="10" t="s">
        <v>12</v>
      </c>
      <c r="H531" s="5"/>
      <c r="I531" s="5"/>
      <c r="J531" s="6"/>
      <c r="K531" s="7"/>
      <c r="L531" s="8"/>
    </row>
    <row r="532" spans="1:14" x14ac:dyDescent="0.25">
      <c r="A532" s="11"/>
      <c r="B532" s="12"/>
      <c r="C532" s="12"/>
      <c r="D532" s="12"/>
      <c r="E532" s="12"/>
      <c r="F532" s="12"/>
      <c r="G532" s="9" t="s">
        <v>756</v>
      </c>
      <c r="H532" s="9" t="s">
        <v>66</v>
      </c>
      <c r="I532" s="9" t="s">
        <v>454</v>
      </c>
      <c r="J532" s="3" t="s">
        <v>1876</v>
      </c>
      <c r="K532" s="13" t="s">
        <v>757</v>
      </c>
      <c r="L532" s="14" t="s">
        <v>758</v>
      </c>
      <c r="M532" s="18">
        <f t="shared" si="32"/>
        <v>1.5787037037037099E-2</v>
      </c>
      <c r="N532">
        <f t="shared" si="33"/>
        <v>7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759</v>
      </c>
      <c r="H533" s="9" t="s">
        <v>66</v>
      </c>
      <c r="I533" s="9" t="s">
        <v>454</v>
      </c>
      <c r="J533" s="3" t="s">
        <v>1876</v>
      </c>
      <c r="K533" s="13" t="s">
        <v>760</v>
      </c>
      <c r="L533" s="14" t="s">
        <v>761</v>
      </c>
      <c r="M533" s="18">
        <f t="shared" si="32"/>
        <v>2.5057870370370439E-2</v>
      </c>
      <c r="N533">
        <f t="shared" si="33"/>
        <v>9</v>
      </c>
    </row>
    <row r="534" spans="1:14" x14ac:dyDescent="0.25">
      <c r="A534" s="11"/>
      <c r="B534" s="12"/>
      <c r="C534" s="9" t="s">
        <v>311</v>
      </c>
      <c r="D534" s="9" t="s">
        <v>312</v>
      </c>
      <c r="E534" s="10" t="s">
        <v>12</v>
      </c>
      <c r="F534" s="5"/>
      <c r="G534" s="5"/>
      <c r="H534" s="5"/>
      <c r="I534" s="5"/>
      <c r="J534" s="6"/>
      <c r="K534" s="7"/>
      <c r="L534" s="8"/>
    </row>
    <row r="535" spans="1:14" x14ac:dyDescent="0.25">
      <c r="A535" s="11"/>
      <c r="B535" s="12"/>
      <c r="C535" s="12"/>
      <c r="D535" s="12"/>
      <c r="E535" s="9" t="s">
        <v>313</v>
      </c>
      <c r="F535" s="9" t="s">
        <v>15</v>
      </c>
      <c r="G535" s="10" t="s">
        <v>12</v>
      </c>
      <c r="H535" s="5"/>
      <c r="I535" s="5"/>
      <c r="J535" s="6"/>
      <c r="K535" s="7"/>
      <c r="L535" s="8"/>
    </row>
    <row r="536" spans="1:14" x14ac:dyDescent="0.25">
      <c r="A536" s="11"/>
      <c r="B536" s="12"/>
      <c r="C536" s="12"/>
      <c r="D536" s="12"/>
      <c r="E536" s="12"/>
      <c r="F536" s="12"/>
      <c r="G536" s="9" t="s">
        <v>314</v>
      </c>
      <c r="H536" s="9" t="s">
        <v>66</v>
      </c>
      <c r="I536" s="9" t="s">
        <v>18</v>
      </c>
      <c r="J536" s="3" t="s">
        <v>1876</v>
      </c>
      <c r="K536" s="13" t="s">
        <v>315</v>
      </c>
      <c r="L536" s="14" t="s">
        <v>316</v>
      </c>
      <c r="M536" s="18">
        <f t="shared" si="32"/>
        <v>2.6620370370370378E-2</v>
      </c>
      <c r="N536">
        <f t="shared" si="33"/>
        <v>4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317</v>
      </c>
      <c r="H537" s="9" t="s">
        <v>66</v>
      </c>
      <c r="I537" s="9" t="s">
        <v>18</v>
      </c>
      <c r="J537" s="3" t="s">
        <v>1876</v>
      </c>
      <c r="K537" s="13" t="s">
        <v>318</v>
      </c>
      <c r="L537" s="14" t="s">
        <v>319</v>
      </c>
      <c r="M537" s="18">
        <f t="shared" si="32"/>
        <v>2.9664351851851789E-2</v>
      </c>
      <c r="N537">
        <f t="shared" si="33"/>
        <v>6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320</v>
      </c>
      <c r="H538" s="9" t="s">
        <v>321</v>
      </c>
      <c r="I538" s="9" t="s">
        <v>18</v>
      </c>
      <c r="J538" s="3" t="s">
        <v>1876</v>
      </c>
      <c r="K538" s="13" t="s">
        <v>322</v>
      </c>
      <c r="L538" s="14" t="s">
        <v>323</v>
      </c>
      <c r="M538" s="18">
        <f t="shared" si="32"/>
        <v>2.0127314814814834E-2</v>
      </c>
      <c r="N538">
        <f t="shared" si="33"/>
        <v>9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324</v>
      </c>
      <c r="H539" s="9" t="s">
        <v>321</v>
      </c>
      <c r="I539" s="9" t="s">
        <v>18</v>
      </c>
      <c r="J539" s="3" t="s">
        <v>1876</v>
      </c>
      <c r="K539" s="13" t="s">
        <v>325</v>
      </c>
      <c r="L539" s="14" t="s">
        <v>326</v>
      </c>
      <c r="M539" s="18">
        <f t="shared" si="32"/>
        <v>2.0902777777777826E-2</v>
      </c>
      <c r="N539">
        <f t="shared" si="33"/>
        <v>10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327</v>
      </c>
      <c r="H540" s="9" t="s">
        <v>321</v>
      </c>
      <c r="I540" s="9" t="s">
        <v>18</v>
      </c>
      <c r="J540" s="3" t="s">
        <v>1876</v>
      </c>
      <c r="K540" s="13" t="s">
        <v>328</v>
      </c>
      <c r="L540" s="14" t="s">
        <v>329</v>
      </c>
      <c r="M540" s="18">
        <f t="shared" si="32"/>
        <v>2.0428240740740733E-2</v>
      </c>
      <c r="N540">
        <f t="shared" si="33"/>
        <v>10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330</v>
      </c>
      <c r="H541" s="9" t="s">
        <v>321</v>
      </c>
      <c r="I541" s="9" t="s">
        <v>18</v>
      </c>
      <c r="J541" s="3" t="s">
        <v>1876</v>
      </c>
      <c r="K541" s="13" t="s">
        <v>331</v>
      </c>
      <c r="L541" s="14" t="s">
        <v>332</v>
      </c>
      <c r="M541" s="18">
        <f t="shared" si="32"/>
        <v>3.5312499999999913E-2</v>
      </c>
      <c r="N541">
        <f t="shared" si="33"/>
        <v>11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333</v>
      </c>
      <c r="H542" s="9" t="s">
        <v>66</v>
      </c>
      <c r="I542" s="9" t="s">
        <v>18</v>
      </c>
      <c r="J542" s="3" t="s">
        <v>1876</v>
      </c>
      <c r="K542" s="13" t="s">
        <v>334</v>
      </c>
      <c r="L542" s="14" t="s">
        <v>335</v>
      </c>
      <c r="M542" s="18">
        <f t="shared" si="32"/>
        <v>4.4907407407407396E-2</v>
      </c>
      <c r="N542">
        <f t="shared" si="33"/>
        <v>13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336</v>
      </c>
      <c r="H543" s="9" t="s">
        <v>321</v>
      </c>
      <c r="I543" s="9" t="s">
        <v>18</v>
      </c>
      <c r="J543" s="3" t="s">
        <v>1876</v>
      </c>
      <c r="K543" s="13" t="s">
        <v>337</v>
      </c>
      <c r="L543" s="14" t="s">
        <v>338</v>
      </c>
      <c r="M543" s="18">
        <f t="shared" si="32"/>
        <v>2.690972222222221E-2</v>
      </c>
      <c r="N543">
        <f t="shared" si="33"/>
        <v>20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762</v>
      </c>
      <c r="H544" s="9" t="s">
        <v>321</v>
      </c>
      <c r="I544" s="9" t="s">
        <v>454</v>
      </c>
      <c r="J544" s="3" t="s">
        <v>1876</v>
      </c>
      <c r="K544" s="13" t="s">
        <v>763</v>
      </c>
      <c r="L544" s="14" t="s">
        <v>764</v>
      </c>
      <c r="M544" s="18">
        <f t="shared" si="32"/>
        <v>1.5891203703703727E-2</v>
      </c>
      <c r="N544">
        <f t="shared" si="33"/>
        <v>5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765</v>
      </c>
      <c r="H545" s="9" t="s">
        <v>321</v>
      </c>
      <c r="I545" s="9" t="s">
        <v>454</v>
      </c>
      <c r="J545" s="3" t="s">
        <v>1876</v>
      </c>
      <c r="K545" s="13" t="s">
        <v>766</v>
      </c>
      <c r="L545" s="14" t="s">
        <v>767</v>
      </c>
      <c r="M545" s="18">
        <f t="shared" si="32"/>
        <v>1.7245370370370383E-2</v>
      </c>
      <c r="N545">
        <f t="shared" si="33"/>
        <v>5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768</v>
      </c>
      <c r="H546" s="9" t="s">
        <v>321</v>
      </c>
      <c r="I546" s="9" t="s">
        <v>454</v>
      </c>
      <c r="J546" s="3" t="s">
        <v>1876</v>
      </c>
      <c r="K546" s="13" t="s">
        <v>769</v>
      </c>
      <c r="L546" s="14" t="s">
        <v>770</v>
      </c>
      <c r="M546" s="18">
        <f t="shared" si="32"/>
        <v>1.7372685185185199E-2</v>
      </c>
      <c r="N546">
        <f t="shared" si="33"/>
        <v>17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1153</v>
      </c>
      <c r="H547" s="9" t="s">
        <v>321</v>
      </c>
      <c r="I547" s="9" t="s">
        <v>887</v>
      </c>
      <c r="J547" s="3" t="s">
        <v>1876</v>
      </c>
      <c r="K547" s="13" t="s">
        <v>1154</v>
      </c>
      <c r="L547" s="14" t="s">
        <v>1155</v>
      </c>
      <c r="M547" s="18">
        <f t="shared" si="32"/>
        <v>2.2430555555555565E-2</v>
      </c>
      <c r="N547">
        <f t="shared" si="33"/>
        <v>5</v>
      </c>
    </row>
    <row r="548" spans="1:14" x14ac:dyDescent="0.25">
      <c r="A548" s="11"/>
      <c r="B548" s="12"/>
      <c r="C548" s="12"/>
      <c r="D548" s="12"/>
      <c r="E548" s="9" t="s">
        <v>312</v>
      </c>
      <c r="F548" s="9" t="s">
        <v>15</v>
      </c>
      <c r="G548" s="10" t="s">
        <v>12</v>
      </c>
      <c r="H548" s="5"/>
      <c r="I548" s="5"/>
      <c r="J548" s="6"/>
      <c r="K548" s="7"/>
      <c r="L548" s="8"/>
    </row>
    <row r="549" spans="1:14" x14ac:dyDescent="0.25">
      <c r="A549" s="11"/>
      <c r="B549" s="12"/>
      <c r="C549" s="12"/>
      <c r="D549" s="12"/>
      <c r="E549" s="12"/>
      <c r="F549" s="12"/>
      <c r="G549" s="9" t="s">
        <v>339</v>
      </c>
      <c r="H549" s="9" t="s">
        <v>321</v>
      </c>
      <c r="I549" s="9" t="s">
        <v>18</v>
      </c>
      <c r="J549" s="3" t="s">
        <v>1876</v>
      </c>
      <c r="K549" s="13" t="s">
        <v>340</v>
      </c>
      <c r="L549" s="14" t="s">
        <v>341</v>
      </c>
      <c r="M549" s="18">
        <f t="shared" si="32"/>
        <v>1.8842592592592577E-2</v>
      </c>
      <c r="N549">
        <f t="shared" si="33"/>
        <v>9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342</v>
      </c>
      <c r="H550" s="9" t="s">
        <v>321</v>
      </c>
      <c r="I550" s="9" t="s">
        <v>18</v>
      </c>
      <c r="J550" s="3" t="s">
        <v>1876</v>
      </c>
      <c r="K550" s="13" t="s">
        <v>343</v>
      </c>
      <c r="L550" s="14" t="s">
        <v>344</v>
      </c>
      <c r="M550" s="18">
        <f t="shared" si="32"/>
        <v>4.2442129629629621E-2</v>
      </c>
      <c r="N550">
        <f t="shared" si="33"/>
        <v>11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345</v>
      </c>
      <c r="H551" s="9" t="s">
        <v>321</v>
      </c>
      <c r="I551" s="9" t="s">
        <v>18</v>
      </c>
      <c r="J551" s="3" t="s">
        <v>1876</v>
      </c>
      <c r="K551" s="13" t="s">
        <v>346</v>
      </c>
      <c r="L551" s="14" t="s">
        <v>347</v>
      </c>
      <c r="M551" s="18">
        <f t="shared" si="32"/>
        <v>3.5150462962962981E-2</v>
      </c>
      <c r="N551">
        <f t="shared" si="33"/>
        <v>13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348</v>
      </c>
      <c r="H552" s="9" t="s">
        <v>321</v>
      </c>
      <c r="I552" s="9" t="s">
        <v>18</v>
      </c>
      <c r="J552" s="3" t="s">
        <v>1876</v>
      </c>
      <c r="K552" s="13" t="s">
        <v>349</v>
      </c>
      <c r="L552" s="14" t="s">
        <v>350</v>
      </c>
      <c r="M552" s="18">
        <f t="shared" si="32"/>
        <v>1.5752314814814872E-2</v>
      </c>
      <c r="N552">
        <f t="shared" si="33"/>
        <v>15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771</v>
      </c>
      <c r="H553" s="9" t="s">
        <v>321</v>
      </c>
      <c r="I553" s="9" t="s">
        <v>454</v>
      </c>
      <c r="J553" s="3" t="s">
        <v>1876</v>
      </c>
      <c r="K553" s="13" t="s">
        <v>772</v>
      </c>
      <c r="L553" s="14" t="s">
        <v>773</v>
      </c>
      <c r="M553" s="18">
        <f t="shared" si="32"/>
        <v>1.7118055555555567E-2</v>
      </c>
      <c r="N553">
        <f t="shared" si="33"/>
        <v>19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774</v>
      </c>
      <c r="H554" s="9" t="s">
        <v>321</v>
      </c>
      <c r="I554" s="9" t="s">
        <v>454</v>
      </c>
      <c r="J554" s="3" t="s">
        <v>1876</v>
      </c>
      <c r="K554" s="13" t="s">
        <v>775</v>
      </c>
      <c r="L554" s="14" t="s">
        <v>776</v>
      </c>
      <c r="M554" s="18">
        <f t="shared" si="32"/>
        <v>2.4583333333333346E-2</v>
      </c>
      <c r="N554">
        <f t="shared" si="33"/>
        <v>8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777</v>
      </c>
      <c r="H555" s="9" t="s">
        <v>321</v>
      </c>
      <c r="I555" s="9" t="s">
        <v>454</v>
      </c>
      <c r="J555" s="3" t="s">
        <v>1876</v>
      </c>
      <c r="K555" s="13" t="s">
        <v>778</v>
      </c>
      <c r="L555" s="14" t="s">
        <v>779</v>
      </c>
      <c r="M555" s="18">
        <f t="shared" si="32"/>
        <v>2.5567129629629648E-2</v>
      </c>
      <c r="N555">
        <f t="shared" si="33"/>
        <v>11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780</v>
      </c>
      <c r="H556" s="9" t="s">
        <v>321</v>
      </c>
      <c r="I556" s="9" t="s">
        <v>454</v>
      </c>
      <c r="J556" s="3" t="s">
        <v>1876</v>
      </c>
      <c r="K556" s="13" t="s">
        <v>781</v>
      </c>
      <c r="L556" s="14" t="s">
        <v>782</v>
      </c>
      <c r="M556" s="18">
        <f t="shared" si="32"/>
        <v>1.7152777777777795E-2</v>
      </c>
      <c r="N556">
        <f t="shared" si="33"/>
        <v>15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1156</v>
      </c>
      <c r="H557" s="9" t="s">
        <v>66</v>
      </c>
      <c r="I557" s="9" t="s">
        <v>887</v>
      </c>
      <c r="J557" s="3" t="s">
        <v>1876</v>
      </c>
      <c r="K557" s="13" t="s">
        <v>1157</v>
      </c>
      <c r="L557" s="14" t="s">
        <v>1158</v>
      </c>
      <c r="M557" s="18">
        <f t="shared" si="32"/>
        <v>1.5266203703703685E-2</v>
      </c>
      <c r="N557">
        <f t="shared" si="33"/>
        <v>9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1159</v>
      </c>
      <c r="H558" s="9" t="s">
        <v>321</v>
      </c>
      <c r="I558" s="9" t="s">
        <v>887</v>
      </c>
      <c r="J558" s="3" t="s">
        <v>1876</v>
      </c>
      <c r="K558" s="13" t="s">
        <v>1160</v>
      </c>
      <c r="L558" s="14" t="s">
        <v>1161</v>
      </c>
      <c r="M558" s="18">
        <f t="shared" si="32"/>
        <v>2.285879629629628E-2</v>
      </c>
      <c r="N558">
        <f t="shared" si="33"/>
        <v>10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1162</v>
      </c>
      <c r="H559" s="9" t="s">
        <v>321</v>
      </c>
      <c r="I559" s="9" t="s">
        <v>887</v>
      </c>
      <c r="J559" s="3" t="s">
        <v>1876</v>
      </c>
      <c r="K559" s="13" t="s">
        <v>1163</v>
      </c>
      <c r="L559" s="14" t="s">
        <v>1164</v>
      </c>
      <c r="M559" s="18">
        <f t="shared" si="32"/>
        <v>2.0381944444444411E-2</v>
      </c>
      <c r="N559">
        <f t="shared" si="33"/>
        <v>14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1165</v>
      </c>
      <c r="H560" s="9" t="s">
        <v>321</v>
      </c>
      <c r="I560" s="9" t="s">
        <v>887</v>
      </c>
      <c r="J560" s="3" t="s">
        <v>1876</v>
      </c>
      <c r="K560" s="13" t="s">
        <v>1166</v>
      </c>
      <c r="L560" s="14" t="s">
        <v>1167</v>
      </c>
      <c r="M560" s="18">
        <f t="shared" si="32"/>
        <v>1.6157407407407343E-2</v>
      </c>
      <c r="N560">
        <f t="shared" si="33"/>
        <v>17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1509</v>
      </c>
      <c r="H561" s="9" t="s">
        <v>321</v>
      </c>
      <c r="I561" s="9" t="s">
        <v>1218</v>
      </c>
      <c r="J561" s="3" t="s">
        <v>1876</v>
      </c>
      <c r="K561" s="13" t="s">
        <v>1510</v>
      </c>
      <c r="L561" s="14" t="s">
        <v>1511</v>
      </c>
      <c r="M561" s="18">
        <f t="shared" si="32"/>
        <v>1.4907407407407369E-2</v>
      </c>
      <c r="N561">
        <f t="shared" si="33"/>
        <v>9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1512</v>
      </c>
      <c r="H562" s="9" t="s">
        <v>66</v>
      </c>
      <c r="I562" s="9" t="s">
        <v>1218</v>
      </c>
      <c r="J562" s="3" t="s">
        <v>1876</v>
      </c>
      <c r="K562" s="13" t="s">
        <v>1513</v>
      </c>
      <c r="L562" s="14" t="s">
        <v>1514</v>
      </c>
      <c r="M562" s="18">
        <f t="shared" si="32"/>
        <v>2.8946759259259269E-2</v>
      </c>
      <c r="N562">
        <f t="shared" si="33"/>
        <v>12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1515</v>
      </c>
      <c r="H563" s="9" t="s">
        <v>321</v>
      </c>
      <c r="I563" s="9" t="s">
        <v>1218</v>
      </c>
      <c r="J563" s="3" t="s">
        <v>1876</v>
      </c>
      <c r="K563" s="13" t="s">
        <v>1516</v>
      </c>
      <c r="L563" s="14" t="s">
        <v>1517</v>
      </c>
      <c r="M563" s="18">
        <f t="shared" si="32"/>
        <v>1.4837962962962914E-2</v>
      </c>
      <c r="N563">
        <f t="shared" si="33"/>
        <v>17</v>
      </c>
    </row>
    <row r="564" spans="1:14" x14ac:dyDescent="0.25">
      <c r="A564" s="11"/>
      <c r="B564" s="12"/>
      <c r="C564" s="9" t="s">
        <v>836</v>
      </c>
      <c r="D564" s="9" t="s">
        <v>837</v>
      </c>
      <c r="E564" s="9" t="s">
        <v>837</v>
      </c>
      <c r="F564" s="9" t="s">
        <v>15</v>
      </c>
      <c r="G564" s="9" t="s">
        <v>1741</v>
      </c>
      <c r="H564" s="9" t="s">
        <v>66</v>
      </c>
      <c r="I564" s="9" t="s">
        <v>1599</v>
      </c>
      <c r="J564" s="3" t="s">
        <v>1876</v>
      </c>
      <c r="K564" s="13" t="s">
        <v>1742</v>
      </c>
      <c r="L564" s="14" t="s">
        <v>889</v>
      </c>
      <c r="M564" s="18">
        <f t="shared" si="32"/>
        <v>2.6261574074074034E-2</v>
      </c>
      <c r="N564">
        <f t="shared" si="33"/>
        <v>7</v>
      </c>
    </row>
    <row r="565" spans="1:14" x14ac:dyDescent="0.25">
      <c r="A565" s="11"/>
      <c r="B565" s="12"/>
      <c r="C565" s="9" t="s">
        <v>1168</v>
      </c>
      <c r="D565" s="9" t="s">
        <v>1169</v>
      </c>
      <c r="E565" s="9" t="s">
        <v>1169</v>
      </c>
      <c r="F565" s="9" t="s">
        <v>15</v>
      </c>
      <c r="G565" s="9" t="s">
        <v>1170</v>
      </c>
      <c r="H565" s="9" t="s">
        <v>66</v>
      </c>
      <c r="I565" s="9" t="s">
        <v>887</v>
      </c>
      <c r="J565" s="3" t="s">
        <v>1876</v>
      </c>
      <c r="K565" s="13" t="s">
        <v>1171</v>
      </c>
      <c r="L565" s="14" t="s">
        <v>1172</v>
      </c>
      <c r="M565" s="18">
        <f t="shared" si="32"/>
        <v>1.7118055555555511E-2</v>
      </c>
      <c r="N565">
        <f t="shared" si="33"/>
        <v>8</v>
      </c>
    </row>
    <row r="566" spans="1:14" x14ac:dyDescent="0.25">
      <c r="A566" s="11"/>
      <c r="B566" s="12"/>
      <c r="C566" s="9" t="s">
        <v>351</v>
      </c>
      <c r="D566" s="9" t="s">
        <v>352</v>
      </c>
      <c r="E566" s="9" t="s">
        <v>352</v>
      </c>
      <c r="F566" s="9" t="s">
        <v>15</v>
      </c>
      <c r="G566" s="10" t="s">
        <v>12</v>
      </c>
      <c r="H566" s="5"/>
      <c r="I566" s="5"/>
      <c r="J566" s="6"/>
      <c r="K566" s="7"/>
      <c r="L566" s="8"/>
    </row>
    <row r="567" spans="1:14" x14ac:dyDescent="0.25">
      <c r="A567" s="11"/>
      <c r="B567" s="12"/>
      <c r="C567" s="12"/>
      <c r="D567" s="12"/>
      <c r="E567" s="12"/>
      <c r="F567" s="12"/>
      <c r="G567" s="9" t="s">
        <v>353</v>
      </c>
      <c r="H567" s="9" t="s">
        <v>66</v>
      </c>
      <c r="I567" s="9" t="s">
        <v>18</v>
      </c>
      <c r="J567" s="3" t="s">
        <v>1876</v>
      </c>
      <c r="K567" s="13" t="s">
        <v>354</v>
      </c>
      <c r="L567" s="14" t="s">
        <v>355</v>
      </c>
      <c r="M567" s="18">
        <f t="shared" si="32"/>
        <v>4.6076388888888875E-2</v>
      </c>
      <c r="N567">
        <f t="shared" si="33"/>
        <v>13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783</v>
      </c>
      <c r="H568" s="9" t="s">
        <v>66</v>
      </c>
      <c r="I568" s="9" t="s">
        <v>454</v>
      </c>
      <c r="J568" s="3" t="s">
        <v>1876</v>
      </c>
      <c r="K568" s="13" t="s">
        <v>784</v>
      </c>
      <c r="L568" s="14" t="s">
        <v>785</v>
      </c>
      <c r="M568" s="18">
        <f t="shared" si="32"/>
        <v>2.1122685185185119E-2</v>
      </c>
      <c r="N568">
        <f t="shared" si="33"/>
        <v>13</v>
      </c>
    </row>
    <row r="569" spans="1:14" x14ac:dyDescent="0.25">
      <c r="A569" s="11"/>
      <c r="B569" s="12"/>
      <c r="C569" s="9" t="s">
        <v>1518</v>
      </c>
      <c r="D569" s="9" t="s">
        <v>1519</v>
      </c>
      <c r="E569" s="9" t="s">
        <v>1519</v>
      </c>
      <c r="F569" s="9" t="s">
        <v>15</v>
      </c>
      <c r="G569" s="10" t="s">
        <v>12</v>
      </c>
      <c r="H569" s="5"/>
      <c r="I569" s="5"/>
      <c r="J569" s="6"/>
      <c r="K569" s="7"/>
      <c r="L569" s="8"/>
    </row>
    <row r="570" spans="1:14" x14ac:dyDescent="0.25">
      <c r="A570" s="11"/>
      <c r="B570" s="12"/>
      <c r="C570" s="12"/>
      <c r="D570" s="12"/>
      <c r="E570" s="12"/>
      <c r="F570" s="12"/>
      <c r="G570" s="9" t="s">
        <v>1520</v>
      </c>
      <c r="H570" s="9" t="s">
        <v>66</v>
      </c>
      <c r="I570" s="9" t="s">
        <v>1218</v>
      </c>
      <c r="J570" s="3" t="s">
        <v>1876</v>
      </c>
      <c r="K570" s="13" t="s">
        <v>1521</v>
      </c>
      <c r="L570" s="14" t="s">
        <v>1522</v>
      </c>
      <c r="M570" s="18">
        <f t="shared" si="32"/>
        <v>1.1365740740740732E-2</v>
      </c>
      <c r="N570">
        <f t="shared" si="33"/>
        <v>4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1523</v>
      </c>
      <c r="H571" s="9" t="s">
        <v>66</v>
      </c>
      <c r="I571" s="9" t="s">
        <v>1218</v>
      </c>
      <c r="J571" s="3" t="s">
        <v>1876</v>
      </c>
      <c r="K571" s="13" t="s">
        <v>1524</v>
      </c>
      <c r="L571" s="14" t="s">
        <v>1525</v>
      </c>
      <c r="M571" s="18">
        <f t="shared" si="32"/>
        <v>1.3402777777777819E-2</v>
      </c>
      <c r="N571">
        <f t="shared" si="33"/>
        <v>8</v>
      </c>
    </row>
    <row r="572" spans="1:14" x14ac:dyDescent="0.25">
      <c r="A572" s="11"/>
      <c r="B572" s="12"/>
      <c r="C572" s="9" t="s">
        <v>1387</v>
      </c>
      <c r="D572" s="9" t="s">
        <v>1388</v>
      </c>
      <c r="E572" s="9" t="s">
        <v>1388</v>
      </c>
      <c r="F572" s="9" t="s">
        <v>15</v>
      </c>
      <c r="G572" s="9" t="s">
        <v>1526</v>
      </c>
      <c r="H572" s="9" t="s">
        <v>66</v>
      </c>
      <c r="I572" s="9" t="s">
        <v>1218</v>
      </c>
      <c r="J572" s="3" t="s">
        <v>1876</v>
      </c>
      <c r="K572" s="13" t="s">
        <v>1527</v>
      </c>
      <c r="L572" s="14" t="s">
        <v>1528</v>
      </c>
      <c r="M572" s="18">
        <f t="shared" si="32"/>
        <v>4.9097222222222237E-2</v>
      </c>
      <c r="N572">
        <f t="shared" si="33"/>
        <v>12</v>
      </c>
    </row>
    <row r="573" spans="1:14" x14ac:dyDescent="0.25">
      <c r="A573" s="11"/>
      <c r="B573" s="12"/>
      <c r="C573" s="9" t="s">
        <v>1529</v>
      </c>
      <c r="D573" s="9" t="s">
        <v>1530</v>
      </c>
      <c r="E573" s="9" t="s">
        <v>1530</v>
      </c>
      <c r="F573" s="9" t="s">
        <v>15</v>
      </c>
      <c r="G573" s="9" t="s">
        <v>1531</v>
      </c>
      <c r="H573" s="9" t="s">
        <v>66</v>
      </c>
      <c r="I573" s="9" t="s">
        <v>1218</v>
      </c>
      <c r="J573" s="3" t="s">
        <v>1876</v>
      </c>
      <c r="K573" s="13" t="s">
        <v>1532</v>
      </c>
      <c r="L573" s="14" t="s">
        <v>1533</v>
      </c>
      <c r="M573" s="18">
        <f t="shared" si="32"/>
        <v>2.4108796296296253E-2</v>
      </c>
      <c r="N573">
        <f t="shared" si="33"/>
        <v>22</v>
      </c>
    </row>
    <row r="574" spans="1:14" x14ac:dyDescent="0.25">
      <c r="A574" s="3" t="s">
        <v>398</v>
      </c>
      <c r="B574" s="9" t="s">
        <v>399</v>
      </c>
      <c r="C574" s="10" t="s">
        <v>12</v>
      </c>
      <c r="D574" s="5"/>
      <c r="E574" s="5"/>
      <c r="F574" s="5"/>
      <c r="G574" s="5"/>
      <c r="H574" s="5"/>
      <c r="I574" s="5"/>
      <c r="J574" s="6"/>
      <c r="K574" s="7"/>
      <c r="L574" s="8"/>
    </row>
    <row r="575" spans="1:14" x14ac:dyDescent="0.25">
      <c r="A575" s="11"/>
      <c r="B575" s="12"/>
      <c r="C575" s="9" t="s">
        <v>400</v>
      </c>
      <c r="D575" s="9" t="s">
        <v>401</v>
      </c>
      <c r="E575" s="9" t="s">
        <v>401</v>
      </c>
      <c r="F575" s="9" t="s">
        <v>402</v>
      </c>
      <c r="G575" s="10" t="s">
        <v>12</v>
      </c>
      <c r="H575" s="5"/>
      <c r="I575" s="5"/>
      <c r="J575" s="6"/>
      <c r="K575" s="7"/>
      <c r="L575" s="8"/>
    </row>
    <row r="576" spans="1:14" x14ac:dyDescent="0.25">
      <c r="A576" s="11"/>
      <c r="B576" s="12"/>
      <c r="C576" s="12"/>
      <c r="D576" s="12"/>
      <c r="E576" s="12"/>
      <c r="F576" s="12"/>
      <c r="G576" s="9" t="s">
        <v>403</v>
      </c>
      <c r="H576" s="9" t="s">
        <v>66</v>
      </c>
      <c r="I576" s="9" t="s">
        <v>18</v>
      </c>
      <c r="J576" s="3" t="s">
        <v>1876</v>
      </c>
      <c r="K576" s="13" t="s">
        <v>404</v>
      </c>
      <c r="L576" s="14" t="s">
        <v>405</v>
      </c>
      <c r="M576" s="18">
        <f t="shared" si="32"/>
        <v>4.6898148148148133E-2</v>
      </c>
      <c r="N576">
        <f t="shared" si="33"/>
        <v>11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1534</v>
      </c>
      <c r="H577" s="9" t="s">
        <v>66</v>
      </c>
      <c r="I577" s="9" t="s">
        <v>1218</v>
      </c>
      <c r="J577" s="3" t="s">
        <v>1876</v>
      </c>
      <c r="K577" s="13" t="s">
        <v>1535</v>
      </c>
      <c r="L577" s="14" t="s">
        <v>1536</v>
      </c>
      <c r="M577" s="18">
        <f t="shared" si="32"/>
        <v>2.9155092592592635E-2</v>
      </c>
      <c r="N577">
        <f t="shared" si="33"/>
        <v>15</v>
      </c>
    </row>
    <row r="578" spans="1:14" x14ac:dyDescent="0.25">
      <c r="A578" s="11"/>
      <c r="B578" s="12"/>
      <c r="C578" s="9" t="s">
        <v>406</v>
      </c>
      <c r="D578" s="9" t="s">
        <v>407</v>
      </c>
      <c r="E578" s="9" t="s">
        <v>407</v>
      </c>
      <c r="F578" s="9" t="s">
        <v>402</v>
      </c>
      <c r="G578" s="10" t="s">
        <v>12</v>
      </c>
      <c r="H578" s="5"/>
      <c r="I578" s="5"/>
      <c r="J578" s="6"/>
      <c r="K578" s="7"/>
      <c r="L578" s="8"/>
    </row>
    <row r="579" spans="1:14" x14ac:dyDescent="0.25">
      <c r="A579" s="11"/>
      <c r="B579" s="12"/>
      <c r="C579" s="12"/>
      <c r="D579" s="12"/>
      <c r="E579" s="12"/>
      <c r="F579" s="12"/>
      <c r="G579" s="9" t="s">
        <v>408</v>
      </c>
      <c r="H579" s="9" t="s">
        <v>66</v>
      </c>
      <c r="I579" s="9" t="s">
        <v>18</v>
      </c>
      <c r="J579" s="3" t="s">
        <v>1876</v>
      </c>
      <c r="K579" s="13" t="s">
        <v>409</v>
      </c>
      <c r="L579" s="14" t="s">
        <v>410</v>
      </c>
      <c r="M579" s="18">
        <f t="shared" ref="M579:M642" si="34">L579-K579</f>
        <v>2.0162037037037006E-2</v>
      </c>
      <c r="N579">
        <f t="shared" ref="N579:N642" si="35">HOUR(K579)</f>
        <v>9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411</v>
      </c>
      <c r="H580" s="9" t="s">
        <v>66</v>
      </c>
      <c r="I580" s="9" t="s">
        <v>18</v>
      </c>
      <c r="J580" s="3" t="s">
        <v>1876</v>
      </c>
      <c r="K580" s="13" t="s">
        <v>412</v>
      </c>
      <c r="L580" s="14" t="s">
        <v>413</v>
      </c>
      <c r="M580" s="18">
        <f t="shared" si="34"/>
        <v>4.53587962962963E-2</v>
      </c>
      <c r="N580">
        <f t="shared" si="35"/>
        <v>11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846</v>
      </c>
      <c r="H581" s="9" t="s">
        <v>66</v>
      </c>
      <c r="I581" s="9" t="s">
        <v>454</v>
      </c>
      <c r="J581" s="3" t="s">
        <v>1876</v>
      </c>
      <c r="K581" s="13" t="s">
        <v>847</v>
      </c>
      <c r="L581" s="14" t="s">
        <v>848</v>
      </c>
      <c r="M581" s="18">
        <f t="shared" si="34"/>
        <v>2.306712962962959E-2</v>
      </c>
      <c r="N581">
        <f t="shared" si="35"/>
        <v>11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849</v>
      </c>
      <c r="H582" s="9" t="s">
        <v>66</v>
      </c>
      <c r="I582" s="9" t="s">
        <v>454</v>
      </c>
      <c r="J582" s="3" t="s">
        <v>1876</v>
      </c>
      <c r="K582" s="13" t="s">
        <v>850</v>
      </c>
      <c r="L582" s="14" t="s">
        <v>851</v>
      </c>
      <c r="M582" s="18">
        <f t="shared" si="34"/>
        <v>2.0138888888888817E-2</v>
      </c>
      <c r="N582">
        <f t="shared" si="35"/>
        <v>14</v>
      </c>
    </row>
    <row r="583" spans="1:14" x14ac:dyDescent="0.25">
      <c r="A583" s="11"/>
      <c r="B583" s="12"/>
      <c r="C583" s="9" t="s">
        <v>852</v>
      </c>
      <c r="D583" s="9" t="s">
        <v>853</v>
      </c>
      <c r="E583" s="9" t="s">
        <v>853</v>
      </c>
      <c r="F583" s="9" t="s">
        <v>402</v>
      </c>
      <c r="G583" s="10" t="s">
        <v>12</v>
      </c>
      <c r="H583" s="5"/>
      <c r="I583" s="5"/>
      <c r="J583" s="6"/>
      <c r="K583" s="7"/>
      <c r="L583" s="8"/>
    </row>
    <row r="584" spans="1:14" x14ac:dyDescent="0.25">
      <c r="A584" s="11"/>
      <c r="B584" s="12"/>
      <c r="C584" s="12"/>
      <c r="D584" s="12"/>
      <c r="E584" s="12"/>
      <c r="F584" s="12"/>
      <c r="G584" s="9" t="s">
        <v>854</v>
      </c>
      <c r="H584" s="9" t="s">
        <v>66</v>
      </c>
      <c r="I584" s="9" t="s">
        <v>454</v>
      </c>
      <c r="J584" s="3" t="s">
        <v>1876</v>
      </c>
      <c r="K584" s="13" t="s">
        <v>855</v>
      </c>
      <c r="L584" s="14" t="s">
        <v>856</v>
      </c>
      <c r="M584" s="18">
        <f t="shared" si="34"/>
        <v>1.5937499999999993E-2</v>
      </c>
      <c r="N584">
        <f t="shared" si="35"/>
        <v>6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1537</v>
      </c>
      <c r="H585" s="9" t="s">
        <v>66</v>
      </c>
      <c r="I585" s="9" t="s">
        <v>1218</v>
      </c>
      <c r="J585" s="3" t="s">
        <v>1876</v>
      </c>
      <c r="K585" s="13" t="s">
        <v>1538</v>
      </c>
      <c r="L585" s="14" t="s">
        <v>1539</v>
      </c>
      <c r="M585" s="18">
        <f t="shared" si="34"/>
        <v>2.0104166666666645E-2</v>
      </c>
      <c r="N585">
        <f t="shared" si="35"/>
        <v>7</v>
      </c>
    </row>
    <row r="586" spans="1:14" x14ac:dyDescent="0.25">
      <c r="A586" s="11"/>
      <c r="B586" s="12"/>
      <c r="C586" s="9" t="s">
        <v>1540</v>
      </c>
      <c r="D586" s="9" t="s">
        <v>1541</v>
      </c>
      <c r="E586" s="9" t="s">
        <v>1541</v>
      </c>
      <c r="F586" s="9" t="s">
        <v>402</v>
      </c>
      <c r="G586" s="9" t="s">
        <v>1542</v>
      </c>
      <c r="H586" s="9" t="s">
        <v>66</v>
      </c>
      <c r="I586" s="9" t="s">
        <v>1218</v>
      </c>
      <c r="J586" s="3" t="s">
        <v>1876</v>
      </c>
      <c r="K586" s="13" t="s">
        <v>1543</v>
      </c>
      <c r="L586" s="14" t="s">
        <v>1544</v>
      </c>
      <c r="M586" s="18">
        <f t="shared" si="34"/>
        <v>5.6122685185185262E-2</v>
      </c>
      <c r="N586">
        <f t="shared" si="35"/>
        <v>13</v>
      </c>
    </row>
    <row r="587" spans="1:14" x14ac:dyDescent="0.25">
      <c r="A587" s="11"/>
      <c r="B587" s="12"/>
      <c r="C587" s="9" t="s">
        <v>857</v>
      </c>
      <c r="D587" s="9" t="s">
        <v>858</v>
      </c>
      <c r="E587" s="9" t="s">
        <v>858</v>
      </c>
      <c r="F587" s="9" t="s">
        <v>402</v>
      </c>
      <c r="G587" s="10" t="s">
        <v>12</v>
      </c>
      <c r="H587" s="5"/>
      <c r="I587" s="5"/>
      <c r="J587" s="6"/>
      <c r="K587" s="7"/>
      <c r="L587" s="8"/>
    </row>
    <row r="588" spans="1:14" x14ac:dyDescent="0.25">
      <c r="A588" s="11"/>
      <c r="B588" s="12"/>
      <c r="C588" s="12"/>
      <c r="D588" s="12"/>
      <c r="E588" s="12"/>
      <c r="F588" s="12"/>
      <c r="G588" s="9" t="s">
        <v>859</v>
      </c>
      <c r="H588" s="9" t="s">
        <v>66</v>
      </c>
      <c r="I588" s="9" t="s">
        <v>454</v>
      </c>
      <c r="J588" s="3" t="s">
        <v>1876</v>
      </c>
      <c r="K588" s="13" t="s">
        <v>860</v>
      </c>
      <c r="L588" s="14" t="s">
        <v>861</v>
      </c>
      <c r="M588" s="18">
        <f t="shared" si="34"/>
        <v>1.4849537037037008E-2</v>
      </c>
      <c r="N588">
        <f t="shared" si="35"/>
        <v>5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1173</v>
      </c>
      <c r="H589" s="9" t="s">
        <v>66</v>
      </c>
      <c r="I589" s="9" t="s">
        <v>887</v>
      </c>
      <c r="J589" s="3" t="s">
        <v>1876</v>
      </c>
      <c r="K589" s="13" t="s">
        <v>1174</v>
      </c>
      <c r="L589" s="14" t="s">
        <v>1175</v>
      </c>
      <c r="M589" s="18">
        <f t="shared" si="34"/>
        <v>1.898148148148146E-2</v>
      </c>
      <c r="N589">
        <f t="shared" si="35"/>
        <v>5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1545</v>
      </c>
      <c r="H590" s="9" t="s">
        <v>66</v>
      </c>
      <c r="I590" s="9" t="s">
        <v>1218</v>
      </c>
      <c r="J590" s="3" t="s">
        <v>1876</v>
      </c>
      <c r="K590" s="13" t="s">
        <v>1546</v>
      </c>
      <c r="L590" s="14" t="s">
        <v>1547</v>
      </c>
      <c r="M590" s="18">
        <f t="shared" si="34"/>
        <v>2.629629629629629E-2</v>
      </c>
      <c r="N590">
        <f t="shared" si="35"/>
        <v>5</v>
      </c>
    </row>
    <row r="591" spans="1:14" x14ac:dyDescent="0.25">
      <c r="A591" s="11"/>
      <c r="B591" s="12"/>
      <c r="C591" s="9" t="s">
        <v>414</v>
      </c>
      <c r="D591" s="9" t="s">
        <v>415</v>
      </c>
      <c r="E591" s="9" t="s">
        <v>415</v>
      </c>
      <c r="F591" s="9" t="s">
        <v>402</v>
      </c>
      <c r="G591" s="9" t="s">
        <v>416</v>
      </c>
      <c r="H591" s="9" t="s">
        <v>66</v>
      </c>
      <c r="I591" s="9" t="s">
        <v>18</v>
      </c>
      <c r="J591" s="3" t="s">
        <v>1876</v>
      </c>
      <c r="K591" s="13" t="s">
        <v>417</v>
      </c>
      <c r="L591" s="14" t="s">
        <v>418</v>
      </c>
      <c r="M591" s="18">
        <f t="shared" si="34"/>
        <v>2.645833333333325E-2</v>
      </c>
      <c r="N591">
        <f t="shared" si="35"/>
        <v>12</v>
      </c>
    </row>
    <row r="592" spans="1:14" x14ac:dyDescent="0.25">
      <c r="A592" s="3" t="s">
        <v>419</v>
      </c>
      <c r="B592" s="9" t="s">
        <v>420</v>
      </c>
      <c r="C592" s="10" t="s">
        <v>12</v>
      </c>
      <c r="D592" s="5"/>
      <c r="E592" s="5"/>
      <c r="F592" s="5"/>
      <c r="G592" s="5"/>
      <c r="H592" s="5"/>
      <c r="I592" s="5"/>
      <c r="J592" s="6"/>
      <c r="K592" s="7"/>
      <c r="L592" s="8"/>
    </row>
    <row r="593" spans="1:14" x14ac:dyDescent="0.25">
      <c r="A593" s="11"/>
      <c r="B593" s="12"/>
      <c r="C593" s="9" t="s">
        <v>421</v>
      </c>
      <c r="D593" s="9" t="s">
        <v>422</v>
      </c>
      <c r="E593" s="9" t="s">
        <v>423</v>
      </c>
      <c r="F593" s="9" t="s">
        <v>15</v>
      </c>
      <c r="G593" s="9" t="s">
        <v>424</v>
      </c>
      <c r="H593" s="9" t="s">
        <v>66</v>
      </c>
      <c r="I593" s="9" t="s">
        <v>18</v>
      </c>
      <c r="J593" s="3" t="s">
        <v>1876</v>
      </c>
      <c r="K593" s="13" t="s">
        <v>425</v>
      </c>
      <c r="L593" s="14" t="s">
        <v>426</v>
      </c>
      <c r="M593" s="18">
        <f t="shared" si="34"/>
        <v>2.7245370370370336E-2</v>
      </c>
      <c r="N593">
        <f t="shared" si="35"/>
        <v>8</v>
      </c>
    </row>
    <row r="594" spans="1:14" x14ac:dyDescent="0.25">
      <c r="A594" s="11"/>
      <c r="B594" s="12"/>
      <c r="C594" s="9" t="s">
        <v>427</v>
      </c>
      <c r="D594" s="9" t="s">
        <v>428</v>
      </c>
      <c r="E594" s="10" t="s">
        <v>12</v>
      </c>
      <c r="F594" s="5"/>
      <c r="G594" s="5"/>
      <c r="H594" s="5"/>
      <c r="I594" s="5"/>
      <c r="J594" s="6"/>
      <c r="K594" s="7"/>
      <c r="L594" s="8"/>
    </row>
    <row r="595" spans="1:14" x14ac:dyDescent="0.25">
      <c r="A595" s="11"/>
      <c r="B595" s="12"/>
      <c r="C595" s="12"/>
      <c r="D595" s="12"/>
      <c r="E595" s="9" t="s">
        <v>1176</v>
      </c>
      <c r="F595" s="9" t="s">
        <v>15</v>
      </c>
      <c r="G595" s="10" t="s">
        <v>12</v>
      </c>
      <c r="H595" s="5"/>
      <c r="I595" s="5"/>
      <c r="J595" s="6"/>
      <c r="K595" s="7"/>
      <c r="L595" s="8"/>
    </row>
    <row r="596" spans="1:14" x14ac:dyDescent="0.25">
      <c r="A596" s="11"/>
      <c r="B596" s="12"/>
      <c r="C596" s="12"/>
      <c r="D596" s="12"/>
      <c r="E596" s="12"/>
      <c r="F596" s="12"/>
      <c r="G596" s="9" t="s">
        <v>1177</v>
      </c>
      <c r="H596" s="9" t="s">
        <v>66</v>
      </c>
      <c r="I596" s="9" t="s">
        <v>887</v>
      </c>
      <c r="J596" s="3" t="s">
        <v>1876</v>
      </c>
      <c r="K596" s="13" t="s">
        <v>1178</v>
      </c>
      <c r="L596" s="14" t="s">
        <v>1179</v>
      </c>
      <c r="M596" s="18">
        <f t="shared" si="34"/>
        <v>1.4490740740740748E-2</v>
      </c>
      <c r="N596">
        <f t="shared" si="35"/>
        <v>13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1548</v>
      </c>
      <c r="H597" s="9" t="s">
        <v>66</v>
      </c>
      <c r="I597" s="9" t="s">
        <v>1218</v>
      </c>
      <c r="J597" s="3" t="s">
        <v>1876</v>
      </c>
      <c r="K597" s="13" t="s">
        <v>1549</v>
      </c>
      <c r="L597" s="14" t="s">
        <v>1550</v>
      </c>
      <c r="M597" s="18">
        <f t="shared" si="34"/>
        <v>1.4386574074074066E-2</v>
      </c>
      <c r="N597">
        <f t="shared" si="35"/>
        <v>12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1743</v>
      </c>
      <c r="H598" s="9" t="s">
        <v>66</v>
      </c>
      <c r="I598" s="9" t="s">
        <v>1599</v>
      </c>
      <c r="J598" s="3" t="s">
        <v>1876</v>
      </c>
      <c r="K598" s="13" t="s">
        <v>1744</v>
      </c>
      <c r="L598" s="14" t="s">
        <v>1745</v>
      </c>
      <c r="M598" s="18">
        <f t="shared" si="34"/>
        <v>2.054398148148151E-2</v>
      </c>
      <c r="N598">
        <f t="shared" si="35"/>
        <v>13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1746</v>
      </c>
      <c r="H599" s="9" t="s">
        <v>66</v>
      </c>
      <c r="I599" s="9" t="s">
        <v>1599</v>
      </c>
      <c r="J599" s="3" t="s">
        <v>1876</v>
      </c>
      <c r="K599" s="13" t="s">
        <v>1747</v>
      </c>
      <c r="L599" s="14" t="s">
        <v>1748</v>
      </c>
      <c r="M599" s="18">
        <f t="shared" si="34"/>
        <v>1.7685185185185137E-2</v>
      </c>
      <c r="N599">
        <f t="shared" si="35"/>
        <v>16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1825</v>
      </c>
      <c r="H600" s="9" t="s">
        <v>66</v>
      </c>
      <c r="I600" s="9" t="s">
        <v>1777</v>
      </c>
      <c r="J600" s="3" t="s">
        <v>1876</v>
      </c>
      <c r="K600" s="13" t="s">
        <v>1826</v>
      </c>
      <c r="L600" s="14" t="s">
        <v>1827</v>
      </c>
      <c r="M600" s="18">
        <f t="shared" si="34"/>
        <v>1.7858796296296275E-2</v>
      </c>
      <c r="N600">
        <f t="shared" si="35"/>
        <v>4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1872</v>
      </c>
      <c r="H601" s="9" t="s">
        <v>66</v>
      </c>
      <c r="I601" s="9" t="s">
        <v>1841</v>
      </c>
      <c r="J601" s="3" t="s">
        <v>1876</v>
      </c>
      <c r="K601" s="13" t="s">
        <v>1873</v>
      </c>
      <c r="L601" s="14" t="s">
        <v>1874</v>
      </c>
      <c r="M601" s="18">
        <f t="shared" si="34"/>
        <v>1.648148148148143E-2</v>
      </c>
      <c r="N601">
        <f t="shared" si="35"/>
        <v>11</v>
      </c>
    </row>
    <row r="602" spans="1:14" x14ac:dyDescent="0.25">
      <c r="A602" s="11"/>
      <c r="B602" s="12"/>
      <c r="C602" s="12"/>
      <c r="D602" s="12"/>
      <c r="E602" s="9" t="s">
        <v>429</v>
      </c>
      <c r="F602" s="9" t="s">
        <v>15</v>
      </c>
      <c r="G602" s="10" t="s">
        <v>12</v>
      </c>
      <c r="H602" s="5"/>
      <c r="I602" s="5"/>
      <c r="J602" s="6"/>
      <c r="K602" s="7"/>
      <c r="L602" s="8"/>
    </row>
    <row r="603" spans="1:14" x14ac:dyDescent="0.25">
      <c r="A603" s="11"/>
      <c r="B603" s="12"/>
      <c r="C603" s="12"/>
      <c r="D603" s="12"/>
      <c r="E603" s="12"/>
      <c r="F603" s="12"/>
      <c r="G603" s="9" t="s">
        <v>430</v>
      </c>
      <c r="H603" s="9" t="s">
        <v>66</v>
      </c>
      <c r="I603" s="9" t="s">
        <v>18</v>
      </c>
      <c r="J603" s="3" t="s">
        <v>1876</v>
      </c>
      <c r="K603" s="13" t="s">
        <v>431</v>
      </c>
      <c r="L603" s="14" t="s">
        <v>432</v>
      </c>
      <c r="M603" s="18">
        <f t="shared" si="34"/>
        <v>3.9004629629629695E-2</v>
      </c>
      <c r="N603">
        <f t="shared" si="35"/>
        <v>12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862</v>
      </c>
      <c r="H604" s="9" t="s">
        <v>66</v>
      </c>
      <c r="I604" s="9" t="s">
        <v>454</v>
      </c>
      <c r="J604" s="3" t="s">
        <v>1876</v>
      </c>
      <c r="K604" s="13" t="s">
        <v>863</v>
      </c>
      <c r="L604" s="14" t="s">
        <v>864</v>
      </c>
      <c r="M604" s="18">
        <f t="shared" si="34"/>
        <v>1.4386574074074066E-2</v>
      </c>
      <c r="N604">
        <f t="shared" si="35"/>
        <v>13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1749</v>
      </c>
      <c r="H605" s="9" t="s">
        <v>66</v>
      </c>
      <c r="I605" s="9" t="s">
        <v>1599</v>
      </c>
      <c r="J605" s="3" t="s">
        <v>1876</v>
      </c>
      <c r="K605" s="13" t="s">
        <v>1750</v>
      </c>
      <c r="L605" s="14" t="s">
        <v>1751</v>
      </c>
      <c r="M605" s="18">
        <f t="shared" si="34"/>
        <v>1.4374999999999916E-2</v>
      </c>
      <c r="N605">
        <f t="shared" si="35"/>
        <v>12</v>
      </c>
    </row>
    <row r="606" spans="1:14" x14ac:dyDescent="0.25">
      <c r="A606" s="11"/>
      <c r="B606" s="12"/>
      <c r="C606" s="9" t="s">
        <v>1551</v>
      </c>
      <c r="D606" s="9" t="s">
        <v>1552</v>
      </c>
      <c r="E606" s="9" t="s">
        <v>1553</v>
      </c>
      <c r="F606" s="9" t="s">
        <v>15</v>
      </c>
      <c r="G606" s="9" t="s">
        <v>1554</v>
      </c>
      <c r="H606" s="9" t="s">
        <v>66</v>
      </c>
      <c r="I606" s="9" t="s">
        <v>1218</v>
      </c>
      <c r="J606" s="3" t="s">
        <v>1876</v>
      </c>
      <c r="K606" s="13" t="s">
        <v>1555</v>
      </c>
      <c r="L606" s="14" t="s">
        <v>1556</v>
      </c>
      <c r="M606" s="18">
        <f t="shared" si="34"/>
        <v>1.8449074074074034E-2</v>
      </c>
      <c r="N606">
        <f t="shared" si="35"/>
        <v>16</v>
      </c>
    </row>
    <row r="607" spans="1:14" x14ac:dyDescent="0.25">
      <c r="A607" s="11"/>
      <c r="B607" s="12"/>
      <c r="C607" s="9" t="s">
        <v>865</v>
      </c>
      <c r="D607" s="9" t="s">
        <v>866</v>
      </c>
      <c r="E607" s="9" t="s">
        <v>867</v>
      </c>
      <c r="F607" s="9" t="s">
        <v>15</v>
      </c>
      <c r="G607" s="10" t="s">
        <v>12</v>
      </c>
      <c r="H607" s="5"/>
      <c r="I607" s="5"/>
      <c r="J607" s="6"/>
      <c r="K607" s="7"/>
      <c r="L607" s="8"/>
    </row>
    <row r="608" spans="1:14" x14ac:dyDescent="0.25">
      <c r="A608" s="11"/>
      <c r="B608" s="12"/>
      <c r="C608" s="12"/>
      <c r="D608" s="12"/>
      <c r="E608" s="12"/>
      <c r="F608" s="12"/>
      <c r="G608" s="9" t="s">
        <v>868</v>
      </c>
      <c r="H608" s="9" t="s">
        <v>66</v>
      </c>
      <c r="I608" s="9" t="s">
        <v>454</v>
      </c>
      <c r="J608" s="3" t="s">
        <v>1876</v>
      </c>
      <c r="K608" s="13" t="s">
        <v>869</v>
      </c>
      <c r="L608" s="14" t="s">
        <v>870</v>
      </c>
      <c r="M608" s="18">
        <f t="shared" si="34"/>
        <v>1.4456018518518521E-2</v>
      </c>
      <c r="N608">
        <f t="shared" si="35"/>
        <v>7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1752</v>
      </c>
      <c r="H609" s="9" t="s">
        <v>66</v>
      </c>
      <c r="I609" s="9" t="s">
        <v>1599</v>
      </c>
      <c r="J609" s="3" t="s">
        <v>1876</v>
      </c>
      <c r="K609" s="13" t="s">
        <v>1753</v>
      </c>
      <c r="L609" s="14" t="s">
        <v>1754</v>
      </c>
      <c r="M609" s="18">
        <f t="shared" si="34"/>
        <v>2.7847222222222245E-2</v>
      </c>
      <c r="N609">
        <f t="shared" si="35"/>
        <v>7</v>
      </c>
    </row>
    <row r="610" spans="1:14" x14ac:dyDescent="0.25">
      <c r="A610" s="11"/>
      <c r="B610" s="12"/>
      <c r="C610" s="9" t="s">
        <v>433</v>
      </c>
      <c r="D610" s="9" t="s">
        <v>434</v>
      </c>
      <c r="E610" s="9" t="s">
        <v>435</v>
      </c>
      <c r="F610" s="9" t="s">
        <v>15</v>
      </c>
      <c r="G610" s="10" t="s">
        <v>12</v>
      </c>
      <c r="H610" s="5"/>
      <c r="I610" s="5"/>
      <c r="J610" s="6"/>
      <c r="K610" s="7"/>
      <c r="L610" s="8"/>
    </row>
    <row r="611" spans="1:14" x14ac:dyDescent="0.25">
      <c r="A611" s="11"/>
      <c r="B611" s="12"/>
      <c r="C611" s="12"/>
      <c r="D611" s="12"/>
      <c r="E611" s="12"/>
      <c r="F611" s="12"/>
      <c r="G611" s="9" t="s">
        <v>436</v>
      </c>
      <c r="H611" s="9" t="s">
        <v>66</v>
      </c>
      <c r="I611" s="9" t="s">
        <v>18</v>
      </c>
      <c r="J611" s="3" t="s">
        <v>1876</v>
      </c>
      <c r="K611" s="13" t="s">
        <v>437</v>
      </c>
      <c r="L611" s="14" t="s">
        <v>438</v>
      </c>
      <c r="M611" s="18">
        <f t="shared" si="34"/>
        <v>1.3518518518518485E-2</v>
      </c>
      <c r="N611">
        <f t="shared" si="35"/>
        <v>15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439</v>
      </c>
      <c r="H612" s="9" t="s">
        <v>66</v>
      </c>
      <c r="I612" s="9" t="s">
        <v>18</v>
      </c>
      <c r="J612" s="3" t="s">
        <v>1876</v>
      </c>
      <c r="K612" s="13" t="s">
        <v>440</v>
      </c>
      <c r="L612" s="14" t="s">
        <v>441</v>
      </c>
      <c r="M612" s="18">
        <f t="shared" si="34"/>
        <v>1.8692129629629517E-2</v>
      </c>
      <c r="N612">
        <f t="shared" si="35"/>
        <v>20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871</v>
      </c>
      <c r="H613" s="9" t="s">
        <v>66</v>
      </c>
      <c r="I613" s="9" t="s">
        <v>454</v>
      </c>
      <c r="J613" s="3" t="s">
        <v>1876</v>
      </c>
      <c r="K613" s="13" t="s">
        <v>872</v>
      </c>
      <c r="L613" s="14" t="s">
        <v>873</v>
      </c>
      <c r="M613" s="18">
        <f t="shared" si="34"/>
        <v>1.1400462962963043E-2</v>
      </c>
      <c r="N613">
        <f t="shared" si="35"/>
        <v>18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1557</v>
      </c>
      <c r="H614" s="9" t="s">
        <v>66</v>
      </c>
      <c r="I614" s="9" t="s">
        <v>1218</v>
      </c>
      <c r="J614" s="3" t="s">
        <v>1876</v>
      </c>
      <c r="K614" s="13" t="s">
        <v>1558</v>
      </c>
      <c r="L614" s="14" t="s">
        <v>1559</v>
      </c>
      <c r="M614" s="18">
        <f t="shared" si="34"/>
        <v>2.0451388888888866E-2</v>
      </c>
      <c r="N614">
        <f t="shared" si="35"/>
        <v>17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1755</v>
      </c>
      <c r="H615" s="9" t="s">
        <v>66</v>
      </c>
      <c r="I615" s="9" t="s">
        <v>1599</v>
      </c>
      <c r="J615" s="3" t="s">
        <v>1876</v>
      </c>
      <c r="K615" s="13" t="s">
        <v>1756</v>
      </c>
      <c r="L615" s="14" t="s">
        <v>1757</v>
      </c>
      <c r="M615" s="18">
        <f t="shared" si="34"/>
        <v>2.4849537037037017E-2</v>
      </c>
      <c r="N615">
        <f t="shared" si="35"/>
        <v>8</v>
      </c>
    </row>
    <row r="616" spans="1:14" x14ac:dyDescent="0.25">
      <c r="A616" s="11"/>
      <c r="B616" s="12"/>
      <c r="C616" s="9" t="s">
        <v>444</v>
      </c>
      <c r="D616" s="9" t="s">
        <v>445</v>
      </c>
      <c r="E616" s="9" t="s">
        <v>446</v>
      </c>
      <c r="F616" s="9" t="s">
        <v>15</v>
      </c>
      <c r="G616" s="10" t="s">
        <v>12</v>
      </c>
      <c r="H616" s="5"/>
      <c r="I616" s="5"/>
      <c r="J616" s="6"/>
      <c r="K616" s="7"/>
      <c r="L616" s="8"/>
    </row>
    <row r="617" spans="1:14" x14ac:dyDescent="0.25">
      <c r="A617" s="11"/>
      <c r="B617" s="12"/>
      <c r="C617" s="12"/>
      <c r="D617" s="12"/>
      <c r="E617" s="12"/>
      <c r="F617" s="12"/>
      <c r="G617" s="9" t="s">
        <v>874</v>
      </c>
      <c r="H617" s="9" t="s">
        <v>66</v>
      </c>
      <c r="I617" s="9" t="s">
        <v>454</v>
      </c>
      <c r="J617" s="3" t="s">
        <v>1876</v>
      </c>
      <c r="K617" s="13" t="s">
        <v>875</v>
      </c>
      <c r="L617" s="14" t="s">
        <v>876</v>
      </c>
      <c r="M617" s="18">
        <f t="shared" si="34"/>
        <v>1.5567129629629584E-2</v>
      </c>
      <c r="N617">
        <f t="shared" si="35"/>
        <v>11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1180</v>
      </c>
      <c r="H618" s="9" t="s">
        <v>66</v>
      </c>
      <c r="I618" s="9" t="s">
        <v>887</v>
      </c>
      <c r="J618" s="3" t="s">
        <v>1876</v>
      </c>
      <c r="K618" s="13" t="s">
        <v>1181</v>
      </c>
      <c r="L618" s="14" t="s">
        <v>1182</v>
      </c>
      <c r="M618" s="18">
        <f t="shared" si="34"/>
        <v>1.5694444444444455E-2</v>
      </c>
      <c r="N618">
        <f t="shared" si="35"/>
        <v>8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1183</v>
      </c>
      <c r="H619" s="9" t="s">
        <v>66</v>
      </c>
      <c r="I619" s="9" t="s">
        <v>887</v>
      </c>
      <c r="J619" s="3" t="s">
        <v>1876</v>
      </c>
      <c r="K619" s="13" t="s">
        <v>1184</v>
      </c>
      <c r="L619" s="14" t="s">
        <v>1185</v>
      </c>
      <c r="M619" s="18">
        <f t="shared" si="34"/>
        <v>1.2905092592592649E-2</v>
      </c>
      <c r="N619">
        <f t="shared" si="35"/>
        <v>8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1186</v>
      </c>
      <c r="H620" s="9" t="s">
        <v>66</v>
      </c>
      <c r="I620" s="9" t="s">
        <v>887</v>
      </c>
      <c r="J620" s="3" t="s">
        <v>1876</v>
      </c>
      <c r="K620" s="13" t="s">
        <v>1187</v>
      </c>
      <c r="L620" s="14" t="s">
        <v>1188</v>
      </c>
      <c r="M620" s="18">
        <f t="shared" si="34"/>
        <v>1.9282407407407387E-2</v>
      </c>
      <c r="N620">
        <f t="shared" si="35"/>
        <v>12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1560</v>
      </c>
      <c r="H621" s="9" t="s">
        <v>66</v>
      </c>
      <c r="I621" s="9" t="s">
        <v>1218</v>
      </c>
      <c r="J621" s="3" t="s">
        <v>1876</v>
      </c>
      <c r="K621" s="13" t="s">
        <v>1561</v>
      </c>
      <c r="L621" s="14" t="s">
        <v>1562</v>
      </c>
      <c r="M621" s="18">
        <f t="shared" si="34"/>
        <v>1.7881944444444464E-2</v>
      </c>
      <c r="N621">
        <f t="shared" si="35"/>
        <v>9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1563</v>
      </c>
      <c r="H622" s="9" t="s">
        <v>66</v>
      </c>
      <c r="I622" s="9" t="s">
        <v>1218</v>
      </c>
      <c r="J622" s="3" t="s">
        <v>1876</v>
      </c>
      <c r="K622" s="13" t="s">
        <v>1106</v>
      </c>
      <c r="L622" s="14" t="s">
        <v>1564</v>
      </c>
      <c r="M622" s="18">
        <f t="shared" si="34"/>
        <v>1.6273148148148175E-2</v>
      </c>
      <c r="N622">
        <f t="shared" si="35"/>
        <v>11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1565</v>
      </c>
      <c r="H623" s="9" t="s">
        <v>66</v>
      </c>
      <c r="I623" s="9" t="s">
        <v>1218</v>
      </c>
      <c r="J623" s="3" t="s">
        <v>1876</v>
      </c>
      <c r="K623" s="13" t="s">
        <v>1566</v>
      </c>
      <c r="L623" s="14" t="s">
        <v>1567</v>
      </c>
      <c r="M623" s="18">
        <f t="shared" si="34"/>
        <v>1.3483796296296369E-2</v>
      </c>
      <c r="N623">
        <f t="shared" si="35"/>
        <v>11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1568</v>
      </c>
      <c r="H624" s="9" t="s">
        <v>66</v>
      </c>
      <c r="I624" s="9" t="s">
        <v>1218</v>
      </c>
      <c r="J624" s="3" t="s">
        <v>1876</v>
      </c>
      <c r="K624" s="13" t="s">
        <v>1569</v>
      </c>
      <c r="L624" s="14" t="s">
        <v>1570</v>
      </c>
      <c r="M624" s="18">
        <f t="shared" si="34"/>
        <v>1.5497685185185128E-2</v>
      </c>
      <c r="N624">
        <f t="shared" si="35"/>
        <v>12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1571</v>
      </c>
      <c r="H625" s="9" t="s">
        <v>66</v>
      </c>
      <c r="I625" s="9" t="s">
        <v>1218</v>
      </c>
      <c r="J625" s="3" t="s">
        <v>1876</v>
      </c>
      <c r="K625" s="13" t="s">
        <v>1572</v>
      </c>
      <c r="L625" s="14" t="s">
        <v>1573</v>
      </c>
      <c r="M625" s="18">
        <f t="shared" si="34"/>
        <v>1.3576388888888902E-2</v>
      </c>
      <c r="N625">
        <f t="shared" si="35"/>
        <v>13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1574</v>
      </c>
      <c r="H626" s="9" t="s">
        <v>66</v>
      </c>
      <c r="I626" s="9" t="s">
        <v>1218</v>
      </c>
      <c r="J626" s="3" t="s">
        <v>1876</v>
      </c>
      <c r="K626" s="13" t="s">
        <v>1575</v>
      </c>
      <c r="L626" s="14" t="s">
        <v>1576</v>
      </c>
      <c r="M626" s="18">
        <f t="shared" si="34"/>
        <v>1.3715277777777812E-2</v>
      </c>
      <c r="N626">
        <f t="shared" si="35"/>
        <v>14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1577</v>
      </c>
      <c r="H627" s="9" t="s">
        <v>66</v>
      </c>
      <c r="I627" s="9" t="s">
        <v>1218</v>
      </c>
      <c r="J627" s="3" t="s">
        <v>1876</v>
      </c>
      <c r="K627" s="13" t="s">
        <v>1578</v>
      </c>
      <c r="L627" s="14" t="s">
        <v>1579</v>
      </c>
      <c r="M627" s="18">
        <f t="shared" si="34"/>
        <v>1.2743055555555549E-2</v>
      </c>
      <c r="N627">
        <f t="shared" si="35"/>
        <v>15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1758</v>
      </c>
      <c r="H628" s="9" t="s">
        <v>66</v>
      </c>
      <c r="I628" s="9" t="s">
        <v>1599</v>
      </c>
      <c r="J628" s="3" t="s">
        <v>1876</v>
      </c>
      <c r="K628" s="13" t="s">
        <v>1759</v>
      </c>
      <c r="L628" s="14" t="s">
        <v>1760</v>
      </c>
      <c r="M628" s="18">
        <f t="shared" si="34"/>
        <v>1.9351851851851842E-2</v>
      </c>
      <c r="N628">
        <f t="shared" si="35"/>
        <v>13</v>
      </c>
    </row>
    <row r="629" spans="1:14" x14ac:dyDescent="0.25">
      <c r="A629" s="3" t="s">
        <v>442</v>
      </c>
      <c r="B629" s="9" t="s">
        <v>443</v>
      </c>
      <c r="C629" s="10" t="s">
        <v>12</v>
      </c>
      <c r="D629" s="5"/>
      <c r="E629" s="5"/>
      <c r="F629" s="5"/>
      <c r="G629" s="5"/>
      <c r="H629" s="5"/>
      <c r="I629" s="5"/>
      <c r="J629" s="6"/>
      <c r="K629" s="7"/>
      <c r="L629" s="8"/>
    </row>
    <row r="630" spans="1:14" x14ac:dyDescent="0.25">
      <c r="A630" s="11"/>
      <c r="B630" s="12"/>
      <c r="C630" s="9" t="s">
        <v>427</v>
      </c>
      <c r="D630" s="9" t="s">
        <v>428</v>
      </c>
      <c r="E630" s="9" t="s">
        <v>1176</v>
      </c>
      <c r="F630" s="9" t="s">
        <v>15</v>
      </c>
      <c r="G630" s="9" t="s">
        <v>1580</v>
      </c>
      <c r="H630" s="9" t="s">
        <v>17</v>
      </c>
      <c r="I630" s="9" t="s">
        <v>1218</v>
      </c>
      <c r="J630" s="3" t="s">
        <v>1876</v>
      </c>
      <c r="K630" s="13" t="s">
        <v>1581</v>
      </c>
      <c r="L630" s="14" t="s">
        <v>1582</v>
      </c>
      <c r="M630" s="18">
        <f t="shared" si="34"/>
        <v>1.3969907407407556E-2</v>
      </c>
      <c r="N630">
        <f t="shared" si="35"/>
        <v>18</v>
      </c>
    </row>
    <row r="631" spans="1:14" x14ac:dyDescent="0.25">
      <c r="A631" s="11"/>
      <c r="B631" s="12"/>
      <c r="C631" s="9" t="s">
        <v>1189</v>
      </c>
      <c r="D631" s="9" t="s">
        <v>1190</v>
      </c>
      <c r="E631" s="9" t="s">
        <v>1190</v>
      </c>
      <c r="F631" s="9" t="s">
        <v>15</v>
      </c>
      <c r="G631" s="10" t="s">
        <v>12</v>
      </c>
      <c r="H631" s="5"/>
      <c r="I631" s="5"/>
      <c r="J631" s="6"/>
      <c r="K631" s="7"/>
      <c r="L631" s="8"/>
    </row>
    <row r="632" spans="1:14" x14ac:dyDescent="0.25">
      <c r="A632" s="11"/>
      <c r="B632" s="12"/>
      <c r="C632" s="12"/>
      <c r="D632" s="12"/>
      <c r="E632" s="12"/>
      <c r="F632" s="12"/>
      <c r="G632" s="9" t="s">
        <v>1191</v>
      </c>
      <c r="H632" s="9" t="s">
        <v>17</v>
      </c>
      <c r="I632" s="9" t="s">
        <v>887</v>
      </c>
      <c r="J632" s="3" t="s">
        <v>1876</v>
      </c>
      <c r="K632" s="13" t="s">
        <v>1192</v>
      </c>
      <c r="L632" s="14" t="s">
        <v>1193</v>
      </c>
      <c r="M632" s="18">
        <f t="shared" si="34"/>
        <v>1.6840277777777773E-2</v>
      </c>
      <c r="N632">
        <f t="shared" si="35"/>
        <v>4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1583</v>
      </c>
      <c r="H633" s="9" t="s">
        <v>17</v>
      </c>
      <c r="I633" s="9" t="s">
        <v>1218</v>
      </c>
      <c r="J633" s="3" t="s">
        <v>1876</v>
      </c>
      <c r="K633" s="13" t="s">
        <v>1584</v>
      </c>
      <c r="L633" s="14" t="s">
        <v>1585</v>
      </c>
      <c r="M633" s="18">
        <f t="shared" si="34"/>
        <v>1.6192129629629598E-2</v>
      </c>
      <c r="N633">
        <f t="shared" si="35"/>
        <v>4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1586</v>
      </c>
      <c r="H634" s="9" t="s">
        <v>17</v>
      </c>
      <c r="I634" s="9" t="s">
        <v>1218</v>
      </c>
      <c r="J634" s="3" t="s">
        <v>1876</v>
      </c>
      <c r="K634" s="13" t="s">
        <v>1587</v>
      </c>
      <c r="L634" s="14" t="s">
        <v>1588</v>
      </c>
      <c r="M634" s="18">
        <f t="shared" si="34"/>
        <v>3.0300925925925926E-2</v>
      </c>
      <c r="N634">
        <f t="shared" si="35"/>
        <v>8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1761</v>
      </c>
      <c r="H635" s="9" t="s">
        <v>17</v>
      </c>
      <c r="I635" s="9" t="s">
        <v>1599</v>
      </c>
      <c r="J635" s="3" t="s">
        <v>1876</v>
      </c>
      <c r="K635" s="13" t="s">
        <v>1762</v>
      </c>
      <c r="L635" s="14" t="s">
        <v>1763</v>
      </c>
      <c r="M635" s="18">
        <f t="shared" si="34"/>
        <v>1.353009259259258E-2</v>
      </c>
      <c r="N635">
        <f t="shared" si="35"/>
        <v>4</v>
      </c>
    </row>
    <row r="636" spans="1:14" x14ac:dyDescent="0.25">
      <c r="A636" s="11"/>
      <c r="B636" s="12"/>
      <c r="C636" s="9" t="s">
        <v>1194</v>
      </c>
      <c r="D636" s="9" t="s">
        <v>1195</v>
      </c>
      <c r="E636" s="9" t="s">
        <v>1196</v>
      </c>
      <c r="F636" s="9" t="s">
        <v>15</v>
      </c>
      <c r="G636" s="10" t="s">
        <v>12</v>
      </c>
      <c r="H636" s="5"/>
      <c r="I636" s="5"/>
      <c r="J636" s="6"/>
      <c r="K636" s="7"/>
      <c r="L636" s="8"/>
    </row>
    <row r="637" spans="1:14" x14ac:dyDescent="0.25">
      <c r="A637" s="11"/>
      <c r="B637" s="12"/>
      <c r="C637" s="12"/>
      <c r="D637" s="12"/>
      <c r="E637" s="12"/>
      <c r="F637" s="12"/>
      <c r="G637" s="9" t="s">
        <v>1197</v>
      </c>
      <c r="H637" s="9" t="s">
        <v>17</v>
      </c>
      <c r="I637" s="9" t="s">
        <v>887</v>
      </c>
      <c r="J637" s="3" t="s">
        <v>1876</v>
      </c>
      <c r="K637" s="13" t="s">
        <v>1198</v>
      </c>
      <c r="L637" s="14" t="s">
        <v>1199</v>
      </c>
      <c r="M637" s="18">
        <f t="shared" si="34"/>
        <v>1.6018518518518515E-2</v>
      </c>
      <c r="N637">
        <f t="shared" si="35"/>
        <v>5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1200</v>
      </c>
      <c r="H638" s="9" t="s">
        <v>17</v>
      </c>
      <c r="I638" s="9" t="s">
        <v>887</v>
      </c>
      <c r="J638" s="3" t="s">
        <v>1876</v>
      </c>
      <c r="K638" s="13" t="s">
        <v>1201</v>
      </c>
      <c r="L638" s="14" t="s">
        <v>1202</v>
      </c>
      <c r="M638" s="18">
        <f t="shared" si="34"/>
        <v>2.1504629629629651E-2</v>
      </c>
      <c r="N638">
        <f t="shared" si="35"/>
        <v>5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1589</v>
      </c>
      <c r="H639" s="9" t="s">
        <v>17</v>
      </c>
      <c r="I639" s="9" t="s">
        <v>1218</v>
      </c>
      <c r="J639" s="3" t="s">
        <v>1876</v>
      </c>
      <c r="K639" s="13" t="s">
        <v>1590</v>
      </c>
      <c r="L639" s="14" t="s">
        <v>1591</v>
      </c>
      <c r="M639" s="18">
        <f t="shared" si="34"/>
        <v>1.8842592592592605E-2</v>
      </c>
      <c r="N639">
        <f t="shared" si="35"/>
        <v>5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1592</v>
      </c>
      <c r="H640" s="9" t="s">
        <v>17</v>
      </c>
      <c r="I640" s="9" t="s">
        <v>1218</v>
      </c>
      <c r="J640" s="3" t="s">
        <v>1876</v>
      </c>
      <c r="K640" s="13" t="s">
        <v>1593</v>
      </c>
      <c r="L640" s="14" t="s">
        <v>1594</v>
      </c>
      <c r="M640" s="18">
        <f t="shared" si="34"/>
        <v>4.0358796296296268E-2</v>
      </c>
      <c r="N640">
        <f t="shared" si="35"/>
        <v>5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1764</v>
      </c>
      <c r="H641" s="9" t="s">
        <v>17</v>
      </c>
      <c r="I641" s="9" t="s">
        <v>1599</v>
      </c>
      <c r="J641" s="3" t="s">
        <v>1876</v>
      </c>
      <c r="K641" s="13" t="s">
        <v>1765</v>
      </c>
      <c r="L641" s="14" t="s">
        <v>1766</v>
      </c>
      <c r="M641" s="18">
        <f t="shared" si="34"/>
        <v>2.4976851851851861E-2</v>
      </c>
      <c r="N641">
        <f t="shared" si="35"/>
        <v>5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1767</v>
      </c>
      <c r="H642" s="9" t="s">
        <v>17</v>
      </c>
      <c r="I642" s="9" t="s">
        <v>1599</v>
      </c>
      <c r="J642" s="3" t="s">
        <v>1876</v>
      </c>
      <c r="K642" s="13" t="s">
        <v>1768</v>
      </c>
      <c r="L642" s="14" t="s">
        <v>1769</v>
      </c>
      <c r="M642" s="18">
        <f t="shared" si="34"/>
        <v>2.2708333333333303E-2</v>
      </c>
      <c r="N642">
        <f t="shared" si="35"/>
        <v>5</v>
      </c>
    </row>
    <row r="643" spans="1:14" x14ac:dyDescent="0.25">
      <c r="A643" s="11"/>
      <c r="B643" s="12"/>
      <c r="C643" s="9" t="s">
        <v>1551</v>
      </c>
      <c r="D643" s="9" t="s">
        <v>1552</v>
      </c>
      <c r="E643" s="9" t="s">
        <v>1553</v>
      </c>
      <c r="F643" s="9" t="s">
        <v>15</v>
      </c>
      <c r="G643" s="9" t="s">
        <v>1770</v>
      </c>
      <c r="H643" s="9" t="s">
        <v>17</v>
      </c>
      <c r="I643" s="9" t="s">
        <v>1599</v>
      </c>
      <c r="J643" s="3" t="s">
        <v>1876</v>
      </c>
      <c r="K643" s="13" t="s">
        <v>1771</v>
      </c>
      <c r="L643" s="14" t="s">
        <v>1772</v>
      </c>
      <c r="M643" s="18">
        <f t="shared" ref="M643:M706" si="36">L643-K643</f>
        <v>1.9317129629629615E-2</v>
      </c>
      <c r="N643">
        <f t="shared" ref="N643:N706" si="37">HOUR(K643)</f>
        <v>14</v>
      </c>
    </row>
    <row r="644" spans="1:14" x14ac:dyDescent="0.25">
      <c r="A644" s="11"/>
      <c r="B644" s="12"/>
      <c r="C644" s="9" t="s">
        <v>1828</v>
      </c>
      <c r="D644" s="9" t="s">
        <v>1829</v>
      </c>
      <c r="E644" s="9" t="s">
        <v>1830</v>
      </c>
      <c r="F644" s="9" t="s">
        <v>15</v>
      </c>
      <c r="G644" s="10" t="s">
        <v>12</v>
      </c>
      <c r="H644" s="5"/>
      <c r="I644" s="5"/>
      <c r="J644" s="6"/>
      <c r="K644" s="7"/>
      <c r="L644" s="8"/>
    </row>
    <row r="645" spans="1:14" x14ac:dyDescent="0.25">
      <c r="A645" s="11"/>
      <c r="B645" s="12"/>
      <c r="C645" s="12"/>
      <c r="D645" s="12"/>
      <c r="E645" s="12"/>
      <c r="F645" s="12"/>
      <c r="G645" s="9" t="s">
        <v>1831</v>
      </c>
      <c r="H645" s="9" t="s">
        <v>17</v>
      </c>
      <c r="I645" s="9" t="s">
        <v>1777</v>
      </c>
      <c r="J645" s="3" t="s">
        <v>1876</v>
      </c>
      <c r="K645" s="13" t="s">
        <v>1832</v>
      </c>
      <c r="L645" s="14" t="s">
        <v>1833</v>
      </c>
      <c r="M645" s="18">
        <f t="shared" si="36"/>
        <v>2.0763888888888915E-2</v>
      </c>
      <c r="N645">
        <f t="shared" si="37"/>
        <v>8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1834</v>
      </c>
      <c r="H646" s="9" t="s">
        <v>17</v>
      </c>
      <c r="I646" s="9" t="s">
        <v>1777</v>
      </c>
      <c r="J646" s="3" t="s">
        <v>1876</v>
      </c>
      <c r="K646" s="13" t="s">
        <v>1835</v>
      </c>
      <c r="L646" s="14" t="s">
        <v>1836</v>
      </c>
      <c r="M646" s="18">
        <f t="shared" si="36"/>
        <v>1.3935185185185217E-2</v>
      </c>
      <c r="N646">
        <f t="shared" si="37"/>
        <v>10</v>
      </c>
    </row>
    <row r="647" spans="1:14" x14ac:dyDescent="0.25">
      <c r="A647" s="11"/>
      <c r="B647" s="12"/>
      <c r="C647" s="9" t="s">
        <v>1203</v>
      </c>
      <c r="D647" s="9" t="s">
        <v>1204</v>
      </c>
      <c r="E647" s="9" t="s">
        <v>1205</v>
      </c>
      <c r="F647" s="9" t="s">
        <v>15</v>
      </c>
      <c r="G647" s="10" t="s">
        <v>12</v>
      </c>
      <c r="H647" s="5"/>
      <c r="I647" s="5"/>
      <c r="J647" s="6"/>
      <c r="K647" s="7"/>
      <c r="L647" s="8"/>
    </row>
    <row r="648" spans="1:14" x14ac:dyDescent="0.25">
      <c r="A648" s="11"/>
      <c r="B648" s="12"/>
      <c r="C648" s="12"/>
      <c r="D648" s="12"/>
      <c r="E648" s="12"/>
      <c r="F648" s="12"/>
      <c r="G648" s="9" t="s">
        <v>1206</v>
      </c>
      <c r="H648" s="9" t="s">
        <v>17</v>
      </c>
      <c r="I648" s="9" t="s">
        <v>887</v>
      </c>
      <c r="J648" s="3" t="s">
        <v>1876</v>
      </c>
      <c r="K648" s="13" t="s">
        <v>1207</v>
      </c>
      <c r="L648" s="14" t="s">
        <v>1208</v>
      </c>
      <c r="M648" s="18">
        <f t="shared" si="36"/>
        <v>1.5196759259259229E-2</v>
      </c>
      <c r="N648">
        <f t="shared" si="37"/>
        <v>14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1837</v>
      </c>
      <c r="H649" s="9" t="s">
        <v>17</v>
      </c>
      <c r="I649" s="9" t="s">
        <v>1777</v>
      </c>
      <c r="J649" s="3" t="s">
        <v>1876</v>
      </c>
      <c r="K649" s="13" t="s">
        <v>1838</v>
      </c>
      <c r="L649" s="14" t="s">
        <v>1839</v>
      </c>
      <c r="M649" s="18">
        <f t="shared" si="36"/>
        <v>1.7905092592592597E-2</v>
      </c>
      <c r="N649">
        <f t="shared" si="37"/>
        <v>9</v>
      </c>
    </row>
    <row r="650" spans="1:14" x14ac:dyDescent="0.25">
      <c r="A650" s="11"/>
      <c r="B650" s="12"/>
      <c r="C650" s="9" t="s">
        <v>433</v>
      </c>
      <c r="D650" s="9" t="s">
        <v>434</v>
      </c>
      <c r="E650" s="9" t="s">
        <v>435</v>
      </c>
      <c r="F650" s="9" t="s">
        <v>15</v>
      </c>
      <c r="G650" s="10" t="s">
        <v>12</v>
      </c>
      <c r="H650" s="5"/>
      <c r="I650" s="5"/>
      <c r="J650" s="6"/>
      <c r="K650" s="7"/>
      <c r="L650" s="8"/>
    </row>
    <row r="651" spans="1:14" x14ac:dyDescent="0.25">
      <c r="A651" s="11"/>
      <c r="B651" s="12"/>
      <c r="C651" s="12"/>
      <c r="D651" s="12"/>
      <c r="E651" s="12"/>
      <c r="F651" s="12"/>
      <c r="G651" s="9" t="s">
        <v>877</v>
      </c>
      <c r="H651" s="9" t="s">
        <v>17</v>
      </c>
      <c r="I651" s="9" t="s">
        <v>454</v>
      </c>
      <c r="J651" s="3" t="s">
        <v>1876</v>
      </c>
      <c r="K651" s="13" t="s">
        <v>878</v>
      </c>
      <c r="L651" s="14" t="s">
        <v>879</v>
      </c>
      <c r="M651" s="18">
        <f t="shared" si="36"/>
        <v>1.6134259259259154E-2</v>
      </c>
      <c r="N651">
        <f t="shared" si="37"/>
        <v>16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1595</v>
      </c>
      <c r="H652" s="9" t="s">
        <v>17</v>
      </c>
      <c r="I652" s="9" t="s">
        <v>1218</v>
      </c>
      <c r="J652" s="3" t="s">
        <v>1876</v>
      </c>
      <c r="K652" s="13" t="s">
        <v>1596</v>
      </c>
      <c r="L652" s="14" t="s">
        <v>1597</v>
      </c>
      <c r="M652" s="18">
        <f t="shared" si="36"/>
        <v>3.559027777777779E-2</v>
      </c>
      <c r="N652">
        <f t="shared" si="37"/>
        <v>8</v>
      </c>
    </row>
    <row r="653" spans="1:14" x14ac:dyDescent="0.25">
      <c r="A653" s="11"/>
      <c r="B653" s="12"/>
      <c r="C653" s="9" t="s">
        <v>444</v>
      </c>
      <c r="D653" s="9" t="s">
        <v>445</v>
      </c>
      <c r="E653" s="9" t="s">
        <v>446</v>
      </c>
      <c r="F653" s="9" t="s">
        <v>15</v>
      </c>
      <c r="G653" s="10" t="s">
        <v>12</v>
      </c>
      <c r="H653" s="5"/>
      <c r="I653" s="5"/>
      <c r="J653" s="6"/>
      <c r="K653" s="7"/>
      <c r="L653" s="8"/>
    </row>
    <row r="654" spans="1:14" x14ac:dyDescent="0.25">
      <c r="A654" s="11"/>
      <c r="B654" s="12"/>
      <c r="C654" s="12"/>
      <c r="D654" s="12"/>
      <c r="E654" s="12"/>
      <c r="F654" s="12"/>
      <c r="G654" s="9" t="s">
        <v>447</v>
      </c>
      <c r="H654" s="9" t="s">
        <v>17</v>
      </c>
      <c r="I654" s="9" t="s">
        <v>18</v>
      </c>
      <c r="J654" s="3" t="s">
        <v>1876</v>
      </c>
      <c r="K654" s="13" t="s">
        <v>448</v>
      </c>
      <c r="L654" s="14" t="s">
        <v>449</v>
      </c>
      <c r="M654" s="18">
        <f t="shared" si="36"/>
        <v>1.8576388888888851E-2</v>
      </c>
      <c r="N654">
        <f t="shared" si="37"/>
        <v>9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450</v>
      </c>
      <c r="H655" s="9" t="s">
        <v>17</v>
      </c>
      <c r="I655" s="9" t="s">
        <v>18</v>
      </c>
      <c r="J655" s="3" t="s">
        <v>1876</v>
      </c>
      <c r="K655" s="13" t="s">
        <v>451</v>
      </c>
      <c r="L655" s="14" t="s">
        <v>452</v>
      </c>
      <c r="M655" s="18">
        <f t="shared" si="36"/>
        <v>2.3750000000000049E-2</v>
      </c>
      <c r="N655">
        <f t="shared" si="37"/>
        <v>12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880</v>
      </c>
      <c r="H656" s="9" t="s">
        <v>17</v>
      </c>
      <c r="I656" s="9" t="s">
        <v>454</v>
      </c>
      <c r="J656" s="3" t="s">
        <v>1876</v>
      </c>
      <c r="K656" s="13" t="s">
        <v>881</v>
      </c>
      <c r="L656" s="14" t="s">
        <v>882</v>
      </c>
      <c r="M656" s="18">
        <f t="shared" si="36"/>
        <v>1.9907407407407374E-2</v>
      </c>
      <c r="N656">
        <f t="shared" si="37"/>
        <v>13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883</v>
      </c>
      <c r="H657" s="9" t="s">
        <v>17</v>
      </c>
      <c r="I657" s="9" t="s">
        <v>454</v>
      </c>
      <c r="J657" s="3" t="s">
        <v>1876</v>
      </c>
      <c r="K657" s="13" t="s">
        <v>884</v>
      </c>
      <c r="L657" s="14" t="s">
        <v>885</v>
      </c>
      <c r="M657" s="18">
        <f t="shared" si="36"/>
        <v>2.2268518518518521E-2</v>
      </c>
      <c r="N657">
        <f t="shared" si="37"/>
        <v>14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1209</v>
      </c>
      <c r="H658" s="9" t="s">
        <v>17</v>
      </c>
      <c r="I658" s="9" t="s">
        <v>887</v>
      </c>
      <c r="J658" s="3" t="s">
        <v>1876</v>
      </c>
      <c r="K658" s="13" t="s">
        <v>698</v>
      </c>
      <c r="L658" s="14" t="s">
        <v>1210</v>
      </c>
      <c r="M658" s="18">
        <f t="shared" si="36"/>
        <v>1.5370370370370368E-2</v>
      </c>
      <c r="N658">
        <f t="shared" si="37"/>
        <v>9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1211</v>
      </c>
      <c r="H659" s="9" t="s">
        <v>17</v>
      </c>
      <c r="I659" s="9" t="s">
        <v>887</v>
      </c>
      <c r="J659" s="3" t="s">
        <v>1876</v>
      </c>
      <c r="K659" s="13" t="s">
        <v>1212</v>
      </c>
      <c r="L659" s="14" t="s">
        <v>1213</v>
      </c>
      <c r="M659" s="18">
        <f t="shared" si="36"/>
        <v>1.7569444444444415E-2</v>
      </c>
      <c r="N659">
        <f t="shared" si="37"/>
        <v>11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1214</v>
      </c>
      <c r="H660" s="9" t="s">
        <v>17</v>
      </c>
      <c r="I660" s="9" t="s">
        <v>887</v>
      </c>
      <c r="J660" s="3" t="s">
        <v>1876</v>
      </c>
      <c r="K660" s="13" t="s">
        <v>1215</v>
      </c>
      <c r="L660" s="14" t="s">
        <v>1216</v>
      </c>
      <c r="M660" s="18">
        <f t="shared" si="36"/>
        <v>1.4340277777777799E-2</v>
      </c>
      <c r="N660">
        <f t="shared" si="37"/>
        <v>14</v>
      </c>
    </row>
    <row r="661" spans="1:14" x14ac:dyDescent="0.25">
      <c r="A661" s="11"/>
      <c r="B661" s="11"/>
      <c r="C661" s="11"/>
      <c r="D661" s="11"/>
      <c r="E661" s="11"/>
      <c r="F661" s="11"/>
      <c r="G661" s="3" t="s">
        <v>1773</v>
      </c>
      <c r="H661" s="3" t="s">
        <v>17</v>
      </c>
      <c r="I661" s="3" t="s">
        <v>1599</v>
      </c>
      <c r="J661" s="3" t="s">
        <v>1876</v>
      </c>
      <c r="K661" s="15" t="s">
        <v>1774</v>
      </c>
      <c r="L661" s="16" t="s">
        <v>1775</v>
      </c>
      <c r="M661" s="18">
        <f t="shared" si="36"/>
        <v>1.2395833333333384E-2</v>
      </c>
      <c r="N661">
        <f t="shared" si="37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topLeftCell="J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1880</v>
      </c>
      <c r="M1" t="s">
        <v>1877</v>
      </c>
      <c r="O1" t="s">
        <v>1878</v>
      </c>
      <c r="P1" t="s">
        <v>1879</v>
      </c>
      <c r="Q1" t="s">
        <v>1881</v>
      </c>
      <c r="R1" t="s">
        <v>1882</v>
      </c>
      <c r="S1" t="s">
        <v>1883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5">
        <v>0</v>
      </c>
      <c r="P2" s="25">
        <f>COUNTIF(M:M,"0")</f>
        <v>0</v>
      </c>
      <c r="Q2" s="25">
        <f>AVERAGE($P$2:$P$25)</f>
        <v>4.958333333333333</v>
      </c>
      <c r="R2" s="26">
        <v>0</v>
      </c>
      <c r="S2" s="18">
        <f>AVERAGEIF($R$2:$R$25, "&lt;&gt; 0")</f>
        <v>1.9263823127104365E-2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4.958333333333333</v>
      </c>
      <c r="R3" s="19">
        <f t="shared" ref="R3:R25" si="1">AVERAGEIF(M:M,O3,L:L)</f>
        <v>1.273533950617284E-2</v>
      </c>
      <c r="S3" s="18">
        <f t="shared" ref="S3:S25" si="2">AVERAGEIF($R$2:$R$25, "&lt;&gt; 0")</f>
        <v>1.9263823127104365E-2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8">
        <f t="shared" ref="L3:L66" si="3">K4-J4</f>
        <v>1.9687499999999997E-2</v>
      </c>
      <c r="M4">
        <f t="shared" ref="M3:M66" si="4">HOUR(J4)</f>
        <v>3</v>
      </c>
      <c r="O4">
        <v>2</v>
      </c>
      <c r="P4">
        <f>COUNTIF(M:M,"2")</f>
        <v>1</v>
      </c>
      <c r="Q4">
        <f t="shared" si="0"/>
        <v>4.958333333333333</v>
      </c>
      <c r="R4" s="19">
        <f t="shared" si="1"/>
        <v>1.4791666666666661E-2</v>
      </c>
      <c r="S4" s="18">
        <f t="shared" si="2"/>
        <v>1.9263823127104365E-2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9" t="s">
        <v>23</v>
      </c>
      <c r="H5" s="9" t="s">
        <v>17</v>
      </c>
      <c r="I5" s="3" t="s">
        <v>18</v>
      </c>
      <c r="J5" s="13" t="s">
        <v>24</v>
      </c>
      <c r="K5" s="14" t="s">
        <v>25</v>
      </c>
      <c r="L5" s="18">
        <f t="shared" si="3"/>
        <v>2.1435185185185057E-2</v>
      </c>
      <c r="M5">
        <f t="shared" si="4"/>
        <v>12</v>
      </c>
      <c r="O5">
        <v>3</v>
      </c>
      <c r="P5">
        <f>COUNTIF(M:M,"3")</f>
        <v>6</v>
      </c>
      <c r="Q5">
        <f t="shared" si="0"/>
        <v>4.958333333333333</v>
      </c>
      <c r="R5" s="19">
        <f t="shared" si="1"/>
        <v>1.5760030864197517E-2</v>
      </c>
      <c r="S5" s="18">
        <f t="shared" si="2"/>
        <v>1.9263823127104365E-2</v>
      </c>
    </row>
    <row r="6" spans="1:19" x14ac:dyDescent="0.25">
      <c r="A6" s="11"/>
      <c r="B6" s="12"/>
      <c r="C6" s="9" t="s">
        <v>26</v>
      </c>
      <c r="D6" s="9" t="s">
        <v>27</v>
      </c>
      <c r="E6" s="9" t="s">
        <v>27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5</v>
      </c>
      <c r="Q6">
        <f t="shared" si="0"/>
        <v>4.958333333333333</v>
      </c>
      <c r="R6" s="19">
        <f t="shared" si="1"/>
        <v>1.8284722222222233E-2</v>
      </c>
      <c r="S6" s="18">
        <f t="shared" si="2"/>
        <v>1.9263823127104365E-2</v>
      </c>
    </row>
    <row r="7" spans="1:19" x14ac:dyDescent="0.25">
      <c r="A7" s="11"/>
      <c r="B7" s="12"/>
      <c r="C7" s="12"/>
      <c r="D7" s="12"/>
      <c r="E7" s="12"/>
      <c r="F7" s="12"/>
      <c r="G7" s="9" t="s">
        <v>28</v>
      </c>
      <c r="H7" s="9" t="s">
        <v>17</v>
      </c>
      <c r="I7" s="3" t="s">
        <v>18</v>
      </c>
      <c r="J7" s="13" t="s">
        <v>29</v>
      </c>
      <c r="K7" s="14" t="s">
        <v>30</v>
      </c>
      <c r="L7" s="18">
        <f t="shared" si="3"/>
        <v>2.9826388888888833E-2</v>
      </c>
      <c r="M7">
        <f t="shared" si="4"/>
        <v>10</v>
      </c>
      <c r="O7">
        <v>5</v>
      </c>
      <c r="P7">
        <f>COUNTIF(M:M,"5")</f>
        <v>6</v>
      </c>
      <c r="Q7">
        <f t="shared" si="0"/>
        <v>4.958333333333333</v>
      </c>
      <c r="R7" s="19">
        <f t="shared" si="1"/>
        <v>1.6460262345679027E-2</v>
      </c>
      <c r="S7" s="18">
        <f t="shared" si="2"/>
        <v>1.9263823127104365E-2</v>
      </c>
    </row>
    <row r="8" spans="1:19" x14ac:dyDescent="0.25">
      <c r="A8" s="11"/>
      <c r="B8" s="12"/>
      <c r="C8" s="12"/>
      <c r="D8" s="12"/>
      <c r="E8" s="12"/>
      <c r="F8" s="12"/>
      <c r="G8" s="9" t="s">
        <v>31</v>
      </c>
      <c r="H8" s="9" t="s">
        <v>17</v>
      </c>
      <c r="I8" s="3" t="s">
        <v>18</v>
      </c>
      <c r="J8" s="13" t="s">
        <v>32</v>
      </c>
      <c r="K8" s="14" t="s">
        <v>33</v>
      </c>
      <c r="L8" s="18">
        <f t="shared" si="3"/>
        <v>2.1805555555555522E-2</v>
      </c>
      <c r="M8">
        <f t="shared" si="4"/>
        <v>12</v>
      </c>
      <c r="O8">
        <v>6</v>
      </c>
      <c r="P8">
        <f>COUNTIF(M:M,"6")</f>
        <v>8</v>
      </c>
      <c r="Q8">
        <f t="shared" si="0"/>
        <v>4.958333333333333</v>
      </c>
      <c r="R8" s="19">
        <f t="shared" si="1"/>
        <v>2.2191840277777777E-2</v>
      </c>
      <c r="S8" s="18">
        <f t="shared" si="2"/>
        <v>1.9263823127104365E-2</v>
      </c>
    </row>
    <row r="9" spans="1:19" x14ac:dyDescent="0.25">
      <c r="A9" s="11"/>
      <c r="B9" s="12"/>
      <c r="C9" s="12"/>
      <c r="D9" s="12"/>
      <c r="E9" s="12"/>
      <c r="F9" s="12"/>
      <c r="G9" s="9" t="s">
        <v>34</v>
      </c>
      <c r="H9" s="9" t="s">
        <v>17</v>
      </c>
      <c r="I9" s="3" t="s">
        <v>18</v>
      </c>
      <c r="J9" s="13" t="s">
        <v>35</v>
      </c>
      <c r="K9" s="14" t="s">
        <v>36</v>
      </c>
      <c r="L9" s="18">
        <f t="shared" si="3"/>
        <v>1.5335648148148251E-2</v>
      </c>
      <c r="M9">
        <f t="shared" si="4"/>
        <v>16</v>
      </c>
      <c r="O9">
        <v>7</v>
      </c>
      <c r="P9">
        <f>COUNTIF(M:M,"7")</f>
        <v>9</v>
      </c>
      <c r="Q9">
        <f t="shared" si="0"/>
        <v>4.958333333333333</v>
      </c>
      <c r="R9" s="19">
        <f t="shared" si="1"/>
        <v>1.6355452674897131E-2</v>
      </c>
      <c r="S9" s="18">
        <f t="shared" si="2"/>
        <v>1.9263823127104365E-2</v>
      </c>
    </row>
    <row r="10" spans="1:19" x14ac:dyDescent="0.25">
      <c r="A10" s="11"/>
      <c r="B10" s="12"/>
      <c r="C10" s="9" t="s">
        <v>37</v>
      </c>
      <c r="D10" s="9" t="s">
        <v>38</v>
      </c>
      <c r="E10" s="9" t="s">
        <v>38</v>
      </c>
      <c r="F10" s="9" t="s">
        <v>15</v>
      </c>
      <c r="G10" s="9" t="s">
        <v>39</v>
      </c>
      <c r="H10" s="9" t="s">
        <v>17</v>
      </c>
      <c r="I10" s="3" t="s">
        <v>18</v>
      </c>
      <c r="J10" s="13" t="s">
        <v>40</v>
      </c>
      <c r="K10" s="14" t="s">
        <v>41</v>
      </c>
      <c r="L10" s="18">
        <f t="shared" si="3"/>
        <v>1.693287037037039E-2</v>
      </c>
      <c r="M10">
        <f t="shared" si="4"/>
        <v>7</v>
      </c>
      <c r="O10">
        <v>8</v>
      </c>
      <c r="P10">
        <f>COUNTIF(M:M,"8")</f>
        <v>6</v>
      </c>
      <c r="Q10">
        <f t="shared" si="0"/>
        <v>4.958333333333333</v>
      </c>
      <c r="R10" s="19">
        <f t="shared" si="1"/>
        <v>1.9380787037037051E-2</v>
      </c>
      <c r="S10" s="18">
        <f t="shared" si="2"/>
        <v>1.9263823127104365E-2</v>
      </c>
    </row>
    <row r="11" spans="1:19" x14ac:dyDescent="0.25">
      <c r="A11" s="11"/>
      <c r="B11" s="12"/>
      <c r="C11" s="9" t="s">
        <v>42</v>
      </c>
      <c r="D11" s="9" t="s">
        <v>43</v>
      </c>
      <c r="E11" s="9" t="s">
        <v>44</v>
      </c>
      <c r="F11" s="9" t="s">
        <v>15</v>
      </c>
      <c r="G11" s="9" t="s">
        <v>45</v>
      </c>
      <c r="H11" s="9" t="s">
        <v>17</v>
      </c>
      <c r="I11" s="3" t="s">
        <v>18</v>
      </c>
      <c r="J11" s="13" t="s">
        <v>46</v>
      </c>
      <c r="K11" s="14" t="s">
        <v>47</v>
      </c>
      <c r="L11" s="18">
        <f t="shared" si="3"/>
        <v>2.0497685185185188E-2</v>
      </c>
      <c r="M11">
        <f t="shared" si="4"/>
        <v>11</v>
      </c>
      <c r="O11">
        <v>9</v>
      </c>
      <c r="P11">
        <f>COUNTIF(M:M,"9")</f>
        <v>9</v>
      </c>
      <c r="Q11">
        <f t="shared" si="0"/>
        <v>4.958333333333333</v>
      </c>
      <c r="R11" s="19">
        <f t="shared" si="1"/>
        <v>1.8667695473251016E-2</v>
      </c>
      <c r="S11" s="18">
        <f t="shared" si="2"/>
        <v>1.9263823127104365E-2</v>
      </c>
    </row>
    <row r="12" spans="1:19" x14ac:dyDescent="0.25">
      <c r="A12" s="11"/>
      <c r="B12" s="12"/>
      <c r="C12" s="9" t="s">
        <v>48</v>
      </c>
      <c r="D12" s="9" t="s">
        <v>49</v>
      </c>
      <c r="E12" s="9" t="s">
        <v>49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12</v>
      </c>
      <c r="Q12">
        <f t="shared" si="0"/>
        <v>4.958333333333333</v>
      </c>
      <c r="R12" s="19">
        <f t="shared" si="1"/>
        <v>2.0922067901234572E-2</v>
      </c>
      <c r="S12" s="18">
        <f t="shared" si="2"/>
        <v>1.9263823127104365E-2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50</v>
      </c>
      <c r="H13" s="9" t="s">
        <v>17</v>
      </c>
      <c r="I13" s="3" t="s">
        <v>18</v>
      </c>
      <c r="J13" s="13" t="s">
        <v>51</v>
      </c>
      <c r="K13" s="14" t="s">
        <v>52</v>
      </c>
      <c r="L13" s="18">
        <f t="shared" si="3"/>
        <v>1.6874999999999973E-2</v>
      </c>
      <c r="M13">
        <f t="shared" si="4"/>
        <v>10</v>
      </c>
      <c r="O13">
        <v>11</v>
      </c>
      <c r="P13">
        <f>COUNTIF(M:M,"11")</f>
        <v>10</v>
      </c>
      <c r="Q13">
        <f t="shared" si="0"/>
        <v>4.958333333333333</v>
      </c>
      <c r="R13" s="19">
        <f t="shared" si="1"/>
        <v>3.2432870370370355E-2</v>
      </c>
      <c r="S13" s="18">
        <f t="shared" si="2"/>
        <v>1.9263823127104365E-2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53</v>
      </c>
      <c r="H14" s="9" t="s">
        <v>17</v>
      </c>
      <c r="I14" s="3" t="s">
        <v>18</v>
      </c>
      <c r="J14" s="13" t="s">
        <v>54</v>
      </c>
      <c r="K14" s="14" t="s">
        <v>55</v>
      </c>
      <c r="L14" s="18">
        <f t="shared" si="3"/>
        <v>1.8402777777777768E-2</v>
      </c>
      <c r="M14">
        <f t="shared" si="4"/>
        <v>18</v>
      </c>
      <c r="O14">
        <v>12</v>
      </c>
      <c r="P14">
        <f>COUNTIF(M:M,"12")</f>
        <v>10</v>
      </c>
      <c r="Q14">
        <f t="shared" si="0"/>
        <v>4.958333333333333</v>
      </c>
      <c r="R14" s="19">
        <f t="shared" si="1"/>
        <v>2.7954861111111083E-2</v>
      </c>
      <c r="S14" s="18">
        <f t="shared" si="2"/>
        <v>1.9263823127104365E-2</v>
      </c>
    </row>
    <row r="15" spans="1:19" x14ac:dyDescent="0.25">
      <c r="A15" s="11"/>
      <c r="B15" s="12"/>
      <c r="C15" s="9" t="s">
        <v>56</v>
      </c>
      <c r="D15" s="9" t="s">
        <v>57</v>
      </c>
      <c r="E15" s="9" t="s">
        <v>57</v>
      </c>
      <c r="F15" s="9" t="s">
        <v>15</v>
      </c>
      <c r="G15" s="9" t="s">
        <v>58</v>
      </c>
      <c r="H15" s="9" t="s">
        <v>17</v>
      </c>
      <c r="I15" s="3" t="s">
        <v>18</v>
      </c>
      <c r="J15" s="13" t="s">
        <v>59</v>
      </c>
      <c r="K15" s="14" t="s">
        <v>60</v>
      </c>
      <c r="L15" s="18">
        <f t="shared" si="3"/>
        <v>1.7129629629629661E-2</v>
      </c>
      <c r="M15">
        <f t="shared" si="4"/>
        <v>7</v>
      </c>
      <c r="O15">
        <v>13</v>
      </c>
      <c r="P15">
        <f>COUNTIF(M:M,"13")</f>
        <v>6</v>
      </c>
      <c r="Q15">
        <f t="shared" si="0"/>
        <v>4.958333333333333</v>
      </c>
      <c r="R15" s="19">
        <f t="shared" si="1"/>
        <v>3.257137345679012E-2</v>
      </c>
      <c r="S15" s="18">
        <f t="shared" si="2"/>
        <v>1.9263823127104365E-2</v>
      </c>
    </row>
    <row r="16" spans="1:19" x14ac:dyDescent="0.25">
      <c r="A16" s="3" t="s">
        <v>61</v>
      </c>
      <c r="B16" s="9" t="s">
        <v>62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4</v>
      </c>
      <c r="Q16">
        <f t="shared" si="0"/>
        <v>4.958333333333333</v>
      </c>
      <c r="R16" s="19">
        <f t="shared" si="1"/>
        <v>1.8839699074074068E-2</v>
      </c>
      <c r="S16" s="18">
        <f t="shared" si="2"/>
        <v>1.9263823127104365E-2</v>
      </c>
    </row>
    <row r="17" spans="1:19" x14ac:dyDescent="0.25">
      <c r="A17" s="11"/>
      <c r="B17" s="12"/>
      <c r="C17" s="9" t="s">
        <v>63</v>
      </c>
      <c r="D17" s="9" t="s">
        <v>64</v>
      </c>
      <c r="E17" s="9" t="s">
        <v>64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4</v>
      </c>
      <c r="Q17">
        <f t="shared" si="0"/>
        <v>4.958333333333333</v>
      </c>
      <c r="R17" s="19">
        <f t="shared" si="1"/>
        <v>1.7031249999999998E-2</v>
      </c>
      <c r="S17" s="18">
        <f t="shared" si="2"/>
        <v>1.9263823127104365E-2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65</v>
      </c>
      <c r="H18" s="9" t="s">
        <v>66</v>
      </c>
      <c r="I18" s="3" t="s">
        <v>18</v>
      </c>
      <c r="J18" s="13" t="s">
        <v>67</v>
      </c>
      <c r="K18" s="14" t="s">
        <v>68</v>
      </c>
      <c r="L18" s="18">
        <f t="shared" si="3"/>
        <v>1.4791666666666661E-2</v>
      </c>
      <c r="M18">
        <f t="shared" si="4"/>
        <v>2</v>
      </c>
      <c r="O18">
        <v>16</v>
      </c>
      <c r="P18">
        <f>COUNTIF(M:M,"16")</f>
        <v>4</v>
      </c>
      <c r="Q18">
        <f t="shared" si="0"/>
        <v>4.958333333333333</v>
      </c>
      <c r="R18" s="19">
        <f t="shared" si="1"/>
        <v>1.395833333333335E-2</v>
      </c>
      <c r="S18" s="18">
        <f t="shared" si="2"/>
        <v>1.9263823127104365E-2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69</v>
      </c>
      <c r="H19" s="9" t="s">
        <v>66</v>
      </c>
      <c r="I19" s="3" t="s">
        <v>18</v>
      </c>
      <c r="J19" s="13" t="s">
        <v>70</v>
      </c>
      <c r="K19" s="14" t="s">
        <v>71</v>
      </c>
      <c r="L19" s="18">
        <f t="shared" si="3"/>
        <v>1.3587962962962968E-2</v>
      </c>
      <c r="M19">
        <f t="shared" si="4"/>
        <v>4</v>
      </c>
      <c r="O19">
        <v>17</v>
      </c>
      <c r="P19">
        <f>COUNTIF(M:M,"17")</f>
        <v>4</v>
      </c>
      <c r="Q19">
        <f t="shared" si="0"/>
        <v>4.958333333333333</v>
      </c>
      <c r="R19" s="19">
        <f t="shared" si="1"/>
        <v>2.1929976851851885E-2</v>
      </c>
      <c r="S19" s="18">
        <f t="shared" si="2"/>
        <v>1.9263823127104365E-2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72</v>
      </c>
      <c r="H20" s="9" t="s">
        <v>66</v>
      </c>
      <c r="I20" s="3" t="s">
        <v>18</v>
      </c>
      <c r="J20" s="13" t="s">
        <v>73</v>
      </c>
      <c r="K20" s="14" t="s">
        <v>74</v>
      </c>
      <c r="L20" s="18">
        <f t="shared" si="3"/>
        <v>1.2685185185185216E-2</v>
      </c>
      <c r="M20">
        <f t="shared" si="4"/>
        <v>5</v>
      </c>
      <c r="O20">
        <v>18</v>
      </c>
      <c r="P20">
        <f>COUNTIF(M:M,"18")</f>
        <v>2</v>
      </c>
      <c r="Q20">
        <f t="shared" si="0"/>
        <v>4.958333333333333</v>
      </c>
      <c r="R20" s="19">
        <f t="shared" si="1"/>
        <v>1.5526620370370336E-2</v>
      </c>
      <c r="S20" s="18">
        <f t="shared" si="2"/>
        <v>1.9263823127104365E-2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75</v>
      </c>
      <c r="H21" s="9" t="s">
        <v>66</v>
      </c>
      <c r="I21" s="3" t="s">
        <v>18</v>
      </c>
      <c r="J21" s="13" t="s">
        <v>76</v>
      </c>
      <c r="K21" s="14" t="s">
        <v>77</v>
      </c>
      <c r="L21" s="18">
        <f t="shared" si="3"/>
        <v>1.447916666666671E-2</v>
      </c>
      <c r="M21">
        <f t="shared" si="4"/>
        <v>7</v>
      </c>
      <c r="O21">
        <v>19</v>
      </c>
      <c r="P21">
        <f>COUNTIF(M:M,"19")</f>
        <v>2</v>
      </c>
      <c r="Q21">
        <f t="shared" si="0"/>
        <v>4.958333333333333</v>
      </c>
      <c r="R21" s="19">
        <f t="shared" si="1"/>
        <v>1.6874999999999973E-2</v>
      </c>
      <c r="S21" s="18">
        <f t="shared" si="2"/>
        <v>1.9263823127104365E-2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78</v>
      </c>
      <c r="H22" s="9" t="s">
        <v>66</v>
      </c>
      <c r="I22" s="3" t="s">
        <v>18</v>
      </c>
      <c r="J22" s="13" t="s">
        <v>79</v>
      </c>
      <c r="K22" s="14" t="s">
        <v>80</v>
      </c>
      <c r="L22" s="18">
        <f t="shared" si="3"/>
        <v>1.2685185185185188E-2</v>
      </c>
      <c r="M22">
        <f t="shared" si="4"/>
        <v>8</v>
      </c>
      <c r="O22">
        <v>20</v>
      </c>
      <c r="P22">
        <f>COUNTIF(M:M,"20")</f>
        <v>5</v>
      </c>
      <c r="Q22">
        <f t="shared" si="0"/>
        <v>4.958333333333333</v>
      </c>
      <c r="R22" s="19">
        <f t="shared" si="1"/>
        <v>2.0127314814814778E-2</v>
      </c>
      <c r="S22" s="18">
        <f t="shared" si="2"/>
        <v>1.9263823127104365E-2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81</v>
      </c>
      <c r="H23" s="9" t="s">
        <v>66</v>
      </c>
      <c r="I23" s="3" t="s">
        <v>18</v>
      </c>
      <c r="J23" s="13" t="s">
        <v>82</v>
      </c>
      <c r="K23" s="14" t="s">
        <v>83</v>
      </c>
      <c r="L23" s="18">
        <f t="shared" si="3"/>
        <v>2.1979166666666661E-2</v>
      </c>
      <c r="M23">
        <f t="shared" si="4"/>
        <v>10</v>
      </c>
      <c r="O23">
        <v>21</v>
      </c>
      <c r="P23">
        <f>COUNTIF(M:M,"21")</f>
        <v>2</v>
      </c>
      <c r="Q23">
        <f t="shared" si="0"/>
        <v>4.958333333333333</v>
      </c>
      <c r="R23" s="19">
        <f t="shared" si="1"/>
        <v>1.3182870370370359E-2</v>
      </c>
      <c r="S23" s="18">
        <f t="shared" si="2"/>
        <v>1.9263823127104365E-2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84</v>
      </c>
      <c r="H24" s="9" t="s">
        <v>66</v>
      </c>
      <c r="I24" s="3" t="s">
        <v>18</v>
      </c>
      <c r="J24" s="13" t="s">
        <v>85</v>
      </c>
      <c r="K24" s="14" t="s">
        <v>86</v>
      </c>
      <c r="L24" s="18">
        <f t="shared" si="3"/>
        <v>1.2534722222222294E-2</v>
      </c>
      <c r="M24">
        <f t="shared" si="4"/>
        <v>12</v>
      </c>
      <c r="O24" s="25">
        <v>22</v>
      </c>
      <c r="P24" s="25">
        <f>COUNTIF(M:M,"22")</f>
        <v>0</v>
      </c>
      <c r="Q24" s="25">
        <f t="shared" si="0"/>
        <v>4.958333333333333</v>
      </c>
      <c r="R24" s="26">
        <v>0</v>
      </c>
      <c r="S24" s="18">
        <f t="shared" si="2"/>
        <v>1.9263823127104365E-2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87</v>
      </c>
      <c r="H25" s="9" t="s">
        <v>66</v>
      </c>
      <c r="I25" s="3" t="s">
        <v>18</v>
      </c>
      <c r="J25" s="13" t="s">
        <v>88</v>
      </c>
      <c r="K25" s="14" t="s">
        <v>89</v>
      </c>
      <c r="L25" s="18">
        <f t="shared" si="3"/>
        <v>1.518518518518519E-2</v>
      </c>
      <c r="M25">
        <f t="shared" si="4"/>
        <v>16</v>
      </c>
      <c r="O25">
        <v>23</v>
      </c>
      <c r="P25">
        <f>COUNTIF(M:M,"23")</f>
        <v>1</v>
      </c>
      <c r="Q25">
        <f t="shared" si="0"/>
        <v>4.958333333333333</v>
      </c>
      <c r="R25" s="19">
        <f t="shared" si="1"/>
        <v>1.7824074074073937E-2</v>
      </c>
      <c r="S25" s="18">
        <f t="shared" si="2"/>
        <v>1.9263823127104365E-2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90</v>
      </c>
      <c r="H26" s="9" t="s">
        <v>66</v>
      </c>
      <c r="I26" s="3" t="s">
        <v>18</v>
      </c>
      <c r="J26" s="13" t="s">
        <v>91</v>
      </c>
      <c r="K26" s="14" t="s">
        <v>92</v>
      </c>
      <c r="L26" s="18">
        <f t="shared" si="3"/>
        <v>2.5208333333333277E-2</v>
      </c>
      <c r="M26">
        <f t="shared" si="4"/>
        <v>20</v>
      </c>
      <c r="R26" s="20"/>
    </row>
    <row r="27" spans="1:19" x14ac:dyDescent="0.25">
      <c r="A27" s="11"/>
      <c r="B27" s="12"/>
      <c r="C27" s="12"/>
      <c r="D27" s="12"/>
      <c r="E27" s="12"/>
      <c r="F27" s="12"/>
      <c r="G27" s="9" t="s">
        <v>93</v>
      </c>
      <c r="H27" s="9" t="s">
        <v>66</v>
      </c>
      <c r="I27" s="3" t="s">
        <v>18</v>
      </c>
      <c r="J27" s="21" t="s">
        <v>94</v>
      </c>
      <c r="K27" s="22" t="s">
        <v>1884</v>
      </c>
      <c r="L27" s="23">
        <f t="shared" si="3"/>
        <v>1.7824074074073937E-2</v>
      </c>
      <c r="M27" s="24">
        <f t="shared" si="4"/>
        <v>23</v>
      </c>
    </row>
    <row r="28" spans="1:19" x14ac:dyDescent="0.25">
      <c r="A28" s="11"/>
      <c r="B28" s="12"/>
      <c r="C28" s="9" t="s">
        <v>95</v>
      </c>
      <c r="D28" s="9" t="s">
        <v>96</v>
      </c>
      <c r="E28" s="9" t="s">
        <v>96</v>
      </c>
      <c r="F28" s="9" t="s">
        <v>15</v>
      </c>
      <c r="G28" s="10" t="s">
        <v>12</v>
      </c>
      <c r="H28" s="5"/>
      <c r="I28" s="6"/>
      <c r="J28" s="7"/>
      <c r="K28" s="8"/>
      <c r="O28" s="13" t="s">
        <v>94</v>
      </c>
      <c r="P28" s="17" t="s">
        <v>1884</v>
      </c>
      <c r="Q28" s="18">
        <f t="shared" ref="Q28" si="5">P28-O28</f>
        <v>1.7824074074073937E-2</v>
      </c>
      <c r="R28">
        <f t="shared" ref="R28" si="6">HOUR(O28)</f>
        <v>23</v>
      </c>
    </row>
    <row r="29" spans="1:19" x14ac:dyDescent="0.25">
      <c r="A29" s="11"/>
      <c r="B29" s="12"/>
      <c r="C29" s="12"/>
      <c r="D29" s="12"/>
      <c r="E29" s="12"/>
      <c r="F29" s="12"/>
      <c r="G29" s="9" t="s">
        <v>97</v>
      </c>
      <c r="H29" s="9" t="s">
        <v>66</v>
      </c>
      <c r="I29" s="3" t="s">
        <v>18</v>
      </c>
      <c r="J29" s="13" t="s">
        <v>98</v>
      </c>
      <c r="K29" s="14" t="s">
        <v>99</v>
      </c>
      <c r="L29" s="18">
        <f t="shared" si="3"/>
        <v>1.5763888888888883E-2</v>
      </c>
      <c r="M29">
        <f t="shared" si="4"/>
        <v>4</v>
      </c>
    </row>
    <row r="30" spans="1:19" x14ac:dyDescent="0.25">
      <c r="A30" s="11"/>
      <c r="B30" s="12"/>
      <c r="C30" s="12"/>
      <c r="D30" s="12"/>
      <c r="E30" s="12"/>
      <c r="F30" s="12"/>
      <c r="G30" s="9" t="s">
        <v>100</v>
      </c>
      <c r="H30" s="9" t="s">
        <v>66</v>
      </c>
      <c r="I30" s="3" t="s">
        <v>18</v>
      </c>
      <c r="J30" s="13" t="s">
        <v>101</v>
      </c>
      <c r="K30" s="14" t="s">
        <v>102</v>
      </c>
      <c r="L30" s="18">
        <f t="shared" si="3"/>
        <v>1.6898148148148162E-2</v>
      </c>
      <c r="M30">
        <f t="shared" si="4"/>
        <v>7</v>
      </c>
    </row>
    <row r="31" spans="1:19" x14ac:dyDescent="0.25">
      <c r="A31" s="11"/>
      <c r="B31" s="12"/>
      <c r="C31" s="12"/>
      <c r="D31" s="12"/>
      <c r="E31" s="12"/>
      <c r="F31" s="12"/>
      <c r="G31" s="9" t="s">
        <v>103</v>
      </c>
      <c r="H31" s="9" t="s">
        <v>66</v>
      </c>
      <c r="I31" s="3" t="s">
        <v>18</v>
      </c>
      <c r="J31" s="13" t="s">
        <v>104</v>
      </c>
      <c r="K31" s="14" t="s">
        <v>105</v>
      </c>
      <c r="L31" s="18">
        <f t="shared" si="3"/>
        <v>1.7627314814814832E-2</v>
      </c>
      <c r="M31">
        <f t="shared" si="4"/>
        <v>10</v>
      </c>
    </row>
    <row r="32" spans="1:19" x14ac:dyDescent="0.25">
      <c r="A32" s="11"/>
      <c r="B32" s="12"/>
      <c r="C32" s="12"/>
      <c r="D32" s="12"/>
      <c r="E32" s="12"/>
      <c r="F32" s="12"/>
      <c r="G32" s="9" t="s">
        <v>106</v>
      </c>
      <c r="H32" s="9" t="s">
        <v>66</v>
      </c>
      <c r="I32" s="3" t="s">
        <v>18</v>
      </c>
      <c r="J32" s="13" t="s">
        <v>107</v>
      </c>
      <c r="K32" s="14" t="s">
        <v>108</v>
      </c>
      <c r="L32" s="18">
        <f t="shared" si="3"/>
        <v>1.9340277777777803E-2</v>
      </c>
      <c r="M32">
        <f t="shared" si="4"/>
        <v>13</v>
      </c>
    </row>
    <row r="33" spans="1:13" x14ac:dyDescent="0.25">
      <c r="A33" s="11"/>
      <c r="B33" s="12"/>
      <c r="C33" s="9" t="s">
        <v>109</v>
      </c>
      <c r="D33" s="9" t="s">
        <v>110</v>
      </c>
      <c r="E33" s="9" t="s">
        <v>110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111</v>
      </c>
      <c r="H34" s="9" t="s">
        <v>66</v>
      </c>
      <c r="I34" s="3" t="s">
        <v>18</v>
      </c>
      <c r="J34" s="13" t="s">
        <v>112</v>
      </c>
      <c r="K34" s="14" t="s">
        <v>113</v>
      </c>
      <c r="L34" s="18">
        <f t="shared" si="3"/>
        <v>1.1817129629629636E-2</v>
      </c>
      <c r="M34">
        <f t="shared" si="4"/>
        <v>1</v>
      </c>
    </row>
    <row r="35" spans="1:13" x14ac:dyDescent="0.25">
      <c r="A35" s="11"/>
      <c r="B35" s="12"/>
      <c r="C35" s="12"/>
      <c r="D35" s="12"/>
      <c r="E35" s="12"/>
      <c r="F35" s="12"/>
      <c r="G35" s="9" t="s">
        <v>114</v>
      </c>
      <c r="H35" s="9" t="s">
        <v>66</v>
      </c>
      <c r="I35" s="3" t="s">
        <v>18</v>
      </c>
      <c r="J35" s="13" t="s">
        <v>115</v>
      </c>
      <c r="K35" s="14" t="s">
        <v>116</v>
      </c>
      <c r="L35" s="18">
        <f t="shared" si="3"/>
        <v>1.2835648148148165E-2</v>
      </c>
      <c r="M35">
        <f t="shared" si="4"/>
        <v>5</v>
      </c>
    </row>
    <row r="36" spans="1:13" x14ac:dyDescent="0.25">
      <c r="A36" s="11"/>
      <c r="B36" s="12"/>
      <c r="C36" s="9" t="s">
        <v>117</v>
      </c>
      <c r="D36" s="9" t="s">
        <v>118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118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119</v>
      </c>
      <c r="H38" s="9" t="s">
        <v>66</v>
      </c>
      <c r="I38" s="3" t="s">
        <v>18</v>
      </c>
      <c r="J38" s="13" t="s">
        <v>120</v>
      </c>
      <c r="K38" s="14" t="s">
        <v>121</v>
      </c>
      <c r="L38" s="18">
        <f t="shared" si="3"/>
        <v>1.1909722222222224E-2</v>
      </c>
      <c r="M38">
        <f t="shared" si="4"/>
        <v>3</v>
      </c>
    </row>
    <row r="39" spans="1:13" x14ac:dyDescent="0.25">
      <c r="A39" s="11"/>
      <c r="B39" s="12"/>
      <c r="C39" s="12"/>
      <c r="D39" s="12"/>
      <c r="E39" s="12"/>
      <c r="F39" s="12"/>
      <c r="G39" s="9" t="s">
        <v>122</v>
      </c>
      <c r="H39" s="9" t="s">
        <v>66</v>
      </c>
      <c r="I39" s="3" t="s">
        <v>18</v>
      </c>
      <c r="J39" s="13" t="s">
        <v>123</v>
      </c>
      <c r="K39" s="14" t="s">
        <v>124</v>
      </c>
      <c r="L39" s="18">
        <f t="shared" si="3"/>
        <v>1.6238425925925892E-2</v>
      </c>
      <c r="M39">
        <f t="shared" si="4"/>
        <v>3</v>
      </c>
    </row>
    <row r="40" spans="1:13" x14ac:dyDescent="0.25">
      <c r="A40" s="11"/>
      <c r="B40" s="12"/>
      <c r="C40" s="12"/>
      <c r="D40" s="12"/>
      <c r="E40" s="12"/>
      <c r="F40" s="12"/>
      <c r="G40" s="9" t="s">
        <v>125</v>
      </c>
      <c r="H40" s="9" t="s">
        <v>66</v>
      </c>
      <c r="I40" s="3" t="s">
        <v>18</v>
      </c>
      <c r="J40" s="13" t="s">
        <v>126</v>
      </c>
      <c r="K40" s="14" t="s">
        <v>127</v>
      </c>
      <c r="L40" s="18">
        <f t="shared" si="3"/>
        <v>1.4259259259259305E-2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9" t="s">
        <v>128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129</v>
      </c>
      <c r="H42" s="9" t="s">
        <v>66</v>
      </c>
      <c r="I42" s="3" t="s">
        <v>18</v>
      </c>
      <c r="J42" s="13" t="s">
        <v>130</v>
      </c>
      <c r="K42" s="14" t="s">
        <v>131</v>
      </c>
      <c r="L42" s="18">
        <f t="shared" si="3"/>
        <v>1.3553240740740768E-2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132</v>
      </c>
      <c r="H43" s="9" t="s">
        <v>66</v>
      </c>
      <c r="I43" s="3" t="s">
        <v>18</v>
      </c>
      <c r="J43" s="13" t="s">
        <v>133</v>
      </c>
      <c r="K43" s="14" t="s">
        <v>134</v>
      </c>
      <c r="L43" s="18">
        <f t="shared" si="3"/>
        <v>2.4363425925925997E-2</v>
      </c>
      <c r="M43">
        <f t="shared" si="4"/>
        <v>17</v>
      </c>
    </row>
    <row r="44" spans="1:13" x14ac:dyDescent="0.25">
      <c r="A44" s="11"/>
      <c r="B44" s="12"/>
      <c r="C44" s="9" t="s">
        <v>135</v>
      </c>
      <c r="D44" s="9" t="s">
        <v>136</v>
      </c>
      <c r="E44" s="9" t="s">
        <v>136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137</v>
      </c>
      <c r="H45" s="9" t="s">
        <v>66</v>
      </c>
      <c r="I45" s="3" t="s">
        <v>18</v>
      </c>
      <c r="J45" s="13" t="s">
        <v>138</v>
      </c>
      <c r="K45" s="14" t="s">
        <v>139</v>
      </c>
      <c r="L45" s="18">
        <f t="shared" si="3"/>
        <v>2.4930555555555622E-2</v>
      </c>
      <c r="M45">
        <f t="shared" si="4"/>
        <v>8</v>
      </c>
    </row>
    <row r="46" spans="1:13" x14ac:dyDescent="0.25">
      <c r="A46" s="11"/>
      <c r="B46" s="12"/>
      <c r="C46" s="12"/>
      <c r="D46" s="12"/>
      <c r="E46" s="12"/>
      <c r="F46" s="12"/>
      <c r="G46" s="9" t="s">
        <v>140</v>
      </c>
      <c r="H46" s="9" t="s">
        <v>66</v>
      </c>
      <c r="I46" s="3" t="s">
        <v>18</v>
      </c>
      <c r="J46" s="13" t="s">
        <v>141</v>
      </c>
      <c r="K46" s="14" t="s">
        <v>142</v>
      </c>
      <c r="L46" s="18">
        <f t="shared" si="3"/>
        <v>1.5821759259259216E-2</v>
      </c>
      <c r="M46">
        <f t="shared" si="4"/>
        <v>14</v>
      </c>
    </row>
    <row r="47" spans="1:13" x14ac:dyDescent="0.25">
      <c r="A47" s="11"/>
      <c r="B47" s="12"/>
      <c r="C47" s="9" t="s">
        <v>143</v>
      </c>
      <c r="D47" s="9" t="s">
        <v>144</v>
      </c>
      <c r="E47" s="9" t="s">
        <v>144</v>
      </c>
      <c r="F47" s="9" t="s">
        <v>15</v>
      </c>
      <c r="G47" s="9" t="s">
        <v>145</v>
      </c>
      <c r="H47" s="9" t="s">
        <v>66</v>
      </c>
      <c r="I47" s="3" t="s">
        <v>18</v>
      </c>
      <c r="J47" s="13" t="s">
        <v>146</v>
      </c>
      <c r="K47" s="14" t="s">
        <v>147</v>
      </c>
      <c r="L47" s="18">
        <f t="shared" si="3"/>
        <v>2.4861111111111139E-2</v>
      </c>
      <c r="M47">
        <f t="shared" si="4"/>
        <v>5</v>
      </c>
    </row>
    <row r="48" spans="1:13" x14ac:dyDescent="0.25">
      <c r="A48" s="11"/>
      <c r="B48" s="12"/>
      <c r="C48" s="9" t="s">
        <v>148</v>
      </c>
      <c r="D48" s="9" t="s">
        <v>149</v>
      </c>
      <c r="E48" s="9" t="s">
        <v>149</v>
      </c>
      <c r="F48" s="9" t="s">
        <v>15</v>
      </c>
      <c r="G48" s="9" t="s">
        <v>150</v>
      </c>
      <c r="H48" s="9" t="s">
        <v>66</v>
      </c>
      <c r="I48" s="3" t="s">
        <v>18</v>
      </c>
      <c r="J48" s="13" t="s">
        <v>151</v>
      </c>
      <c r="K48" s="14" t="s">
        <v>152</v>
      </c>
      <c r="L48" s="18">
        <f t="shared" si="3"/>
        <v>1.9166666666666665E-2</v>
      </c>
      <c r="M48">
        <f t="shared" si="4"/>
        <v>17</v>
      </c>
    </row>
    <row r="49" spans="1:13" x14ac:dyDescent="0.25">
      <c r="A49" s="11"/>
      <c r="B49" s="12"/>
      <c r="C49" s="9" t="s">
        <v>153</v>
      </c>
      <c r="D49" s="9" t="s">
        <v>154</v>
      </c>
      <c r="E49" s="9" t="s">
        <v>154</v>
      </c>
      <c r="F49" s="9" t="s">
        <v>15</v>
      </c>
      <c r="G49" s="9" t="s">
        <v>155</v>
      </c>
      <c r="H49" s="9" t="s">
        <v>66</v>
      </c>
      <c r="I49" s="3" t="s">
        <v>18</v>
      </c>
      <c r="J49" s="13" t="s">
        <v>156</v>
      </c>
      <c r="K49" s="14" t="s">
        <v>157</v>
      </c>
      <c r="L49" s="18">
        <f t="shared" si="3"/>
        <v>1.9976851851851773E-2</v>
      </c>
      <c r="M49">
        <f t="shared" si="4"/>
        <v>9</v>
      </c>
    </row>
    <row r="50" spans="1:13" x14ac:dyDescent="0.25">
      <c r="A50" s="3" t="s">
        <v>158</v>
      </c>
      <c r="B50" s="9" t="s">
        <v>159</v>
      </c>
      <c r="C50" s="10" t="s">
        <v>12</v>
      </c>
      <c r="D50" s="5"/>
      <c r="E50" s="5"/>
      <c r="F50" s="5"/>
      <c r="G50" s="5"/>
      <c r="H50" s="5"/>
      <c r="I50" s="6"/>
      <c r="J50" s="7"/>
      <c r="K50" s="8"/>
    </row>
    <row r="51" spans="1:13" x14ac:dyDescent="0.25">
      <c r="A51" s="11"/>
      <c r="B51" s="12"/>
      <c r="C51" s="9" t="s">
        <v>160</v>
      </c>
      <c r="D51" s="9" t="s">
        <v>161</v>
      </c>
      <c r="E51" s="9" t="s">
        <v>161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162</v>
      </c>
      <c r="H52" s="9" t="s">
        <v>66</v>
      </c>
      <c r="I52" s="3" t="s">
        <v>18</v>
      </c>
      <c r="J52" s="13" t="s">
        <v>163</v>
      </c>
      <c r="K52" s="14" t="s">
        <v>164</v>
      </c>
      <c r="L52" s="18">
        <f t="shared" si="3"/>
        <v>1.25925925925926E-2</v>
      </c>
      <c r="M52">
        <f t="shared" si="4"/>
        <v>5</v>
      </c>
    </row>
    <row r="53" spans="1:13" x14ac:dyDescent="0.25">
      <c r="A53" s="11"/>
      <c r="B53" s="12"/>
      <c r="C53" s="12"/>
      <c r="D53" s="12"/>
      <c r="E53" s="12"/>
      <c r="F53" s="12"/>
      <c r="G53" s="9" t="s">
        <v>165</v>
      </c>
      <c r="H53" s="9" t="s">
        <v>66</v>
      </c>
      <c r="I53" s="3" t="s">
        <v>18</v>
      </c>
      <c r="J53" s="13" t="s">
        <v>166</v>
      </c>
      <c r="K53" s="14" t="s">
        <v>167</v>
      </c>
      <c r="L53" s="18">
        <f t="shared" si="3"/>
        <v>1.8472222222222223E-2</v>
      </c>
      <c r="M53">
        <f t="shared" si="4"/>
        <v>5</v>
      </c>
    </row>
    <row r="54" spans="1:13" x14ac:dyDescent="0.25">
      <c r="A54" s="11"/>
      <c r="B54" s="12"/>
      <c r="C54" s="12"/>
      <c r="D54" s="12"/>
      <c r="E54" s="12"/>
      <c r="F54" s="12"/>
      <c r="G54" s="9" t="s">
        <v>168</v>
      </c>
      <c r="H54" s="9" t="s">
        <v>66</v>
      </c>
      <c r="I54" s="3" t="s">
        <v>18</v>
      </c>
      <c r="J54" s="13" t="s">
        <v>169</v>
      </c>
      <c r="K54" s="14" t="s">
        <v>170</v>
      </c>
      <c r="L54" s="18">
        <f t="shared" si="3"/>
        <v>2.5787037037037053E-2</v>
      </c>
      <c r="M54">
        <f t="shared" si="4"/>
        <v>6</v>
      </c>
    </row>
    <row r="55" spans="1:13" x14ac:dyDescent="0.25">
      <c r="A55" s="11"/>
      <c r="B55" s="12"/>
      <c r="C55" s="12"/>
      <c r="D55" s="12"/>
      <c r="E55" s="12"/>
      <c r="F55" s="12"/>
      <c r="G55" s="9" t="s">
        <v>171</v>
      </c>
      <c r="H55" s="9" t="s">
        <v>66</v>
      </c>
      <c r="I55" s="3" t="s">
        <v>18</v>
      </c>
      <c r="J55" s="13" t="s">
        <v>172</v>
      </c>
      <c r="K55" s="14" t="s">
        <v>173</v>
      </c>
      <c r="L55" s="18">
        <f t="shared" si="3"/>
        <v>1.6585648148148224E-2</v>
      </c>
      <c r="M55">
        <f t="shared" si="4"/>
        <v>8</v>
      </c>
    </row>
    <row r="56" spans="1:13" x14ac:dyDescent="0.25">
      <c r="A56" s="11"/>
      <c r="B56" s="12"/>
      <c r="C56" s="12"/>
      <c r="D56" s="12"/>
      <c r="E56" s="12"/>
      <c r="F56" s="12"/>
      <c r="G56" s="9" t="s">
        <v>174</v>
      </c>
      <c r="H56" s="9" t="s">
        <v>66</v>
      </c>
      <c r="I56" s="3" t="s">
        <v>18</v>
      </c>
      <c r="J56" s="13" t="s">
        <v>175</v>
      </c>
      <c r="K56" s="14" t="s">
        <v>176</v>
      </c>
      <c r="L56" s="18">
        <f t="shared" si="3"/>
        <v>2.8425925925925966E-2</v>
      </c>
      <c r="M56">
        <f t="shared" si="4"/>
        <v>10</v>
      </c>
    </row>
    <row r="57" spans="1:13" x14ac:dyDescent="0.25">
      <c r="A57" s="11"/>
      <c r="B57" s="12"/>
      <c r="C57" s="12"/>
      <c r="D57" s="12"/>
      <c r="E57" s="12"/>
      <c r="F57" s="12"/>
      <c r="G57" s="9" t="s">
        <v>177</v>
      </c>
      <c r="H57" s="9" t="s">
        <v>66</v>
      </c>
      <c r="I57" s="3" t="s">
        <v>18</v>
      </c>
      <c r="J57" s="13" t="s">
        <v>178</v>
      </c>
      <c r="K57" s="14" t="s">
        <v>179</v>
      </c>
      <c r="L57" s="18">
        <f t="shared" si="3"/>
        <v>2.4432870370370341E-2</v>
      </c>
      <c r="M57">
        <f t="shared" si="4"/>
        <v>11</v>
      </c>
    </row>
    <row r="58" spans="1:13" x14ac:dyDescent="0.25">
      <c r="A58" s="11"/>
      <c r="B58" s="12"/>
      <c r="C58" s="12"/>
      <c r="D58" s="12"/>
      <c r="E58" s="12"/>
      <c r="F58" s="12"/>
      <c r="G58" s="9" t="s">
        <v>180</v>
      </c>
      <c r="H58" s="9" t="s">
        <v>66</v>
      </c>
      <c r="I58" s="3" t="s">
        <v>18</v>
      </c>
      <c r="J58" s="13" t="s">
        <v>181</v>
      </c>
      <c r="K58" s="14" t="s">
        <v>182</v>
      </c>
      <c r="L58" s="18">
        <f t="shared" si="3"/>
        <v>4.6319444444444358E-2</v>
      </c>
      <c r="M58">
        <f t="shared" si="4"/>
        <v>12</v>
      </c>
    </row>
    <row r="59" spans="1:13" x14ac:dyDescent="0.25">
      <c r="A59" s="11"/>
      <c r="B59" s="12"/>
      <c r="C59" s="12"/>
      <c r="D59" s="12"/>
      <c r="E59" s="12"/>
      <c r="F59" s="12"/>
      <c r="G59" s="9" t="s">
        <v>183</v>
      </c>
      <c r="H59" s="9" t="s">
        <v>66</v>
      </c>
      <c r="I59" s="3" t="s">
        <v>18</v>
      </c>
      <c r="J59" s="13" t="s">
        <v>184</v>
      </c>
      <c r="K59" s="14" t="s">
        <v>185</v>
      </c>
      <c r="L59" s="18">
        <f t="shared" si="3"/>
        <v>2.1817129629629672E-2</v>
      </c>
      <c r="M59">
        <f t="shared" si="4"/>
        <v>14</v>
      </c>
    </row>
    <row r="60" spans="1:13" x14ac:dyDescent="0.25">
      <c r="A60" s="11"/>
      <c r="B60" s="12"/>
      <c r="C60" s="12"/>
      <c r="D60" s="12"/>
      <c r="E60" s="12"/>
      <c r="F60" s="12"/>
      <c r="G60" s="9" t="s">
        <v>186</v>
      </c>
      <c r="H60" s="9" t="s">
        <v>66</v>
      </c>
      <c r="I60" s="3" t="s">
        <v>18</v>
      </c>
      <c r="J60" s="13" t="s">
        <v>187</v>
      </c>
      <c r="K60" s="14" t="s">
        <v>188</v>
      </c>
      <c r="L60" s="18">
        <f t="shared" si="3"/>
        <v>1.3761574074073968E-2</v>
      </c>
      <c r="M60">
        <f t="shared" si="4"/>
        <v>16</v>
      </c>
    </row>
    <row r="61" spans="1:13" x14ac:dyDescent="0.25">
      <c r="A61" s="11"/>
      <c r="B61" s="12"/>
      <c r="C61" s="9" t="s">
        <v>63</v>
      </c>
      <c r="D61" s="9" t="s">
        <v>64</v>
      </c>
      <c r="E61" s="9" t="s">
        <v>64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189</v>
      </c>
      <c r="H62" s="9" t="s">
        <v>66</v>
      </c>
      <c r="I62" s="3" t="s">
        <v>18</v>
      </c>
      <c r="J62" s="13" t="s">
        <v>190</v>
      </c>
      <c r="K62" s="14" t="s">
        <v>191</v>
      </c>
      <c r="L62" s="18">
        <f t="shared" si="3"/>
        <v>1.3518518518518513E-2</v>
      </c>
      <c r="M62">
        <f t="shared" si="4"/>
        <v>1</v>
      </c>
    </row>
    <row r="63" spans="1:13" x14ac:dyDescent="0.25">
      <c r="A63" s="11"/>
      <c r="B63" s="12"/>
      <c r="C63" s="12"/>
      <c r="D63" s="12"/>
      <c r="E63" s="12"/>
      <c r="F63" s="12"/>
      <c r="G63" s="9" t="s">
        <v>192</v>
      </c>
      <c r="H63" s="9" t="s">
        <v>66</v>
      </c>
      <c r="I63" s="3" t="s">
        <v>18</v>
      </c>
      <c r="J63" s="13" t="s">
        <v>193</v>
      </c>
      <c r="K63" s="14" t="s">
        <v>194</v>
      </c>
      <c r="L63" s="18">
        <f t="shared" si="3"/>
        <v>1.2025462962962946E-2</v>
      </c>
      <c r="M63">
        <f t="shared" si="4"/>
        <v>3</v>
      </c>
    </row>
    <row r="64" spans="1:13" x14ac:dyDescent="0.25">
      <c r="A64" s="11"/>
      <c r="B64" s="12"/>
      <c r="C64" s="12"/>
      <c r="D64" s="12"/>
      <c r="E64" s="12"/>
      <c r="F64" s="12"/>
      <c r="G64" s="9" t="s">
        <v>195</v>
      </c>
      <c r="H64" s="9" t="s">
        <v>66</v>
      </c>
      <c r="I64" s="3" t="s">
        <v>18</v>
      </c>
      <c r="J64" s="13" t="s">
        <v>196</v>
      </c>
      <c r="K64" s="14" t="s">
        <v>197</v>
      </c>
      <c r="L64" s="18">
        <f t="shared" si="3"/>
        <v>1.6006944444444421E-2</v>
      </c>
      <c r="M64">
        <f t="shared" si="4"/>
        <v>3</v>
      </c>
    </row>
    <row r="65" spans="1:13" x14ac:dyDescent="0.25">
      <c r="A65" s="11"/>
      <c r="B65" s="12"/>
      <c r="C65" s="12"/>
      <c r="D65" s="12"/>
      <c r="E65" s="12"/>
      <c r="F65" s="12"/>
      <c r="G65" s="9" t="s">
        <v>198</v>
      </c>
      <c r="H65" s="9" t="s">
        <v>66</v>
      </c>
      <c r="I65" s="3" t="s">
        <v>18</v>
      </c>
      <c r="J65" s="13" t="s">
        <v>199</v>
      </c>
      <c r="K65" s="14" t="s">
        <v>200</v>
      </c>
      <c r="L65" s="18">
        <f t="shared" si="3"/>
        <v>1.4918981481481491E-2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201</v>
      </c>
      <c r="H66" s="9" t="s">
        <v>66</v>
      </c>
      <c r="I66" s="3" t="s">
        <v>18</v>
      </c>
      <c r="J66" s="13" t="s">
        <v>202</v>
      </c>
      <c r="K66" s="14" t="s">
        <v>203</v>
      </c>
      <c r="L66" s="18">
        <f t="shared" si="3"/>
        <v>1.7314814814814811E-2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204</v>
      </c>
      <c r="H67" s="9" t="s">
        <v>66</v>
      </c>
      <c r="I67" s="3" t="s">
        <v>18</v>
      </c>
      <c r="J67" s="13" t="s">
        <v>205</v>
      </c>
      <c r="K67" s="14" t="s">
        <v>206</v>
      </c>
      <c r="L67" s="18">
        <f t="shared" ref="L67:L130" si="7">K67-J67</f>
        <v>2.4201388888888897E-2</v>
      </c>
      <c r="M67">
        <f t="shared" ref="M67:M130" si="8">HOUR(J67)</f>
        <v>6</v>
      </c>
    </row>
    <row r="68" spans="1:13" x14ac:dyDescent="0.25">
      <c r="A68" s="11"/>
      <c r="B68" s="12"/>
      <c r="C68" s="12"/>
      <c r="D68" s="12"/>
      <c r="E68" s="12"/>
      <c r="F68" s="12"/>
      <c r="G68" s="9" t="s">
        <v>207</v>
      </c>
      <c r="H68" s="9" t="s">
        <v>66</v>
      </c>
      <c r="I68" s="3" t="s">
        <v>18</v>
      </c>
      <c r="J68" s="13" t="s">
        <v>208</v>
      </c>
      <c r="K68" s="14" t="s">
        <v>209</v>
      </c>
      <c r="L68" s="18">
        <f t="shared" si="7"/>
        <v>1.4305555555555571E-2</v>
      </c>
      <c r="M68">
        <f t="shared" si="8"/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210</v>
      </c>
      <c r="H69" s="9" t="s">
        <v>66</v>
      </c>
      <c r="I69" s="3" t="s">
        <v>18</v>
      </c>
      <c r="J69" s="13" t="s">
        <v>211</v>
      </c>
      <c r="K69" s="14" t="s">
        <v>212</v>
      </c>
      <c r="L69" s="18">
        <f t="shared" si="7"/>
        <v>1.4351851851851893E-2</v>
      </c>
      <c r="M69">
        <f t="shared" si="8"/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213</v>
      </c>
      <c r="H70" s="9" t="s">
        <v>66</v>
      </c>
      <c r="I70" s="3" t="s">
        <v>18</v>
      </c>
      <c r="J70" s="13" t="s">
        <v>214</v>
      </c>
      <c r="K70" s="14" t="s">
        <v>215</v>
      </c>
      <c r="L70" s="18">
        <f t="shared" si="7"/>
        <v>1.4398148148148104E-2</v>
      </c>
      <c r="M70">
        <f t="shared" si="8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216</v>
      </c>
      <c r="H71" s="9" t="s">
        <v>66</v>
      </c>
      <c r="I71" s="3" t="s">
        <v>18</v>
      </c>
      <c r="J71" s="13" t="s">
        <v>217</v>
      </c>
      <c r="K71" s="14" t="s">
        <v>218</v>
      </c>
      <c r="L71" s="18">
        <f t="shared" si="7"/>
        <v>1.6712962962962985E-2</v>
      </c>
      <c r="M71">
        <f t="shared" si="8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219</v>
      </c>
      <c r="H72" s="9" t="s">
        <v>66</v>
      </c>
      <c r="I72" s="3" t="s">
        <v>18</v>
      </c>
      <c r="J72" s="13" t="s">
        <v>220</v>
      </c>
      <c r="K72" s="14" t="s">
        <v>221</v>
      </c>
      <c r="L72" s="18">
        <f t="shared" si="7"/>
        <v>1.4178240740740755E-2</v>
      </c>
      <c r="M72">
        <f t="shared" si="8"/>
        <v>10</v>
      </c>
    </row>
    <row r="73" spans="1:13" x14ac:dyDescent="0.25">
      <c r="A73" s="11"/>
      <c r="B73" s="12"/>
      <c r="C73" s="12"/>
      <c r="D73" s="12"/>
      <c r="E73" s="12"/>
      <c r="F73" s="12"/>
      <c r="G73" s="9" t="s">
        <v>222</v>
      </c>
      <c r="H73" s="9" t="s">
        <v>66</v>
      </c>
      <c r="I73" s="3" t="s">
        <v>18</v>
      </c>
      <c r="J73" s="13" t="s">
        <v>223</v>
      </c>
      <c r="K73" s="14" t="s">
        <v>224</v>
      </c>
      <c r="L73" s="18">
        <f t="shared" si="7"/>
        <v>1.685185185185184E-2</v>
      </c>
      <c r="M73">
        <f t="shared" si="8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225</v>
      </c>
      <c r="H74" s="9" t="s">
        <v>66</v>
      </c>
      <c r="I74" s="3" t="s">
        <v>18</v>
      </c>
      <c r="J74" s="13" t="s">
        <v>226</v>
      </c>
      <c r="K74" s="14" t="s">
        <v>227</v>
      </c>
      <c r="L74" s="18">
        <f t="shared" si="7"/>
        <v>1.3634259259259207E-2</v>
      </c>
      <c r="M74">
        <f t="shared" si="8"/>
        <v>12</v>
      </c>
    </row>
    <row r="75" spans="1:13" x14ac:dyDescent="0.25">
      <c r="A75" s="11"/>
      <c r="B75" s="12"/>
      <c r="C75" s="9" t="s">
        <v>95</v>
      </c>
      <c r="D75" s="9" t="s">
        <v>96</v>
      </c>
      <c r="E75" s="9" t="s">
        <v>96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228</v>
      </c>
      <c r="H76" s="9" t="s">
        <v>66</v>
      </c>
      <c r="I76" s="3" t="s">
        <v>18</v>
      </c>
      <c r="J76" s="13" t="s">
        <v>229</v>
      </c>
      <c r="K76" s="14" t="s">
        <v>230</v>
      </c>
      <c r="L76" s="18">
        <f t="shared" si="7"/>
        <v>2.0532407407407444E-2</v>
      </c>
      <c r="M76">
        <f t="shared" si="8"/>
        <v>4</v>
      </c>
    </row>
    <row r="77" spans="1:13" x14ac:dyDescent="0.25">
      <c r="A77" s="11"/>
      <c r="B77" s="12"/>
      <c r="C77" s="12"/>
      <c r="D77" s="12"/>
      <c r="E77" s="12"/>
      <c r="F77" s="12"/>
      <c r="G77" s="9" t="s">
        <v>231</v>
      </c>
      <c r="H77" s="9" t="s">
        <v>66</v>
      </c>
      <c r="I77" s="3" t="s">
        <v>18</v>
      </c>
      <c r="J77" s="13" t="s">
        <v>232</v>
      </c>
      <c r="K77" s="14" t="s">
        <v>233</v>
      </c>
      <c r="L77" s="18">
        <f t="shared" si="7"/>
        <v>1.3368055555555536E-2</v>
      </c>
      <c r="M77">
        <f t="shared" si="8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234</v>
      </c>
      <c r="H78" s="9" t="s">
        <v>66</v>
      </c>
      <c r="I78" s="3" t="s">
        <v>18</v>
      </c>
      <c r="J78" s="13" t="s">
        <v>235</v>
      </c>
      <c r="K78" s="14" t="s">
        <v>236</v>
      </c>
      <c r="L78" s="18">
        <f t="shared" si="7"/>
        <v>2.0439814814814827E-2</v>
      </c>
      <c r="M78">
        <f t="shared" si="8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237</v>
      </c>
      <c r="H79" s="9" t="s">
        <v>66</v>
      </c>
      <c r="I79" s="3" t="s">
        <v>18</v>
      </c>
      <c r="J79" s="13" t="s">
        <v>238</v>
      </c>
      <c r="K79" s="14" t="s">
        <v>239</v>
      </c>
      <c r="L79" s="18">
        <f t="shared" si="7"/>
        <v>1.3807870370370345E-2</v>
      </c>
      <c r="M79">
        <f t="shared" si="8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240</v>
      </c>
      <c r="H80" s="9" t="s">
        <v>66</v>
      </c>
      <c r="I80" s="3" t="s">
        <v>18</v>
      </c>
      <c r="J80" s="13" t="s">
        <v>241</v>
      </c>
      <c r="K80" s="14" t="s">
        <v>242</v>
      </c>
      <c r="L80" s="18">
        <f t="shared" si="7"/>
        <v>2.3773148148148127E-2</v>
      </c>
      <c r="M80">
        <f t="shared" si="8"/>
        <v>9</v>
      </c>
    </row>
    <row r="81" spans="1:13" x14ac:dyDescent="0.25">
      <c r="A81" s="11"/>
      <c r="B81" s="12"/>
      <c r="C81" s="9" t="s">
        <v>243</v>
      </c>
      <c r="D81" s="9" t="s">
        <v>244</v>
      </c>
      <c r="E81" s="10" t="s">
        <v>12</v>
      </c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9" t="s">
        <v>245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246</v>
      </c>
      <c r="H83" s="9" t="s">
        <v>66</v>
      </c>
      <c r="I83" s="3" t="s">
        <v>18</v>
      </c>
      <c r="J83" s="13" t="s">
        <v>247</v>
      </c>
      <c r="K83" s="14" t="s">
        <v>248</v>
      </c>
      <c r="L83" s="18">
        <f t="shared" si="7"/>
        <v>1.8692129629629628E-2</v>
      </c>
      <c r="M83">
        <f t="shared" si="8"/>
        <v>3</v>
      </c>
    </row>
    <row r="84" spans="1:13" x14ac:dyDescent="0.25">
      <c r="A84" s="11"/>
      <c r="B84" s="12"/>
      <c r="C84" s="12"/>
      <c r="D84" s="12"/>
      <c r="E84" s="12"/>
      <c r="F84" s="12"/>
      <c r="G84" s="9" t="s">
        <v>249</v>
      </c>
      <c r="H84" s="9" t="s">
        <v>66</v>
      </c>
      <c r="I84" s="3" t="s">
        <v>18</v>
      </c>
      <c r="J84" s="13" t="s">
        <v>250</v>
      </c>
      <c r="K84" s="14" t="s">
        <v>251</v>
      </c>
      <c r="L84" s="18">
        <f t="shared" si="7"/>
        <v>3.0277777777777737E-2</v>
      </c>
      <c r="M84">
        <f t="shared" si="8"/>
        <v>11</v>
      </c>
    </row>
    <row r="85" spans="1:13" x14ac:dyDescent="0.25">
      <c r="A85" s="11"/>
      <c r="B85" s="12"/>
      <c r="C85" s="12"/>
      <c r="D85" s="12"/>
      <c r="E85" s="12"/>
      <c r="F85" s="12"/>
      <c r="G85" s="9" t="s">
        <v>252</v>
      </c>
      <c r="H85" s="9" t="s">
        <v>66</v>
      </c>
      <c r="I85" s="3" t="s">
        <v>18</v>
      </c>
      <c r="J85" s="13" t="s">
        <v>253</v>
      </c>
      <c r="K85" s="14" t="s">
        <v>254</v>
      </c>
      <c r="L85" s="18">
        <f t="shared" si="7"/>
        <v>2.3784722222222276E-2</v>
      </c>
      <c r="M85">
        <f t="shared" si="8"/>
        <v>15</v>
      </c>
    </row>
    <row r="86" spans="1:13" x14ac:dyDescent="0.25">
      <c r="A86" s="11"/>
      <c r="B86" s="12"/>
      <c r="C86" s="12"/>
      <c r="D86" s="12"/>
      <c r="E86" s="9" t="s">
        <v>255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256</v>
      </c>
      <c r="H87" s="9" t="s">
        <v>66</v>
      </c>
      <c r="I87" s="3" t="s">
        <v>18</v>
      </c>
      <c r="J87" s="13" t="s">
        <v>257</v>
      </c>
      <c r="K87" s="14" t="s">
        <v>258</v>
      </c>
      <c r="L87" s="18">
        <f t="shared" si="7"/>
        <v>2.3379629629629639E-2</v>
      </c>
      <c r="M87">
        <f t="shared" si="8"/>
        <v>10</v>
      </c>
    </row>
    <row r="88" spans="1:13" x14ac:dyDescent="0.25">
      <c r="A88" s="11"/>
      <c r="B88" s="12"/>
      <c r="C88" s="12"/>
      <c r="D88" s="12"/>
      <c r="E88" s="12"/>
      <c r="F88" s="12"/>
      <c r="G88" s="9" t="s">
        <v>259</v>
      </c>
      <c r="H88" s="9" t="s">
        <v>66</v>
      </c>
      <c r="I88" s="3" t="s">
        <v>18</v>
      </c>
      <c r="J88" s="13" t="s">
        <v>260</v>
      </c>
      <c r="K88" s="14" t="s">
        <v>261</v>
      </c>
      <c r="L88" s="18">
        <f t="shared" si="7"/>
        <v>2.8032407407407423E-2</v>
      </c>
      <c r="M88">
        <f t="shared" si="8"/>
        <v>11</v>
      </c>
    </row>
    <row r="89" spans="1:13" x14ac:dyDescent="0.25">
      <c r="A89" s="11"/>
      <c r="B89" s="12"/>
      <c r="C89" s="12"/>
      <c r="D89" s="12"/>
      <c r="E89" s="12"/>
      <c r="F89" s="12"/>
      <c r="G89" s="9" t="s">
        <v>262</v>
      </c>
      <c r="H89" s="9" t="s">
        <v>66</v>
      </c>
      <c r="I89" s="3" t="s">
        <v>18</v>
      </c>
      <c r="J89" s="13" t="s">
        <v>263</v>
      </c>
      <c r="K89" s="14" t="s">
        <v>264</v>
      </c>
      <c r="L89" s="18">
        <f t="shared" si="7"/>
        <v>3.4224537037037039E-2</v>
      </c>
      <c r="M89">
        <f t="shared" si="8"/>
        <v>11</v>
      </c>
    </row>
    <row r="90" spans="1:13" x14ac:dyDescent="0.25">
      <c r="A90" s="11"/>
      <c r="B90" s="12"/>
      <c r="C90" s="12"/>
      <c r="D90" s="12"/>
      <c r="E90" s="12"/>
      <c r="F90" s="12"/>
      <c r="G90" s="9" t="s">
        <v>265</v>
      </c>
      <c r="H90" s="9" t="s">
        <v>66</v>
      </c>
      <c r="I90" s="3" t="s">
        <v>18</v>
      </c>
      <c r="J90" s="13" t="s">
        <v>266</v>
      </c>
      <c r="K90" s="14" t="s">
        <v>267</v>
      </c>
      <c r="L90" s="18">
        <f t="shared" si="7"/>
        <v>3.2812500000000022E-2</v>
      </c>
      <c r="M90">
        <f t="shared" si="8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268</v>
      </c>
      <c r="H91" s="9" t="s">
        <v>66</v>
      </c>
      <c r="I91" s="3" t="s">
        <v>18</v>
      </c>
      <c r="J91" s="13" t="s">
        <v>269</v>
      </c>
      <c r="K91" s="14" t="s">
        <v>270</v>
      </c>
      <c r="L91" s="18">
        <f t="shared" si="7"/>
        <v>3.4062499999999996E-2</v>
      </c>
      <c r="M91">
        <f t="shared" si="8"/>
        <v>13</v>
      </c>
    </row>
    <row r="92" spans="1:13" x14ac:dyDescent="0.25">
      <c r="A92" s="11"/>
      <c r="B92" s="12"/>
      <c r="C92" s="12"/>
      <c r="D92" s="12"/>
      <c r="E92" s="12"/>
      <c r="F92" s="12"/>
      <c r="G92" s="9" t="s">
        <v>271</v>
      </c>
      <c r="H92" s="9" t="s">
        <v>66</v>
      </c>
      <c r="I92" s="3" t="s">
        <v>18</v>
      </c>
      <c r="J92" s="13" t="s">
        <v>272</v>
      </c>
      <c r="K92" s="14" t="s">
        <v>273</v>
      </c>
      <c r="L92" s="18">
        <f t="shared" si="7"/>
        <v>1.3923611111111067E-2</v>
      </c>
      <c r="M92">
        <f t="shared" si="8"/>
        <v>14</v>
      </c>
    </row>
    <row r="93" spans="1:13" x14ac:dyDescent="0.25">
      <c r="A93" s="11"/>
      <c r="B93" s="12"/>
      <c r="C93" s="9" t="s">
        <v>117</v>
      </c>
      <c r="D93" s="9" t="s">
        <v>118</v>
      </c>
      <c r="E93" s="10" t="s">
        <v>12</v>
      </c>
      <c r="F93" s="5"/>
      <c r="G93" s="5"/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9" t="s">
        <v>118</v>
      </c>
      <c r="F94" s="9" t="s">
        <v>15</v>
      </c>
      <c r="G94" s="9" t="s">
        <v>274</v>
      </c>
      <c r="H94" s="9" t="s">
        <v>66</v>
      </c>
      <c r="I94" s="3" t="s">
        <v>18</v>
      </c>
      <c r="J94" s="13" t="s">
        <v>275</v>
      </c>
      <c r="K94" s="14" t="s">
        <v>276</v>
      </c>
      <c r="L94" s="18">
        <f t="shared" si="7"/>
        <v>1.7106481481481473E-2</v>
      </c>
      <c r="M94">
        <f t="shared" si="8"/>
        <v>7</v>
      </c>
    </row>
    <row r="95" spans="1:13" x14ac:dyDescent="0.25">
      <c r="A95" s="11"/>
      <c r="B95" s="12"/>
      <c r="C95" s="12"/>
      <c r="D95" s="12"/>
      <c r="E95" s="9" t="s">
        <v>128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277</v>
      </c>
      <c r="H96" s="9" t="s">
        <v>66</v>
      </c>
      <c r="I96" s="3" t="s">
        <v>18</v>
      </c>
      <c r="J96" s="13" t="s">
        <v>278</v>
      </c>
      <c r="K96" s="14" t="s">
        <v>279</v>
      </c>
      <c r="L96" s="18">
        <f t="shared" si="7"/>
        <v>1.2870370370370372E-2</v>
      </c>
      <c r="M96">
        <f t="shared" si="8"/>
        <v>1</v>
      </c>
    </row>
    <row r="97" spans="1:13" x14ac:dyDescent="0.25">
      <c r="A97" s="11"/>
      <c r="B97" s="12"/>
      <c r="C97" s="12"/>
      <c r="D97" s="12"/>
      <c r="E97" s="12"/>
      <c r="F97" s="12"/>
      <c r="G97" s="9" t="s">
        <v>280</v>
      </c>
      <c r="H97" s="9" t="s">
        <v>66</v>
      </c>
      <c r="I97" s="3" t="s">
        <v>18</v>
      </c>
      <c r="J97" s="13" t="s">
        <v>281</v>
      </c>
      <c r="K97" s="14" t="s">
        <v>282</v>
      </c>
      <c r="L97" s="18">
        <f t="shared" si="7"/>
        <v>2.3993055555555531E-2</v>
      </c>
      <c r="M97">
        <f t="shared" si="8"/>
        <v>6</v>
      </c>
    </row>
    <row r="98" spans="1:13" x14ac:dyDescent="0.25">
      <c r="A98" s="11"/>
      <c r="B98" s="12"/>
      <c r="C98" s="12"/>
      <c r="D98" s="12"/>
      <c r="E98" s="12"/>
      <c r="F98" s="12"/>
      <c r="G98" s="9" t="s">
        <v>283</v>
      </c>
      <c r="H98" s="9" t="s">
        <v>66</v>
      </c>
      <c r="I98" s="3" t="s">
        <v>18</v>
      </c>
      <c r="J98" s="13" t="s">
        <v>284</v>
      </c>
      <c r="K98" s="14" t="s">
        <v>285</v>
      </c>
      <c r="L98" s="18">
        <f t="shared" si="7"/>
        <v>4.179398148148139E-2</v>
      </c>
      <c r="M98">
        <f t="shared" si="8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286</v>
      </c>
      <c r="H99" s="9" t="s">
        <v>66</v>
      </c>
      <c r="I99" s="3" t="s">
        <v>18</v>
      </c>
      <c r="J99" s="13" t="s">
        <v>287</v>
      </c>
      <c r="K99" s="14" t="s">
        <v>288</v>
      </c>
      <c r="L99" s="18">
        <f t="shared" si="7"/>
        <v>1.3206018518518436E-2</v>
      </c>
      <c r="M99">
        <f t="shared" si="8"/>
        <v>21</v>
      </c>
    </row>
    <row r="100" spans="1:13" x14ac:dyDescent="0.25">
      <c r="A100" s="11"/>
      <c r="B100" s="12"/>
      <c r="C100" s="9" t="s">
        <v>289</v>
      </c>
      <c r="D100" s="9" t="s">
        <v>290</v>
      </c>
      <c r="E100" s="9" t="s">
        <v>290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291</v>
      </c>
      <c r="H101" s="9" t="s">
        <v>66</v>
      </c>
      <c r="I101" s="3" t="s">
        <v>18</v>
      </c>
      <c r="J101" s="13" t="s">
        <v>292</v>
      </c>
      <c r="K101" s="14" t="s">
        <v>293</v>
      </c>
      <c r="L101" s="18">
        <f t="shared" si="7"/>
        <v>2.1504629629629624E-2</v>
      </c>
      <c r="M101">
        <f t="shared" si="8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294</v>
      </c>
      <c r="H102" s="9" t="s">
        <v>66</v>
      </c>
      <c r="I102" s="3" t="s">
        <v>18</v>
      </c>
      <c r="J102" s="13" t="s">
        <v>295</v>
      </c>
      <c r="K102" s="14" t="s">
        <v>296</v>
      </c>
      <c r="L102" s="18">
        <f t="shared" si="7"/>
        <v>2.4201388888888842E-2</v>
      </c>
      <c r="M102">
        <f t="shared" si="8"/>
        <v>10</v>
      </c>
    </row>
    <row r="103" spans="1:13" x14ac:dyDescent="0.25">
      <c r="A103" s="11"/>
      <c r="B103" s="12"/>
      <c r="C103" s="9" t="s">
        <v>297</v>
      </c>
      <c r="D103" s="9" t="s">
        <v>298</v>
      </c>
      <c r="E103" s="9" t="s">
        <v>298</v>
      </c>
      <c r="F103" s="9" t="s">
        <v>15</v>
      </c>
      <c r="G103" s="9" t="s">
        <v>299</v>
      </c>
      <c r="H103" s="9" t="s">
        <v>66</v>
      </c>
      <c r="I103" s="3" t="s">
        <v>18</v>
      </c>
      <c r="J103" s="13" t="s">
        <v>300</v>
      </c>
      <c r="K103" s="14" t="s">
        <v>301</v>
      </c>
      <c r="L103" s="18">
        <f t="shared" si="7"/>
        <v>1.4756944444444531E-2</v>
      </c>
      <c r="M103">
        <f t="shared" si="8"/>
        <v>20</v>
      </c>
    </row>
    <row r="104" spans="1:13" x14ac:dyDescent="0.25">
      <c r="A104" s="11"/>
      <c r="B104" s="12"/>
      <c r="C104" s="9" t="s">
        <v>135</v>
      </c>
      <c r="D104" s="9" t="s">
        <v>136</v>
      </c>
      <c r="E104" s="9" t="s">
        <v>136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302</v>
      </c>
      <c r="H105" s="9" t="s">
        <v>66</v>
      </c>
      <c r="I105" s="3" t="s">
        <v>18</v>
      </c>
      <c r="J105" s="13" t="s">
        <v>303</v>
      </c>
      <c r="K105" s="14" t="s">
        <v>304</v>
      </c>
      <c r="L105" s="18">
        <f t="shared" si="7"/>
        <v>1.9687500000000024E-2</v>
      </c>
      <c r="M105">
        <f t="shared" si="8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305</v>
      </c>
      <c r="H106" s="9" t="s">
        <v>66</v>
      </c>
      <c r="I106" s="3" t="s">
        <v>18</v>
      </c>
      <c r="J106" s="13" t="s">
        <v>306</v>
      </c>
      <c r="K106" s="14" t="s">
        <v>307</v>
      </c>
      <c r="L106" s="18">
        <f t="shared" si="7"/>
        <v>2.1006944444444509E-2</v>
      </c>
      <c r="M106">
        <f t="shared" si="8"/>
        <v>17</v>
      </c>
    </row>
    <row r="107" spans="1:13" x14ac:dyDescent="0.25">
      <c r="A107" s="11"/>
      <c r="B107" s="12"/>
      <c r="C107" s="9" t="s">
        <v>143</v>
      </c>
      <c r="D107" s="9" t="s">
        <v>144</v>
      </c>
      <c r="E107" s="9" t="s">
        <v>144</v>
      </c>
      <c r="F107" s="9" t="s">
        <v>15</v>
      </c>
      <c r="G107" s="9" t="s">
        <v>308</v>
      </c>
      <c r="H107" s="9" t="s">
        <v>66</v>
      </c>
      <c r="I107" s="3" t="s">
        <v>18</v>
      </c>
      <c r="J107" s="13" t="s">
        <v>309</v>
      </c>
      <c r="K107" s="14" t="s">
        <v>310</v>
      </c>
      <c r="L107" s="18">
        <f t="shared" si="7"/>
        <v>2.2627314814814781E-2</v>
      </c>
      <c r="M107">
        <f t="shared" si="8"/>
        <v>7</v>
      </c>
    </row>
    <row r="108" spans="1:13" x14ac:dyDescent="0.25">
      <c r="A108" s="11"/>
      <c r="B108" s="12"/>
      <c r="C108" s="9" t="s">
        <v>311</v>
      </c>
      <c r="D108" s="9" t="s">
        <v>312</v>
      </c>
      <c r="E108" s="10" t="s">
        <v>12</v>
      </c>
      <c r="F108" s="5"/>
      <c r="G108" s="5"/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9" t="s">
        <v>313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314</v>
      </c>
      <c r="H110" s="9" t="s">
        <v>66</v>
      </c>
      <c r="I110" s="3" t="s">
        <v>18</v>
      </c>
      <c r="J110" s="13" t="s">
        <v>315</v>
      </c>
      <c r="K110" s="14" t="s">
        <v>316</v>
      </c>
      <c r="L110" s="18">
        <f t="shared" si="7"/>
        <v>2.6620370370370378E-2</v>
      </c>
      <c r="M110">
        <f t="shared" si="8"/>
        <v>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317</v>
      </c>
      <c r="H111" s="9" t="s">
        <v>66</v>
      </c>
      <c r="I111" s="3" t="s">
        <v>18</v>
      </c>
      <c r="J111" s="13" t="s">
        <v>318</v>
      </c>
      <c r="K111" s="14" t="s">
        <v>319</v>
      </c>
      <c r="L111" s="18">
        <f t="shared" si="7"/>
        <v>2.9664351851851789E-2</v>
      </c>
      <c r="M111">
        <f t="shared" si="8"/>
        <v>6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320</v>
      </c>
      <c r="H112" s="9" t="s">
        <v>321</v>
      </c>
      <c r="I112" s="3" t="s">
        <v>18</v>
      </c>
      <c r="J112" s="13" t="s">
        <v>322</v>
      </c>
      <c r="K112" s="14" t="s">
        <v>323</v>
      </c>
      <c r="L112" s="18">
        <f t="shared" si="7"/>
        <v>2.0127314814814834E-2</v>
      </c>
      <c r="M112">
        <f t="shared" si="8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324</v>
      </c>
      <c r="H113" s="9" t="s">
        <v>321</v>
      </c>
      <c r="I113" s="3" t="s">
        <v>18</v>
      </c>
      <c r="J113" s="13" t="s">
        <v>325</v>
      </c>
      <c r="K113" s="14" t="s">
        <v>326</v>
      </c>
      <c r="L113" s="18">
        <f t="shared" si="7"/>
        <v>2.0902777777777826E-2</v>
      </c>
      <c r="M113">
        <f t="shared" si="8"/>
        <v>10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327</v>
      </c>
      <c r="H114" s="9" t="s">
        <v>321</v>
      </c>
      <c r="I114" s="3" t="s">
        <v>18</v>
      </c>
      <c r="J114" s="13" t="s">
        <v>328</v>
      </c>
      <c r="K114" s="14" t="s">
        <v>329</v>
      </c>
      <c r="L114" s="18">
        <f t="shared" si="7"/>
        <v>2.0428240740740733E-2</v>
      </c>
      <c r="M114">
        <f t="shared" si="8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330</v>
      </c>
      <c r="H115" s="9" t="s">
        <v>321</v>
      </c>
      <c r="I115" s="3" t="s">
        <v>18</v>
      </c>
      <c r="J115" s="13" t="s">
        <v>331</v>
      </c>
      <c r="K115" s="14" t="s">
        <v>332</v>
      </c>
      <c r="L115" s="18">
        <f t="shared" si="7"/>
        <v>3.5312499999999913E-2</v>
      </c>
      <c r="M115">
        <f t="shared" si="8"/>
        <v>11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333</v>
      </c>
      <c r="H116" s="9" t="s">
        <v>66</v>
      </c>
      <c r="I116" s="3" t="s">
        <v>18</v>
      </c>
      <c r="J116" s="13" t="s">
        <v>334</v>
      </c>
      <c r="K116" s="14" t="s">
        <v>335</v>
      </c>
      <c r="L116" s="18">
        <f t="shared" si="7"/>
        <v>4.4907407407407396E-2</v>
      </c>
      <c r="M116">
        <f t="shared" si="8"/>
        <v>13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336</v>
      </c>
      <c r="H117" s="9" t="s">
        <v>321</v>
      </c>
      <c r="I117" s="3" t="s">
        <v>18</v>
      </c>
      <c r="J117" s="13" t="s">
        <v>337</v>
      </c>
      <c r="K117" s="14" t="s">
        <v>338</v>
      </c>
      <c r="L117" s="18">
        <f t="shared" si="7"/>
        <v>2.690972222222221E-2</v>
      </c>
      <c r="M117">
        <f t="shared" si="8"/>
        <v>20</v>
      </c>
    </row>
    <row r="118" spans="1:13" x14ac:dyDescent="0.25">
      <c r="A118" s="11"/>
      <c r="B118" s="12"/>
      <c r="C118" s="12"/>
      <c r="D118" s="12"/>
      <c r="E118" s="9" t="s">
        <v>312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339</v>
      </c>
      <c r="H119" s="9" t="s">
        <v>321</v>
      </c>
      <c r="I119" s="3" t="s">
        <v>18</v>
      </c>
      <c r="J119" s="13" t="s">
        <v>340</v>
      </c>
      <c r="K119" s="14" t="s">
        <v>341</v>
      </c>
      <c r="L119" s="18">
        <f t="shared" si="7"/>
        <v>1.8842592592592577E-2</v>
      </c>
      <c r="M119">
        <f t="shared" si="8"/>
        <v>9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342</v>
      </c>
      <c r="H120" s="9" t="s">
        <v>321</v>
      </c>
      <c r="I120" s="3" t="s">
        <v>18</v>
      </c>
      <c r="J120" s="13" t="s">
        <v>343</v>
      </c>
      <c r="K120" s="14" t="s">
        <v>344</v>
      </c>
      <c r="L120" s="18">
        <f t="shared" si="7"/>
        <v>4.2442129629629621E-2</v>
      </c>
      <c r="M120">
        <f t="shared" si="8"/>
        <v>11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345</v>
      </c>
      <c r="H121" s="9" t="s">
        <v>321</v>
      </c>
      <c r="I121" s="3" t="s">
        <v>18</v>
      </c>
      <c r="J121" s="13" t="s">
        <v>346</v>
      </c>
      <c r="K121" s="14" t="s">
        <v>347</v>
      </c>
      <c r="L121" s="18">
        <f t="shared" si="7"/>
        <v>3.5150462962962981E-2</v>
      </c>
      <c r="M121">
        <f t="shared" si="8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348</v>
      </c>
      <c r="H122" s="9" t="s">
        <v>321</v>
      </c>
      <c r="I122" s="3" t="s">
        <v>18</v>
      </c>
      <c r="J122" s="13" t="s">
        <v>349</v>
      </c>
      <c r="K122" s="14" t="s">
        <v>350</v>
      </c>
      <c r="L122" s="18">
        <f t="shared" si="7"/>
        <v>1.5752314814814872E-2</v>
      </c>
      <c r="M122">
        <f t="shared" si="8"/>
        <v>15</v>
      </c>
    </row>
    <row r="123" spans="1:13" x14ac:dyDescent="0.25">
      <c r="A123" s="11"/>
      <c r="B123" s="12"/>
      <c r="C123" s="9" t="s">
        <v>351</v>
      </c>
      <c r="D123" s="9" t="s">
        <v>352</v>
      </c>
      <c r="E123" s="9" t="s">
        <v>352</v>
      </c>
      <c r="F123" s="9" t="s">
        <v>15</v>
      </c>
      <c r="G123" s="9" t="s">
        <v>353</v>
      </c>
      <c r="H123" s="9" t="s">
        <v>66</v>
      </c>
      <c r="I123" s="3" t="s">
        <v>18</v>
      </c>
      <c r="J123" s="13" t="s">
        <v>354</v>
      </c>
      <c r="K123" s="14" t="s">
        <v>355</v>
      </c>
      <c r="L123" s="18">
        <f t="shared" si="7"/>
        <v>4.6076388888888875E-2</v>
      </c>
      <c r="M123">
        <f t="shared" si="8"/>
        <v>13</v>
      </c>
    </row>
    <row r="124" spans="1:13" x14ac:dyDescent="0.25">
      <c r="A124" s="3" t="s">
        <v>356</v>
      </c>
      <c r="B124" s="9" t="s">
        <v>357</v>
      </c>
      <c r="C124" s="10" t="s">
        <v>12</v>
      </c>
      <c r="D124" s="5"/>
      <c r="E124" s="5"/>
      <c r="F124" s="5"/>
      <c r="G124" s="5"/>
      <c r="H124" s="5"/>
      <c r="I124" s="6"/>
      <c r="J124" s="7"/>
      <c r="K124" s="8"/>
    </row>
    <row r="125" spans="1:13" x14ac:dyDescent="0.25">
      <c r="A125" s="11"/>
      <c r="B125" s="12"/>
      <c r="C125" s="9" t="s">
        <v>26</v>
      </c>
      <c r="D125" s="9" t="s">
        <v>27</v>
      </c>
      <c r="E125" s="9" t="s">
        <v>27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358</v>
      </c>
      <c r="H126" s="9" t="s">
        <v>17</v>
      </c>
      <c r="I126" s="3" t="s">
        <v>18</v>
      </c>
      <c r="J126" s="13" t="s">
        <v>359</v>
      </c>
      <c r="K126" s="14" t="s">
        <v>360</v>
      </c>
      <c r="L126" s="18">
        <f t="shared" si="7"/>
        <v>2.163194444444444E-2</v>
      </c>
      <c r="M126">
        <f t="shared" si="8"/>
        <v>6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361</v>
      </c>
      <c r="H127" s="9" t="s">
        <v>17</v>
      </c>
      <c r="I127" s="3" t="s">
        <v>18</v>
      </c>
      <c r="J127" s="13" t="s">
        <v>362</v>
      </c>
      <c r="K127" s="14" t="s">
        <v>363</v>
      </c>
      <c r="L127" s="18">
        <f t="shared" si="7"/>
        <v>1.6030092592592637E-2</v>
      </c>
      <c r="M127">
        <f t="shared" si="8"/>
        <v>9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364</v>
      </c>
      <c r="H128" s="9" t="s">
        <v>17</v>
      </c>
      <c r="I128" s="3" t="s">
        <v>18</v>
      </c>
      <c r="J128" s="13" t="s">
        <v>365</v>
      </c>
      <c r="K128" s="14" t="s">
        <v>366</v>
      </c>
      <c r="L128" s="18">
        <f t="shared" si="7"/>
        <v>2.3796296296296315E-2</v>
      </c>
      <c r="M128">
        <f t="shared" si="8"/>
        <v>14</v>
      </c>
    </row>
    <row r="129" spans="1:13" x14ac:dyDescent="0.25">
      <c r="A129" s="11"/>
      <c r="B129" s="12"/>
      <c r="C129" s="9" t="s">
        <v>42</v>
      </c>
      <c r="D129" s="9" t="s">
        <v>43</v>
      </c>
      <c r="E129" s="9" t="s">
        <v>43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367</v>
      </c>
      <c r="H130" s="9" t="s">
        <v>17</v>
      </c>
      <c r="I130" s="3" t="s">
        <v>18</v>
      </c>
      <c r="J130" s="13" t="s">
        <v>368</v>
      </c>
      <c r="K130" s="14" t="s">
        <v>369</v>
      </c>
      <c r="L130" s="18">
        <f t="shared" si="7"/>
        <v>1.2650462962962905E-2</v>
      </c>
      <c r="M130">
        <f t="shared" si="8"/>
        <v>18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370</v>
      </c>
      <c r="H131" s="9" t="s">
        <v>17</v>
      </c>
      <c r="I131" s="3" t="s">
        <v>18</v>
      </c>
      <c r="J131" s="13" t="s">
        <v>371</v>
      </c>
      <c r="K131" s="14" t="s">
        <v>372</v>
      </c>
      <c r="L131" s="18">
        <f t="shared" ref="L131:L194" si="9">K131-J131</f>
        <v>1.3368055555555536E-2</v>
      </c>
      <c r="M131">
        <f t="shared" ref="M131:M194" si="10">HOUR(J131)</f>
        <v>19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373</v>
      </c>
      <c r="H132" s="9" t="s">
        <v>17</v>
      </c>
      <c r="I132" s="3" t="s">
        <v>18</v>
      </c>
      <c r="J132" s="13" t="s">
        <v>374</v>
      </c>
      <c r="K132" s="14" t="s">
        <v>375</v>
      </c>
      <c r="L132" s="18">
        <f t="shared" si="9"/>
        <v>1.5069444444444358E-2</v>
      </c>
      <c r="M132">
        <f t="shared" si="10"/>
        <v>20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376</v>
      </c>
      <c r="H133" s="9" t="s">
        <v>17</v>
      </c>
      <c r="I133" s="3" t="s">
        <v>18</v>
      </c>
      <c r="J133" s="13" t="s">
        <v>377</v>
      </c>
      <c r="K133" s="14" t="s">
        <v>378</v>
      </c>
      <c r="L133" s="18">
        <f t="shared" si="9"/>
        <v>1.3159722222222281E-2</v>
      </c>
      <c r="M133">
        <f t="shared" si="10"/>
        <v>21</v>
      </c>
    </row>
    <row r="134" spans="1:13" x14ac:dyDescent="0.25">
      <c r="A134" s="11"/>
      <c r="B134" s="12"/>
      <c r="C134" s="9" t="s">
        <v>48</v>
      </c>
      <c r="D134" s="9" t="s">
        <v>49</v>
      </c>
      <c r="E134" s="9" t="s">
        <v>49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379</v>
      </c>
      <c r="H135" s="9" t="s">
        <v>17</v>
      </c>
      <c r="I135" s="3" t="s">
        <v>18</v>
      </c>
      <c r="J135" s="13" t="s">
        <v>380</v>
      </c>
      <c r="K135" s="14" t="s">
        <v>381</v>
      </c>
      <c r="L135" s="18">
        <f t="shared" si="9"/>
        <v>1.649305555555558E-2</v>
      </c>
      <c r="M135">
        <f t="shared" si="10"/>
        <v>6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382</v>
      </c>
      <c r="H136" s="9" t="s">
        <v>17</v>
      </c>
      <c r="I136" s="3" t="s">
        <v>18</v>
      </c>
      <c r="J136" s="13" t="s">
        <v>383</v>
      </c>
      <c r="K136" s="14" t="s">
        <v>384</v>
      </c>
      <c r="L136" s="18">
        <f t="shared" si="9"/>
        <v>1.5891203703703671E-2</v>
      </c>
      <c r="M136">
        <f t="shared" si="10"/>
        <v>13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385</v>
      </c>
      <c r="H137" s="9" t="s">
        <v>17</v>
      </c>
      <c r="I137" s="3" t="s">
        <v>18</v>
      </c>
      <c r="J137" s="13" t="s">
        <v>386</v>
      </c>
      <c r="K137" s="14" t="s">
        <v>387</v>
      </c>
      <c r="L137" s="18">
        <f t="shared" si="9"/>
        <v>1.5069444444444358E-2</v>
      </c>
      <c r="M137">
        <f t="shared" si="10"/>
        <v>15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388</v>
      </c>
      <c r="H138" s="9" t="s">
        <v>17</v>
      </c>
      <c r="I138" s="3" t="s">
        <v>18</v>
      </c>
      <c r="J138" s="13" t="s">
        <v>389</v>
      </c>
      <c r="K138" s="14" t="s">
        <v>390</v>
      </c>
      <c r="L138" s="18">
        <f t="shared" si="9"/>
        <v>1.1550925925925992E-2</v>
      </c>
      <c r="M138">
        <f t="shared" si="10"/>
        <v>16</v>
      </c>
    </row>
    <row r="139" spans="1:13" x14ac:dyDescent="0.25">
      <c r="A139" s="11"/>
      <c r="B139" s="12"/>
      <c r="C139" s="9" t="s">
        <v>311</v>
      </c>
      <c r="D139" s="9" t="s">
        <v>312</v>
      </c>
      <c r="E139" s="9" t="s">
        <v>313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391</v>
      </c>
      <c r="H140" s="9" t="s">
        <v>392</v>
      </c>
      <c r="I140" s="3" t="s">
        <v>18</v>
      </c>
      <c r="J140" s="13" t="s">
        <v>393</v>
      </c>
      <c r="K140" s="14" t="s">
        <v>394</v>
      </c>
      <c r="L140" s="18">
        <f t="shared" si="9"/>
        <v>2.3182870370370368E-2</v>
      </c>
      <c r="M140">
        <f t="shared" si="10"/>
        <v>17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395</v>
      </c>
      <c r="H141" s="9" t="s">
        <v>17</v>
      </c>
      <c r="I141" s="3" t="s">
        <v>18</v>
      </c>
      <c r="J141" s="13" t="s">
        <v>396</v>
      </c>
      <c r="K141" s="14" t="s">
        <v>397</v>
      </c>
      <c r="L141" s="18">
        <f t="shared" si="9"/>
        <v>2.0381944444444411E-2</v>
      </c>
      <c r="M141">
        <f t="shared" si="10"/>
        <v>19</v>
      </c>
    </row>
    <row r="142" spans="1:13" x14ac:dyDescent="0.25">
      <c r="A142" s="3" t="s">
        <v>398</v>
      </c>
      <c r="B142" s="9" t="s">
        <v>399</v>
      </c>
      <c r="C142" s="10" t="s">
        <v>12</v>
      </c>
      <c r="D142" s="5"/>
      <c r="E142" s="5"/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9" t="s">
        <v>400</v>
      </c>
      <c r="D143" s="9" t="s">
        <v>401</v>
      </c>
      <c r="E143" s="9" t="s">
        <v>401</v>
      </c>
      <c r="F143" s="9" t="s">
        <v>402</v>
      </c>
      <c r="G143" s="9" t="s">
        <v>403</v>
      </c>
      <c r="H143" s="9" t="s">
        <v>66</v>
      </c>
      <c r="I143" s="3" t="s">
        <v>18</v>
      </c>
      <c r="J143" s="13" t="s">
        <v>404</v>
      </c>
      <c r="K143" s="14" t="s">
        <v>405</v>
      </c>
      <c r="L143" s="18">
        <f t="shared" si="9"/>
        <v>4.6898148148148133E-2</v>
      </c>
      <c r="M143">
        <f t="shared" si="10"/>
        <v>11</v>
      </c>
    </row>
    <row r="144" spans="1:13" x14ac:dyDescent="0.25">
      <c r="A144" s="11"/>
      <c r="B144" s="12"/>
      <c r="C144" s="9" t="s">
        <v>406</v>
      </c>
      <c r="D144" s="9" t="s">
        <v>407</v>
      </c>
      <c r="E144" s="9" t="s">
        <v>407</v>
      </c>
      <c r="F144" s="9" t="s">
        <v>402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408</v>
      </c>
      <c r="H145" s="9" t="s">
        <v>66</v>
      </c>
      <c r="I145" s="3" t="s">
        <v>18</v>
      </c>
      <c r="J145" s="13" t="s">
        <v>409</v>
      </c>
      <c r="K145" s="14" t="s">
        <v>410</v>
      </c>
      <c r="L145" s="18">
        <f t="shared" si="9"/>
        <v>2.0162037037037006E-2</v>
      </c>
      <c r="M145">
        <f t="shared" si="10"/>
        <v>9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411</v>
      </c>
      <c r="H146" s="9" t="s">
        <v>66</v>
      </c>
      <c r="I146" s="3" t="s">
        <v>18</v>
      </c>
      <c r="J146" s="13" t="s">
        <v>412</v>
      </c>
      <c r="K146" s="14" t="s">
        <v>413</v>
      </c>
      <c r="L146" s="18">
        <f t="shared" si="9"/>
        <v>4.53587962962963E-2</v>
      </c>
      <c r="M146">
        <f t="shared" si="10"/>
        <v>11</v>
      </c>
    </row>
    <row r="147" spans="1:13" x14ac:dyDescent="0.25">
      <c r="A147" s="11"/>
      <c r="B147" s="12"/>
      <c r="C147" s="9" t="s">
        <v>414</v>
      </c>
      <c r="D147" s="9" t="s">
        <v>415</v>
      </c>
      <c r="E147" s="9" t="s">
        <v>415</v>
      </c>
      <c r="F147" s="9" t="s">
        <v>402</v>
      </c>
      <c r="G147" s="9" t="s">
        <v>416</v>
      </c>
      <c r="H147" s="9" t="s">
        <v>66</v>
      </c>
      <c r="I147" s="3" t="s">
        <v>18</v>
      </c>
      <c r="J147" s="13" t="s">
        <v>417</v>
      </c>
      <c r="K147" s="14" t="s">
        <v>418</v>
      </c>
      <c r="L147" s="18">
        <f t="shared" si="9"/>
        <v>2.645833333333325E-2</v>
      </c>
      <c r="M147">
        <f t="shared" si="10"/>
        <v>12</v>
      </c>
    </row>
    <row r="148" spans="1:13" x14ac:dyDescent="0.25">
      <c r="A148" s="3" t="s">
        <v>419</v>
      </c>
      <c r="B148" s="9" t="s">
        <v>420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421</v>
      </c>
      <c r="D149" s="9" t="s">
        <v>422</v>
      </c>
      <c r="E149" s="9" t="s">
        <v>423</v>
      </c>
      <c r="F149" s="9" t="s">
        <v>15</v>
      </c>
      <c r="G149" s="9" t="s">
        <v>424</v>
      </c>
      <c r="H149" s="9" t="s">
        <v>66</v>
      </c>
      <c r="I149" s="3" t="s">
        <v>18</v>
      </c>
      <c r="J149" s="13" t="s">
        <v>425</v>
      </c>
      <c r="K149" s="14" t="s">
        <v>426</v>
      </c>
      <c r="L149" s="18">
        <f t="shared" si="9"/>
        <v>2.7245370370370336E-2</v>
      </c>
      <c r="M149">
        <f t="shared" si="10"/>
        <v>8</v>
      </c>
    </row>
    <row r="150" spans="1:13" x14ac:dyDescent="0.25">
      <c r="A150" s="11"/>
      <c r="B150" s="12"/>
      <c r="C150" s="9" t="s">
        <v>427</v>
      </c>
      <c r="D150" s="9" t="s">
        <v>428</v>
      </c>
      <c r="E150" s="9" t="s">
        <v>429</v>
      </c>
      <c r="F150" s="9" t="s">
        <v>15</v>
      </c>
      <c r="G150" s="9" t="s">
        <v>430</v>
      </c>
      <c r="H150" s="9" t="s">
        <v>66</v>
      </c>
      <c r="I150" s="3" t="s">
        <v>18</v>
      </c>
      <c r="J150" s="13" t="s">
        <v>431</v>
      </c>
      <c r="K150" s="14" t="s">
        <v>432</v>
      </c>
      <c r="L150" s="18">
        <f t="shared" si="9"/>
        <v>3.9004629629629695E-2</v>
      </c>
      <c r="M150">
        <f t="shared" si="10"/>
        <v>12</v>
      </c>
    </row>
    <row r="151" spans="1:13" x14ac:dyDescent="0.25">
      <c r="A151" s="11"/>
      <c r="B151" s="12"/>
      <c r="C151" s="9" t="s">
        <v>433</v>
      </c>
      <c r="D151" s="9" t="s">
        <v>434</v>
      </c>
      <c r="E151" s="9" t="s">
        <v>435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436</v>
      </c>
      <c r="H152" s="9" t="s">
        <v>66</v>
      </c>
      <c r="I152" s="3" t="s">
        <v>18</v>
      </c>
      <c r="J152" s="13" t="s">
        <v>437</v>
      </c>
      <c r="K152" s="14" t="s">
        <v>438</v>
      </c>
      <c r="L152" s="18">
        <f t="shared" si="9"/>
        <v>1.3518518518518485E-2</v>
      </c>
      <c r="M152">
        <f t="shared" si="10"/>
        <v>15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439</v>
      </c>
      <c r="H153" s="9" t="s">
        <v>66</v>
      </c>
      <c r="I153" s="3" t="s">
        <v>18</v>
      </c>
      <c r="J153" s="13" t="s">
        <v>440</v>
      </c>
      <c r="K153" s="14" t="s">
        <v>441</v>
      </c>
      <c r="L153" s="18">
        <f t="shared" si="9"/>
        <v>1.8692129629629517E-2</v>
      </c>
      <c r="M153">
        <f t="shared" si="10"/>
        <v>20</v>
      </c>
    </row>
    <row r="154" spans="1:13" x14ac:dyDescent="0.25">
      <c r="A154" s="3" t="s">
        <v>442</v>
      </c>
      <c r="B154" s="9" t="s">
        <v>443</v>
      </c>
      <c r="C154" s="9" t="s">
        <v>444</v>
      </c>
      <c r="D154" s="9" t="s">
        <v>445</v>
      </c>
      <c r="E154" s="9" t="s">
        <v>446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447</v>
      </c>
      <c r="H155" s="9" t="s">
        <v>17</v>
      </c>
      <c r="I155" s="3" t="s">
        <v>18</v>
      </c>
      <c r="J155" s="13" t="s">
        <v>448</v>
      </c>
      <c r="K155" s="14" t="s">
        <v>449</v>
      </c>
      <c r="L155" s="18">
        <f t="shared" si="9"/>
        <v>1.8576388888888851E-2</v>
      </c>
      <c r="M155">
        <f t="shared" si="10"/>
        <v>9</v>
      </c>
    </row>
    <row r="156" spans="1:13" x14ac:dyDescent="0.25">
      <c r="A156" s="11"/>
      <c r="B156" s="11"/>
      <c r="C156" s="11"/>
      <c r="D156" s="11"/>
      <c r="E156" s="11"/>
      <c r="F156" s="11"/>
      <c r="G156" s="3" t="s">
        <v>450</v>
      </c>
      <c r="H156" s="3" t="s">
        <v>17</v>
      </c>
      <c r="I156" s="3" t="s">
        <v>18</v>
      </c>
      <c r="J156" s="15" t="s">
        <v>451</v>
      </c>
      <c r="K156" s="16" t="s">
        <v>452</v>
      </c>
      <c r="L156" s="18">
        <f t="shared" si="9"/>
        <v>2.3750000000000049E-2</v>
      </c>
      <c r="M156">
        <f t="shared" si="10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topLeftCell="L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1880</v>
      </c>
      <c r="M1" t="s">
        <v>1877</v>
      </c>
      <c r="O1" t="s">
        <v>1878</v>
      </c>
      <c r="P1" t="s">
        <v>1879</v>
      </c>
      <c r="Q1" t="s">
        <v>1881</v>
      </c>
      <c r="R1" t="s">
        <v>1882</v>
      </c>
      <c r="S1" t="s">
        <v>1883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5">
        <v>0</v>
      </c>
      <c r="P2" s="25">
        <f>COUNTIF(M:M,"0")</f>
        <v>0</v>
      </c>
      <c r="Q2" s="25">
        <f>AVERAGE($P$2:$P$25)</f>
        <v>5.666666666666667</v>
      </c>
      <c r="R2" s="26">
        <v>0</v>
      </c>
      <c r="S2" s="18">
        <f>AVERAGEIF($R$2:$R$25, "&lt;&gt; 0")</f>
        <v>1.7647541697336521E-2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5.666666666666667</v>
      </c>
      <c r="R3" s="19">
        <f t="shared" ref="R3:R25" si="1">AVERAGEIF(M:M,O3,L:L)</f>
        <v>1.6828703703703707E-2</v>
      </c>
      <c r="S3" s="18">
        <f t="shared" ref="S3:S25" si="2">AVERAGEIF($R$2:$R$25, "&lt;&gt; 0")</f>
        <v>1.7647541697336521E-2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5.666666666666667</v>
      </c>
      <c r="R4" s="19">
        <f t="shared" si="1"/>
        <v>1.7322530864197536E-2</v>
      </c>
      <c r="S4" s="18">
        <f t="shared" si="2"/>
        <v>1.7647541697336521E-2</v>
      </c>
    </row>
    <row r="5" spans="1:19" x14ac:dyDescent="0.25">
      <c r="A5" s="11"/>
      <c r="B5" s="12"/>
      <c r="C5" s="12"/>
      <c r="D5" s="12"/>
      <c r="E5" s="12"/>
      <c r="F5" s="12"/>
      <c r="G5" s="9" t="s">
        <v>453</v>
      </c>
      <c r="H5" s="9" t="s">
        <v>17</v>
      </c>
      <c r="I5" s="3" t="s">
        <v>454</v>
      </c>
      <c r="J5" s="13" t="s">
        <v>455</v>
      </c>
      <c r="K5" s="14" t="s">
        <v>456</v>
      </c>
      <c r="L5" s="18">
        <f t="shared" ref="L3:L66" si="3">K5-J5</f>
        <v>2.6157407407407407E-2</v>
      </c>
      <c r="M5">
        <f t="shared" ref="M3:M66" si="4">HOUR(J5)</f>
        <v>8</v>
      </c>
      <c r="O5">
        <v>3</v>
      </c>
      <c r="P5">
        <f>COUNTIF(M:M,"3")</f>
        <v>3</v>
      </c>
      <c r="Q5">
        <f t="shared" si="0"/>
        <v>5.666666666666667</v>
      </c>
      <c r="R5" s="19">
        <f t="shared" si="1"/>
        <v>1.3468364197530863E-2</v>
      </c>
      <c r="S5" s="18">
        <f t="shared" si="2"/>
        <v>1.7647541697336521E-2</v>
      </c>
    </row>
    <row r="6" spans="1:19" x14ac:dyDescent="0.25">
      <c r="A6" s="11"/>
      <c r="B6" s="12"/>
      <c r="C6" s="12"/>
      <c r="D6" s="12"/>
      <c r="E6" s="12"/>
      <c r="F6" s="12"/>
      <c r="G6" s="9" t="s">
        <v>457</v>
      </c>
      <c r="H6" s="9" t="s">
        <v>17</v>
      </c>
      <c r="I6" s="3" t="s">
        <v>454</v>
      </c>
      <c r="J6" s="13" t="s">
        <v>458</v>
      </c>
      <c r="K6" s="14" t="s">
        <v>459</v>
      </c>
      <c r="L6" s="18">
        <f t="shared" si="3"/>
        <v>1.937499999999992E-2</v>
      </c>
      <c r="M6">
        <f t="shared" si="4"/>
        <v>13</v>
      </c>
      <c r="O6">
        <v>4</v>
      </c>
      <c r="P6">
        <f>COUNTIF(M:M,"4")</f>
        <v>10</v>
      </c>
      <c r="Q6">
        <f t="shared" si="0"/>
        <v>5.666666666666667</v>
      </c>
      <c r="R6" s="19">
        <f t="shared" si="1"/>
        <v>1.8675925925925933E-2</v>
      </c>
      <c r="S6" s="18">
        <f t="shared" si="2"/>
        <v>1.7647541697336521E-2</v>
      </c>
    </row>
    <row r="7" spans="1:19" x14ac:dyDescent="0.25">
      <c r="A7" s="11"/>
      <c r="B7" s="12"/>
      <c r="C7" s="9" t="s">
        <v>26</v>
      </c>
      <c r="D7" s="9" t="s">
        <v>27</v>
      </c>
      <c r="E7" s="9" t="s">
        <v>27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7</v>
      </c>
      <c r="Q7">
        <f t="shared" si="0"/>
        <v>5.666666666666667</v>
      </c>
      <c r="R7" s="19">
        <f t="shared" si="1"/>
        <v>1.4623015873015868E-2</v>
      </c>
      <c r="S7" s="18">
        <f t="shared" si="2"/>
        <v>1.7647541697336521E-2</v>
      </c>
    </row>
    <row r="8" spans="1:19" x14ac:dyDescent="0.25">
      <c r="A8" s="11"/>
      <c r="B8" s="12"/>
      <c r="C8" s="12"/>
      <c r="D8" s="12"/>
      <c r="E8" s="12"/>
      <c r="F8" s="12"/>
      <c r="G8" s="9" t="s">
        <v>460</v>
      </c>
      <c r="H8" s="9" t="s">
        <v>17</v>
      </c>
      <c r="I8" s="3" t="s">
        <v>454</v>
      </c>
      <c r="J8" s="13" t="s">
        <v>461</v>
      </c>
      <c r="K8" s="14" t="s">
        <v>462</v>
      </c>
      <c r="L8" s="18">
        <f t="shared" si="3"/>
        <v>2.5648148148148142E-2</v>
      </c>
      <c r="M8">
        <f t="shared" si="4"/>
        <v>10</v>
      </c>
      <c r="O8">
        <v>6</v>
      </c>
      <c r="P8">
        <f>COUNTIF(M:M,"6")</f>
        <v>11</v>
      </c>
      <c r="Q8">
        <f t="shared" si="0"/>
        <v>5.666666666666667</v>
      </c>
      <c r="R8" s="19">
        <f t="shared" si="1"/>
        <v>1.71422558922559E-2</v>
      </c>
      <c r="S8" s="18">
        <f t="shared" si="2"/>
        <v>1.7647541697336521E-2</v>
      </c>
    </row>
    <row r="9" spans="1:19" x14ac:dyDescent="0.25">
      <c r="A9" s="11"/>
      <c r="B9" s="12"/>
      <c r="C9" s="12"/>
      <c r="D9" s="12"/>
      <c r="E9" s="12"/>
      <c r="F9" s="12"/>
      <c r="G9" s="9" t="s">
        <v>463</v>
      </c>
      <c r="H9" s="9" t="s">
        <v>17</v>
      </c>
      <c r="I9" s="3" t="s">
        <v>454</v>
      </c>
      <c r="J9" s="13" t="s">
        <v>464</v>
      </c>
      <c r="K9" s="14" t="s">
        <v>465</v>
      </c>
      <c r="L9" s="18">
        <f t="shared" si="3"/>
        <v>2.3611111111111138E-2</v>
      </c>
      <c r="M9">
        <f t="shared" si="4"/>
        <v>13</v>
      </c>
      <c r="O9">
        <v>7</v>
      </c>
      <c r="P9">
        <f>COUNTIF(M:M,"7")</f>
        <v>10</v>
      </c>
      <c r="Q9">
        <f t="shared" si="0"/>
        <v>5.666666666666667</v>
      </c>
      <c r="R9" s="19">
        <f t="shared" si="1"/>
        <v>1.822222222222224E-2</v>
      </c>
      <c r="S9" s="18">
        <f t="shared" si="2"/>
        <v>1.7647541697336521E-2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466</v>
      </c>
      <c r="H10" s="9" t="s">
        <v>17</v>
      </c>
      <c r="I10" s="3" t="s">
        <v>454</v>
      </c>
      <c r="J10" s="13" t="s">
        <v>467</v>
      </c>
      <c r="K10" s="14" t="s">
        <v>468</v>
      </c>
      <c r="L10" s="18">
        <f t="shared" si="3"/>
        <v>1.6898148148148162E-2</v>
      </c>
      <c r="M10">
        <f t="shared" si="4"/>
        <v>15</v>
      </c>
      <c r="O10">
        <v>8</v>
      </c>
      <c r="P10">
        <f>COUNTIF(M:M,"8")</f>
        <v>10</v>
      </c>
      <c r="Q10">
        <f t="shared" si="0"/>
        <v>5.666666666666667</v>
      </c>
      <c r="R10" s="19">
        <f t="shared" si="1"/>
        <v>2.4159722222222253E-2</v>
      </c>
      <c r="S10" s="18">
        <f t="shared" si="2"/>
        <v>1.7647541697336521E-2</v>
      </c>
    </row>
    <row r="11" spans="1:19" x14ac:dyDescent="0.25">
      <c r="A11" s="11"/>
      <c r="B11" s="12"/>
      <c r="C11" s="9" t="s">
        <v>469</v>
      </c>
      <c r="D11" s="9" t="s">
        <v>470</v>
      </c>
      <c r="E11" s="9" t="s">
        <v>470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8</v>
      </c>
      <c r="Q11">
        <f t="shared" si="0"/>
        <v>5.666666666666667</v>
      </c>
      <c r="R11" s="19">
        <f t="shared" si="1"/>
        <v>2.0040509259259272E-2</v>
      </c>
      <c r="S11" s="18">
        <f t="shared" si="2"/>
        <v>1.7647541697336521E-2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471</v>
      </c>
      <c r="H12" s="9" t="s">
        <v>392</v>
      </c>
      <c r="I12" s="3" t="s">
        <v>454</v>
      </c>
      <c r="J12" s="13" t="s">
        <v>472</v>
      </c>
      <c r="K12" s="14" t="s">
        <v>473</v>
      </c>
      <c r="L12" s="18">
        <f t="shared" si="3"/>
        <v>1.7442129629629655E-2</v>
      </c>
      <c r="M12">
        <f t="shared" si="4"/>
        <v>11</v>
      </c>
      <c r="O12">
        <v>10</v>
      </c>
      <c r="P12">
        <f>COUNTIF(M:M,"10")</f>
        <v>8</v>
      </c>
      <c r="Q12">
        <f t="shared" si="0"/>
        <v>5.666666666666667</v>
      </c>
      <c r="R12" s="19">
        <f t="shared" si="1"/>
        <v>2.0196759259259268E-2</v>
      </c>
      <c r="S12" s="18">
        <f t="shared" si="2"/>
        <v>1.7647541697336521E-2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474</v>
      </c>
      <c r="H13" s="9" t="s">
        <v>392</v>
      </c>
      <c r="I13" s="3" t="s">
        <v>454</v>
      </c>
      <c r="J13" s="13" t="s">
        <v>475</v>
      </c>
      <c r="K13" s="14" t="s">
        <v>476</v>
      </c>
      <c r="L13" s="18">
        <f t="shared" si="3"/>
        <v>1.2962962962962954E-2</v>
      </c>
      <c r="M13">
        <f t="shared" si="4"/>
        <v>15</v>
      </c>
      <c r="O13">
        <v>11</v>
      </c>
      <c r="P13">
        <f>COUNTIF(M:M,"11")</f>
        <v>12</v>
      </c>
      <c r="Q13">
        <f t="shared" si="0"/>
        <v>5.666666666666667</v>
      </c>
      <c r="R13" s="19">
        <f t="shared" si="1"/>
        <v>2.1667631172839499E-2</v>
      </c>
      <c r="S13" s="18">
        <f t="shared" si="2"/>
        <v>1.7647541697336521E-2</v>
      </c>
    </row>
    <row r="14" spans="1:19" x14ac:dyDescent="0.25">
      <c r="A14" s="11"/>
      <c r="B14" s="12"/>
      <c r="C14" s="9" t="s">
        <v>117</v>
      </c>
      <c r="D14" s="9" t="s">
        <v>118</v>
      </c>
      <c r="E14" s="9" t="s">
        <v>118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9</v>
      </c>
      <c r="Q14">
        <f t="shared" si="0"/>
        <v>5.666666666666667</v>
      </c>
      <c r="R14" s="19">
        <f t="shared" si="1"/>
        <v>2.159850823045268E-2</v>
      </c>
      <c r="S14" s="18">
        <f t="shared" si="2"/>
        <v>1.7647541697336521E-2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477</v>
      </c>
      <c r="H15" s="9" t="s">
        <v>17</v>
      </c>
      <c r="I15" s="3" t="s">
        <v>454</v>
      </c>
      <c r="J15" s="13" t="s">
        <v>478</v>
      </c>
      <c r="K15" s="14" t="s">
        <v>479</v>
      </c>
      <c r="L15" s="18">
        <f t="shared" si="3"/>
        <v>1.370370370370369E-2</v>
      </c>
      <c r="M15">
        <f t="shared" si="4"/>
        <v>3</v>
      </c>
      <c r="O15">
        <v>13</v>
      </c>
      <c r="P15">
        <f>COUNTIF(M:M,"13")</f>
        <v>7</v>
      </c>
      <c r="Q15">
        <f t="shared" si="0"/>
        <v>5.666666666666667</v>
      </c>
      <c r="R15" s="19">
        <f t="shared" si="1"/>
        <v>1.9601521164021158E-2</v>
      </c>
      <c r="S15" s="18">
        <f t="shared" si="2"/>
        <v>1.7647541697336521E-2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480</v>
      </c>
      <c r="H16" s="9" t="s">
        <v>17</v>
      </c>
      <c r="I16" s="3" t="s">
        <v>454</v>
      </c>
      <c r="J16" s="13" t="s">
        <v>481</v>
      </c>
      <c r="K16" s="14" t="s">
        <v>482</v>
      </c>
      <c r="L16" s="18">
        <f t="shared" si="3"/>
        <v>1.2245370370370379E-2</v>
      </c>
      <c r="M16">
        <f t="shared" si="4"/>
        <v>3</v>
      </c>
      <c r="O16">
        <v>14</v>
      </c>
      <c r="P16">
        <f>COUNTIF(M:M,"14")</f>
        <v>7</v>
      </c>
      <c r="Q16">
        <f t="shared" si="0"/>
        <v>5.666666666666667</v>
      </c>
      <c r="R16" s="19">
        <f t="shared" si="1"/>
        <v>1.8720238095238088E-2</v>
      </c>
      <c r="S16" s="18">
        <f t="shared" si="2"/>
        <v>1.7647541697336521E-2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483</v>
      </c>
      <c r="H17" s="9" t="s">
        <v>17</v>
      </c>
      <c r="I17" s="3" t="s">
        <v>454</v>
      </c>
      <c r="J17" s="13" t="s">
        <v>484</v>
      </c>
      <c r="K17" s="14" t="s">
        <v>485</v>
      </c>
      <c r="L17" s="18">
        <f t="shared" si="3"/>
        <v>1.2326388888888928E-2</v>
      </c>
      <c r="M17">
        <f t="shared" si="4"/>
        <v>6</v>
      </c>
      <c r="O17">
        <v>15</v>
      </c>
      <c r="P17">
        <f>COUNTIF(M:M,"15")</f>
        <v>6</v>
      </c>
      <c r="Q17">
        <f t="shared" si="0"/>
        <v>5.666666666666667</v>
      </c>
      <c r="R17" s="19">
        <f t="shared" si="1"/>
        <v>1.5565200617283967E-2</v>
      </c>
      <c r="S17" s="18">
        <f t="shared" si="2"/>
        <v>1.7647541697336521E-2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486</v>
      </c>
      <c r="H18" s="9" t="s">
        <v>17</v>
      </c>
      <c r="I18" s="3" t="s">
        <v>454</v>
      </c>
      <c r="J18" s="13" t="s">
        <v>487</v>
      </c>
      <c r="K18" s="14" t="s">
        <v>488</v>
      </c>
      <c r="L18" s="18">
        <f t="shared" si="3"/>
        <v>1.475694444444442E-2</v>
      </c>
      <c r="M18">
        <f t="shared" si="4"/>
        <v>10</v>
      </c>
      <c r="O18">
        <v>16</v>
      </c>
      <c r="P18">
        <f>COUNTIF(M:M,"16")</f>
        <v>4</v>
      </c>
      <c r="Q18">
        <f t="shared" si="0"/>
        <v>5.666666666666667</v>
      </c>
      <c r="R18" s="19">
        <f t="shared" si="1"/>
        <v>1.9988425925925896E-2</v>
      </c>
      <c r="S18" s="18">
        <f t="shared" si="2"/>
        <v>1.7647541697336521E-2</v>
      </c>
    </row>
    <row r="19" spans="1:19" x14ac:dyDescent="0.25">
      <c r="A19" s="11"/>
      <c r="B19" s="12"/>
      <c r="C19" s="9" t="s">
        <v>37</v>
      </c>
      <c r="D19" s="9" t="s">
        <v>38</v>
      </c>
      <c r="E19" s="9" t="s">
        <v>38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5.666666666666667</v>
      </c>
      <c r="R19" s="19">
        <f t="shared" si="1"/>
        <v>1.6278935185185223E-2</v>
      </c>
      <c r="S19" s="18">
        <f t="shared" si="2"/>
        <v>1.7647541697336521E-2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489</v>
      </c>
      <c r="H20" s="9" t="s">
        <v>392</v>
      </c>
      <c r="I20" s="3" t="s">
        <v>454</v>
      </c>
      <c r="J20" s="13" t="s">
        <v>490</v>
      </c>
      <c r="K20" s="14" t="s">
        <v>491</v>
      </c>
      <c r="L20" s="18">
        <f t="shared" si="3"/>
        <v>1.4050925925925939E-2</v>
      </c>
      <c r="M20">
        <f t="shared" si="4"/>
        <v>7</v>
      </c>
      <c r="O20">
        <v>18</v>
      </c>
      <c r="P20">
        <f>COUNTIF(M:M,"18")</f>
        <v>2</v>
      </c>
      <c r="Q20">
        <f t="shared" si="0"/>
        <v>5.666666666666667</v>
      </c>
      <c r="R20" s="19">
        <f t="shared" si="1"/>
        <v>1.1359953703703796E-2</v>
      </c>
      <c r="S20" s="18">
        <f t="shared" si="2"/>
        <v>1.7647541697336521E-2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492</v>
      </c>
      <c r="H21" s="9" t="s">
        <v>17</v>
      </c>
      <c r="I21" s="3" t="s">
        <v>454</v>
      </c>
      <c r="J21" s="13" t="s">
        <v>493</v>
      </c>
      <c r="K21" s="14" t="s">
        <v>494</v>
      </c>
      <c r="L21" s="18">
        <f t="shared" si="3"/>
        <v>2.9270833333333357E-2</v>
      </c>
      <c r="M21">
        <f t="shared" si="4"/>
        <v>10</v>
      </c>
      <c r="O21">
        <v>19</v>
      </c>
      <c r="P21">
        <f>COUNTIF(M:M,"19")</f>
        <v>6</v>
      </c>
      <c r="Q21">
        <f t="shared" si="0"/>
        <v>5.666666666666667</v>
      </c>
      <c r="R21" s="19">
        <f t="shared" si="1"/>
        <v>2.0254629629629633E-2</v>
      </c>
      <c r="S21" s="18">
        <f t="shared" si="2"/>
        <v>1.7647541697336521E-2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495</v>
      </c>
      <c r="H22" s="9" t="s">
        <v>392</v>
      </c>
      <c r="I22" s="3" t="s">
        <v>454</v>
      </c>
      <c r="J22" s="13" t="s">
        <v>496</v>
      </c>
      <c r="K22" s="14" t="s">
        <v>497</v>
      </c>
      <c r="L22" s="18">
        <f t="shared" si="3"/>
        <v>2.48842592592593E-2</v>
      </c>
      <c r="M22">
        <f t="shared" si="4"/>
        <v>12</v>
      </c>
      <c r="O22">
        <v>20</v>
      </c>
      <c r="P22">
        <f>COUNTIF(M:M,"20")</f>
        <v>3</v>
      </c>
      <c r="Q22">
        <f t="shared" si="0"/>
        <v>5.666666666666667</v>
      </c>
      <c r="R22" s="19">
        <f t="shared" si="1"/>
        <v>1.4266975308641924E-2</v>
      </c>
      <c r="S22" s="18">
        <f t="shared" si="2"/>
        <v>1.7647541697336521E-2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498</v>
      </c>
      <c r="H23" s="9" t="s">
        <v>392</v>
      </c>
      <c r="I23" s="3" t="s">
        <v>454</v>
      </c>
      <c r="J23" s="13" t="s">
        <v>499</v>
      </c>
      <c r="K23" s="14" t="s">
        <v>500</v>
      </c>
      <c r="L23" s="18">
        <f t="shared" si="3"/>
        <v>1.6886574074074123E-2</v>
      </c>
      <c r="M23">
        <f t="shared" si="4"/>
        <v>14</v>
      </c>
      <c r="O23" s="25">
        <v>21</v>
      </c>
      <c r="P23" s="25">
        <f>COUNTIF(M:M,"21")</f>
        <v>0</v>
      </c>
      <c r="Q23" s="25">
        <f t="shared" si="0"/>
        <v>5.666666666666667</v>
      </c>
      <c r="R23" s="26">
        <v>0</v>
      </c>
      <c r="S23" s="18">
        <f t="shared" si="2"/>
        <v>1.7647541697336521E-2</v>
      </c>
    </row>
    <row r="24" spans="1:19" x14ac:dyDescent="0.25">
      <c r="A24" s="11"/>
      <c r="B24" s="12"/>
      <c r="C24" s="9" t="s">
        <v>501</v>
      </c>
      <c r="D24" s="9" t="s">
        <v>502</v>
      </c>
      <c r="E24" s="9" t="s">
        <v>502</v>
      </c>
      <c r="F24" s="9" t="s">
        <v>15</v>
      </c>
      <c r="G24" s="9" t="s">
        <v>503</v>
      </c>
      <c r="H24" s="9" t="s">
        <v>17</v>
      </c>
      <c r="I24" s="3" t="s">
        <v>454</v>
      </c>
      <c r="J24" s="13" t="s">
        <v>504</v>
      </c>
      <c r="K24" s="14" t="s">
        <v>505</v>
      </c>
      <c r="L24" s="18">
        <f t="shared" si="3"/>
        <v>3.2881944444444366E-2</v>
      </c>
      <c r="M24">
        <f t="shared" si="4"/>
        <v>12</v>
      </c>
      <c r="O24">
        <v>22</v>
      </c>
      <c r="P24">
        <f>COUNTIF(M:M,"22")</f>
        <v>3</v>
      </c>
      <c r="Q24">
        <f t="shared" si="0"/>
        <v>5.666666666666667</v>
      </c>
      <c r="R24" s="19">
        <f t="shared" si="1"/>
        <v>1.5243055555555532E-2</v>
      </c>
      <c r="S24" s="18">
        <f t="shared" si="2"/>
        <v>1.7647541697336521E-2</v>
      </c>
    </row>
    <row r="25" spans="1:19" x14ac:dyDescent="0.25">
      <c r="A25" s="11"/>
      <c r="B25" s="12"/>
      <c r="C25" s="9" t="s">
        <v>506</v>
      </c>
      <c r="D25" s="9" t="s">
        <v>507</v>
      </c>
      <c r="E25" s="9" t="s">
        <v>507</v>
      </c>
      <c r="F25" s="9" t="s">
        <v>15</v>
      </c>
      <c r="G25" s="9" t="s">
        <v>508</v>
      </c>
      <c r="H25" s="9" t="s">
        <v>392</v>
      </c>
      <c r="I25" s="3" t="s">
        <v>454</v>
      </c>
      <c r="J25" s="13" t="s">
        <v>509</v>
      </c>
      <c r="K25" s="14" t="s">
        <v>510</v>
      </c>
      <c r="L25" s="18">
        <f t="shared" si="3"/>
        <v>1.7708333333333437E-2</v>
      </c>
      <c r="M25">
        <f t="shared" si="4"/>
        <v>17</v>
      </c>
      <c r="O25">
        <v>23</v>
      </c>
      <c r="P25">
        <f>COUNTIF(M:M,"23")</f>
        <v>1</v>
      </c>
      <c r="Q25">
        <f t="shared" si="0"/>
        <v>5.666666666666667</v>
      </c>
      <c r="R25" s="19">
        <f t="shared" si="1"/>
        <v>1.3020833333333259E-2</v>
      </c>
      <c r="S25" s="18">
        <f t="shared" si="2"/>
        <v>1.7647541697336521E-2</v>
      </c>
    </row>
    <row r="26" spans="1:19" x14ac:dyDescent="0.25">
      <c r="A26" s="3" t="s">
        <v>61</v>
      </c>
      <c r="B26" s="9" t="s">
        <v>62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  <c r="R26" s="27"/>
    </row>
    <row r="27" spans="1:19" x14ac:dyDescent="0.25">
      <c r="A27" s="11"/>
      <c r="B27" s="12"/>
      <c r="C27" s="9" t="s">
        <v>160</v>
      </c>
      <c r="D27" s="9" t="s">
        <v>161</v>
      </c>
      <c r="E27" s="9" t="s">
        <v>511</v>
      </c>
      <c r="F27" s="9" t="s">
        <v>15</v>
      </c>
      <c r="G27" s="9" t="s">
        <v>512</v>
      </c>
      <c r="H27" s="9" t="s">
        <v>513</v>
      </c>
      <c r="I27" s="3" t="s">
        <v>454</v>
      </c>
      <c r="J27" s="13" t="s">
        <v>514</v>
      </c>
      <c r="K27" s="14" t="s">
        <v>515</v>
      </c>
      <c r="L27" s="18">
        <f t="shared" si="3"/>
        <v>1.5486111111111145E-2</v>
      </c>
      <c r="M27">
        <f t="shared" si="4"/>
        <v>8</v>
      </c>
    </row>
    <row r="28" spans="1:19" x14ac:dyDescent="0.25">
      <c r="A28" s="11"/>
      <c r="B28" s="12"/>
      <c r="C28" s="9" t="s">
        <v>63</v>
      </c>
      <c r="D28" s="9" t="s">
        <v>64</v>
      </c>
      <c r="E28" s="9" t="s">
        <v>64</v>
      </c>
      <c r="F28" s="9" t="s">
        <v>15</v>
      </c>
      <c r="G28" s="10" t="s">
        <v>12</v>
      </c>
      <c r="H28" s="5"/>
      <c r="I28" s="6"/>
      <c r="J28" s="7"/>
      <c r="K28" s="8"/>
      <c r="O28" s="13" t="s">
        <v>834</v>
      </c>
      <c r="P28" s="14" t="s">
        <v>835</v>
      </c>
      <c r="Q28" s="18">
        <f t="shared" ref="Q28" si="5">P28-O28</f>
        <v>1.3020833333333259E-2</v>
      </c>
      <c r="R28">
        <f t="shared" ref="R28" si="6">HOUR(O28)</f>
        <v>23</v>
      </c>
    </row>
    <row r="29" spans="1:19" x14ac:dyDescent="0.25">
      <c r="A29" s="11"/>
      <c r="B29" s="12"/>
      <c r="C29" s="12"/>
      <c r="D29" s="12"/>
      <c r="E29" s="12"/>
      <c r="F29" s="12"/>
      <c r="G29" s="9" t="s">
        <v>516</v>
      </c>
      <c r="H29" s="9" t="s">
        <v>66</v>
      </c>
      <c r="I29" s="3" t="s">
        <v>454</v>
      </c>
      <c r="J29" s="13" t="s">
        <v>517</v>
      </c>
      <c r="K29" s="14" t="s">
        <v>518</v>
      </c>
      <c r="L29" s="18">
        <f t="shared" si="3"/>
        <v>2.6122685185185179E-2</v>
      </c>
      <c r="M29">
        <f t="shared" si="4"/>
        <v>4</v>
      </c>
    </row>
    <row r="30" spans="1:19" x14ac:dyDescent="0.25">
      <c r="A30" s="11"/>
      <c r="B30" s="12"/>
      <c r="C30" s="12"/>
      <c r="D30" s="12"/>
      <c r="E30" s="12"/>
      <c r="F30" s="12"/>
      <c r="G30" s="9" t="s">
        <v>519</v>
      </c>
      <c r="H30" s="9" t="s">
        <v>66</v>
      </c>
      <c r="I30" s="3" t="s">
        <v>454</v>
      </c>
      <c r="J30" s="13" t="s">
        <v>520</v>
      </c>
      <c r="K30" s="14" t="s">
        <v>521</v>
      </c>
      <c r="L30" s="18">
        <f t="shared" si="3"/>
        <v>1.4432870370370332E-2</v>
      </c>
      <c r="M30">
        <f t="shared" si="4"/>
        <v>19</v>
      </c>
    </row>
    <row r="31" spans="1:19" x14ac:dyDescent="0.25">
      <c r="A31" s="11"/>
      <c r="B31" s="12"/>
      <c r="C31" s="12"/>
      <c r="D31" s="12"/>
      <c r="E31" s="12"/>
      <c r="F31" s="12"/>
      <c r="G31" s="9" t="s">
        <v>522</v>
      </c>
      <c r="H31" s="9" t="s">
        <v>66</v>
      </c>
      <c r="I31" s="3" t="s">
        <v>454</v>
      </c>
      <c r="J31" s="13" t="s">
        <v>523</v>
      </c>
      <c r="K31" s="14" t="s">
        <v>524</v>
      </c>
      <c r="L31" s="18">
        <f t="shared" si="3"/>
        <v>2.0520833333333377E-2</v>
      </c>
      <c r="M31">
        <f t="shared" si="4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525</v>
      </c>
      <c r="H32" s="9" t="s">
        <v>66</v>
      </c>
      <c r="I32" s="3" t="s">
        <v>454</v>
      </c>
      <c r="J32" s="13" t="s">
        <v>526</v>
      </c>
      <c r="K32" s="14" t="s">
        <v>527</v>
      </c>
      <c r="L32" s="18">
        <f t="shared" si="3"/>
        <v>2.4629629629629668E-2</v>
      </c>
      <c r="M32">
        <f t="shared" si="4"/>
        <v>8</v>
      </c>
    </row>
    <row r="33" spans="1:13" x14ac:dyDescent="0.25">
      <c r="A33" s="11"/>
      <c r="B33" s="12"/>
      <c r="C33" s="12"/>
      <c r="D33" s="12"/>
      <c r="E33" s="12"/>
      <c r="F33" s="12"/>
      <c r="G33" s="9" t="s">
        <v>528</v>
      </c>
      <c r="H33" s="9" t="s">
        <v>66</v>
      </c>
      <c r="I33" s="3" t="s">
        <v>454</v>
      </c>
      <c r="J33" s="13" t="s">
        <v>529</v>
      </c>
      <c r="K33" s="14" t="s">
        <v>530</v>
      </c>
      <c r="L33" s="18">
        <f t="shared" si="3"/>
        <v>2.0150462962962967E-2</v>
      </c>
      <c r="M33">
        <f t="shared" si="4"/>
        <v>11</v>
      </c>
    </row>
    <row r="34" spans="1:13" x14ac:dyDescent="0.25">
      <c r="A34" s="11"/>
      <c r="B34" s="12"/>
      <c r="C34" s="12"/>
      <c r="D34" s="12"/>
      <c r="E34" s="12"/>
      <c r="F34" s="12"/>
      <c r="G34" s="9" t="s">
        <v>531</v>
      </c>
      <c r="H34" s="9" t="s">
        <v>66</v>
      </c>
      <c r="I34" s="3" t="s">
        <v>454</v>
      </c>
      <c r="J34" s="13" t="s">
        <v>532</v>
      </c>
      <c r="K34" s="14" t="s">
        <v>533</v>
      </c>
      <c r="L34" s="18">
        <f t="shared" si="3"/>
        <v>2.1388888888888902E-2</v>
      </c>
      <c r="M34">
        <f t="shared" si="4"/>
        <v>11</v>
      </c>
    </row>
    <row r="35" spans="1:13" x14ac:dyDescent="0.25">
      <c r="A35" s="11"/>
      <c r="B35" s="12"/>
      <c r="C35" s="12"/>
      <c r="D35" s="12"/>
      <c r="E35" s="12"/>
      <c r="F35" s="12"/>
      <c r="G35" s="9" t="s">
        <v>534</v>
      </c>
      <c r="H35" s="9" t="s">
        <v>66</v>
      </c>
      <c r="I35" s="3" t="s">
        <v>454</v>
      </c>
      <c r="J35" s="13" t="s">
        <v>535</v>
      </c>
      <c r="K35" s="14" t="s">
        <v>536</v>
      </c>
      <c r="L35" s="18">
        <f t="shared" si="3"/>
        <v>1.4212962962962816E-2</v>
      </c>
      <c r="M35">
        <f t="shared" si="4"/>
        <v>22</v>
      </c>
    </row>
    <row r="36" spans="1:13" x14ac:dyDescent="0.25">
      <c r="A36" s="11"/>
      <c r="B36" s="12"/>
      <c r="C36" s="9" t="s">
        <v>95</v>
      </c>
      <c r="D36" s="9" t="s">
        <v>96</v>
      </c>
      <c r="E36" s="9" t="s">
        <v>96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537</v>
      </c>
      <c r="H37" s="9" t="s">
        <v>66</v>
      </c>
      <c r="I37" s="3" t="s">
        <v>454</v>
      </c>
      <c r="J37" s="13" t="s">
        <v>538</v>
      </c>
      <c r="K37" s="14" t="s">
        <v>539</v>
      </c>
      <c r="L37" s="18">
        <f t="shared" si="3"/>
        <v>1.7303240740740744E-2</v>
      </c>
      <c r="M37">
        <f t="shared" si="4"/>
        <v>4</v>
      </c>
    </row>
    <row r="38" spans="1:13" x14ac:dyDescent="0.25">
      <c r="A38" s="11"/>
      <c r="B38" s="12"/>
      <c r="C38" s="12"/>
      <c r="D38" s="12"/>
      <c r="E38" s="12"/>
      <c r="F38" s="12"/>
      <c r="G38" s="9" t="s">
        <v>540</v>
      </c>
      <c r="H38" s="9" t="s">
        <v>66</v>
      </c>
      <c r="I38" s="3" t="s">
        <v>454</v>
      </c>
      <c r="J38" s="13" t="s">
        <v>541</v>
      </c>
      <c r="K38" s="14" t="s">
        <v>542</v>
      </c>
      <c r="L38" s="18">
        <f t="shared" si="3"/>
        <v>1.8587962962963001E-2</v>
      </c>
      <c r="M38">
        <f t="shared" si="4"/>
        <v>9</v>
      </c>
    </row>
    <row r="39" spans="1:13" x14ac:dyDescent="0.25">
      <c r="A39" s="11"/>
      <c r="B39" s="12"/>
      <c r="C39" s="12"/>
      <c r="D39" s="12"/>
      <c r="E39" s="12"/>
      <c r="F39" s="12"/>
      <c r="G39" s="9" t="s">
        <v>543</v>
      </c>
      <c r="H39" s="9" t="s">
        <v>66</v>
      </c>
      <c r="I39" s="3" t="s">
        <v>454</v>
      </c>
      <c r="J39" s="13" t="s">
        <v>544</v>
      </c>
      <c r="K39" s="14" t="s">
        <v>545</v>
      </c>
      <c r="L39" s="18">
        <f t="shared" si="3"/>
        <v>1.6469907407407391E-2</v>
      </c>
      <c r="M39">
        <f t="shared" si="4"/>
        <v>12</v>
      </c>
    </row>
    <row r="40" spans="1:13" x14ac:dyDescent="0.25">
      <c r="A40" s="11"/>
      <c r="B40" s="12"/>
      <c r="C40" s="12"/>
      <c r="D40" s="12"/>
      <c r="E40" s="12"/>
      <c r="F40" s="12"/>
      <c r="G40" s="9" t="s">
        <v>546</v>
      </c>
      <c r="H40" s="9" t="s">
        <v>66</v>
      </c>
      <c r="I40" s="3" t="s">
        <v>454</v>
      </c>
      <c r="J40" s="13" t="s">
        <v>547</v>
      </c>
      <c r="K40" s="14" t="s">
        <v>548</v>
      </c>
      <c r="L40" s="18">
        <f t="shared" si="3"/>
        <v>1.5613425925925961E-2</v>
      </c>
      <c r="M40">
        <f t="shared" si="4"/>
        <v>15</v>
      </c>
    </row>
    <row r="41" spans="1:13" x14ac:dyDescent="0.25">
      <c r="A41" s="11"/>
      <c r="B41" s="12"/>
      <c r="C41" s="9" t="s">
        <v>109</v>
      </c>
      <c r="D41" s="9" t="s">
        <v>110</v>
      </c>
      <c r="E41" s="9" t="s">
        <v>110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549</v>
      </c>
      <c r="H42" s="9" t="s">
        <v>66</v>
      </c>
      <c r="I42" s="3" t="s">
        <v>454</v>
      </c>
      <c r="J42" s="13" t="s">
        <v>550</v>
      </c>
      <c r="K42" s="14" t="s">
        <v>551</v>
      </c>
      <c r="L42" s="18">
        <f t="shared" si="3"/>
        <v>1.9918981481481482E-2</v>
      </c>
      <c r="M42">
        <f t="shared" si="4"/>
        <v>2</v>
      </c>
    </row>
    <row r="43" spans="1:13" x14ac:dyDescent="0.25">
      <c r="A43" s="11"/>
      <c r="B43" s="12"/>
      <c r="C43" s="12"/>
      <c r="D43" s="12"/>
      <c r="E43" s="12"/>
      <c r="F43" s="12"/>
      <c r="G43" s="9" t="s">
        <v>552</v>
      </c>
      <c r="H43" s="9" t="s">
        <v>66</v>
      </c>
      <c r="I43" s="3" t="s">
        <v>454</v>
      </c>
      <c r="J43" s="13" t="s">
        <v>553</v>
      </c>
      <c r="K43" s="14" t="s">
        <v>554</v>
      </c>
      <c r="L43" s="18">
        <f t="shared" si="3"/>
        <v>1.3831018518518534E-2</v>
      </c>
      <c r="M43">
        <f t="shared" si="4"/>
        <v>4</v>
      </c>
    </row>
    <row r="44" spans="1:13" x14ac:dyDescent="0.25">
      <c r="A44" s="11"/>
      <c r="B44" s="12"/>
      <c r="C44" s="9" t="s">
        <v>555</v>
      </c>
      <c r="D44" s="9" t="s">
        <v>556</v>
      </c>
      <c r="E44" s="9" t="s">
        <v>556</v>
      </c>
      <c r="F44" s="9" t="s">
        <v>15</v>
      </c>
      <c r="G44" s="9" t="s">
        <v>557</v>
      </c>
      <c r="H44" s="9" t="s">
        <v>66</v>
      </c>
      <c r="I44" s="3" t="s">
        <v>454</v>
      </c>
      <c r="J44" s="13" t="s">
        <v>558</v>
      </c>
      <c r="K44" s="14" t="s">
        <v>559</v>
      </c>
      <c r="L44" s="18">
        <f t="shared" si="3"/>
        <v>2.2303240740740693E-2</v>
      </c>
      <c r="M44">
        <f t="shared" si="4"/>
        <v>9</v>
      </c>
    </row>
    <row r="45" spans="1:13" x14ac:dyDescent="0.25">
      <c r="A45" s="11"/>
      <c r="B45" s="12"/>
      <c r="C45" s="9" t="s">
        <v>560</v>
      </c>
      <c r="D45" s="9" t="s">
        <v>561</v>
      </c>
      <c r="E45" s="9" t="s">
        <v>561</v>
      </c>
      <c r="F45" s="9" t="s">
        <v>15</v>
      </c>
      <c r="G45" s="9" t="s">
        <v>562</v>
      </c>
      <c r="H45" s="9" t="s">
        <v>66</v>
      </c>
      <c r="I45" s="3" t="s">
        <v>454</v>
      </c>
      <c r="J45" s="13" t="s">
        <v>563</v>
      </c>
      <c r="K45" s="14" t="s">
        <v>564</v>
      </c>
      <c r="L45" s="18">
        <f t="shared" si="3"/>
        <v>2.6493055555555478E-2</v>
      </c>
      <c r="M45">
        <f t="shared" si="4"/>
        <v>16</v>
      </c>
    </row>
    <row r="46" spans="1:13" x14ac:dyDescent="0.25">
      <c r="A46" s="11"/>
      <c r="B46" s="12"/>
      <c r="C46" s="9" t="s">
        <v>117</v>
      </c>
      <c r="D46" s="9" t="s">
        <v>118</v>
      </c>
      <c r="E46" s="10" t="s">
        <v>12</v>
      </c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9" t="s">
        <v>118</v>
      </c>
      <c r="F47" s="9" t="s">
        <v>15</v>
      </c>
      <c r="G47" s="9" t="s">
        <v>565</v>
      </c>
      <c r="H47" s="9" t="s">
        <v>66</v>
      </c>
      <c r="I47" s="3" t="s">
        <v>454</v>
      </c>
      <c r="J47" s="13" t="s">
        <v>566</v>
      </c>
      <c r="K47" s="14" t="s">
        <v>567</v>
      </c>
      <c r="L47" s="18">
        <f t="shared" si="3"/>
        <v>1.8449074074074034E-2</v>
      </c>
      <c r="M47">
        <f t="shared" si="4"/>
        <v>6</v>
      </c>
    </row>
    <row r="48" spans="1:13" x14ac:dyDescent="0.25">
      <c r="A48" s="11"/>
      <c r="B48" s="12"/>
      <c r="C48" s="12"/>
      <c r="D48" s="12"/>
      <c r="E48" s="9" t="s">
        <v>128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568</v>
      </c>
      <c r="H49" s="9" t="s">
        <v>66</v>
      </c>
      <c r="I49" s="3" t="s">
        <v>454</v>
      </c>
      <c r="J49" s="13" t="s">
        <v>569</v>
      </c>
      <c r="K49" s="14" t="s">
        <v>570</v>
      </c>
      <c r="L49" s="18">
        <f t="shared" si="3"/>
        <v>1.9479166666666672E-2</v>
      </c>
      <c r="M49">
        <f t="shared" si="4"/>
        <v>1</v>
      </c>
    </row>
    <row r="50" spans="1:13" x14ac:dyDescent="0.25">
      <c r="A50" s="11"/>
      <c r="B50" s="12"/>
      <c r="C50" s="12"/>
      <c r="D50" s="12"/>
      <c r="E50" s="12"/>
      <c r="F50" s="12"/>
      <c r="G50" s="9" t="s">
        <v>571</v>
      </c>
      <c r="H50" s="9" t="s">
        <v>66</v>
      </c>
      <c r="I50" s="3" t="s">
        <v>454</v>
      </c>
      <c r="J50" s="13" t="s">
        <v>572</v>
      </c>
      <c r="K50" s="14" t="s">
        <v>573</v>
      </c>
      <c r="L50" s="18">
        <f t="shared" si="3"/>
        <v>1.3379629629629575E-2</v>
      </c>
      <c r="M50">
        <f t="shared" si="4"/>
        <v>20</v>
      </c>
    </row>
    <row r="51" spans="1:13" x14ac:dyDescent="0.25">
      <c r="A51" s="11"/>
      <c r="B51" s="12"/>
      <c r="C51" s="9" t="s">
        <v>135</v>
      </c>
      <c r="D51" s="9" t="s">
        <v>136</v>
      </c>
      <c r="E51" s="9" t="s">
        <v>136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574</v>
      </c>
      <c r="H52" s="9" t="s">
        <v>66</v>
      </c>
      <c r="I52" s="3" t="s">
        <v>454</v>
      </c>
      <c r="J52" s="13" t="s">
        <v>575</v>
      </c>
      <c r="K52" s="14" t="s">
        <v>576</v>
      </c>
      <c r="L52" s="18">
        <f t="shared" si="3"/>
        <v>1.7893518518518503E-2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577</v>
      </c>
      <c r="H53" s="9" t="s">
        <v>66</v>
      </c>
      <c r="I53" s="3" t="s">
        <v>454</v>
      </c>
      <c r="J53" s="13" t="s">
        <v>578</v>
      </c>
      <c r="K53" s="14" t="s">
        <v>579</v>
      </c>
      <c r="L53" s="18">
        <f t="shared" si="3"/>
        <v>1.7500000000000071E-2</v>
      </c>
      <c r="M53">
        <f t="shared" si="4"/>
        <v>17</v>
      </c>
    </row>
    <row r="54" spans="1:13" x14ac:dyDescent="0.25">
      <c r="A54" s="11"/>
      <c r="B54" s="12"/>
      <c r="C54" s="9" t="s">
        <v>311</v>
      </c>
      <c r="D54" s="9" t="s">
        <v>312</v>
      </c>
      <c r="E54" s="9" t="s">
        <v>313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580</v>
      </c>
      <c r="H55" s="9" t="s">
        <v>321</v>
      </c>
      <c r="I55" s="3" t="s">
        <v>454</v>
      </c>
      <c r="J55" s="13" t="s">
        <v>581</v>
      </c>
      <c r="K55" s="14" t="s">
        <v>582</v>
      </c>
      <c r="L55" s="18">
        <f t="shared" si="3"/>
        <v>1.223379629629634E-2</v>
      </c>
      <c r="M55">
        <f t="shared" si="4"/>
        <v>6</v>
      </c>
    </row>
    <row r="56" spans="1:13" x14ac:dyDescent="0.25">
      <c r="A56" s="11"/>
      <c r="B56" s="12"/>
      <c r="C56" s="12"/>
      <c r="D56" s="12"/>
      <c r="E56" s="12"/>
      <c r="F56" s="12"/>
      <c r="G56" s="9" t="s">
        <v>583</v>
      </c>
      <c r="H56" s="9" t="s">
        <v>321</v>
      </c>
      <c r="I56" s="3" t="s">
        <v>454</v>
      </c>
      <c r="J56" s="13" t="s">
        <v>584</v>
      </c>
      <c r="K56" s="14" t="s">
        <v>585</v>
      </c>
      <c r="L56" s="18">
        <f t="shared" si="3"/>
        <v>1.526620370370374E-2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586</v>
      </c>
      <c r="H57" s="9" t="s">
        <v>321</v>
      </c>
      <c r="I57" s="3" t="s">
        <v>454</v>
      </c>
      <c r="J57" s="13" t="s">
        <v>587</v>
      </c>
      <c r="K57" s="14" t="s">
        <v>588</v>
      </c>
      <c r="L57" s="18">
        <f t="shared" si="3"/>
        <v>3.2534722222222257E-2</v>
      </c>
      <c r="M57">
        <f t="shared" si="4"/>
        <v>10</v>
      </c>
    </row>
    <row r="58" spans="1:13" x14ac:dyDescent="0.25">
      <c r="A58" s="11"/>
      <c r="B58" s="12"/>
      <c r="C58" s="9" t="s">
        <v>148</v>
      </c>
      <c r="D58" s="9" t="s">
        <v>149</v>
      </c>
      <c r="E58" s="9" t="s">
        <v>149</v>
      </c>
      <c r="F58" s="9" t="s">
        <v>15</v>
      </c>
      <c r="G58" s="9" t="s">
        <v>589</v>
      </c>
      <c r="H58" s="9" t="s">
        <v>66</v>
      </c>
      <c r="I58" s="3" t="s">
        <v>454</v>
      </c>
      <c r="J58" s="13" t="s">
        <v>590</v>
      </c>
      <c r="K58" s="14" t="s">
        <v>591</v>
      </c>
      <c r="L58" s="18">
        <f t="shared" si="3"/>
        <v>1.1319444444444549E-2</v>
      </c>
      <c r="M58">
        <f t="shared" si="4"/>
        <v>18</v>
      </c>
    </row>
    <row r="59" spans="1:13" x14ac:dyDescent="0.25">
      <c r="A59" s="11"/>
      <c r="B59" s="12"/>
      <c r="C59" s="9" t="s">
        <v>506</v>
      </c>
      <c r="D59" s="9" t="s">
        <v>507</v>
      </c>
      <c r="E59" s="9" t="s">
        <v>507</v>
      </c>
      <c r="F59" s="9" t="s">
        <v>15</v>
      </c>
      <c r="G59" s="9" t="s">
        <v>592</v>
      </c>
      <c r="H59" s="9" t="s">
        <v>66</v>
      </c>
      <c r="I59" s="3" t="s">
        <v>454</v>
      </c>
      <c r="J59" s="13" t="s">
        <v>593</v>
      </c>
      <c r="K59" s="14" t="s">
        <v>594</v>
      </c>
      <c r="L59" s="18">
        <f t="shared" si="3"/>
        <v>2.2800925925925974E-2</v>
      </c>
      <c r="M59">
        <f t="shared" si="4"/>
        <v>12</v>
      </c>
    </row>
    <row r="60" spans="1:13" x14ac:dyDescent="0.25">
      <c r="A60" s="11"/>
      <c r="B60" s="12"/>
      <c r="C60" s="9" t="s">
        <v>153</v>
      </c>
      <c r="D60" s="9" t="s">
        <v>154</v>
      </c>
      <c r="E60" s="9" t="s">
        <v>154</v>
      </c>
      <c r="F60" s="9" t="s">
        <v>15</v>
      </c>
      <c r="G60" s="9" t="s">
        <v>595</v>
      </c>
      <c r="H60" s="9" t="s">
        <v>66</v>
      </c>
      <c r="I60" s="3" t="s">
        <v>454</v>
      </c>
      <c r="J60" s="13" t="s">
        <v>596</v>
      </c>
      <c r="K60" s="14" t="s">
        <v>597</v>
      </c>
      <c r="L60" s="18">
        <f t="shared" si="3"/>
        <v>1.7523148148148149E-2</v>
      </c>
      <c r="M60">
        <f t="shared" si="4"/>
        <v>20</v>
      </c>
    </row>
    <row r="61" spans="1:13" x14ac:dyDescent="0.25">
      <c r="A61" s="11"/>
      <c r="B61" s="12"/>
      <c r="C61" s="9" t="s">
        <v>598</v>
      </c>
      <c r="D61" s="9" t="s">
        <v>599</v>
      </c>
      <c r="E61" s="9" t="s">
        <v>599</v>
      </c>
      <c r="F61" s="9" t="s">
        <v>15</v>
      </c>
      <c r="G61" s="9" t="s">
        <v>600</v>
      </c>
      <c r="H61" s="9" t="s">
        <v>66</v>
      </c>
      <c r="I61" s="3" t="s">
        <v>454</v>
      </c>
      <c r="J61" s="13" t="s">
        <v>601</v>
      </c>
      <c r="K61" s="14" t="s">
        <v>602</v>
      </c>
      <c r="L61" s="18">
        <f t="shared" si="3"/>
        <v>1.9456018518518581E-2</v>
      </c>
      <c r="M61">
        <f t="shared" si="4"/>
        <v>9</v>
      </c>
    </row>
    <row r="62" spans="1:13" x14ac:dyDescent="0.25">
      <c r="A62" s="3" t="s">
        <v>158</v>
      </c>
      <c r="B62" s="9" t="s">
        <v>159</v>
      </c>
      <c r="C62" s="10" t="s">
        <v>12</v>
      </c>
      <c r="D62" s="5"/>
      <c r="E62" s="5"/>
      <c r="F62" s="5"/>
      <c r="G62" s="5"/>
      <c r="H62" s="5"/>
      <c r="I62" s="6"/>
      <c r="J62" s="7"/>
      <c r="K62" s="8"/>
    </row>
    <row r="63" spans="1:13" x14ac:dyDescent="0.25">
      <c r="A63" s="11"/>
      <c r="B63" s="12"/>
      <c r="C63" s="9" t="s">
        <v>160</v>
      </c>
      <c r="D63" s="9" t="s">
        <v>161</v>
      </c>
      <c r="E63" s="9" t="s">
        <v>161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603</v>
      </c>
      <c r="H64" s="9" t="s">
        <v>66</v>
      </c>
      <c r="I64" s="3" t="s">
        <v>454</v>
      </c>
      <c r="J64" s="13" t="s">
        <v>604</v>
      </c>
      <c r="K64" s="14" t="s">
        <v>605</v>
      </c>
      <c r="L64" s="18">
        <f t="shared" si="3"/>
        <v>1.4201388888888888E-2</v>
      </c>
      <c r="M64">
        <f t="shared" si="4"/>
        <v>4</v>
      </c>
    </row>
    <row r="65" spans="1:13" x14ac:dyDescent="0.25">
      <c r="A65" s="11"/>
      <c r="B65" s="12"/>
      <c r="C65" s="12"/>
      <c r="D65" s="12"/>
      <c r="E65" s="12"/>
      <c r="F65" s="12"/>
      <c r="G65" s="9" t="s">
        <v>606</v>
      </c>
      <c r="H65" s="9" t="s">
        <v>66</v>
      </c>
      <c r="I65" s="3" t="s">
        <v>454</v>
      </c>
      <c r="J65" s="13" t="s">
        <v>607</v>
      </c>
      <c r="K65" s="14" t="s">
        <v>608</v>
      </c>
      <c r="L65" s="18">
        <f t="shared" si="3"/>
        <v>1.9629629629629664E-2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609</v>
      </c>
      <c r="H66" s="9" t="s">
        <v>66</v>
      </c>
      <c r="I66" s="3" t="s">
        <v>454</v>
      </c>
      <c r="J66" s="13" t="s">
        <v>610</v>
      </c>
      <c r="K66" s="14" t="s">
        <v>611</v>
      </c>
      <c r="L66" s="18">
        <f t="shared" si="3"/>
        <v>1.2939814814814821E-2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612</v>
      </c>
      <c r="H67" s="9" t="s">
        <v>66</v>
      </c>
      <c r="I67" s="3" t="s">
        <v>454</v>
      </c>
      <c r="J67" s="13" t="s">
        <v>613</v>
      </c>
      <c r="K67" s="14" t="s">
        <v>614</v>
      </c>
      <c r="L67" s="18">
        <f t="shared" ref="L67:L130" si="7">K67-J67</f>
        <v>1.3148148148148131E-2</v>
      </c>
      <c r="M67">
        <f t="shared" ref="M67:M130" si="8">HOUR(J67)</f>
        <v>5</v>
      </c>
    </row>
    <row r="68" spans="1:13" x14ac:dyDescent="0.25">
      <c r="A68" s="11"/>
      <c r="B68" s="12"/>
      <c r="C68" s="12"/>
      <c r="D68" s="12"/>
      <c r="E68" s="12"/>
      <c r="F68" s="12"/>
      <c r="G68" s="9" t="s">
        <v>615</v>
      </c>
      <c r="H68" s="9" t="s">
        <v>66</v>
      </c>
      <c r="I68" s="3" t="s">
        <v>454</v>
      </c>
      <c r="J68" s="13" t="s">
        <v>616</v>
      </c>
      <c r="K68" s="14" t="s">
        <v>617</v>
      </c>
      <c r="L68" s="18">
        <f t="shared" si="7"/>
        <v>1.2442129629629595E-2</v>
      </c>
      <c r="M68">
        <f t="shared" si="8"/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618</v>
      </c>
      <c r="H69" s="9" t="s">
        <v>66</v>
      </c>
      <c r="I69" s="3" t="s">
        <v>454</v>
      </c>
      <c r="J69" s="13" t="s">
        <v>619</v>
      </c>
      <c r="K69" s="14" t="s">
        <v>620</v>
      </c>
      <c r="L69" s="18">
        <f t="shared" si="7"/>
        <v>1.3229166666666736E-2</v>
      </c>
      <c r="M69">
        <f t="shared" si="8"/>
        <v>12</v>
      </c>
    </row>
    <row r="70" spans="1:13" x14ac:dyDescent="0.25">
      <c r="A70" s="11"/>
      <c r="B70" s="12"/>
      <c r="C70" s="12"/>
      <c r="D70" s="12"/>
      <c r="E70" s="12"/>
      <c r="F70" s="12"/>
      <c r="G70" s="9" t="s">
        <v>621</v>
      </c>
      <c r="H70" s="9" t="s">
        <v>66</v>
      </c>
      <c r="I70" s="3" t="s">
        <v>454</v>
      </c>
      <c r="J70" s="13" t="s">
        <v>622</v>
      </c>
      <c r="K70" s="14" t="s">
        <v>623</v>
      </c>
      <c r="L70" s="18">
        <f t="shared" si="7"/>
        <v>1.5740740740740833E-2</v>
      </c>
      <c r="M70">
        <f t="shared" si="8"/>
        <v>13</v>
      </c>
    </row>
    <row r="71" spans="1:13" x14ac:dyDescent="0.25">
      <c r="A71" s="11"/>
      <c r="B71" s="12"/>
      <c r="C71" s="12"/>
      <c r="D71" s="12"/>
      <c r="E71" s="12"/>
      <c r="F71" s="12"/>
      <c r="G71" s="9" t="s">
        <v>624</v>
      </c>
      <c r="H71" s="9" t="s">
        <v>66</v>
      </c>
      <c r="I71" s="3" t="s">
        <v>454</v>
      </c>
      <c r="J71" s="13" t="s">
        <v>625</v>
      </c>
      <c r="K71" s="14" t="s">
        <v>626</v>
      </c>
      <c r="L71" s="18">
        <f t="shared" si="7"/>
        <v>1.5983796296296315E-2</v>
      </c>
      <c r="M71">
        <f t="shared" si="8"/>
        <v>16</v>
      </c>
    </row>
    <row r="72" spans="1:13" x14ac:dyDescent="0.25">
      <c r="A72" s="11"/>
      <c r="B72" s="12"/>
      <c r="C72" s="9" t="s">
        <v>63</v>
      </c>
      <c r="D72" s="9" t="s">
        <v>64</v>
      </c>
      <c r="E72" s="9" t="s">
        <v>64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627</v>
      </c>
      <c r="H73" s="9" t="s">
        <v>66</v>
      </c>
      <c r="I73" s="3" t="s">
        <v>454</v>
      </c>
      <c r="J73" s="13" t="s">
        <v>628</v>
      </c>
      <c r="K73" s="14" t="s">
        <v>629</v>
      </c>
      <c r="L73" s="18">
        <f t="shared" si="7"/>
        <v>1.4456018518518521E-2</v>
      </c>
      <c r="M73">
        <f t="shared" si="8"/>
        <v>3</v>
      </c>
    </row>
    <row r="74" spans="1:13" x14ac:dyDescent="0.25">
      <c r="A74" s="11"/>
      <c r="B74" s="12"/>
      <c r="C74" s="12"/>
      <c r="D74" s="12"/>
      <c r="E74" s="12"/>
      <c r="F74" s="12"/>
      <c r="G74" s="9" t="s">
        <v>630</v>
      </c>
      <c r="H74" s="9" t="s">
        <v>66</v>
      </c>
      <c r="I74" s="3" t="s">
        <v>454</v>
      </c>
      <c r="J74" s="13" t="s">
        <v>631</v>
      </c>
      <c r="K74" s="14" t="s">
        <v>632</v>
      </c>
      <c r="L74" s="18">
        <f t="shared" si="7"/>
        <v>1.3391203703703697E-2</v>
      </c>
      <c r="M74">
        <f t="shared" si="8"/>
        <v>4</v>
      </c>
    </row>
    <row r="75" spans="1:13" x14ac:dyDescent="0.25">
      <c r="A75" s="11"/>
      <c r="B75" s="12"/>
      <c r="C75" s="12"/>
      <c r="D75" s="12"/>
      <c r="E75" s="12"/>
      <c r="F75" s="12"/>
      <c r="G75" s="9" t="s">
        <v>633</v>
      </c>
      <c r="H75" s="9" t="s">
        <v>66</v>
      </c>
      <c r="I75" s="3" t="s">
        <v>454</v>
      </c>
      <c r="J75" s="13" t="s">
        <v>634</v>
      </c>
      <c r="K75" s="14" t="s">
        <v>635</v>
      </c>
      <c r="L75" s="18">
        <f t="shared" si="7"/>
        <v>1.337962962962963E-2</v>
      </c>
      <c r="M75">
        <f t="shared" si="8"/>
        <v>6</v>
      </c>
    </row>
    <row r="76" spans="1:13" x14ac:dyDescent="0.25">
      <c r="A76" s="11"/>
      <c r="B76" s="12"/>
      <c r="C76" s="12"/>
      <c r="D76" s="12"/>
      <c r="E76" s="12"/>
      <c r="F76" s="12"/>
      <c r="G76" s="9" t="s">
        <v>636</v>
      </c>
      <c r="H76" s="9" t="s">
        <v>66</v>
      </c>
      <c r="I76" s="3" t="s">
        <v>454</v>
      </c>
      <c r="J76" s="13" t="s">
        <v>637</v>
      </c>
      <c r="K76" s="14" t="s">
        <v>638</v>
      </c>
      <c r="L76" s="18">
        <f t="shared" si="7"/>
        <v>1.4768518518518459E-2</v>
      </c>
      <c r="M76">
        <f t="shared" si="8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639</v>
      </c>
      <c r="H77" s="9" t="s">
        <v>66</v>
      </c>
      <c r="I77" s="3" t="s">
        <v>454</v>
      </c>
      <c r="J77" s="13" t="s">
        <v>640</v>
      </c>
      <c r="K77" s="14" t="s">
        <v>641</v>
      </c>
      <c r="L77" s="18">
        <f t="shared" si="7"/>
        <v>1.2719907407407416E-2</v>
      </c>
      <c r="M77">
        <f t="shared" si="8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642</v>
      </c>
      <c r="H78" s="9" t="s">
        <v>66</v>
      </c>
      <c r="I78" s="3" t="s">
        <v>454</v>
      </c>
      <c r="J78" s="13" t="s">
        <v>643</v>
      </c>
      <c r="K78" s="14" t="s">
        <v>644</v>
      </c>
      <c r="L78" s="18">
        <f t="shared" si="7"/>
        <v>2.2835648148148091E-2</v>
      </c>
      <c r="M78">
        <f t="shared" si="8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645</v>
      </c>
      <c r="H79" s="9" t="s">
        <v>66</v>
      </c>
      <c r="I79" s="3" t="s">
        <v>454</v>
      </c>
      <c r="J79" s="13" t="s">
        <v>646</v>
      </c>
      <c r="K79" s="14" t="s">
        <v>647</v>
      </c>
      <c r="L79" s="18">
        <f t="shared" si="7"/>
        <v>2.8599537037037048E-2</v>
      </c>
      <c r="M79">
        <f t="shared" si="8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648</v>
      </c>
      <c r="H80" s="9" t="s">
        <v>66</v>
      </c>
      <c r="I80" s="3" t="s">
        <v>454</v>
      </c>
      <c r="J80" s="13" t="s">
        <v>649</v>
      </c>
      <c r="K80" s="14" t="s">
        <v>650</v>
      </c>
      <c r="L80" s="18">
        <f t="shared" si="7"/>
        <v>1.5925925925925899E-2</v>
      </c>
      <c r="M80">
        <f t="shared" si="8"/>
        <v>9</v>
      </c>
    </row>
    <row r="81" spans="1:13" x14ac:dyDescent="0.25">
      <c r="A81" s="11"/>
      <c r="B81" s="12"/>
      <c r="C81" s="12"/>
      <c r="D81" s="12"/>
      <c r="E81" s="12"/>
      <c r="F81" s="12"/>
      <c r="G81" s="9" t="s">
        <v>651</v>
      </c>
      <c r="H81" s="9" t="s">
        <v>66</v>
      </c>
      <c r="I81" s="3" t="s">
        <v>454</v>
      </c>
      <c r="J81" s="13" t="s">
        <v>652</v>
      </c>
      <c r="K81" s="14" t="s">
        <v>653</v>
      </c>
      <c r="L81" s="18">
        <f t="shared" si="7"/>
        <v>1.2766203703703738E-2</v>
      </c>
      <c r="M81">
        <f t="shared" si="8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654</v>
      </c>
      <c r="H82" s="9" t="s">
        <v>66</v>
      </c>
      <c r="I82" s="3" t="s">
        <v>454</v>
      </c>
      <c r="J82" s="13" t="s">
        <v>655</v>
      </c>
      <c r="K82" s="14" t="s">
        <v>656</v>
      </c>
      <c r="L82" s="18">
        <f t="shared" si="7"/>
        <v>3.3437500000000009E-2</v>
      </c>
      <c r="M82">
        <f t="shared" si="8"/>
        <v>11</v>
      </c>
    </row>
    <row r="83" spans="1:13" x14ac:dyDescent="0.25">
      <c r="A83" s="11"/>
      <c r="B83" s="12"/>
      <c r="C83" s="12"/>
      <c r="D83" s="12"/>
      <c r="E83" s="12"/>
      <c r="F83" s="12"/>
      <c r="G83" s="9" t="s">
        <v>657</v>
      </c>
      <c r="H83" s="9" t="s">
        <v>66</v>
      </c>
      <c r="I83" s="3" t="s">
        <v>454</v>
      </c>
      <c r="J83" s="13" t="s">
        <v>658</v>
      </c>
      <c r="K83" s="14" t="s">
        <v>659</v>
      </c>
      <c r="L83" s="18">
        <f t="shared" si="7"/>
        <v>1.4722222222222192E-2</v>
      </c>
      <c r="M83">
        <f t="shared" si="8"/>
        <v>12</v>
      </c>
    </row>
    <row r="84" spans="1:13" x14ac:dyDescent="0.25">
      <c r="A84" s="11"/>
      <c r="B84" s="12"/>
      <c r="C84" s="12"/>
      <c r="D84" s="12"/>
      <c r="E84" s="12"/>
      <c r="F84" s="12"/>
      <c r="G84" s="9" t="s">
        <v>660</v>
      </c>
      <c r="H84" s="9" t="s">
        <v>66</v>
      </c>
      <c r="I84" s="3" t="s">
        <v>454</v>
      </c>
      <c r="J84" s="13" t="s">
        <v>661</v>
      </c>
      <c r="K84" s="14" t="s">
        <v>662</v>
      </c>
      <c r="L84" s="18">
        <f t="shared" si="7"/>
        <v>1.318287037037047E-2</v>
      </c>
      <c r="M84">
        <f t="shared" si="8"/>
        <v>15</v>
      </c>
    </row>
    <row r="85" spans="1:13" x14ac:dyDescent="0.25">
      <c r="A85" s="11"/>
      <c r="B85" s="12"/>
      <c r="C85" s="9" t="s">
        <v>95</v>
      </c>
      <c r="D85" s="9" t="s">
        <v>96</v>
      </c>
      <c r="E85" s="9" t="s">
        <v>96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663</v>
      </c>
      <c r="H86" s="9" t="s">
        <v>66</v>
      </c>
      <c r="I86" s="3" t="s">
        <v>454</v>
      </c>
      <c r="J86" s="13" t="s">
        <v>664</v>
      </c>
      <c r="K86" s="14" t="s">
        <v>665</v>
      </c>
      <c r="L86" s="18">
        <f t="shared" si="7"/>
        <v>2.459490740740744E-2</v>
      </c>
      <c r="M86">
        <f t="shared" si="8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666</v>
      </c>
      <c r="H87" s="9" t="s">
        <v>66</v>
      </c>
      <c r="I87" s="3" t="s">
        <v>454</v>
      </c>
      <c r="J87" s="13" t="s">
        <v>667</v>
      </c>
      <c r="K87" s="14" t="s">
        <v>668</v>
      </c>
      <c r="L87" s="18">
        <f t="shared" si="7"/>
        <v>1.3483796296296313E-2</v>
      </c>
      <c r="M87">
        <f t="shared" si="8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669</v>
      </c>
      <c r="H88" s="9" t="s">
        <v>66</v>
      </c>
      <c r="I88" s="3" t="s">
        <v>454</v>
      </c>
      <c r="J88" s="13" t="s">
        <v>670</v>
      </c>
      <c r="K88" s="14" t="s">
        <v>671</v>
      </c>
      <c r="L88" s="18">
        <f t="shared" si="7"/>
        <v>2.0428240740740733E-2</v>
      </c>
      <c r="M88">
        <f t="shared" si="8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672</v>
      </c>
      <c r="H89" s="9" t="s">
        <v>66</v>
      </c>
      <c r="I89" s="3" t="s">
        <v>454</v>
      </c>
      <c r="J89" s="13" t="s">
        <v>673</v>
      </c>
      <c r="K89" s="14" t="s">
        <v>674</v>
      </c>
      <c r="L89" s="18">
        <f t="shared" si="7"/>
        <v>2.1712962962962934E-2</v>
      </c>
      <c r="M89">
        <f t="shared" si="8"/>
        <v>7</v>
      </c>
    </row>
    <row r="90" spans="1:13" x14ac:dyDescent="0.25">
      <c r="A90" s="11"/>
      <c r="B90" s="12"/>
      <c r="C90" s="12"/>
      <c r="D90" s="12"/>
      <c r="E90" s="12"/>
      <c r="F90" s="12"/>
      <c r="G90" s="9" t="s">
        <v>675</v>
      </c>
      <c r="H90" s="9" t="s">
        <v>66</v>
      </c>
      <c r="I90" s="3" t="s">
        <v>454</v>
      </c>
      <c r="J90" s="13" t="s">
        <v>676</v>
      </c>
      <c r="K90" s="14" t="s">
        <v>677</v>
      </c>
      <c r="L90" s="18">
        <f t="shared" si="7"/>
        <v>1.2245370370370379E-2</v>
      </c>
      <c r="M90">
        <f t="shared" si="8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678</v>
      </c>
      <c r="H91" s="9" t="s">
        <v>66</v>
      </c>
      <c r="I91" s="3" t="s">
        <v>454</v>
      </c>
      <c r="J91" s="13" t="s">
        <v>679</v>
      </c>
      <c r="K91" s="14" t="s">
        <v>680</v>
      </c>
      <c r="L91" s="18">
        <f t="shared" si="7"/>
        <v>1.3888888888888951E-2</v>
      </c>
      <c r="M91">
        <f t="shared" si="8"/>
        <v>14</v>
      </c>
    </row>
    <row r="92" spans="1:13" x14ac:dyDescent="0.25">
      <c r="A92" s="11"/>
      <c r="B92" s="12"/>
      <c r="C92" s="12"/>
      <c r="D92" s="12"/>
      <c r="E92" s="12"/>
      <c r="F92" s="12"/>
      <c r="G92" s="9" t="s">
        <v>681</v>
      </c>
      <c r="H92" s="9" t="s">
        <v>66</v>
      </c>
      <c r="I92" s="3" t="s">
        <v>454</v>
      </c>
      <c r="J92" s="13" t="s">
        <v>682</v>
      </c>
      <c r="K92" s="14" t="s">
        <v>683</v>
      </c>
      <c r="L92" s="18">
        <f t="shared" si="7"/>
        <v>1.7581018518518454E-2</v>
      </c>
      <c r="M92">
        <f t="shared" si="8"/>
        <v>15</v>
      </c>
    </row>
    <row r="93" spans="1:13" x14ac:dyDescent="0.25">
      <c r="A93" s="11"/>
      <c r="B93" s="12"/>
      <c r="C93" s="9" t="s">
        <v>243</v>
      </c>
      <c r="D93" s="9" t="s">
        <v>244</v>
      </c>
      <c r="E93" s="10" t="s">
        <v>12</v>
      </c>
      <c r="F93" s="5"/>
      <c r="G93" s="5"/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9" t="s">
        <v>245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684</v>
      </c>
      <c r="H95" s="9" t="s">
        <v>66</v>
      </c>
      <c r="I95" s="3" t="s">
        <v>454</v>
      </c>
      <c r="J95" s="13" t="s">
        <v>685</v>
      </c>
      <c r="K95" s="14" t="s">
        <v>686</v>
      </c>
      <c r="L95" s="18">
        <f t="shared" si="7"/>
        <v>2.1400462962962941E-2</v>
      </c>
      <c r="M95">
        <f t="shared" si="8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687</v>
      </c>
      <c r="H96" s="9" t="s">
        <v>66</v>
      </c>
      <c r="I96" s="3" t="s">
        <v>454</v>
      </c>
      <c r="J96" s="13" t="s">
        <v>688</v>
      </c>
      <c r="K96" s="14" t="s">
        <v>689</v>
      </c>
      <c r="L96" s="18">
        <f t="shared" si="7"/>
        <v>2.4826388888888884E-2</v>
      </c>
      <c r="M96">
        <f t="shared" si="8"/>
        <v>11</v>
      </c>
    </row>
    <row r="97" spans="1:13" x14ac:dyDescent="0.25">
      <c r="A97" s="11"/>
      <c r="B97" s="12"/>
      <c r="C97" s="12"/>
      <c r="D97" s="12"/>
      <c r="E97" s="12"/>
      <c r="F97" s="12"/>
      <c r="G97" s="9" t="s">
        <v>690</v>
      </c>
      <c r="H97" s="9" t="s">
        <v>66</v>
      </c>
      <c r="I97" s="3" t="s">
        <v>454</v>
      </c>
      <c r="J97" s="13" t="s">
        <v>691</v>
      </c>
      <c r="K97" s="14" t="s">
        <v>692</v>
      </c>
      <c r="L97" s="18">
        <f t="shared" si="7"/>
        <v>2.9594907407407334E-2</v>
      </c>
      <c r="M97">
        <f t="shared" si="8"/>
        <v>14</v>
      </c>
    </row>
    <row r="98" spans="1:13" x14ac:dyDescent="0.25">
      <c r="A98" s="11"/>
      <c r="B98" s="12"/>
      <c r="C98" s="12"/>
      <c r="D98" s="12"/>
      <c r="E98" s="9" t="s">
        <v>255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693</v>
      </c>
      <c r="H99" s="9" t="s">
        <v>66</v>
      </c>
      <c r="I99" s="3" t="s">
        <v>454</v>
      </c>
      <c r="J99" s="13" t="s">
        <v>694</v>
      </c>
      <c r="K99" s="14" t="s">
        <v>695</v>
      </c>
      <c r="L99" s="18">
        <f t="shared" si="7"/>
        <v>2.785879629629634E-2</v>
      </c>
      <c r="M99">
        <f t="shared" si="8"/>
        <v>8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696</v>
      </c>
      <c r="H100" s="9" t="s">
        <v>66</v>
      </c>
      <c r="I100" s="3" t="s">
        <v>454</v>
      </c>
      <c r="J100" s="13" t="s">
        <v>697</v>
      </c>
      <c r="K100" s="14" t="s">
        <v>698</v>
      </c>
      <c r="L100" s="18">
        <f t="shared" si="7"/>
        <v>1.7951388888888919E-2</v>
      </c>
      <c r="M100">
        <f t="shared" si="8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699</v>
      </c>
      <c r="H101" s="9" t="s">
        <v>66</v>
      </c>
      <c r="I101" s="3" t="s">
        <v>454</v>
      </c>
      <c r="J101" s="13" t="s">
        <v>700</v>
      </c>
      <c r="K101" s="14" t="s">
        <v>701</v>
      </c>
      <c r="L101" s="18">
        <f t="shared" si="7"/>
        <v>1.504629629629628E-2</v>
      </c>
      <c r="M101">
        <f t="shared" si="8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702</v>
      </c>
      <c r="H102" s="9" t="s">
        <v>66</v>
      </c>
      <c r="I102" s="3" t="s">
        <v>454</v>
      </c>
      <c r="J102" s="13" t="s">
        <v>703</v>
      </c>
      <c r="K102" s="14" t="s">
        <v>704</v>
      </c>
      <c r="L102" s="18">
        <f t="shared" si="7"/>
        <v>2.3310185185185184E-2</v>
      </c>
      <c r="M102">
        <f t="shared" si="8"/>
        <v>11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705</v>
      </c>
      <c r="H103" s="9" t="s">
        <v>66</v>
      </c>
      <c r="I103" s="3" t="s">
        <v>454</v>
      </c>
      <c r="J103" s="13" t="s">
        <v>706</v>
      </c>
      <c r="K103" s="14" t="s">
        <v>707</v>
      </c>
      <c r="L103" s="18">
        <f t="shared" si="7"/>
        <v>2.6990740740740704E-2</v>
      </c>
      <c r="M103">
        <f t="shared" si="8"/>
        <v>11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708</v>
      </c>
      <c r="H104" s="9" t="s">
        <v>66</v>
      </c>
      <c r="I104" s="3" t="s">
        <v>454</v>
      </c>
      <c r="J104" s="13" t="s">
        <v>709</v>
      </c>
      <c r="K104" s="14" t="s">
        <v>384</v>
      </c>
      <c r="L104" s="18">
        <f t="shared" si="7"/>
        <v>2.3067129629629646E-2</v>
      </c>
      <c r="M104">
        <f t="shared" si="8"/>
        <v>13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710</v>
      </c>
      <c r="H105" s="9" t="s">
        <v>66</v>
      </c>
      <c r="I105" s="3" t="s">
        <v>454</v>
      </c>
      <c r="J105" s="13" t="s">
        <v>711</v>
      </c>
      <c r="K105" s="14" t="s">
        <v>712</v>
      </c>
      <c r="L105" s="18">
        <f t="shared" si="7"/>
        <v>1.5983796296296204E-2</v>
      </c>
      <c r="M105">
        <f t="shared" si="8"/>
        <v>14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713</v>
      </c>
      <c r="H106" s="9" t="s">
        <v>66</v>
      </c>
      <c r="I106" s="3" t="s">
        <v>454</v>
      </c>
      <c r="J106" s="13" t="s">
        <v>714</v>
      </c>
      <c r="K106" s="14" t="s">
        <v>715</v>
      </c>
      <c r="L106" s="18">
        <f t="shared" si="7"/>
        <v>1.2280092592592662E-2</v>
      </c>
      <c r="M106">
        <f t="shared" si="8"/>
        <v>14</v>
      </c>
    </row>
    <row r="107" spans="1:13" x14ac:dyDescent="0.25">
      <c r="A107" s="11"/>
      <c r="B107" s="12"/>
      <c r="C107" s="9" t="s">
        <v>560</v>
      </c>
      <c r="D107" s="9" t="s">
        <v>561</v>
      </c>
      <c r="E107" s="9" t="s">
        <v>561</v>
      </c>
      <c r="F107" s="9" t="s">
        <v>15</v>
      </c>
      <c r="G107" s="9" t="s">
        <v>716</v>
      </c>
      <c r="H107" s="9" t="s">
        <v>66</v>
      </c>
      <c r="I107" s="3" t="s">
        <v>454</v>
      </c>
      <c r="J107" s="13" t="s">
        <v>717</v>
      </c>
      <c r="K107" s="14" t="s">
        <v>718</v>
      </c>
      <c r="L107" s="18">
        <f t="shared" si="7"/>
        <v>1.6597222222222263E-2</v>
      </c>
      <c r="M107">
        <f t="shared" si="8"/>
        <v>22</v>
      </c>
    </row>
    <row r="108" spans="1:13" x14ac:dyDescent="0.25">
      <c r="A108" s="11"/>
      <c r="B108" s="12"/>
      <c r="C108" s="9" t="s">
        <v>117</v>
      </c>
      <c r="D108" s="9" t="s">
        <v>118</v>
      </c>
      <c r="E108" s="10" t="s">
        <v>12</v>
      </c>
      <c r="F108" s="5"/>
      <c r="G108" s="5"/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9" t="s">
        <v>118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719</v>
      </c>
      <c r="H110" s="9" t="s">
        <v>66</v>
      </c>
      <c r="I110" s="3" t="s">
        <v>454</v>
      </c>
      <c r="J110" s="13" t="s">
        <v>720</v>
      </c>
      <c r="K110" s="14" t="s">
        <v>721</v>
      </c>
      <c r="L110" s="18">
        <f t="shared" si="7"/>
        <v>1.5231481481481512E-2</v>
      </c>
      <c r="M110">
        <f t="shared" si="8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722</v>
      </c>
      <c r="H111" s="9" t="s">
        <v>66</v>
      </c>
      <c r="I111" s="3" t="s">
        <v>454</v>
      </c>
      <c r="J111" s="13" t="s">
        <v>723</v>
      </c>
      <c r="K111" s="14" t="s">
        <v>724</v>
      </c>
      <c r="L111" s="18">
        <f t="shared" si="7"/>
        <v>3.1631944444444393E-2</v>
      </c>
      <c r="M111">
        <f t="shared" si="8"/>
        <v>19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725</v>
      </c>
      <c r="H112" s="9" t="s">
        <v>66</v>
      </c>
      <c r="I112" s="3" t="s">
        <v>454</v>
      </c>
      <c r="J112" s="13" t="s">
        <v>726</v>
      </c>
      <c r="K112" s="14" t="s">
        <v>727</v>
      </c>
      <c r="L112" s="18">
        <f t="shared" si="7"/>
        <v>3.0995370370370368E-2</v>
      </c>
      <c r="M112">
        <f t="shared" si="8"/>
        <v>8</v>
      </c>
    </row>
    <row r="113" spans="1:13" x14ac:dyDescent="0.25">
      <c r="A113" s="11"/>
      <c r="B113" s="12"/>
      <c r="C113" s="12"/>
      <c r="D113" s="12"/>
      <c r="E113" s="9" t="s">
        <v>128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728</v>
      </c>
      <c r="H114" s="9" t="s">
        <v>66</v>
      </c>
      <c r="I114" s="3" t="s">
        <v>454</v>
      </c>
      <c r="J114" s="13" t="s">
        <v>729</v>
      </c>
      <c r="K114" s="14" t="s">
        <v>730</v>
      </c>
      <c r="L114" s="18">
        <f t="shared" si="7"/>
        <v>1.9189814814814854E-2</v>
      </c>
      <c r="M114">
        <f t="shared" si="8"/>
        <v>12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731</v>
      </c>
      <c r="H115" s="9" t="s">
        <v>66</v>
      </c>
      <c r="I115" s="3" t="s">
        <v>454</v>
      </c>
      <c r="J115" s="13" t="s">
        <v>732</v>
      </c>
      <c r="K115" s="14" t="s">
        <v>733</v>
      </c>
      <c r="L115" s="18">
        <f t="shared" si="7"/>
        <v>1.2534722222222183E-2</v>
      </c>
      <c r="M115">
        <f t="shared" si="8"/>
        <v>17</v>
      </c>
    </row>
    <row r="116" spans="1:13" x14ac:dyDescent="0.25">
      <c r="A116" s="11"/>
      <c r="B116" s="12"/>
      <c r="C116" s="9" t="s">
        <v>297</v>
      </c>
      <c r="D116" s="9" t="s">
        <v>298</v>
      </c>
      <c r="E116" s="9" t="s">
        <v>298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734</v>
      </c>
      <c r="H117" s="9" t="s">
        <v>66</v>
      </c>
      <c r="I117" s="3" t="s">
        <v>454</v>
      </c>
      <c r="J117" s="13" t="s">
        <v>735</v>
      </c>
      <c r="K117" s="14" t="s">
        <v>736</v>
      </c>
      <c r="L117" s="18">
        <f t="shared" si="7"/>
        <v>1.7928240740740745E-2</v>
      </c>
      <c r="M117">
        <f t="shared" si="8"/>
        <v>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737</v>
      </c>
      <c r="H118" s="9" t="s">
        <v>66</v>
      </c>
      <c r="I118" s="3" t="s">
        <v>454</v>
      </c>
      <c r="J118" s="13" t="s">
        <v>738</v>
      </c>
      <c r="K118" s="14" t="s">
        <v>739</v>
      </c>
      <c r="L118" s="18">
        <f t="shared" si="7"/>
        <v>1.3865740740740734E-2</v>
      </c>
      <c r="M118">
        <f t="shared" si="8"/>
        <v>4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740</v>
      </c>
      <c r="H119" s="9" t="s">
        <v>66</v>
      </c>
      <c r="I119" s="3" t="s">
        <v>454</v>
      </c>
      <c r="J119" s="13" t="s">
        <v>126</v>
      </c>
      <c r="K119" s="14" t="s">
        <v>741</v>
      </c>
      <c r="L119" s="18">
        <f t="shared" si="7"/>
        <v>2.6018518518518552E-2</v>
      </c>
      <c r="M119">
        <f t="shared" si="8"/>
        <v>6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742</v>
      </c>
      <c r="H120" s="9" t="s">
        <v>66</v>
      </c>
      <c r="I120" s="3" t="s">
        <v>454</v>
      </c>
      <c r="J120" s="13" t="s">
        <v>743</v>
      </c>
      <c r="K120" s="14" t="s">
        <v>744</v>
      </c>
      <c r="L120" s="18">
        <f t="shared" si="7"/>
        <v>2.2685185185185253E-2</v>
      </c>
      <c r="M120">
        <f t="shared" si="8"/>
        <v>19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745</v>
      </c>
      <c r="H121" s="9" t="s">
        <v>66</v>
      </c>
      <c r="I121" s="3" t="s">
        <v>454</v>
      </c>
      <c r="J121" s="13" t="s">
        <v>746</v>
      </c>
      <c r="K121" s="14" t="s">
        <v>747</v>
      </c>
      <c r="L121" s="18">
        <f t="shared" si="7"/>
        <v>1.4918981481481519E-2</v>
      </c>
      <c r="M121">
        <f t="shared" si="8"/>
        <v>22</v>
      </c>
    </row>
    <row r="122" spans="1:13" x14ac:dyDescent="0.25">
      <c r="A122" s="11"/>
      <c r="B122" s="12"/>
      <c r="C122" s="9" t="s">
        <v>135</v>
      </c>
      <c r="D122" s="9" t="s">
        <v>136</v>
      </c>
      <c r="E122" s="9" t="s">
        <v>136</v>
      </c>
      <c r="F122" s="9" t="s">
        <v>15</v>
      </c>
      <c r="G122" s="9" t="s">
        <v>748</v>
      </c>
      <c r="H122" s="9" t="s">
        <v>66</v>
      </c>
      <c r="I122" s="3" t="s">
        <v>454</v>
      </c>
      <c r="J122" s="13" t="s">
        <v>749</v>
      </c>
      <c r="K122" s="14" t="s">
        <v>750</v>
      </c>
      <c r="L122" s="18">
        <f t="shared" si="7"/>
        <v>2.0960648148148131E-2</v>
      </c>
      <c r="M122">
        <f t="shared" si="8"/>
        <v>19</v>
      </c>
    </row>
    <row r="123" spans="1:13" x14ac:dyDescent="0.25">
      <c r="A123" s="11"/>
      <c r="B123" s="12"/>
      <c r="C123" s="9" t="s">
        <v>143</v>
      </c>
      <c r="D123" s="9" t="s">
        <v>144</v>
      </c>
      <c r="E123" s="9" t="s">
        <v>144</v>
      </c>
      <c r="F123" s="9" t="s">
        <v>15</v>
      </c>
      <c r="G123" s="9" t="s">
        <v>751</v>
      </c>
      <c r="H123" s="9" t="s">
        <v>66</v>
      </c>
      <c r="I123" s="3" t="s">
        <v>454</v>
      </c>
      <c r="J123" s="13" t="s">
        <v>752</v>
      </c>
      <c r="K123" s="14" t="s">
        <v>753</v>
      </c>
      <c r="L123" s="18">
        <f t="shared" si="7"/>
        <v>2.6226851851851918E-2</v>
      </c>
      <c r="M123">
        <f t="shared" si="8"/>
        <v>8</v>
      </c>
    </row>
    <row r="124" spans="1:13" x14ac:dyDescent="0.25">
      <c r="A124" s="11"/>
      <c r="B124" s="12"/>
      <c r="C124" s="9" t="s">
        <v>754</v>
      </c>
      <c r="D124" s="9" t="s">
        <v>755</v>
      </c>
      <c r="E124" s="9" t="s">
        <v>755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756</v>
      </c>
      <c r="H125" s="9" t="s">
        <v>66</v>
      </c>
      <c r="I125" s="3" t="s">
        <v>454</v>
      </c>
      <c r="J125" s="13" t="s">
        <v>757</v>
      </c>
      <c r="K125" s="14" t="s">
        <v>758</v>
      </c>
      <c r="L125" s="18">
        <f t="shared" si="7"/>
        <v>1.5787037037037099E-2</v>
      </c>
      <c r="M125">
        <f t="shared" si="8"/>
        <v>7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759</v>
      </c>
      <c r="H126" s="9" t="s">
        <v>66</v>
      </c>
      <c r="I126" s="3" t="s">
        <v>454</v>
      </c>
      <c r="J126" s="13" t="s">
        <v>760</v>
      </c>
      <c r="K126" s="14" t="s">
        <v>761</v>
      </c>
      <c r="L126" s="18">
        <f t="shared" si="7"/>
        <v>2.5057870370370439E-2</v>
      </c>
      <c r="M126">
        <f t="shared" si="8"/>
        <v>9</v>
      </c>
    </row>
    <row r="127" spans="1:13" x14ac:dyDescent="0.25">
      <c r="A127" s="11"/>
      <c r="B127" s="12"/>
      <c r="C127" s="9" t="s">
        <v>311</v>
      </c>
      <c r="D127" s="9" t="s">
        <v>312</v>
      </c>
      <c r="E127" s="10" t="s">
        <v>12</v>
      </c>
      <c r="F127" s="5"/>
      <c r="G127" s="5"/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9" t="s">
        <v>313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762</v>
      </c>
      <c r="H129" s="9" t="s">
        <v>321</v>
      </c>
      <c r="I129" s="3" t="s">
        <v>454</v>
      </c>
      <c r="J129" s="13" t="s">
        <v>763</v>
      </c>
      <c r="K129" s="14" t="s">
        <v>764</v>
      </c>
      <c r="L129" s="18">
        <f t="shared" si="7"/>
        <v>1.5891203703703727E-2</v>
      </c>
      <c r="M129">
        <f t="shared" si="8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765</v>
      </c>
      <c r="H130" s="9" t="s">
        <v>321</v>
      </c>
      <c r="I130" s="3" t="s">
        <v>454</v>
      </c>
      <c r="J130" s="13" t="s">
        <v>766</v>
      </c>
      <c r="K130" s="14" t="s">
        <v>767</v>
      </c>
      <c r="L130" s="18">
        <f t="shared" si="7"/>
        <v>1.7245370370370383E-2</v>
      </c>
      <c r="M130">
        <f t="shared" si="8"/>
        <v>5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768</v>
      </c>
      <c r="H131" s="9" t="s">
        <v>321</v>
      </c>
      <c r="I131" s="3" t="s">
        <v>454</v>
      </c>
      <c r="J131" s="13" t="s">
        <v>769</v>
      </c>
      <c r="K131" s="14" t="s">
        <v>770</v>
      </c>
      <c r="L131" s="18">
        <f t="shared" ref="L131:L194" si="9">K131-J131</f>
        <v>1.7372685185185199E-2</v>
      </c>
      <c r="M131">
        <f t="shared" ref="M131:M194" si="10">HOUR(J131)</f>
        <v>17</v>
      </c>
    </row>
    <row r="132" spans="1:13" x14ac:dyDescent="0.25">
      <c r="A132" s="11"/>
      <c r="B132" s="12"/>
      <c r="C132" s="12"/>
      <c r="D132" s="12"/>
      <c r="E132" s="9" t="s">
        <v>312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771</v>
      </c>
      <c r="H133" s="9" t="s">
        <v>321</v>
      </c>
      <c r="I133" s="3" t="s">
        <v>454</v>
      </c>
      <c r="J133" s="13" t="s">
        <v>772</v>
      </c>
      <c r="K133" s="14" t="s">
        <v>773</v>
      </c>
      <c r="L133" s="18">
        <f t="shared" si="9"/>
        <v>1.7118055555555567E-2</v>
      </c>
      <c r="M133">
        <f t="shared" si="10"/>
        <v>19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774</v>
      </c>
      <c r="H134" s="9" t="s">
        <v>321</v>
      </c>
      <c r="I134" s="3" t="s">
        <v>454</v>
      </c>
      <c r="J134" s="13" t="s">
        <v>775</v>
      </c>
      <c r="K134" s="14" t="s">
        <v>776</v>
      </c>
      <c r="L134" s="18">
        <f t="shared" si="9"/>
        <v>2.4583333333333346E-2</v>
      </c>
      <c r="M134">
        <f t="shared" si="10"/>
        <v>8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777</v>
      </c>
      <c r="H135" s="9" t="s">
        <v>321</v>
      </c>
      <c r="I135" s="3" t="s">
        <v>454</v>
      </c>
      <c r="J135" s="13" t="s">
        <v>778</v>
      </c>
      <c r="K135" s="14" t="s">
        <v>779</v>
      </c>
      <c r="L135" s="18">
        <f t="shared" si="9"/>
        <v>2.5567129629629648E-2</v>
      </c>
      <c r="M135">
        <f t="shared" si="10"/>
        <v>11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780</v>
      </c>
      <c r="H136" s="9" t="s">
        <v>321</v>
      </c>
      <c r="I136" s="3" t="s">
        <v>454</v>
      </c>
      <c r="J136" s="13" t="s">
        <v>781</v>
      </c>
      <c r="K136" s="14" t="s">
        <v>782</v>
      </c>
      <c r="L136" s="18">
        <f t="shared" si="9"/>
        <v>1.7152777777777795E-2</v>
      </c>
      <c r="M136">
        <f t="shared" si="10"/>
        <v>15</v>
      </c>
    </row>
    <row r="137" spans="1:13" x14ac:dyDescent="0.25">
      <c r="A137" s="11"/>
      <c r="B137" s="12"/>
      <c r="C137" s="9" t="s">
        <v>351</v>
      </c>
      <c r="D137" s="9" t="s">
        <v>352</v>
      </c>
      <c r="E137" s="9" t="s">
        <v>352</v>
      </c>
      <c r="F137" s="9" t="s">
        <v>15</v>
      </c>
      <c r="G137" s="9" t="s">
        <v>783</v>
      </c>
      <c r="H137" s="9" t="s">
        <v>66</v>
      </c>
      <c r="I137" s="3" t="s">
        <v>454</v>
      </c>
      <c r="J137" s="13" t="s">
        <v>784</v>
      </c>
      <c r="K137" s="14" t="s">
        <v>785</v>
      </c>
      <c r="L137" s="18">
        <f t="shared" si="9"/>
        <v>2.1122685185185119E-2</v>
      </c>
      <c r="M137">
        <f t="shared" si="10"/>
        <v>13</v>
      </c>
    </row>
    <row r="138" spans="1:13" x14ac:dyDescent="0.25">
      <c r="A138" s="3" t="s">
        <v>356</v>
      </c>
      <c r="B138" s="9" t="s">
        <v>357</v>
      </c>
      <c r="C138" s="10" t="s">
        <v>12</v>
      </c>
      <c r="D138" s="5"/>
      <c r="E138" s="5"/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9" t="s">
        <v>26</v>
      </c>
      <c r="D139" s="9" t="s">
        <v>27</v>
      </c>
      <c r="E139" s="9" t="s">
        <v>27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786</v>
      </c>
      <c r="H140" s="9" t="s">
        <v>17</v>
      </c>
      <c r="I140" s="3" t="s">
        <v>454</v>
      </c>
      <c r="J140" s="13" t="s">
        <v>787</v>
      </c>
      <c r="K140" s="14" t="s">
        <v>788</v>
      </c>
      <c r="L140" s="18">
        <f t="shared" si="9"/>
        <v>1.5856481481481471E-2</v>
      </c>
      <c r="M140">
        <f t="shared" si="10"/>
        <v>5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789</v>
      </c>
      <c r="H141" s="9" t="s">
        <v>17</v>
      </c>
      <c r="I141" s="3" t="s">
        <v>454</v>
      </c>
      <c r="J141" s="13" t="s">
        <v>790</v>
      </c>
      <c r="K141" s="14" t="s">
        <v>791</v>
      </c>
      <c r="L141" s="18">
        <f t="shared" si="9"/>
        <v>2.5439814814814887E-2</v>
      </c>
      <c r="M141">
        <f t="shared" si="10"/>
        <v>8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792</v>
      </c>
      <c r="H142" s="9" t="s">
        <v>17</v>
      </c>
      <c r="I142" s="3" t="s">
        <v>454</v>
      </c>
      <c r="J142" s="13" t="s">
        <v>793</v>
      </c>
      <c r="K142" s="14" t="s">
        <v>405</v>
      </c>
      <c r="L142" s="18">
        <f t="shared" si="9"/>
        <v>3.5937499999999956E-2</v>
      </c>
      <c r="M142">
        <f t="shared" si="10"/>
        <v>12</v>
      </c>
    </row>
    <row r="143" spans="1:13" x14ac:dyDescent="0.25">
      <c r="A143" s="11"/>
      <c r="B143" s="12"/>
      <c r="C143" s="9" t="s">
        <v>37</v>
      </c>
      <c r="D143" s="9" t="s">
        <v>38</v>
      </c>
      <c r="E143" s="9" t="s">
        <v>38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794</v>
      </c>
      <c r="H144" s="9" t="s">
        <v>392</v>
      </c>
      <c r="I144" s="3" t="s">
        <v>454</v>
      </c>
      <c r="J144" s="13" t="s">
        <v>795</v>
      </c>
      <c r="K144" s="14" t="s">
        <v>796</v>
      </c>
      <c r="L144" s="18">
        <f t="shared" si="9"/>
        <v>2.5879629629629697E-2</v>
      </c>
      <c r="M144">
        <f t="shared" si="10"/>
        <v>7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797</v>
      </c>
      <c r="H145" s="9" t="s">
        <v>17</v>
      </c>
      <c r="I145" s="3" t="s">
        <v>454</v>
      </c>
      <c r="J145" s="13" t="s">
        <v>798</v>
      </c>
      <c r="K145" s="14" t="s">
        <v>799</v>
      </c>
      <c r="L145" s="18">
        <f t="shared" si="9"/>
        <v>1.6458333333333353E-2</v>
      </c>
      <c r="M145">
        <f t="shared" si="10"/>
        <v>10</v>
      </c>
    </row>
    <row r="146" spans="1:13" x14ac:dyDescent="0.25">
      <c r="A146" s="11"/>
      <c r="B146" s="12"/>
      <c r="C146" s="9" t="s">
        <v>42</v>
      </c>
      <c r="D146" s="9" t="s">
        <v>43</v>
      </c>
      <c r="E146" s="9" t="s">
        <v>43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800</v>
      </c>
      <c r="H147" s="9" t="s">
        <v>17</v>
      </c>
      <c r="I147" s="3" t="s">
        <v>454</v>
      </c>
      <c r="J147" s="13" t="s">
        <v>801</v>
      </c>
      <c r="K147" s="14" t="s">
        <v>802</v>
      </c>
      <c r="L147" s="18">
        <f t="shared" si="9"/>
        <v>1.4178240740740741E-2</v>
      </c>
      <c r="M147">
        <f t="shared" si="10"/>
        <v>1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803</v>
      </c>
      <c r="H148" s="9" t="s">
        <v>17</v>
      </c>
      <c r="I148" s="3" t="s">
        <v>454</v>
      </c>
      <c r="J148" s="13" t="s">
        <v>804</v>
      </c>
      <c r="K148" s="14" t="s">
        <v>805</v>
      </c>
      <c r="L148" s="18">
        <f t="shared" si="9"/>
        <v>1.412037037037038E-2</v>
      </c>
      <c r="M148">
        <f t="shared" si="10"/>
        <v>2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806</v>
      </c>
      <c r="H149" s="9" t="s">
        <v>17</v>
      </c>
      <c r="I149" s="3" t="s">
        <v>454</v>
      </c>
      <c r="J149" s="13" t="s">
        <v>807</v>
      </c>
      <c r="K149" s="14" t="s">
        <v>808</v>
      </c>
      <c r="L149" s="18">
        <f t="shared" si="9"/>
        <v>1.4710648148148153E-2</v>
      </c>
      <c r="M149">
        <f t="shared" si="10"/>
        <v>4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809</v>
      </c>
      <c r="H150" s="9" t="s">
        <v>17</v>
      </c>
      <c r="I150" s="3" t="s">
        <v>454</v>
      </c>
      <c r="J150" s="13" t="s">
        <v>810</v>
      </c>
      <c r="K150" s="14" t="s">
        <v>811</v>
      </c>
      <c r="L150" s="18">
        <f t="shared" si="9"/>
        <v>2.9108796296296285E-2</v>
      </c>
      <c r="M150">
        <f t="shared" si="10"/>
        <v>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812</v>
      </c>
      <c r="H151" s="9" t="s">
        <v>17</v>
      </c>
      <c r="I151" s="3" t="s">
        <v>454</v>
      </c>
      <c r="J151" s="13" t="s">
        <v>813</v>
      </c>
      <c r="K151" s="14" t="s">
        <v>814</v>
      </c>
      <c r="L151" s="18">
        <f t="shared" si="9"/>
        <v>1.2430555555555528E-2</v>
      </c>
      <c r="M151">
        <f t="shared" si="10"/>
        <v>5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815</v>
      </c>
      <c r="H152" s="9" t="s">
        <v>17</v>
      </c>
      <c r="I152" s="3" t="s">
        <v>454</v>
      </c>
      <c r="J152" s="13" t="s">
        <v>816</v>
      </c>
      <c r="K152" s="14" t="s">
        <v>817</v>
      </c>
      <c r="L152" s="18">
        <f t="shared" si="9"/>
        <v>1.9803240740740802E-2</v>
      </c>
      <c r="M152">
        <f t="shared" si="10"/>
        <v>6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818</v>
      </c>
      <c r="H153" s="9" t="s">
        <v>17</v>
      </c>
      <c r="I153" s="3" t="s">
        <v>454</v>
      </c>
      <c r="J153" s="13" t="s">
        <v>819</v>
      </c>
      <c r="K153" s="14" t="s">
        <v>820</v>
      </c>
      <c r="L153" s="18">
        <f t="shared" si="9"/>
        <v>1.1898148148148047E-2</v>
      </c>
      <c r="M153">
        <f t="shared" si="10"/>
        <v>20</v>
      </c>
    </row>
    <row r="154" spans="1:13" x14ac:dyDescent="0.25">
      <c r="A154" s="11"/>
      <c r="B154" s="12"/>
      <c r="C154" s="9" t="s">
        <v>311</v>
      </c>
      <c r="D154" s="9" t="s">
        <v>312</v>
      </c>
      <c r="E154" s="9" t="s">
        <v>313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821</v>
      </c>
      <c r="H155" s="9" t="s">
        <v>392</v>
      </c>
      <c r="I155" s="3" t="s">
        <v>454</v>
      </c>
      <c r="J155" s="13" t="s">
        <v>822</v>
      </c>
      <c r="K155" s="14" t="s">
        <v>823</v>
      </c>
      <c r="L155" s="18">
        <f t="shared" si="9"/>
        <v>1.3217592592592586E-2</v>
      </c>
      <c r="M155">
        <f t="shared" si="10"/>
        <v>11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824</v>
      </c>
      <c r="H156" s="9" t="s">
        <v>392</v>
      </c>
      <c r="I156" s="3" t="s">
        <v>454</v>
      </c>
      <c r="J156" s="13" t="s">
        <v>825</v>
      </c>
      <c r="K156" s="14" t="s">
        <v>826</v>
      </c>
      <c r="L156" s="18">
        <f t="shared" si="9"/>
        <v>1.4270833333333344E-2</v>
      </c>
      <c r="M156">
        <f t="shared" si="10"/>
        <v>12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827</v>
      </c>
      <c r="H157" s="9" t="s">
        <v>392</v>
      </c>
      <c r="I157" s="3" t="s">
        <v>454</v>
      </c>
      <c r="J157" s="13" t="s">
        <v>828</v>
      </c>
      <c r="K157" s="14" t="s">
        <v>829</v>
      </c>
      <c r="L157" s="18">
        <f t="shared" si="9"/>
        <v>2.1342592592592635E-2</v>
      </c>
      <c r="M157">
        <f t="shared" si="10"/>
        <v>16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830</v>
      </c>
      <c r="H158" s="9" t="s">
        <v>392</v>
      </c>
      <c r="I158" s="3" t="s">
        <v>454</v>
      </c>
      <c r="J158" s="13" t="s">
        <v>831</v>
      </c>
      <c r="K158" s="14" t="s">
        <v>832</v>
      </c>
      <c r="L158" s="18">
        <f t="shared" si="9"/>
        <v>1.4699074074074114E-2</v>
      </c>
      <c r="M158">
        <f t="shared" si="10"/>
        <v>19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833</v>
      </c>
      <c r="H159" s="9" t="s">
        <v>392</v>
      </c>
      <c r="I159" s="3" t="s">
        <v>454</v>
      </c>
      <c r="J159" s="21" t="s">
        <v>834</v>
      </c>
      <c r="K159" s="22" t="s">
        <v>835</v>
      </c>
      <c r="L159" s="23">
        <f t="shared" si="9"/>
        <v>1.3020833333333259E-2</v>
      </c>
      <c r="M159" s="24">
        <f t="shared" si="10"/>
        <v>23</v>
      </c>
    </row>
    <row r="160" spans="1:13" x14ac:dyDescent="0.25">
      <c r="A160" s="11"/>
      <c r="B160" s="12"/>
      <c r="C160" s="9" t="s">
        <v>836</v>
      </c>
      <c r="D160" s="9" t="s">
        <v>837</v>
      </c>
      <c r="E160" s="9" t="s">
        <v>837</v>
      </c>
      <c r="F160" s="9" t="s">
        <v>15</v>
      </c>
      <c r="G160" s="9" t="s">
        <v>838</v>
      </c>
      <c r="H160" s="9" t="s">
        <v>17</v>
      </c>
      <c r="I160" s="3" t="s">
        <v>454</v>
      </c>
      <c r="J160" s="13" t="s">
        <v>839</v>
      </c>
      <c r="K160" s="14" t="s">
        <v>840</v>
      </c>
      <c r="L160" s="18">
        <f t="shared" si="9"/>
        <v>2.6932870370370343E-2</v>
      </c>
      <c r="M160">
        <f t="shared" si="10"/>
        <v>6</v>
      </c>
    </row>
    <row r="161" spans="1:13" x14ac:dyDescent="0.25">
      <c r="A161" s="11"/>
      <c r="B161" s="12"/>
      <c r="C161" s="9" t="s">
        <v>841</v>
      </c>
      <c r="D161" s="9" t="s">
        <v>842</v>
      </c>
      <c r="E161" s="9" t="s">
        <v>842</v>
      </c>
      <c r="F161" s="9" t="s">
        <v>15</v>
      </c>
      <c r="G161" s="9" t="s">
        <v>843</v>
      </c>
      <c r="H161" s="9" t="s">
        <v>17</v>
      </c>
      <c r="I161" s="3" t="s">
        <v>454</v>
      </c>
      <c r="J161" s="13" t="s">
        <v>844</v>
      </c>
      <c r="K161" s="14" t="s">
        <v>845</v>
      </c>
      <c r="L161" s="18">
        <f t="shared" si="9"/>
        <v>1.7384259259259349E-2</v>
      </c>
      <c r="M161">
        <f t="shared" si="10"/>
        <v>8</v>
      </c>
    </row>
    <row r="162" spans="1:13" x14ac:dyDescent="0.25">
      <c r="A162" s="3" t="s">
        <v>398</v>
      </c>
      <c r="B162" s="9" t="s">
        <v>399</v>
      </c>
      <c r="C162" s="10" t="s">
        <v>12</v>
      </c>
      <c r="D162" s="5"/>
      <c r="E162" s="5"/>
      <c r="F162" s="5"/>
      <c r="G162" s="5"/>
      <c r="H162" s="5"/>
      <c r="I162" s="6"/>
      <c r="J162" s="7"/>
      <c r="K162" s="8"/>
    </row>
    <row r="163" spans="1:13" x14ac:dyDescent="0.25">
      <c r="A163" s="11"/>
      <c r="B163" s="12"/>
      <c r="C163" s="9" t="s">
        <v>406</v>
      </c>
      <c r="D163" s="9" t="s">
        <v>407</v>
      </c>
      <c r="E163" s="9" t="s">
        <v>407</v>
      </c>
      <c r="F163" s="9" t="s">
        <v>402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846</v>
      </c>
      <c r="H164" s="9" t="s">
        <v>66</v>
      </c>
      <c r="I164" s="3" t="s">
        <v>454</v>
      </c>
      <c r="J164" s="13" t="s">
        <v>847</v>
      </c>
      <c r="K164" s="14" t="s">
        <v>848</v>
      </c>
      <c r="L164" s="18">
        <f t="shared" si="9"/>
        <v>2.306712962962959E-2</v>
      </c>
      <c r="M164">
        <f t="shared" si="10"/>
        <v>11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849</v>
      </c>
      <c r="H165" s="9" t="s">
        <v>66</v>
      </c>
      <c r="I165" s="3" t="s">
        <v>454</v>
      </c>
      <c r="J165" s="13" t="s">
        <v>850</v>
      </c>
      <c r="K165" s="14" t="s">
        <v>851</v>
      </c>
      <c r="L165" s="18">
        <f t="shared" si="9"/>
        <v>2.0138888888888817E-2</v>
      </c>
      <c r="M165">
        <f t="shared" si="10"/>
        <v>14</v>
      </c>
    </row>
    <row r="166" spans="1:13" x14ac:dyDescent="0.25">
      <c r="A166" s="11"/>
      <c r="B166" s="12"/>
      <c r="C166" s="9" t="s">
        <v>852</v>
      </c>
      <c r="D166" s="9" t="s">
        <v>853</v>
      </c>
      <c r="E166" s="9" t="s">
        <v>853</v>
      </c>
      <c r="F166" s="9" t="s">
        <v>402</v>
      </c>
      <c r="G166" s="9" t="s">
        <v>854</v>
      </c>
      <c r="H166" s="9" t="s">
        <v>66</v>
      </c>
      <c r="I166" s="3" t="s">
        <v>454</v>
      </c>
      <c r="J166" s="13" t="s">
        <v>855</v>
      </c>
      <c r="K166" s="14" t="s">
        <v>856</v>
      </c>
      <c r="L166" s="18">
        <f t="shared" si="9"/>
        <v>1.5937499999999993E-2</v>
      </c>
      <c r="M166">
        <f t="shared" si="10"/>
        <v>6</v>
      </c>
    </row>
    <row r="167" spans="1:13" x14ac:dyDescent="0.25">
      <c r="A167" s="11"/>
      <c r="B167" s="12"/>
      <c r="C167" s="9" t="s">
        <v>857</v>
      </c>
      <c r="D167" s="9" t="s">
        <v>858</v>
      </c>
      <c r="E167" s="9" t="s">
        <v>858</v>
      </c>
      <c r="F167" s="9" t="s">
        <v>402</v>
      </c>
      <c r="G167" s="9" t="s">
        <v>859</v>
      </c>
      <c r="H167" s="9" t="s">
        <v>66</v>
      </c>
      <c r="I167" s="3" t="s">
        <v>454</v>
      </c>
      <c r="J167" s="13" t="s">
        <v>860</v>
      </c>
      <c r="K167" s="14" t="s">
        <v>861</v>
      </c>
      <c r="L167" s="18">
        <f t="shared" si="9"/>
        <v>1.4849537037037008E-2</v>
      </c>
      <c r="M167">
        <f t="shared" si="10"/>
        <v>5</v>
      </c>
    </row>
    <row r="168" spans="1:13" x14ac:dyDescent="0.25">
      <c r="A168" s="3" t="s">
        <v>419</v>
      </c>
      <c r="B168" s="9" t="s">
        <v>420</v>
      </c>
      <c r="C168" s="10" t="s">
        <v>12</v>
      </c>
      <c r="D168" s="5"/>
      <c r="E168" s="5"/>
      <c r="F168" s="5"/>
      <c r="G168" s="5"/>
      <c r="H168" s="5"/>
      <c r="I168" s="6"/>
      <c r="J168" s="7"/>
      <c r="K168" s="8"/>
    </row>
    <row r="169" spans="1:13" x14ac:dyDescent="0.25">
      <c r="A169" s="11"/>
      <c r="B169" s="12"/>
      <c r="C169" s="9" t="s">
        <v>427</v>
      </c>
      <c r="D169" s="9" t="s">
        <v>428</v>
      </c>
      <c r="E169" s="9" t="s">
        <v>429</v>
      </c>
      <c r="F169" s="9" t="s">
        <v>15</v>
      </c>
      <c r="G169" s="9" t="s">
        <v>862</v>
      </c>
      <c r="H169" s="9" t="s">
        <v>66</v>
      </c>
      <c r="I169" s="3" t="s">
        <v>454</v>
      </c>
      <c r="J169" s="13" t="s">
        <v>863</v>
      </c>
      <c r="K169" s="14" t="s">
        <v>864</v>
      </c>
      <c r="L169" s="18">
        <f t="shared" si="9"/>
        <v>1.4386574074074066E-2</v>
      </c>
      <c r="M169">
        <f t="shared" si="10"/>
        <v>13</v>
      </c>
    </row>
    <row r="170" spans="1:13" x14ac:dyDescent="0.25">
      <c r="A170" s="11"/>
      <c r="B170" s="12"/>
      <c r="C170" s="9" t="s">
        <v>865</v>
      </c>
      <c r="D170" s="9" t="s">
        <v>866</v>
      </c>
      <c r="E170" s="9" t="s">
        <v>867</v>
      </c>
      <c r="F170" s="9" t="s">
        <v>15</v>
      </c>
      <c r="G170" s="9" t="s">
        <v>868</v>
      </c>
      <c r="H170" s="9" t="s">
        <v>66</v>
      </c>
      <c r="I170" s="3" t="s">
        <v>454</v>
      </c>
      <c r="J170" s="13" t="s">
        <v>869</v>
      </c>
      <c r="K170" s="14" t="s">
        <v>870</v>
      </c>
      <c r="L170" s="18">
        <f t="shared" si="9"/>
        <v>1.4456018518518521E-2</v>
      </c>
      <c r="M170">
        <f t="shared" si="10"/>
        <v>7</v>
      </c>
    </row>
    <row r="171" spans="1:13" x14ac:dyDescent="0.25">
      <c r="A171" s="11"/>
      <c r="B171" s="12"/>
      <c r="C171" s="9" t="s">
        <v>433</v>
      </c>
      <c r="D171" s="9" t="s">
        <v>434</v>
      </c>
      <c r="E171" s="9" t="s">
        <v>435</v>
      </c>
      <c r="F171" s="9" t="s">
        <v>15</v>
      </c>
      <c r="G171" s="9" t="s">
        <v>871</v>
      </c>
      <c r="H171" s="9" t="s">
        <v>66</v>
      </c>
      <c r="I171" s="3" t="s">
        <v>454</v>
      </c>
      <c r="J171" s="13" t="s">
        <v>872</v>
      </c>
      <c r="K171" s="14" t="s">
        <v>873</v>
      </c>
      <c r="L171" s="18">
        <f t="shared" si="9"/>
        <v>1.1400462962963043E-2</v>
      </c>
      <c r="M171">
        <f t="shared" si="10"/>
        <v>18</v>
      </c>
    </row>
    <row r="172" spans="1:13" x14ac:dyDescent="0.25">
      <c r="A172" s="11"/>
      <c r="B172" s="12"/>
      <c r="C172" s="9" t="s">
        <v>444</v>
      </c>
      <c r="D172" s="9" t="s">
        <v>445</v>
      </c>
      <c r="E172" s="9" t="s">
        <v>446</v>
      </c>
      <c r="F172" s="9" t="s">
        <v>15</v>
      </c>
      <c r="G172" s="9" t="s">
        <v>874</v>
      </c>
      <c r="H172" s="9" t="s">
        <v>66</v>
      </c>
      <c r="I172" s="3" t="s">
        <v>454</v>
      </c>
      <c r="J172" s="13" t="s">
        <v>875</v>
      </c>
      <c r="K172" s="14" t="s">
        <v>876</v>
      </c>
      <c r="L172" s="18">
        <f t="shared" si="9"/>
        <v>1.5567129629629584E-2</v>
      </c>
      <c r="M172">
        <f t="shared" si="10"/>
        <v>11</v>
      </c>
    </row>
    <row r="173" spans="1:13" x14ac:dyDescent="0.25">
      <c r="A173" s="3" t="s">
        <v>442</v>
      </c>
      <c r="B173" s="9" t="s">
        <v>443</v>
      </c>
      <c r="C173" s="10" t="s">
        <v>12</v>
      </c>
      <c r="D173" s="5"/>
      <c r="E173" s="5"/>
      <c r="F173" s="5"/>
      <c r="G173" s="5"/>
      <c r="H173" s="5"/>
      <c r="I173" s="6"/>
      <c r="J173" s="7"/>
      <c r="K173" s="8"/>
    </row>
    <row r="174" spans="1:13" x14ac:dyDescent="0.25">
      <c r="A174" s="11"/>
      <c r="B174" s="12"/>
      <c r="C174" s="9" t="s">
        <v>433</v>
      </c>
      <c r="D174" s="9" t="s">
        <v>434</v>
      </c>
      <c r="E174" s="9" t="s">
        <v>435</v>
      </c>
      <c r="F174" s="9" t="s">
        <v>15</v>
      </c>
      <c r="G174" s="9" t="s">
        <v>877</v>
      </c>
      <c r="H174" s="9" t="s">
        <v>17</v>
      </c>
      <c r="I174" s="3" t="s">
        <v>454</v>
      </c>
      <c r="J174" s="13" t="s">
        <v>878</v>
      </c>
      <c r="K174" s="14" t="s">
        <v>879</v>
      </c>
      <c r="L174" s="18">
        <f t="shared" si="9"/>
        <v>1.6134259259259154E-2</v>
      </c>
      <c r="M174">
        <f t="shared" si="10"/>
        <v>16</v>
      </c>
    </row>
    <row r="175" spans="1:13" x14ac:dyDescent="0.25">
      <c r="A175" s="11"/>
      <c r="B175" s="12"/>
      <c r="C175" s="9" t="s">
        <v>444</v>
      </c>
      <c r="D175" s="9" t="s">
        <v>445</v>
      </c>
      <c r="E175" s="9" t="s">
        <v>446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880</v>
      </c>
      <c r="H176" s="9" t="s">
        <v>17</v>
      </c>
      <c r="I176" s="3" t="s">
        <v>454</v>
      </c>
      <c r="J176" s="13" t="s">
        <v>881</v>
      </c>
      <c r="K176" s="14" t="s">
        <v>882</v>
      </c>
      <c r="L176" s="18">
        <f t="shared" si="9"/>
        <v>1.9907407407407374E-2</v>
      </c>
      <c r="M176">
        <f t="shared" si="10"/>
        <v>13</v>
      </c>
    </row>
    <row r="177" spans="1:13" x14ac:dyDescent="0.25">
      <c r="A177" s="11"/>
      <c r="B177" s="11"/>
      <c r="C177" s="11"/>
      <c r="D177" s="11"/>
      <c r="E177" s="11"/>
      <c r="F177" s="11"/>
      <c r="G177" s="3" t="s">
        <v>883</v>
      </c>
      <c r="H177" s="3" t="s">
        <v>17</v>
      </c>
      <c r="I177" s="3" t="s">
        <v>454</v>
      </c>
      <c r="J177" s="15" t="s">
        <v>884</v>
      </c>
      <c r="K177" s="16" t="s">
        <v>885</v>
      </c>
      <c r="L177" s="18">
        <f t="shared" si="9"/>
        <v>2.2268518518518521E-2</v>
      </c>
      <c r="M177">
        <f t="shared" si="10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opLeftCell="K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1880</v>
      </c>
      <c r="M1" t="s">
        <v>1877</v>
      </c>
      <c r="O1" t="s">
        <v>1878</v>
      </c>
      <c r="P1" t="s">
        <v>1879</v>
      </c>
      <c r="Q1" t="s">
        <v>1881</v>
      </c>
      <c r="R1" t="s">
        <v>1882</v>
      </c>
      <c r="S1" t="s">
        <v>1883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4.416666666666667</v>
      </c>
      <c r="R2" s="19">
        <f>AVERAGEIF(M:M,O2,L:L)</f>
        <v>1.2928240740740747E-2</v>
      </c>
      <c r="S2" s="18">
        <f>AVERAGEIF($R$2:$R$25, "&lt;&gt; 0")</f>
        <v>1.7260542610447918E-2</v>
      </c>
    </row>
    <row r="3" spans="1:19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4.416666666666667</v>
      </c>
      <c r="R3" s="19">
        <f t="shared" ref="R3:R25" si="1">AVERAGEIF(M:M,O3,L:L)</f>
        <v>1.6716820987654316E-2</v>
      </c>
      <c r="S3" s="18">
        <f t="shared" ref="S3:S25" si="2">AVERAGEIF($R$2:$R$25, "&lt;&gt; 0")</f>
        <v>1.7260542610447918E-2</v>
      </c>
    </row>
    <row r="4" spans="1:19" x14ac:dyDescent="0.25">
      <c r="A4" s="11"/>
      <c r="B4" s="12"/>
      <c r="C4" s="9" t="s">
        <v>26</v>
      </c>
      <c r="D4" s="9" t="s">
        <v>27</v>
      </c>
      <c r="E4" s="9" t="s">
        <v>27</v>
      </c>
      <c r="F4" s="9" t="s">
        <v>15</v>
      </c>
      <c r="G4" s="10" t="s">
        <v>12</v>
      </c>
      <c r="H4" s="5"/>
      <c r="I4" s="6"/>
      <c r="J4" s="7"/>
      <c r="K4" s="8"/>
      <c r="O4" s="25">
        <v>2</v>
      </c>
      <c r="P4" s="25">
        <f>COUNTIF(M:M,"2")</f>
        <v>0</v>
      </c>
      <c r="Q4" s="25">
        <f t="shared" si="0"/>
        <v>4.416666666666667</v>
      </c>
      <c r="R4" s="26">
        <v>0</v>
      </c>
      <c r="S4" s="18">
        <f t="shared" si="2"/>
        <v>1.7260542610447918E-2</v>
      </c>
    </row>
    <row r="5" spans="1:19" x14ac:dyDescent="0.25">
      <c r="A5" s="11"/>
      <c r="B5" s="12"/>
      <c r="C5" s="12"/>
      <c r="D5" s="12"/>
      <c r="E5" s="12"/>
      <c r="F5" s="12"/>
      <c r="G5" s="9" t="s">
        <v>886</v>
      </c>
      <c r="H5" s="9" t="s">
        <v>17</v>
      </c>
      <c r="I5" s="3" t="s">
        <v>887</v>
      </c>
      <c r="J5" s="13" t="s">
        <v>888</v>
      </c>
      <c r="K5" s="14" t="s">
        <v>889</v>
      </c>
      <c r="L5" s="18">
        <f t="shared" ref="L3:L66" si="3">K5-J5</f>
        <v>1.7222222222222194E-2</v>
      </c>
      <c r="M5">
        <f t="shared" ref="M3:M66" si="4">HOUR(J5)</f>
        <v>7</v>
      </c>
      <c r="O5">
        <v>3</v>
      </c>
      <c r="P5">
        <f>COUNTIF(M:M,"3")</f>
        <v>4</v>
      </c>
      <c r="Q5">
        <f t="shared" si="0"/>
        <v>4.416666666666667</v>
      </c>
      <c r="R5" s="19">
        <f t="shared" si="1"/>
        <v>1.5243055555555558E-2</v>
      </c>
      <c r="S5" s="18">
        <f t="shared" si="2"/>
        <v>1.7260542610447918E-2</v>
      </c>
    </row>
    <row r="6" spans="1:19" x14ac:dyDescent="0.25">
      <c r="A6" s="11"/>
      <c r="B6" s="12"/>
      <c r="C6" s="12"/>
      <c r="D6" s="12"/>
      <c r="E6" s="12"/>
      <c r="F6" s="12"/>
      <c r="G6" s="9" t="s">
        <v>890</v>
      </c>
      <c r="H6" s="9" t="s">
        <v>17</v>
      </c>
      <c r="I6" s="3" t="s">
        <v>887</v>
      </c>
      <c r="J6" s="13" t="s">
        <v>891</v>
      </c>
      <c r="K6" s="14" t="s">
        <v>892</v>
      </c>
      <c r="L6" s="18">
        <f t="shared" si="3"/>
        <v>1.8425925925925957E-2</v>
      </c>
      <c r="M6">
        <f t="shared" si="4"/>
        <v>9</v>
      </c>
      <c r="O6">
        <v>4</v>
      </c>
      <c r="P6">
        <f>COUNTIF(M:M,"4")</f>
        <v>6</v>
      </c>
      <c r="Q6">
        <f t="shared" si="0"/>
        <v>4.416666666666667</v>
      </c>
      <c r="R6" s="19">
        <f t="shared" si="1"/>
        <v>1.6263503086419745E-2</v>
      </c>
      <c r="S6" s="18">
        <f t="shared" si="2"/>
        <v>1.7260542610447918E-2</v>
      </c>
    </row>
    <row r="7" spans="1:19" x14ac:dyDescent="0.25">
      <c r="A7" s="11"/>
      <c r="B7" s="12"/>
      <c r="C7" s="12"/>
      <c r="D7" s="12"/>
      <c r="E7" s="12"/>
      <c r="F7" s="12"/>
      <c r="G7" s="9" t="s">
        <v>893</v>
      </c>
      <c r="H7" s="9" t="s">
        <v>17</v>
      </c>
      <c r="I7" s="3" t="s">
        <v>887</v>
      </c>
      <c r="J7" s="13" t="s">
        <v>894</v>
      </c>
      <c r="K7" s="14" t="s">
        <v>895</v>
      </c>
      <c r="L7" s="18">
        <f t="shared" si="3"/>
        <v>1.5416666666666745E-2</v>
      </c>
      <c r="M7">
        <f t="shared" si="4"/>
        <v>13</v>
      </c>
      <c r="O7">
        <v>5</v>
      </c>
      <c r="P7">
        <f>COUNTIF(M:M,"5")</f>
        <v>11</v>
      </c>
      <c r="Q7">
        <f t="shared" si="0"/>
        <v>4.416666666666667</v>
      </c>
      <c r="R7" s="19">
        <f t="shared" si="1"/>
        <v>2.022306397306398E-2</v>
      </c>
      <c r="S7" s="18">
        <f t="shared" si="2"/>
        <v>1.7260542610447918E-2</v>
      </c>
    </row>
    <row r="8" spans="1:19" x14ac:dyDescent="0.25">
      <c r="A8" s="11"/>
      <c r="B8" s="12"/>
      <c r="C8" s="12"/>
      <c r="D8" s="12"/>
      <c r="E8" s="12"/>
      <c r="F8" s="12"/>
      <c r="G8" s="9" t="s">
        <v>896</v>
      </c>
      <c r="H8" s="9" t="s">
        <v>17</v>
      </c>
      <c r="I8" s="3" t="s">
        <v>887</v>
      </c>
      <c r="J8" s="13" t="s">
        <v>897</v>
      </c>
      <c r="K8" s="14" t="s">
        <v>898</v>
      </c>
      <c r="L8" s="18">
        <f t="shared" si="3"/>
        <v>1.9594907407407325E-2</v>
      </c>
      <c r="M8">
        <f t="shared" si="4"/>
        <v>14</v>
      </c>
      <c r="O8">
        <v>6</v>
      </c>
      <c r="P8">
        <f>COUNTIF(M:M,"6")</f>
        <v>9</v>
      </c>
      <c r="Q8">
        <f t="shared" si="0"/>
        <v>4.416666666666667</v>
      </c>
      <c r="R8" s="19">
        <f t="shared" si="1"/>
        <v>2.2283950617283974E-2</v>
      </c>
      <c r="S8" s="18">
        <f t="shared" si="2"/>
        <v>1.7260542610447918E-2</v>
      </c>
    </row>
    <row r="9" spans="1:19" x14ac:dyDescent="0.25">
      <c r="A9" s="11"/>
      <c r="B9" s="12"/>
      <c r="C9" s="9" t="s">
        <v>42</v>
      </c>
      <c r="D9" s="9" t="s">
        <v>43</v>
      </c>
      <c r="E9" s="9" t="s">
        <v>43</v>
      </c>
      <c r="F9" s="9" t="s">
        <v>15</v>
      </c>
      <c r="G9" s="9" t="s">
        <v>899</v>
      </c>
      <c r="H9" s="9" t="s">
        <v>17</v>
      </c>
      <c r="I9" s="3" t="s">
        <v>887</v>
      </c>
      <c r="J9" s="13" t="s">
        <v>900</v>
      </c>
      <c r="K9" s="14" t="s">
        <v>901</v>
      </c>
      <c r="L9" s="18">
        <f t="shared" si="3"/>
        <v>1.761574074074071E-2</v>
      </c>
      <c r="M9">
        <f t="shared" si="4"/>
        <v>4</v>
      </c>
      <c r="O9">
        <v>7</v>
      </c>
      <c r="P9">
        <f>COUNTIF(M:M,"7")</f>
        <v>6</v>
      </c>
      <c r="Q9">
        <f t="shared" si="0"/>
        <v>4.416666666666667</v>
      </c>
      <c r="R9" s="19">
        <f t="shared" si="1"/>
        <v>1.9039351851851859E-2</v>
      </c>
      <c r="S9" s="18">
        <f t="shared" si="2"/>
        <v>1.7260542610447918E-2</v>
      </c>
    </row>
    <row r="10" spans="1:19" x14ac:dyDescent="0.25">
      <c r="A10" s="11"/>
      <c r="B10" s="12"/>
      <c r="C10" s="9" t="s">
        <v>48</v>
      </c>
      <c r="D10" s="9" t="s">
        <v>49</v>
      </c>
      <c r="E10" s="9" t="s">
        <v>49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5</v>
      </c>
      <c r="Q10">
        <f t="shared" si="0"/>
        <v>4.416666666666667</v>
      </c>
      <c r="R10" s="19">
        <f t="shared" si="1"/>
        <v>1.4717592592592598E-2</v>
      </c>
      <c r="S10" s="18">
        <f t="shared" si="2"/>
        <v>1.7260542610447918E-2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902</v>
      </c>
      <c r="H11" s="9" t="s">
        <v>17</v>
      </c>
      <c r="I11" s="3" t="s">
        <v>887</v>
      </c>
      <c r="J11" s="13" t="s">
        <v>903</v>
      </c>
      <c r="K11" s="14" t="s">
        <v>904</v>
      </c>
      <c r="L11" s="18">
        <f t="shared" si="3"/>
        <v>2.8483796296296326E-2</v>
      </c>
      <c r="M11">
        <f t="shared" si="4"/>
        <v>6</v>
      </c>
      <c r="O11">
        <v>9</v>
      </c>
      <c r="P11">
        <f>COUNTIF(M:M,"9")</f>
        <v>8</v>
      </c>
      <c r="Q11">
        <f t="shared" si="0"/>
        <v>4.416666666666667</v>
      </c>
      <c r="R11" s="19">
        <f t="shared" si="1"/>
        <v>1.8278356481481482E-2</v>
      </c>
      <c r="S11" s="18">
        <f t="shared" si="2"/>
        <v>1.7260542610447918E-2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905</v>
      </c>
      <c r="H12" s="9" t="s">
        <v>17</v>
      </c>
      <c r="I12" s="3" t="s">
        <v>887</v>
      </c>
      <c r="J12" s="13" t="s">
        <v>906</v>
      </c>
      <c r="K12" s="14" t="s">
        <v>907</v>
      </c>
      <c r="L12" s="18">
        <f t="shared" si="3"/>
        <v>1.835648148148139E-2</v>
      </c>
      <c r="M12">
        <f t="shared" si="4"/>
        <v>14</v>
      </c>
      <c r="O12">
        <v>10</v>
      </c>
      <c r="P12">
        <f>COUNTIF(M:M,"10")</f>
        <v>6</v>
      </c>
      <c r="Q12">
        <f t="shared" si="0"/>
        <v>4.416666666666667</v>
      </c>
      <c r="R12" s="19">
        <f t="shared" si="1"/>
        <v>2.1244212962962944E-2</v>
      </c>
      <c r="S12" s="18">
        <f t="shared" si="2"/>
        <v>1.7260542610447918E-2</v>
      </c>
    </row>
    <row r="13" spans="1:19" x14ac:dyDescent="0.25">
      <c r="A13" s="11"/>
      <c r="B13" s="12"/>
      <c r="C13" s="9" t="s">
        <v>311</v>
      </c>
      <c r="D13" s="9" t="s">
        <v>312</v>
      </c>
      <c r="E13" s="9" t="s">
        <v>313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5</v>
      </c>
      <c r="Q13">
        <f t="shared" si="0"/>
        <v>4.416666666666667</v>
      </c>
      <c r="R13" s="19">
        <f t="shared" si="1"/>
        <v>1.8168981481481505E-2</v>
      </c>
      <c r="S13" s="18">
        <f t="shared" si="2"/>
        <v>1.7260542610447918E-2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908</v>
      </c>
      <c r="H14" s="9" t="s">
        <v>392</v>
      </c>
      <c r="I14" s="3" t="s">
        <v>887</v>
      </c>
      <c r="J14" s="13" t="s">
        <v>909</v>
      </c>
      <c r="K14" s="14" t="s">
        <v>910</v>
      </c>
      <c r="L14" s="18">
        <f t="shared" si="3"/>
        <v>2.0092592592592551E-2</v>
      </c>
      <c r="M14">
        <f t="shared" si="4"/>
        <v>10</v>
      </c>
      <c r="O14">
        <v>12</v>
      </c>
      <c r="P14">
        <f>COUNTIF(M:M,"12")</f>
        <v>6</v>
      </c>
      <c r="Q14">
        <f t="shared" si="0"/>
        <v>4.416666666666667</v>
      </c>
      <c r="R14" s="19">
        <f t="shared" si="1"/>
        <v>1.7924382716049365E-2</v>
      </c>
      <c r="S14" s="18">
        <f t="shared" si="2"/>
        <v>1.7260542610447918E-2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911</v>
      </c>
      <c r="H15" s="9" t="s">
        <v>392</v>
      </c>
      <c r="I15" s="3" t="s">
        <v>887</v>
      </c>
      <c r="J15" s="13" t="s">
        <v>912</v>
      </c>
      <c r="K15" s="14" t="s">
        <v>386</v>
      </c>
      <c r="L15" s="18">
        <f t="shared" si="3"/>
        <v>2.2013888888888999E-2</v>
      </c>
      <c r="M15">
        <f t="shared" si="4"/>
        <v>15</v>
      </c>
      <c r="O15">
        <v>13</v>
      </c>
      <c r="P15">
        <f>COUNTIF(M:M,"13")</f>
        <v>9</v>
      </c>
      <c r="Q15">
        <f t="shared" si="0"/>
        <v>4.416666666666667</v>
      </c>
      <c r="R15" s="19">
        <f t="shared" si="1"/>
        <v>1.8054269547325117E-2</v>
      </c>
      <c r="S15" s="18">
        <f t="shared" si="2"/>
        <v>1.7260542610447918E-2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913</v>
      </c>
      <c r="H16" s="9" t="s">
        <v>392</v>
      </c>
      <c r="I16" s="3" t="s">
        <v>887</v>
      </c>
      <c r="J16" s="13" t="s">
        <v>914</v>
      </c>
      <c r="K16" s="14" t="s">
        <v>915</v>
      </c>
      <c r="L16" s="18">
        <f t="shared" si="3"/>
        <v>1.303240740740752E-2</v>
      </c>
      <c r="M16">
        <f t="shared" si="4"/>
        <v>21</v>
      </c>
      <c r="O16">
        <v>14</v>
      </c>
      <c r="P16">
        <f>COUNTIF(M:M,"14")</f>
        <v>9</v>
      </c>
      <c r="Q16">
        <f t="shared" si="0"/>
        <v>4.416666666666667</v>
      </c>
      <c r="R16" s="19">
        <f t="shared" si="1"/>
        <v>1.8708847736625497E-2</v>
      </c>
      <c r="S16" s="18">
        <f t="shared" si="2"/>
        <v>1.7260542610447918E-2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916</v>
      </c>
      <c r="H17" s="9" t="s">
        <v>392</v>
      </c>
      <c r="I17" s="3" t="s">
        <v>887</v>
      </c>
      <c r="J17" s="13" t="s">
        <v>917</v>
      </c>
      <c r="K17" s="14" t="s">
        <v>918</v>
      </c>
      <c r="L17" s="18">
        <f t="shared" si="3"/>
        <v>2.3310185185185239E-2</v>
      </c>
      <c r="M17">
        <f t="shared" si="4"/>
        <v>21</v>
      </c>
      <c r="O17">
        <v>15</v>
      </c>
      <c r="P17">
        <f>COUNTIF(M:M,"15")</f>
        <v>3</v>
      </c>
      <c r="Q17">
        <f t="shared" si="0"/>
        <v>4.416666666666667</v>
      </c>
      <c r="R17" s="19">
        <f t="shared" si="1"/>
        <v>1.8560956790123484E-2</v>
      </c>
      <c r="S17" s="18">
        <f t="shared" si="2"/>
        <v>1.7260542610447918E-2</v>
      </c>
    </row>
    <row r="18" spans="1:19" x14ac:dyDescent="0.25">
      <c r="A18" s="11"/>
      <c r="B18" s="12"/>
      <c r="C18" s="9" t="s">
        <v>919</v>
      </c>
      <c r="D18" s="9" t="s">
        <v>920</v>
      </c>
      <c r="E18" s="9" t="s">
        <v>920</v>
      </c>
      <c r="F18" s="9" t="s">
        <v>15</v>
      </c>
      <c r="G18" s="9" t="s">
        <v>921</v>
      </c>
      <c r="H18" s="9" t="s">
        <v>17</v>
      </c>
      <c r="I18" s="3" t="s">
        <v>887</v>
      </c>
      <c r="J18" s="13" t="s">
        <v>922</v>
      </c>
      <c r="K18" s="14" t="s">
        <v>923</v>
      </c>
      <c r="L18" s="18">
        <f t="shared" si="3"/>
        <v>1.5833333333333366E-2</v>
      </c>
      <c r="M18">
        <f t="shared" si="4"/>
        <v>3</v>
      </c>
      <c r="O18">
        <v>16</v>
      </c>
      <c r="P18">
        <f>COUNTIF(M:M,"16")</f>
        <v>3</v>
      </c>
      <c r="Q18">
        <f t="shared" si="0"/>
        <v>4.416666666666667</v>
      </c>
      <c r="R18" s="19">
        <f t="shared" si="1"/>
        <v>1.8418209876543263E-2</v>
      </c>
      <c r="S18" s="18">
        <f t="shared" si="2"/>
        <v>1.7260542610447918E-2</v>
      </c>
    </row>
    <row r="19" spans="1:19" x14ac:dyDescent="0.25">
      <c r="A19" s="3" t="s">
        <v>10</v>
      </c>
      <c r="B19" s="9" t="s">
        <v>11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3</v>
      </c>
      <c r="Q19">
        <f t="shared" si="0"/>
        <v>4.416666666666667</v>
      </c>
      <c r="R19" s="19">
        <f t="shared" si="1"/>
        <v>1.7712191358024671E-2</v>
      </c>
      <c r="S19" s="18">
        <f t="shared" si="2"/>
        <v>1.7260542610447918E-2</v>
      </c>
    </row>
    <row r="20" spans="1:19" x14ac:dyDescent="0.25">
      <c r="A20" s="11"/>
      <c r="B20" s="12"/>
      <c r="C20" s="9" t="s">
        <v>13</v>
      </c>
      <c r="D20" s="9" t="s">
        <v>14</v>
      </c>
      <c r="E20" s="9" t="s">
        <v>14</v>
      </c>
      <c r="F20" s="9" t="s">
        <v>15</v>
      </c>
      <c r="G20" s="9" t="s">
        <v>924</v>
      </c>
      <c r="H20" s="9" t="s">
        <v>17</v>
      </c>
      <c r="I20" s="3" t="s">
        <v>887</v>
      </c>
      <c r="J20" s="13" t="s">
        <v>925</v>
      </c>
      <c r="K20" s="14" t="s">
        <v>926</v>
      </c>
      <c r="L20" s="18">
        <f t="shared" si="3"/>
        <v>1.8703703703703722E-2</v>
      </c>
      <c r="M20">
        <f t="shared" si="4"/>
        <v>5</v>
      </c>
      <c r="O20">
        <v>18</v>
      </c>
      <c r="P20">
        <f>COUNTIF(M:M,"18")</f>
        <v>2</v>
      </c>
      <c r="Q20">
        <f t="shared" si="0"/>
        <v>4.416666666666667</v>
      </c>
      <c r="R20" s="19">
        <f t="shared" si="1"/>
        <v>1.2019675925925843E-2</v>
      </c>
      <c r="S20" s="18">
        <f t="shared" si="2"/>
        <v>1.7260542610447918E-2</v>
      </c>
    </row>
    <row r="21" spans="1:19" x14ac:dyDescent="0.25">
      <c r="A21" s="11"/>
      <c r="B21" s="12"/>
      <c r="C21" s="9" t="s">
        <v>21</v>
      </c>
      <c r="D21" s="9" t="s">
        <v>22</v>
      </c>
      <c r="E21" s="9" t="s">
        <v>22</v>
      </c>
      <c r="F21" s="9" t="s">
        <v>15</v>
      </c>
      <c r="G21" s="10" t="s">
        <v>12</v>
      </c>
      <c r="H21" s="5"/>
      <c r="I21" s="6"/>
      <c r="J21" s="7"/>
      <c r="K21" s="8"/>
      <c r="O21" s="25">
        <v>19</v>
      </c>
      <c r="P21" s="25">
        <f>COUNTIF(M:M,"19")</f>
        <v>0</v>
      </c>
      <c r="Q21" s="25">
        <f t="shared" si="0"/>
        <v>4.416666666666667</v>
      </c>
      <c r="R21" s="26">
        <v>0</v>
      </c>
      <c r="S21" s="18">
        <f t="shared" si="2"/>
        <v>1.7260542610447918E-2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927</v>
      </c>
      <c r="H22" s="9" t="s">
        <v>17</v>
      </c>
      <c r="I22" s="3" t="s">
        <v>887</v>
      </c>
      <c r="J22" s="13" t="s">
        <v>928</v>
      </c>
      <c r="K22" s="14" t="s">
        <v>929</v>
      </c>
      <c r="L22" s="18">
        <f t="shared" si="3"/>
        <v>2.0868055555555487E-2</v>
      </c>
      <c r="M22">
        <f t="shared" si="4"/>
        <v>13</v>
      </c>
      <c r="O22">
        <v>20</v>
      </c>
      <c r="P22">
        <f>COUNTIF(M:M,"20")</f>
        <v>1</v>
      </c>
      <c r="Q22">
        <f t="shared" si="0"/>
        <v>4.416666666666667</v>
      </c>
      <c r="R22" s="19">
        <f t="shared" si="1"/>
        <v>2.0868055555555598E-2</v>
      </c>
      <c r="S22" s="18">
        <f t="shared" si="2"/>
        <v>1.7260542610447918E-2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930</v>
      </c>
      <c r="H23" s="9" t="s">
        <v>17</v>
      </c>
      <c r="I23" s="3" t="s">
        <v>887</v>
      </c>
      <c r="J23" s="13" t="s">
        <v>931</v>
      </c>
      <c r="K23" s="14" t="s">
        <v>932</v>
      </c>
      <c r="L23" s="18">
        <f t="shared" si="3"/>
        <v>1.8159722222222174E-2</v>
      </c>
      <c r="M23">
        <f t="shared" si="4"/>
        <v>15</v>
      </c>
      <c r="O23">
        <v>21</v>
      </c>
      <c r="P23">
        <f>COUNTIF(M:M,"21")</f>
        <v>4</v>
      </c>
      <c r="Q23">
        <f t="shared" si="0"/>
        <v>4.416666666666667</v>
      </c>
      <c r="R23" s="19">
        <f t="shared" si="1"/>
        <v>1.7277199074074129E-2</v>
      </c>
      <c r="S23" s="18">
        <f t="shared" si="2"/>
        <v>1.7260542610447918E-2</v>
      </c>
    </row>
    <row r="24" spans="1:19" x14ac:dyDescent="0.25">
      <c r="A24" s="11"/>
      <c r="B24" s="12"/>
      <c r="C24" s="9" t="s">
        <v>26</v>
      </c>
      <c r="D24" s="9" t="s">
        <v>27</v>
      </c>
      <c r="E24" s="9" t="s">
        <v>27</v>
      </c>
      <c r="F24" s="9" t="s">
        <v>15</v>
      </c>
      <c r="G24" s="9" t="s">
        <v>933</v>
      </c>
      <c r="H24" s="9" t="s">
        <v>17</v>
      </c>
      <c r="I24" s="3" t="s">
        <v>887</v>
      </c>
      <c r="J24" s="13" t="s">
        <v>934</v>
      </c>
      <c r="K24" s="14" t="s">
        <v>935</v>
      </c>
      <c r="L24" s="18">
        <f t="shared" si="3"/>
        <v>2.2592592592592553E-2</v>
      </c>
      <c r="M24">
        <f t="shared" si="4"/>
        <v>11</v>
      </c>
      <c r="O24">
        <v>22</v>
      </c>
      <c r="P24">
        <f>COUNTIF(M:M,"22")</f>
        <v>1</v>
      </c>
      <c r="Q24">
        <f t="shared" si="0"/>
        <v>4.416666666666667</v>
      </c>
      <c r="R24" s="19">
        <f t="shared" si="1"/>
        <v>1.2256944444444473E-2</v>
      </c>
      <c r="S24" s="18">
        <f t="shared" si="2"/>
        <v>1.7260542610447918E-2</v>
      </c>
    </row>
    <row r="25" spans="1:19" x14ac:dyDescent="0.25">
      <c r="A25" s="11"/>
      <c r="B25" s="12"/>
      <c r="C25" s="9" t="s">
        <v>555</v>
      </c>
      <c r="D25" s="9" t="s">
        <v>556</v>
      </c>
      <c r="E25" s="9" t="s">
        <v>556</v>
      </c>
      <c r="F25" s="9" t="s">
        <v>15</v>
      </c>
      <c r="G25" s="9" t="s">
        <v>936</v>
      </c>
      <c r="H25" s="9" t="s">
        <v>392</v>
      </c>
      <c r="I25" s="3" t="s">
        <v>887</v>
      </c>
      <c r="J25" s="13" t="s">
        <v>937</v>
      </c>
      <c r="K25" s="14" t="s">
        <v>938</v>
      </c>
      <c r="L25" s="18">
        <f t="shared" si="3"/>
        <v>1.8993055555555527E-2</v>
      </c>
      <c r="M25">
        <f t="shared" si="4"/>
        <v>12</v>
      </c>
      <c r="O25">
        <v>23</v>
      </c>
      <c r="P25">
        <f>COUNTIF(M:M,"23")</f>
        <v>1</v>
      </c>
      <c r="Q25">
        <f t="shared" si="0"/>
        <v>4.416666666666667</v>
      </c>
      <c r="R25" s="19">
        <f t="shared" si="1"/>
        <v>1.2824074074074154E-2</v>
      </c>
      <c r="S25" s="18">
        <f t="shared" si="2"/>
        <v>1.7260542610447918E-2</v>
      </c>
    </row>
    <row r="26" spans="1:19" x14ac:dyDescent="0.25">
      <c r="A26" s="11"/>
      <c r="B26" s="12"/>
      <c r="C26" s="9" t="s">
        <v>117</v>
      </c>
      <c r="D26" s="9" t="s">
        <v>118</v>
      </c>
      <c r="E26" s="9" t="s">
        <v>118</v>
      </c>
      <c r="F26" s="9" t="s">
        <v>15</v>
      </c>
      <c r="G26" s="10" t="s">
        <v>12</v>
      </c>
      <c r="H26" s="5"/>
      <c r="I26" s="6"/>
      <c r="J26" s="7"/>
      <c r="K26" s="8"/>
      <c r="R26" s="20"/>
    </row>
    <row r="27" spans="1:19" x14ac:dyDescent="0.25">
      <c r="A27" s="11"/>
      <c r="B27" s="12"/>
      <c r="C27" s="12"/>
      <c r="D27" s="12"/>
      <c r="E27" s="12"/>
      <c r="F27" s="12"/>
      <c r="G27" s="9" t="s">
        <v>939</v>
      </c>
      <c r="H27" s="9" t="s">
        <v>17</v>
      </c>
      <c r="I27" s="3" t="s">
        <v>887</v>
      </c>
      <c r="J27" s="13" t="s">
        <v>940</v>
      </c>
      <c r="K27" s="14" t="s">
        <v>941</v>
      </c>
      <c r="L27" s="18">
        <f t="shared" si="3"/>
        <v>1.9432870370370364E-2</v>
      </c>
      <c r="M27">
        <f t="shared" si="4"/>
        <v>1</v>
      </c>
    </row>
    <row r="28" spans="1:19" x14ac:dyDescent="0.25">
      <c r="A28" s="11"/>
      <c r="B28" s="12"/>
      <c r="C28" s="12"/>
      <c r="D28" s="12"/>
      <c r="E28" s="12"/>
      <c r="F28" s="12"/>
      <c r="G28" s="9" t="s">
        <v>942</v>
      </c>
      <c r="H28" s="9" t="s">
        <v>17</v>
      </c>
      <c r="I28" s="3" t="s">
        <v>887</v>
      </c>
      <c r="J28" s="13" t="s">
        <v>943</v>
      </c>
      <c r="K28" s="14" t="s">
        <v>944</v>
      </c>
      <c r="L28" s="18">
        <f t="shared" si="3"/>
        <v>1.2847222222222204E-2</v>
      </c>
      <c r="M28">
        <f t="shared" si="4"/>
        <v>3</v>
      </c>
      <c r="O28" s="13" t="s">
        <v>1130</v>
      </c>
      <c r="P28" s="14" t="s">
        <v>1131</v>
      </c>
      <c r="Q28" s="18">
        <f t="shared" ref="Q28" si="5">P28-O28</f>
        <v>1.2928240740740747E-2</v>
      </c>
      <c r="R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945</v>
      </c>
      <c r="H29" s="9" t="s">
        <v>17</v>
      </c>
      <c r="I29" s="3" t="s">
        <v>887</v>
      </c>
      <c r="J29" s="13" t="s">
        <v>946</v>
      </c>
      <c r="K29" s="14" t="s">
        <v>947</v>
      </c>
      <c r="L29" s="18">
        <f t="shared" si="3"/>
        <v>1.5902777777777821E-2</v>
      </c>
      <c r="M29">
        <f t="shared" si="4"/>
        <v>6</v>
      </c>
    </row>
    <row r="30" spans="1:19" x14ac:dyDescent="0.25">
      <c r="A30" s="11"/>
      <c r="B30" s="12"/>
      <c r="C30" s="9" t="s">
        <v>42</v>
      </c>
      <c r="D30" s="9" t="s">
        <v>43</v>
      </c>
      <c r="E30" s="9" t="s">
        <v>44</v>
      </c>
      <c r="F30" s="9" t="s">
        <v>15</v>
      </c>
      <c r="G30" s="9" t="s">
        <v>948</v>
      </c>
      <c r="H30" s="9" t="s">
        <v>17</v>
      </c>
      <c r="I30" s="3" t="s">
        <v>887</v>
      </c>
      <c r="J30" s="13" t="s">
        <v>949</v>
      </c>
      <c r="K30" s="14" t="s">
        <v>950</v>
      </c>
      <c r="L30" s="18">
        <f t="shared" si="3"/>
        <v>1.4907407407407425E-2</v>
      </c>
      <c r="M30">
        <f t="shared" si="4"/>
        <v>5</v>
      </c>
      <c r="O30" s="13" t="s">
        <v>988</v>
      </c>
      <c r="P30" s="14" t="s">
        <v>989</v>
      </c>
      <c r="Q30" s="18">
        <f t="shared" ref="Q30" si="6">P30-O30</f>
        <v>1.2824074074074154E-2</v>
      </c>
      <c r="R30">
        <f t="shared" ref="R30" si="7">HOUR(O30)</f>
        <v>23</v>
      </c>
    </row>
    <row r="31" spans="1:19" x14ac:dyDescent="0.25">
      <c r="A31" s="11"/>
      <c r="B31" s="12"/>
      <c r="C31" s="9" t="s">
        <v>48</v>
      </c>
      <c r="D31" s="9" t="s">
        <v>49</v>
      </c>
      <c r="E31" s="9" t="s">
        <v>49</v>
      </c>
      <c r="F31" s="9" t="s">
        <v>15</v>
      </c>
      <c r="G31" s="9" t="s">
        <v>951</v>
      </c>
      <c r="H31" s="9" t="s">
        <v>17</v>
      </c>
      <c r="I31" s="3" t="s">
        <v>887</v>
      </c>
      <c r="J31" s="13" t="s">
        <v>952</v>
      </c>
      <c r="K31" s="14" t="s">
        <v>953</v>
      </c>
      <c r="L31" s="18">
        <f t="shared" si="3"/>
        <v>1.8506944444444451E-2</v>
      </c>
      <c r="M31">
        <f t="shared" si="4"/>
        <v>13</v>
      </c>
    </row>
    <row r="32" spans="1:19" x14ac:dyDescent="0.25">
      <c r="A32" s="11"/>
      <c r="B32" s="12"/>
      <c r="C32" s="9" t="s">
        <v>841</v>
      </c>
      <c r="D32" s="9" t="s">
        <v>842</v>
      </c>
      <c r="E32" s="9" t="s">
        <v>842</v>
      </c>
      <c r="F32" s="9" t="s">
        <v>15</v>
      </c>
      <c r="G32" s="9" t="s">
        <v>954</v>
      </c>
      <c r="H32" s="9" t="s">
        <v>17</v>
      </c>
      <c r="I32" s="3" t="s">
        <v>887</v>
      </c>
      <c r="J32" s="13" t="s">
        <v>955</v>
      </c>
      <c r="K32" s="14" t="s">
        <v>956</v>
      </c>
      <c r="L32" s="18">
        <f t="shared" si="3"/>
        <v>1.7187500000000022E-2</v>
      </c>
      <c r="M32">
        <f t="shared" si="4"/>
        <v>12</v>
      </c>
    </row>
    <row r="33" spans="1:13" x14ac:dyDescent="0.25">
      <c r="A33" s="3" t="s">
        <v>61</v>
      </c>
      <c r="B33" s="9" t="s">
        <v>62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160</v>
      </c>
      <c r="D34" s="9" t="s">
        <v>161</v>
      </c>
      <c r="E34" s="9" t="s">
        <v>511</v>
      </c>
      <c r="F34" s="9" t="s">
        <v>15</v>
      </c>
      <c r="G34" s="9" t="s">
        <v>957</v>
      </c>
      <c r="H34" s="9" t="s">
        <v>513</v>
      </c>
      <c r="I34" s="3" t="s">
        <v>887</v>
      </c>
      <c r="J34" s="13" t="s">
        <v>958</v>
      </c>
      <c r="K34" s="14" t="s">
        <v>959</v>
      </c>
      <c r="L34" s="18">
        <f t="shared" si="3"/>
        <v>1.4618055555555537E-2</v>
      </c>
      <c r="M34">
        <f t="shared" si="4"/>
        <v>4</v>
      </c>
    </row>
    <row r="35" spans="1:13" x14ac:dyDescent="0.25">
      <c r="A35" s="11"/>
      <c r="B35" s="12"/>
      <c r="C35" s="9" t="s">
        <v>63</v>
      </c>
      <c r="D35" s="9" t="s">
        <v>64</v>
      </c>
      <c r="E35" s="9" t="s">
        <v>64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960</v>
      </c>
      <c r="H36" s="9" t="s">
        <v>66</v>
      </c>
      <c r="I36" s="3" t="s">
        <v>887</v>
      </c>
      <c r="J36" s="13" t="s">
        <v>961</v>
      </c>
      <c r="K36" s="14" t="s">
        <v>962</v>
      </c>
      <c r="L36" s="18">
        <f t="shared" si="3"/>
        <v>1.3298611111111108E-2</v>
      </c>
      <c r="M36">
        <f t="shared" si="4"/>
        <v>1</v>
      </c>
    </row>
    <row r="37" spans="1:13" x14ac:dyDescent="0.25">
      <c r="A37" s="11"/>
      <c r="B37" s="12"/>
      <c r="C37" s="12"/>
      <c r="D37" s="12"/>
      <c r="E37" s="12"/>
      <c r="F37" s="12"/>
      <c r="G37" s="9" t="s">
        <v>963</v>
      </c>
      <c r="H37" s="9" t="s">
        <v>66</v>
      </c>
      <c r="I37" s="3" t="s">
        <v>887</v>
      </c>
      <c r="J37" s="13" t="s">
        <v>964</v>
      </c>
      <c r="K37" s="14" t="s">
        <v>965</v>
      </c>
      <c r="L37" s="18">
        <f t="shared" si="3"/>
        <v>1.7638888888888871E-2</v>
      </c>
      <c r="M37">
        <f t="shared" si="4"/>
        <v>3</v>
      </c>
    </row>
    <row r="38" spans="1:13" x14ac:dyDescent="0.25">
      <c r="A38" s="11"/>
      <c r="B38" s="12"/>
      <c r="C38" s="12"/>
      <c r="D38" s="12"/>
      <c r="E38" s="12"/>
      <c r="F38" s="12"/>
      <c r="G38" s="9" t="s">
        <v>966</v>
      </c>
      <c r="H38" s="9" t="s">
        <v>66</v>
      </c>
      <c r="I38" s="3" t="s">
        <v>887</v>
      </c>
      <c r="J38" s="13" t="s">
        <v>967</v>
      </c>
      <c r="K38" s="14" t="s">
        <v>968</v>
      </c>
      <c r="L38" s="18">
        <f t="shared" si="3"/>
        <v>3.2812500000000022E-2</v>
      </c>
      <c r="M38">
        <f t="shared" si="4"/>
        <v>6</v>
      </c>
    </row>
    <row r="39" spans="1:13" x14ac:dyDescent="0.25">
      <c r="A39" s="11"/>
      <c r="B39" s="12"/>
      <c r="C39" s="12"/>
      <c r="D39" s="12"/>
      <c r="E39" s="12"/>
      <c r="F39" s="12"/>
      <c r="G39" s="9" t="s">
        <v>969</v>
      </c>
      <c r="H39" s="9" t="s">
        <v>66</v>
      </c>
      <c r="I39" s="3" t="s">
        <v>887</v>
      </c>
      <c r="J39" s="13" t="s">
        <v>970</v>
      </c>
      <c r="K39" s="14" t="s">
        <v>971</v>
      </c>
      <c r="L39" s="18">
        <f t="shared" si="3"/>
        <v>1.5671296296296322E-2</v>
      </c>
      <c r="M39">
        <f t="shared" si="4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972</v>
      </c>
      <c r="H40" s="9" t="s">
        <v>66</v>
      </c>
      <c r="I40" s="3" t="s">
        <v>887</v>
      </c>
      <c r="J40" s="13" t="s">
        <v>973</v>
      </c>
      <c r="K40" s="14" t="s">
        <v>974</v>
      </c>
      <c r="L40" s="18">
        <f t="shared" si="3"/>
        <v>1.9050925925925943E-2</v>
      </c>
      <c r="M40">
        <f t="shared" si="4"/>
        <v>9</v>
      </c>
    </row>
    <row r="41" spans="1:13" x14ac:dyDescent="0.25">
      <c r="A41" s="11"/>
      <c r="B41" s="12"/>
      <c r="C41" s="12"/>
      <c r="D41" s="12"/>
      <c r="E41" s="12"/>
      <c r="F41" s="12"/>
      <c r="G41" s="9" t="s">
        <v>975</v>
      </c>
      <c r="H41" s="9" t="s">
        <v>66</v>
      </c>
      <c r="I41" s="3" t="s">
        <v>887</v>
      </c>
      <c r="J41" s="13" t="s">
        <v>976</v>
      </c>
      <c r="K41" s="14" t="s">
        <v>977</v>
      </c>
      <c r="L41" s="18">
        <f t="shared" si="3"/>
        <v>1.780092592592597E-2</v>
      </c>
      <c r="M41">
        <f t="shared" si="4"/>
        <v>11</v>
      </c>
    </row>
    <row r="42" spans="1:13" x14ac:dyDescent="0.25">
      <c r="A42" s="11"/>
      <c r="B42" s="12"/>
      <c r="C42" s="12"/>
      <c r="D42" s="12"/>
      <c r="E42" s="12"/>
      <c r="F42" s="12"/>
      <c r="G42" s="9" t="s">
        <v>978</v>
      </c>
      <c r="H42" s="9" t="s">
        <v>66</v>
      </c>
      <c r="I42" s="3" t="s">
        <v>887</v>
      </c>
      <c r="J42" s="13" t="s">
        <v>979</v>
      </c>
      <c r="K42" s="14" t="s">
        <v>980</v>
      </c>
      <c r="L42" s="18">
        <f t="shared" si="3"/>
        <v>1.6851851851851896E-2</v>
      </c>
      <c r="M42">
        <f t="shared" si="4"/>
        <v>13</v>
      </c>
    </row>
    <row r="43" spans="1:13" x14ac:dyDescent="0.25">
      <c r="A43" s="11"/>
      <c r="B43" s="12"/>
      <c r="C43" s="12"/>
      <c r="D43" s="12"/>
      <c r="E43" s="12"/>
      <c r="F43" s="12"/>
      <c r="G43" s="9" t="s">
        <v>981</v>
      </c>
      <c r="H43" s="9" t="s">
        <v>66</v>
      </c>
      <c r="I43" s="3" t="s">
        <v>887</v>
      </c>
      <c r="J43" s="13" t="s">
        <v>982</v>
      </c>
      <c r="K43" s="14" t="s">
        <v>983</v>
      </c>
      <c r="L43" s="18">
        <f t="shared" si="3"/>
        <v>1.4039351851851789E-2</v>
      </c>
      <c r="M43">
        <f t="shared" si="4"/>
        <v>16</v>
      </c>
    </row>
    <row r="44" spans="1:13" x14ac:dyDescent="0.25">
      <c r="A44" s="11"/>
      <c r="B44" s="12"/>
      <c r="C44" s="12"/>
      <c r="D44" s="12"/>
      <c r="E44" s="12"/>
      <c r="F44" s="12"/>
      <c r="G44" s="9" t="s">
        <v>984</v>
      </c>
      <c r="H44" s="9" t="s">
        <v>66</v>
      </c>
      <c r="I44" s="3" t="s">
        <v>887</v>
      </c>
      <c r="J44" s="13" t="s">
        <v>985</v>
      </c>
      <c r="K44" s="14" t="s">
        <v>986</v>
      </c>
      <c r="L44" s="18">
        <f t="shared" si="3"/>
        <v>2.0868055555555598E-2</v>
      </c>
      <c r="M44">
        <f t="shared" si="4"/>
        <v>20</v>
      </c>
    </row>
    <row r="45" spans="1:13" x14ac:dyDescent="0.25">
      <c r="A45" s="11"/>
      <c r="B45" s="12"/>
      <c r="C45" s="12"/>
      <c r="D45" s="12"/>
      <c r="E45" s="12"/>
      <c r="F45" s="12"/>
      <c r="G45" s="9" t="s">
        <v>987</v>
      </c>
      <c r="H45" s="9" t="s">
        <v>66</v>
      </c>
      <c r="I45" s="3" t="s">
        <v>887</v>
      </c>
      <c r="J45" s="21" t="s">
        <v>988</v>
      </c>
      <c r="K45" s="22" t="s">
        <v>989</v>
      </c>
      <c r="L45" s="23">
        <f t="shared" si="3"/>
        <v>1.2824074074074154E-2</v>
      </c>
      <c r="M45" s="24">
        <f t="shared" si="4"/>
        <v>23</v>
      </c>
    </row>
    <row r="46" spans="1:13" x14ac:dyDescent="0.25">
      <c r="A46" s="11"/>
      <c r="B46" s="12"/>
      <c r="C46" s="9" t="s">
        <v>95</v>
      </c>
      <c r="D46" s="9" t="s">
        <v>96</v>
      </c>
      <c r="E46" s="9" t="s">
        <v>96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990</v>
      </c>
      <c r="H47" s="9" t="s">
        <v>66</v>
      </c>
      <c r="I47" s="3" t="s">
        <v>887</v>
      </c>
      <c r="J47" s="13" t="s">
        <v>991</v>
      </c>
      <c r="K47" s="14" t="s">
        <v>992</v>
      </c>
      <c r="L47" s="18">
        <f t="shared" si="3"/>
        <v>1.4548611111111137E-2</v>
      </c>
      <c r="M47">
        <f t="shared" si="4"/>
        <v>4</v>
      </c>
    </row>
    <row r="48" spans="1:13" x14ac:dyDescent="0.25">
      <c r="A48" s="11"/>
      <c r="B48" s="12"/>
      <c r="C48" s="12"/>
      <c r="D48" s="12"/>
      <c r="E48" s="12"/>
      <c r="F48" s="12"/>
      <c r="G48" s="9" t="s">
        <v>993</v>
      </c>
      <c r="H48" s="9" t="s">
        <v>66</v>
      </c>
      <c r="I48" s="3" t="s">
        <v>887</v>
      </c>
      <c r="J48" s="13" t="s">
        <v>994</v>
      </c>
      <c r="K48" s="14" t="s">
        <v>995</v>
      </c>
      <c r="L48" s="18">
        <f t="shared" si="3"/>
        <v>2.7025462962962932E-2</v>
      </c>
      <c r="M48">
        <f t="shared" si="4"/>
        <v>10</v>
      </c>
    </row>
    <row r="49" spans="1:13" x14ac:dyDescent="0.25">
      <c r="A49" s="11"/>
      <c r="B49" s="12"/>
      <c r="C49" s="12"/>
      <c r="D49" s="12"/>
      <c r="E49" s="12"/>
      <c r="F49" s="12"/>
      <c r="G49" s="9" t="s">
        <v>996</v>
      </c>
      <c r="H49" s="9" t="s">
        <v>66</v>
      </c>
      <c r="I49" s="3" t="s">
        <v>887</v>
      </c>
      <c r="J49" s="13" t="s">
        <v>997</v>
      </c>
      <c r="K49" s="14" t="s">
        <v>998</v>
      </c>
      <c r="L49" s="18">
        <f t="shared" si="3"/>
        <v>1.5752314814814872E-2</v>
      </c>
      <c r="M49">
        <f t="shared" si="4"/>
        <v>13</v>
      </c>
    </row>
    <row r="50" spans="1:13" x14ac:dyDescent="0.25">
      <c r="A50" s="11"/>
      <c r="B50" s="12"/>
      <c r="C50" s="9" t="s">
        <v>243</v>
      </c>
      <c r="D50" s="9" t="s">
        <v>244</v>
      </c>
      <c r="E50" s="9" t="s">
        <v>999</v>
      </c>
      <c r="F50" s="9" t="s">
        <v>15</v>
      </c>
      <c r="G50" s="9" t="s">
        <v>1000</v>
      </c>
      <c r="H50" s="9" t="s">
        <v>513</v>
      </c>
      <c r="I50" s="3" t="s">
        <v>887</v>
      </c>
      <c r="J50" s="13" t="s">
        <v>1001</v>
      </c>
      <c r="K50" s="14" t="s">
        <v>1002</v>
      </c>
      <c r="L50" s="18">
        <f t="shared" si="3"/>
        <v>2.6122685185185235E-2</v>
      </c>
      <c r="M50">
        <f t="shared" si="4"/>
        <v>13</v>
      </c>
    </row>
    <row r="51" spans="1:13" x14ac:dyDescent="0.25">
      <c r="A51" s="11"/>
      <c r="B51" s="12"/>
      <c r="C51" s="9" t="s">
        <v>109</v>
      </c>
      <c r="D51" s="9" t="s">
        <v>110</v>
      </c>
      <c r="E51" s="9" t="s">
        <v>110</v>
      </c>
      <c r="F51" s="9" t="s">
        <v>15</v>
      </c>
      <c r="G51" s="9" t="s">
        <v>1003</v>
      </c>
      <c r="H51" s="9" t="s">
        <v>66</v>
      </c>
      <c r="I51" s="3" t="s">
        <v>887</v>
      </c>
      <c r="J51" s="13" t="s">
        <v>1004</v>
      </c>
      <c r="K51" s="14" t="s">
        <v>1005</v>
      </c>
      <c r="L51" s="18">
        <f t="shared" si="3"/>
        <v>2.1261574074074058E-2</v>
      </c>
      <c r="M51">
        <f t="shared" si="4"/>
        <v>4</v>
      </c>
    </row>
    <row r="52" spans="1:13" x14ac:dyDescent="0.25">
      <c r="A52" s="11"/>
      <c r="B52" s="12"/>
      <c r="C52" s="9" t="s">
        <v>117</v>
      </c>
      <c r="D52" s="9" t="s">
        <v>118</v>
      </c>
      <c r="E52" s="10" t="s">
        <v>12</v>
      </c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9" t="s">
        <v>118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1006</v>
      </c>
      <c r="H54" s="9" t="s">
        <v>66</v>
      </c>
      <c r="I54" s="3" t="s">
        <v>887</v>
      </c>
      <c r="J54" s="13" t="s">
        <v>1007</v>
      </c>
      <c r="K54" s="14" t="s">
        <v>1008</v>
      </c>
      <c r="L54" s="18">
        <f t="shared" si="3"/>
        <v>2.5659722222222237E-2</v>
      </c>
      <c r="M54">
        <f t="shared" si="4"/>
        <v>6</v>
      </c>
    </row>
    <row r="55" spans="1:13" x14ac:dyDescent="0.25">
      <c r="A55" s="11"/>
      <c r="B55" s="12"/>
      <c r="C55" s="12"/>
      <c r="D55" s="12"/>
      <c r="E55" s="12"/>
      <c r="F55" s="12"/>
      <c r="G55" s="9" t="s">
        <v>1009</v>
      </c>
      <c r="H55" s="9" t="s">
        <v>66</v>
      </c>
      <c r="I55" s="3" t="s">
        <v>887</v>
      </c>
      <c r="J55" s="13" t="s">
        <v>1010</v>
      </c>
      <c r="K55" s="14" t="s">
        <v>1011</v>
      </c>
      <c r="L55" s="18">
        <f t="shared" si="3"/>
        <v>2.8668981481481504E-2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9" t="s">
        <v>128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1012</v>
      </c>
      <c r="H57" s="9" t="s">
        <v>66</v>
      </c>
      <c r="I57" s="3" t="s">
        <v>887</v>
      </c>
      <c r="J57" s="13" t="s">
        <v>1013</v>
      </c>
      <c r="K57" s="14" t="s">
        <v>1014</v>
      </c>
      <c r="L57" s="18">
        <f t="shared" si="3"/>
        <v>2.4930555555555567E-2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12"/>
      <c r="F58" s="12"/>
      <c r="G58" s="9" t="s">
        <v>1015</v>
      </c>
      <c r="H58" s="9" t="s">
        <v>66</v>
      </c>
      <c r="I58" s="3" t="s">
        <v>887</v>
      </c>
      <c r="J58" s="13" t="s">
        <v>1016</v>
      </c>
      <c r="K58" s="14" t="s">
        <v>1017</v>
      </c>
      <c r="L58" s="18">
        <f t="shared" si="3"/>
        <v>1.8333333333333313E-2</v>
      </c>
      <c r="M58">
        <f t="shared" si="4"/>
        <v>7</v>
      </c>
    </row>
    <row r="59" spans="1:13" x14ac:dyDescent="0.25">
      <c r="A59" s="11"/>
      <c r="B59" s="12"/>
      <c r="C59" s="12"/>
      <c r="D59" s="12"/>
      <c r="E59" s="12"/>
      <c r="F59" s="12"/>
      <c r="G59" s="9" t="s">
        <v>1018</v>
      </c>
      <c r="H59" s="9" t="s">
        <v>66</v>
      </c>
      <c r="I59" s="3" t="s">
        <v>887</v>
      </c>
      <c r="J59" s="13" t="s">
        <v>1019</v>
      </c>
      <c r="K59" s="14" t="s">
        <v>1020</v>
      </c>
      <c r="L59" s="18">
        <f t="shared" si="3"/>
        <v>1.1504629629629504E-2</v>
      </c>
      <c r="M59">
        <f t="shared" si="4"/>
        <v>18</v>
      </c>
    </row>
    <row r="60" spans="1:13" x14ac:dyDescent="0.25">
      <c r="A60" s="11"/>
      <c r="B60" s="12"/>
      <c r="C60" s="12"/>
      <c r="D60" s="12"/>
      <c r="E60" s="12"/>
      <c r="F60" s="12"/>
      <c r="G60" s="9" t="s">
        <v>1021</v>
      </c>
      <c r="H60" s="9" t="s">
        <v>66</v>
      </c>
      <c r="I60" s="3" t="s">
        <v>887</v>
      </c>
      <c r="J60" s="13" t="s">
        <v>1022</v>
      </c>
      <c r="K60" s="14" t="s">
        <v>1023</v>
      </c>
      <c r="L60" s="18">
        <f t="shared" si="3"/>
        <v>1.2256944444444473E-2</v>
      </c>
      <c r="M60">
        <f t="shared" si="4"/>
        <v>22</v>
      </c>
    </row>
    <row r="61" spans="1:13" x14ac:dyDescent="0.25">
      <c r="A61" s="11"/>
      <c r="B61" s="12"/>
      <c r="C61" s="9" t="s">
        <v>135</v>
      </c>
      <c r="D61" s="9" t="s">
        <v>136</v>
      </c>
      <c r="E61" s="9" t="s">
        <v>136</v>
      </c>
      <c r="F61" s="9" t="s">
        <v>15</v>
      </c>
      <c r="G61" s="9" t="s">
        <v>1024</v>
      </c>
      <c r="H61" s="9" t="s">
        <v>66</v>
      </c>
      <c r="I61" s="3" t="s">
        <v>887</v>
      </c>
      <c r="J61" s="13" t="s">
        <v>1025</v>
      </c>
      <c r="K61" s="14" t="s">
        <v>1026</v>
      </c>
      <c r="L61" s="18">
        <f t="shared" si="3"/>
        <v>1.7037037037037073E-2</v>
      </c>
      <c r="M61">
        <f t="shared" si="4"/>
        <v>16</v>
      </c>
    </row>
    <row r="62" spans="1:13" x14ac:dyDescent="0.25">
      <c r="A62" s="11"/>
      <c r="B62" s="12"/>
      <c r="C62" s="9" t="s">
        <v>148</v>
      </c>
      <c r="D62" s="9" t="s">
        <v>149</v>
      </c>
      <c r="E62" s="9" t="s">
        <v>149</v>
      </c>
      <c r="F62" s="9" t="s">
        <v>15</v>
      </c>
      <c r="G62" s="9" t="s">
        <v>1027</v>
      </c>
      <c r="H62" s="9" t="s">
        <v>66</v>
      </c>
      <c r="I62" s="3" t="s">
        <v>887</v>
      </c>
      <c r="J62" s="13" t="s">
        <v>1028</v>
      </c>
      <c r="K62" s="14" t="s">
        <v>1029</v>
      </c>
      <c r="L62" s="18">
        <f t="shared" si="3"/>
        <v>1.5509259259259278E-2</v>
      </c>
      <c r="M62">
        <f t="shared" si="4"/>
        <v>15</v>
      </c>
    </row>
    <row r="63" spans="1:13" x14ac:dyDescent="0.25">
      <c r="A63" s="11"/>
      <c r="B63" s="12"/>
      <c r="C63" s="9" t="s">
        <v>153</v>
      </c>
      <c r="D63" s="9" t="s">
        <v>154</v>
      </c>
      <c r="E63" s="9" t="s">
        <v>154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1030</v>
      </c>
      <c r="H64" s="9" t="s">
        <v>66</v>
      </c>
      <c r="I64" s="3" t="s">
        <v>887</v>
      </c>
      <c r="J64" s="13" t="s">
        <v>1031</v>
      </c>
      <c r="K64" s="14" t="s">
        <v>1032</v>
      </c>
      <c r="L64" s="18">
        <f t="shared" si="3"/>
        <v>2.3680555555555538E-2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1033</v>
      </c>
      <c r="H65" s="9" t="s">
        <v>66</v>
      </c>
      <c r="I65" s="3" t="s">
        <v>887</v>
      </c>
      <c r="J65" s="13" t="s">
        <v>1034</v>
      </c>
      <c r="K65" s="14" t="s">
        <v>1035</v>
      </c>
      <c r="L65" s="18">
        <f t="shared" si="3"/>
        <v>1.8784722222222161E-2</v>
      </c>
      <c r="M65">
        <f t="shared" si="4"/>
        <v>17</v>
      </c>
    </row>
    <row r="66" spans="1:13" x14ac:dyDescent="0.25">
      <c r="A66" s="3" t="s">
        <v>158</v>
      </c>
      <c r="B66" s="9" t="s">
        <v>159</v>
      </c>
      <c r="C66" s="10" t="s">
        <v>12</v>
      </c>
      <c r="D66" s="5"/>
      <c r="E66" s="5"/>
      <c r="F66" s="5"/>
      <c r="G66" s="5"/>
      <c r="H66" s="5"/>
      <c r="I66" s="6"/>
      <c r="J66" s="7"/>
      <c r="K66" s="8"/>
    </row>
    <row r="67" spans="1:13" x14ac:dyDescent="0.25">
      <c r="A67" s="11"/>
      <c r="B67" s="12"/>
      <c r="C67" s="9" t="s">
        <v>160</v>
      </c>
      <c r="D67" s="9" t="s">
        <v>161</v>
      </c>
      <c r="E67" s="9" t="s">
        <v>161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1036</v>
      </c>
      <c r="H68" s="9" t="s">
        <v>66</v>
      </c>
      <c r="I68" s="3" t="s">
        <v>887</v>
      </c>
      <c r="J68" s="13" t="s">
        <v>1037</v>
      </c>
      <c r="K68" s="14" t="s">
        <v>1038</v>
      </c>
      <c r="L68" s="18">
        <f t="shared" ref="L67:L130" si="8">K68-J68</f>
        <v>1.2696759259259255E-2</v>
      </c>
      <c r="M68">
        <f t="shared" ref="M67:M130" si="9">HOUR(J68)</f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1039</v>
      </c>
      <c r="H69" s="9" t="s">
        <v>66</v>
      </c>
      <c r="I69" s="3" t="s">
        <v>887</v>
      </c>
      <c r="J69" s="13" t="s">
        <v>1040</v>
      </c>
      <c r="K69" s="14" t="s">
        <v>1041</v>
      </c>
      <c r="L69" s="18">
        <f t="shared" si="8"/>
        <v>2.011574074074074E-2</v>
      </c>
      <c r="M69">
        <f t="shared" si="9"/>
        <v>5</v>
      </c>
    </row>
    <row r="70" spans="1:13" x14ac:dyDescent="0.25">
      <c r="A70" s="11"/>
      <c r="B70" s="12"/>
      <c r="C70" s="12"/>
      <c r="D70" s="12"/>
      <c r="E70" s="12"/>
      <c r="F70" s="12"/>
      <c r="G70" s="9" t="s">
        <v>1042</v>
      </c>
      <c r="H70" s="9" t="s">
        <v>66</v>
      </c>
      <c r="I70" s="3" t="s">
        <v>887</v>
      </c>
      <c r="J70" s="13" t="s">
        <v>1043</v>
      </c>
      <c r="K70" s="14" t="s">
        <v>1044</v>
      </c>
      <c r="L70" s="18">
        <f t="shared" si="8"/>
        <v>2.4513888888888863E-2</v>
      </c>
      <c r="M70">
        <f t="shared" si="9"/>
        <v>5</v>
      </c>
    </row>
    <row r="71" spans="1:13" x14ac:dyDescent="0.25">
      <c r="A71" s="11"/>
      <c r="B71" s="12"/>
      <c r="C71" s="12"/>
      <c r="D71" s="12"/>
      <c r="E71" s="12"/>
      <c r="F71" s="12"/>
      <c r="G71" s="9" t="s">
        <v>1045</v>
      </c>
      <c r="H71" s="9" t="s">
        <v>66</v>
      </c>
      <c r="I71" s="3" t="s">
        <v>887</v>
      </c>
      <c r="J71" s="13" t="s">
        <v>1046</v>
      </c>
      <c r="K71" s="14" t="s">
        <v>1047</v>
      </c>
      <c r="L71" s="18">
        <f t="shared" si="8"/>
        <v>1.7152777777777795E-2</v>
      </c>
      <c r="M71">
        <f t="shared" si="9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1048</v>
      </c>
      <c r="H72" s="9" t="s">
        <v>66</v>
      </c>
      <c r="I72" s="3" t="s">
        <v>887</v>
      </c>
      <c r="J72" s="13" t="s">
        <v>1049</v>
      </c>
      <c r="K72" s="14" t="s">
        <v>1050</v>
      </c>
      <c r="L72" s="18">
        <f t="shared" si="8"/>
        <v>2.299768518518519E-2</v>
      </c>
      <c r="M72">
        <f t="shared" si="9"/>
        <v>14</v>
      </c>
    </row>
    <row r="73" spans="1:13" x14ac:dyDescent="0.25">
      <c r="A73" s="11"/>
      <c r="B73" s="12"/>
      <c r="C73" s="12"/>
      <c r="D73" s="12"/>
      <c r="E73" s="12"/>
      <c r="F73" s="12"/>
      <c r="G73" s="9" t="s">
        <v>1051</v>
      </c>
      <c r="H73" s="9" t="s">
        <v>66</v>
      </c>
      <c r="I73" s="3" t="s">
        <v>887</v>
      </c>
      <c r="J73" s="13" t="s">
        <v>1052</v>
      </c>
      <c r="K73" s="14" t="s">
        <v>1053</v>
      </c>
      <c r="L73" s="18">
        <f t="shared" si="8"/>
        <v>1.8194444444444513E-2</v>
      </c>
      <c r="M73">
        <f t="shared" si="9"/>
        <v>17</v>
      </c>
    </row>
    <row r="74" spans="1:13" x14ac:dyDescent="0.25">
      <c r="A74" s="11"/>
      <c r="B74" s="12"/>
      <c r="C74" s="9" t="s">
        <v>63</v>
      </c>
      <c r="D74" s="9" t="s">
        <v>64</v>
      </c>
      <c r="E74" s="9" t="s">
        <v>64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1054</v>
      </c>
      <c r="H75" s="9" t="s">
        <v>66</v>
      </c>
      <c r="I75" s="3" t="s">
        <v>887</v>
      </c>
      <c r="J75" s="13" t="s">
        <v>1055</v>
      </c>
      <c r="K75" s="14" t="s">
        <v>1056</v>
      </c>
      <c r="L75" s="18">
        <f t="shared" si="8"/>
        <v>1.4652777777777792E-2</v>
      </c>
      <c r="M75">
        <f t="shared" si="9"/>
        <v>3</v>
      </c>
    </row>
    <row r="76" spans="1:13" x14ac:dyDescent="0.25">
      <c r="A76" s="11"/>
      <c r="B76" s="12"/>
      <c r="C76" s="12"/>
      <c r="D76" s="12"/>
      <c r="E76" s="12"/>
      <c r="F76" s="12"/>
      <c r="G76" s="9" t="s">
        <v>1057</v>
      </c>
      <c r="H76" s="9" t="s">
        <v>66</v>
      </c>
      <c r="I76" s="3" t="s">
        <v>887</v>
      </c>
      <c r="J76" s="13" t="s">
        <v>1058</v>
      </c>
      <c r="K76" s="14" t="s">
        <v>1059</v>
      </c>
      <c r="L76" s="18">
        <f t="shared" si="8"/>
        <v>1.4664351851851887E-2</v>
      </c>
      <c r="M76">
        <f t="shared" si="9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1060</v>
      </c>
      <c r="H77" s="9" t="s">
        <v>66</v>
      </c>
      <c r="I77" s="3" t="s">
        <v>887</v>
      </c>
      <c r="J77" s="13" t="s">
        <v>1061</v>
      </c>
      <c r="K77" s="14" t="s">
        <v>1062</v>
      </c>
      <c r="L77" s="18">
        <f t="shared" si="8"/>
        <v>1.541666666666669E-2</v>
      </c>
      <c r="M77">
        <f t="shared" si="9"/>
        <v>6</v>
      </c>
    </row>
    <row r="78" spans="1:13" x14ac:dyDescent="0.25">
      <c r="A78" s="11"/>
      <c r="B78" s="12"/>
      <c r="C78" s="12"/>
      <c r="D78" s="12"/>
      <c r="E78" s="12"/>
      <c r="F78" s="12"/>
      <c r="G78" s="9" t="s">
        <v>1063</v>
      </c>
      <c r="H78" s="9" t="s">
        <v>66</v>
      </c>
      <c r="I78" s="3" t="s">
        <v>887</v>
      </c>
      <c r="J78" s="13" t="s">
        <v>1064</v>
      </c>
      <c r="K78" s="14" t="s">
        <v>1065</v>
      </c>
      <c r="L78" s="18">
        <f t="shared" si="8"/>
        <v>1.5833333333333366E-2</v>
      </c>
      <c r="M78">
        <f t="shared" si="9"/>
        <v>9</v>
      </c>
    </row>
    <row r="79" spans="1:13" x14ac:dyDescent="0.25">
      <c r="A79" s="11"/>
      <c r="B79" s="12"/>
      <c r="C79" s="12"/>
      <c r="D79" s="12"/>
      <c r="E79" s="12"/>
      <c r="F79" s="12"/>
      <c r="G79" s="9" t="s">
        <v>1066</v>
      </c>
      <c r="H79" s="9" t="s">
        <v>66</v>
      </c>
      <c r="I79" s="3" t="s">
        <v>887</v>
      </c>
      <c r="J79" s="13" t="s">
        <v>1067</v>
      </c>
      <c r="K79" s="14" t="s">
        <v>1068</v>
      </c>
      <c r="L79" s="18">
        <f t="shared" si="8"/>
        <v>2.2384259259259298E-2</v>
      </c>
      <c r="M79">
        <f t="shared" si="9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1069</v>
      </c>
      <c r="H80" s="9" t="s">
        <v>66</v>
      </c>
      <c r="I80" s="3" t="s">
        <v>887</v>
      </c>
      <c r="J80" s="13" t="s">
        <v>1070</v>
      </c>
      <c r="K80" s="14" t="s">
        <v>1071</v>
      </c>
      <c r="L80" s="18">
        <f t="shared" si="8"/>
        <v>1.6562500000000036E-2</v>
      </c>
      <c r="M80">
        <f t="shared" si="9"/>
        <v>12</v>
      </c>
    </row>
    <row r="81" spans="1:13" x14ac:dyDescent="0.25">
      <c r="A81" s="11"/>
      <c r="B81" s="12"/>
      <c r="C81" s="9" t="s">
        <v>95</v>
      </c>
      <c r="D81" s="9" t="s">
        <v>96</v>
      </c>
      <c r="E81" s="9" t="s">
        <v>96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1072</v>
      </c>
      <c r="H82" s="9" t="s">
        <v>66</v>
      </c>
      <c r="I82" s="3" t="s">
        <v>887</v>
      </c>
      <c r="J82" s="13" t="s">
        <v>1073</v>
      </c>
      <c r="K82" s="14" t="s">
        <v>1074</v>
      </c>
      <c r="L82" s="18">
        <f t="shared" si="8"/>
        <v>1.771990740740742E-2</v>
      </c>
      <c r="M82">
        <f t="shared" si="9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1075</v>
      </c>
      <c r="H83" s="9" t="s">
        <v>66</v>
      </c>
      <c r="I83" s="3" t="s">
        <v>887</v>
      </c>
      <c r="J83" s="13" t="s">
        <v>1076</v>
      </c>
      <c r="K83" s="14" t="s">
        <v>1077</v>
      </c>
      <c r="L83" s="18">
        <f t="shared" si="8"/>
        <v>1.1886574074074063E-2</v>
      </c>
      <c r="M83">
        <f t="shared" si="9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1078</v>
      </c>
      <c r="H84" s="9" t="s">
        <v>66</v>
      </c>
      <c r="I84" s="3" t="s">
        <v>887</v>
      </c>
      <c r="J84" s="13" t="s">
        <v>1079</v>
      </c>
      <c r="K84" s="14" t="s">
        <v>1080</v>
      </c>
      <c r="L84" s="18">
        <f t="shared" si="8"/>
        <v>1.6655092592592569E-2</v>
      </c>
      <c r="M84">
        <f t="shared" si="9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1081</v>
      </c>
      <c r="H85" s="9" t="s">
        <v>66</v>
      </c>
      <c r="I85" s="3" t="s">
        <v>887</v>
      </c>
      <c r="J85" s="13" t="s">
        <v>1082</v>
      </c>
      <c r="K85" s="14" t="s">
        <v>1083</v>
      </c>
      <c r="L85" s="18">
        <f t="shared" si="8"/>
        <v>1.8969907407407505E-2</v>
      </c>
      <c r="M85">
        <f t="shared" si="9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1084</v>
      </c>
      <c r="H86" s="9" t="s">
        <v>66</v>
      </c>
      <c r="I86" s="3" t="s">
        <v>887</v>
      </c>
      <c r="J86" s="13" t="s">
        <v>1085</v>
      </c>
      <c r="K86" s="14" t="s">
        <v>1086</v>
      </c>
      <c r="L86" s="18">
        <f t="shared" si="8"/>
        <v>1.9942129629629601E-2</v>
      </c>
      <c r="M86">
        <f t="shared" si="9"/>
        <v>13</v>
      </c>
    </row>
    <row r="87" spans="1:13" x14ac:dyDescent="0.25">
      <c r="A87" s="11"/>
      <c r="B87" s="12"/>
      <c r="C87" s="12"/>
      <c r="D87" s="12"/>
      <c r="E87" s="12"/>
      <c r="F87" s="12"/>
      <c r="G87" s="9" t="s">
        <v>1087</v>
      </c>
      <c r="H87" s="9" t="s">
        <v>66</v>
      </c>
      <c r="I87" s="3" t="s">
        <v>887</v>
      </c>
      <c r="J87" s="13" t="s">
        <v>1088</v>
      </c>
      <c r="K87" s="14" t="s">
        <v>1089</v>
      </c>
      <c r="L87" s="18">
        <f t="shared" si="8"/>
        <v>1.4537037037037015E-2</v>
      </c>
      <c r="M87">
        <f t="shared" si="9"/>
        <v>13</v>
      </c>
    </row>
    <row r="88" spans="1:13" x14ac:dyDescent="0.25">
      <c r="A88" s="11"/>
      <c r="B88" s="12"/>
      <c r="C88" s="12"/>
      <c r="D88" s="12"/>
      <c r="E88" s="12"/>
      <c r="F88" s="12"/>
      <c r="G88" s="9" t="s">
        <v>1090</v>
      </c>
      <c r="H88" s="9" t="s">
        <v>66</v>
      </c>
      <c r="I88" s="3" t="s">
        <v>887</v>
      </c>
      <c r="J88" s="13" t="s">
        <v>1091</v>
      </c>
      <c r="K88" s="14" t="s">
        <v>1092</v>
      </c>
      <c r="L88" s="18">
        <f t="shared" si="8"/>
        <v>2.0763888888888915E-2</v>
      </c>
      <c r="M88">
        <f t="shared" si="9"/>
        <v>14</v>
      </c>
    </row>
    <row r="89" spans="1:13" x14ac:dyDescent="0.25">
      <c r="A89" s="11"/>
      <c r="B89" s="12"/>
      <c r="C89" s="9" t="s">
        <v>243</v>
      </c>
      <c r="D89" s="9" t="s">
        <v>244</v>
      </c>
      <c r="E89" s="10" t="s">
        <v>12</v>
      </c>
      <c r="F89" s="5"/>
      <c r="G89" s="5"/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9" t="s">
        <v>245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1093</v>
      </c>
      <c r="H91" s="9" t="s">
        <v>66</v>
      </c>
      <c r="I91" s="3" t="s">
        <v>887</v>
      </c>
      <c r="J91" s="13" t="s">
        <v>1094</v>
      </c>
      <c r="K91" s="14" t="s">
        <v>1095</v>
      </c>
      <c r="L91" s="18">
        <f t="shared" si="8"/>
        <v>2.8587962962962954E-2</v>
      </c>
      <c r="M91">
        <f t="shared" si="9"/>
        <v>5</v>
      </c>
    </row>
    <row r="92" spans="1:13" x14ac:dyDescent="0.25">
      <c r="A92" s="11"/>
      <c r="B92" s="12"/>
      <c r="C92" s="12"/>
      <c r="D92" s="12"/>
      <c r="E92" s="12"/>
      <c r="F92" s="12"/>
      <c r="G92" s="9" t="s">
        <v>1096</v>
      </c>
      <c r="H92" s="9" t="s">
        <v>66</v>
      </c>
      <c r="I92" s="3" t="s">
        <v>887</v>
      </c>
      <c r="J92" s="13" t="s">
        <v>1097</v>
      </c>
      <c r="K92" s="14" t="s">
        <v>1098</v>
      </c>
      <c r="L92" s="18">
        <f t="shared" si="8"/>
        <v>1.8564814814814867E-2</v>
      </c>
      <c r="M92">
        <f t="shared" si="9"/>
        <v>14</v>
      </c>
    </row>
    <row r="93" spans="1:13" x14ac:dyDescent="0.25">
      <c r="A93" s="11"/>
      <c r="B93" s="12"/>
      <c r="C93" s="12"/>
      <c r="D93" s="12"/>
      <c r="E93" s="9" t="s">
        <v>255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1099</v>
      </c>
      <c r="H94" s="9" t="s">
        <v>66</v>
      </c>
      <c r="I94" s="3" t="s">
        <v>887</v>
      </c>
      <c r="J94" s="13" t="s">
        <v>1100</v>
      </c>
      <c r="K94" s="14" t="s">
        <v>1101</v>
      </c>
      <c r="L94" s="18">
        <f t="shared" si="8"/>
        <v>1.5983796296296315E-2</v>
      </c>
      <c r="M94">
        <f t="shared" si="9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1102</v>
      </c>
      <c r="H95" s="9" t="s">
        <v>66</v>
      </c>
      <c r="I95" s="3" t="s">
        <v>887</v>
      </c>
      <c r="J95" s="13" t="s">
        <v>1103</v>
      </c>
      <c r="K95" s="14" t="s">
        <v>1104</v>
      </c>
      <c r="L95" s="18">
        <f t="shared" si="8"/>
        <v>2.0937499999999942E-2</v>
      </c>
      <c r="M95">
        <f t="shared" si="9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1105</v>
      </c>
      <c r="H96" s="9" t="s">
        <v>66</v>
      </c>
      <c r="I96" s="3" t="s">
        <v>887</v>
      </c>
      <c r="J96" s="13" t="s">
        <v>1106</v>
      </c>
      <c r="K96" s="14" t="s">
        <v>1107</v>
      </c>
      <c r="L96" s="18">
        <f t="shared" si="8"/>
        <v>1.3912037037037084E-2</v>
      </c>
      <c r="M96">
        <f t="shared" si="9"/>
        <v>11</v>
      </c>
    </row>
    <row r="97" spans="1:13" x14ac:dyDescent="0.25">
      <c r="A97" s="11"/>
      <c r="B97" s="12"/>
      <c r="C97" s="12"/>
      <c r="D97" s="12"/>
      <c r="E97" s="12"/>
      <c r="F97" s="12"/>
      <c r="G97" s="9" t="s">
        <v>1108</v>
      </c>
      <c r="H97" s="9" t="s">
        <v>66</v>
      </c>
      <c r="I97" s="3" t="s">
        <v>887</v>
      </c>
      <c r="J97" s="13" t="s">
        <v>1109</v>
      </c>
      <c r="K97" s="14" t="s">
        <v>1110</v>
      </c>
      <c r="L97" s="18">
        <f t="shared" si="8"/>
        <v>2.1608796296296306E-2</v>
      </c>
      <c r="M97">
        <f t="shared" si="9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1111</v>
      </c>
      <c r="H98" s="9" t="s">
        <v>66</v>
      </c>
      <c r="I98" s="3" t="s">
        <v>887</v>
      </c>
      <c r="J98" s="13" t="s">
        <v>1112</v>
      </c>
      <c r="K98" s="14" t="s">
        <v>1113</v>
      </c>
      <c r="L98" s="18">
        <f t="shared" si="8"/>
        <v>1.8182870370370363E-2</v>
      </c>
      <c r="M98">
        <f t="shared" si="9"/>
        <v>14</v>
      </c>
    </row>
    <row r="99" spans="1:13" x14ac:dyDescent="0.25">
      <c r="A99" s="11"/>
      <c r="B99" s="12"/>
      <c r="C99" s="9" t="s">
        <v>560</v>
      </c>
      <c r="D99" s="9" t="s">
        <v>561</v>
      </c>
      <c r="E99" s="9" t="s">
        <v>561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1114</v>
      </c>
      <c r="H100" s="9" t="s">
        <v>66</v>
      </c>
      <c r="I100" s="3" t="s">
        <v>887</v>
      </c>
      <c r="J100" s="13" t="s">
        <v>1115</v>
      </c>
      <c r="K100" s="14" t="s">
        <v>1116</v>
      </c>
      <c r="L100" s="18">
        <f t="shared" si="8"/>
        <v>1.3912037037036917E-2</v>
      </c>
      <c r="M100">
        <f t="shared" si="9"/>
        <v>12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1117</v>
      </c>
      <c r="H101" s="9" t="s">
        <v>66</v>
      </c>
      <c r="I101" s="3" t="s">
        <v>887</v>
      </c>
      <c r="J101" s="13" t="s">
        <v>1118</v>
      </c>
      <c r="K101" s="14" t="s">
        <v>1119</v>
      </c>
      <c r="L101" s="18">
        <f t="shared" si="8"/>
        <v>2.4178240740740931E-2</v>
      </c>
      <c r="M101">
        <f t="shared" si="9"/>
        <v>16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1120</v>
      </c>
      <c r="H102" s="9" t="s">
        <v>66</v>
      </c>
      <c r="I102" s="3" t="s">
        <v>887</v>
      </c>
      <c r="J102" s="13" t="s">
        <v>1121</v>
      </c>
      <c r="K102" s="14" t="s">
        <v>1122</v>
      </c>
      <c r="L102" s="18">
        <f t="shared" si="8"/>
        <v>2.2777777777777786E-2</v>
      </c>
      <c r="M102">
        <f t="shared" si="9"/>
        <v>21</v>
      </c>
    </row>
    <row r="103" spans="1:13" x14ac:dyDescent="0.25">
      <c r="A103" s="11"/>
      <c r="B103" s="12"/>
      <c r="C103" s="9" t="s">
        <v>117</v>
      </c>
      <c r="D103" s="9" t="s">
        <v>118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118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1123</v>
      </c>
      <c r="H105" s="9" t="s">
        <v>66</v>
      </c>
      <c r="I105" s="3" t="s">
        <v>887</v>
      </c>
      <c r="J105" s="13" t="s">
        <v>1124</v>
      </c>
      <c r="K105" s="14" t="s">
        <v>1125</v>
      </c>
      <c r="L105" s="18">
        <f t="shared" si="8"/>
        <v>2.3541666666666683E-2</v>
      </c>
      <c r="M105">
        <f t="shared" si="9"/>
        <v>5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1126</v>
      </c>
      <c r="H106" s="9" t="s">
        <v>66</v>
      </c>
      <c r="I106" s="3" t="s">
        <v>887</v>
      </c>
      <c r="J106" s="13" t="s">
        <v>1127</v>
      </c>
      <c r="K106" s="14" t="s">
        <v>1128</v>
      </c>
      <c r="L106" s="18">
        <f t="shared" si="8"/>
        <v>9.98842592592597E-3</v>
      </c>
      <c r="M106">
        <f t="shared" si="9"/>
        <v>21</v>
      </c>
    </row>
    <row r="107" spans="1:13" x14ac:dyDescent="0.25">
      <c r="A107" s="11"/>
      <c r="B107" s="12"/>
      <c r="C107" s="12"/>
      <c r="D107" s="12"/>
      <c r="E107" s="9" t="s">
        <v>128</v>
      </c>
      <c r="F107" s="9" t="s">
        <v>15</v>
      </c>
      <c r="G107" s="9" t="s">
        <v>1129</v>
      </c>
      <c r="H107" s="9" t="s">
        <v>66</v>
      </c>
      <c r="I107" s="3" t="s">
        <v>887</v>
      </c>
      <c r="J107" s="28" t="s">
        <v>1130</v>
      </c>
      <c r="K107" s="29" t="s">
        <v>1131</v>
      </c>
      <c r="L107" s="30">
        <f t="shared" si="8"/>
        <v>1.2928240740740747E-2</v>
      </c>
      <c r="M107" s="31">
        <v>0</v>
      </c>
    </row>
    <row r="108" spans="1:13" x14ac:dyDescent="0.25">
      <c r="A108" s="11"/>
      <c r="B108" s="12"/>
      <c r="C108" s="9" t="s">
        <v>289</v>
      </c>
      <c r="D108" s="9" t="s">
        <v>290</v>
      </c>
      <c r="E108" s="9" t="s">
        <v>290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1132</v>
      </c>
      <c r="H109" s="9" t="s">
        <v>66</v>
      </c>
      <c r="I109" s="3" t="s">
        <v>887</v>
      </c>
      <c r="J109" s="13" t="s">
        <v>1133</v>
      </c>
      <c r="K109" s="14" t="s">
        <v>1134</v>
      </c>
      <c r="L109" s="18">
        <f t="shared" si="8"/>
        <v>1.741898148148148E-2</v>
      </c>
      <c r="M109">
        <f t="shared" si="9"/>
        <v>1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1135</v>
      </c>
      <c r="H110" s="9" t="s">
        <v>66</v>
      </c>
      <c r="I110" s="3" t="s">
        <v>887</v>
      </c>
      <c r="J110" s="13" t="s">
        <v>1136</v>
      </c>
      <c r="K110" s="14" t="s">
        <v>1137</v>
      </c>
      <c r="L110" s="18">
        <f t="shared" si="8"/>
        <v>1.3148148148148187E-2</v>
      </c>
      <c r="M110">
        <f t="shared" si="9"/>
        <v>5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1138</v>
      </c>
      <c r="H111" s="9" t="s">
        <v>66</v>
      </c>
      <c r="I111" s="3" t="s">
        <v>887</v>
      </c>
      <c r="J111" s="13" t="s">
        <v>1139</v>
      </c>
      <c r="K111" s="14" t="s">
        <v>1140</v>
      </c>
      <c r="L111" s="18">
        <f t="shared" si="8"/>
        <v>1.8958333333333299E-2</v>
      </c>
      <c r="M111">
        <f t="shared" si="9"/>
        <v>9</v>
      </c>
    </row>
    <row r="112" spans="1:13" x14ac:dyDescent="0.25">
      <c r="A112" s="11"/>
      <c r="B112" s="12"/>
      <c r="C112" s="9" t="s">
        <v>297</v>
      </c>
      <c r="D112" s="9" t="s">
        <v>298</v>
      </c>
      <c r="E112" s="9" t="s">
        <v>298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1141</v>
      </c>
      <c r="H113" s="9" t="s">
        <v>66</v>
      </c>
      <c r="I113" s="3" t="s">
        <v>887</v>
      </c>
      <c r="J113" s="13" t="s">
        <v>1142</v>
      </c>
      <c r="K113" s="14" t="s">
        <v>1143</v>
      </c>
      <c r="L113" s="18">
        <f t="shared" si="8"/>
        <v>2.4895833333333339E-2</v>
      </c>
      <c r="M113">
        <f t="shared" si="9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1144</v>
      </c>
      <c r="H114" s="9" t="s">
        <v>66</v>
      </c>
      <c r="I114" s="3" t="s">
        <v>887</v>
      </c>
      <c r="J114" s="13" t="s">
        <v>1145</v>
      </c>
      <c r="K114" s="14" t="s">
        <v>1146</v>
      </c>
      <c r="L114" s="18">
        <f t="shared" si="8"/>
        <v>1.7789351851851876E-2</v>
      </c>
      <c r="M114">
        <f t="shared" si="9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1147</v>
      </c>
      <c r="H115" s="9" t="s">
        <v>66</v>
      </c>
      <c r="I115" s="3" t="s">
        <v>887</v>
      </c>
      <c r="J115" s="13" t="s">
        <v>1148</v>
      </c>
      <c r="K115" s="14" t="s">
        <v>1149</v>
      </c>
      <c r="L115" s="18">
        <f t="shared" si="8"/>
        <v>1.2534722222222183E-2</v>
      </c>
      <c r="M115">
        <f t="shared" si="9"/>
        <v>18</v>
      </c>
    </row>
    <row r="116" spans="1:13" x14ac:dyDescent="0.25">
      <c r="A116" s="11"/>
      <c r="B116" s="12"/>
      <c r="C116" s="9" t="s">
        <v>143</v>
      </c>
      <c r="D116" s="9" t="s">
        <v>144</v>
      </c>
      <c r="E116" s="9" t="s">
        <v>144</v>
      </c>
      <c r="F116" s="9" t="s">
        <v>15</v>
      </c>
      <c r="G116" s="9" t="s">
        <v>1150</v>
      </c>
      <c r="H116" s="9" t="s">
        <v>66</v>
      </c>
      <c r="I116" s="3" t="s">
        <v>887</v>
      </c>
      <c r="J116" s="13" t="s">
        <v>1151</v>
      </c>
      <c r="K116" s="14" t="s">
        <v>1152</v>
      </c>
      <c r="L116" s="18">
        <f t="shared" si="8"/>
        <v>1.6620370370370396E-2</v>
      </c>
      <c r="M116">
        <f t="shared" si="9"/>
        <v>7</v>
      </c>
    </row>
    <row r="117" spans="1:13" x14ac:dyDescent="0.25">
      <c r="A117" s="11"/>
      <c r="B117" s="12"/>
      <c r="C117" s="9" t="s">
        <v>311</v>
      </c>
      <c r="D117" s="9" t="s">
        <v>312</v>
      </c>
      <c r="E117" s="10" t="s">
        <v>12</v>
      </c>
      <c r="F117" s="5"/>
      <c r="G117" s="5"/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9" t="s">
        <v>313</v>
      </c>
      <c r="F118" s="9" t="s">
        <v>15</v>
      </c>
      <c r="G118" s="9" t="s">
        <v>1153</v>
      </c>
      <c r="H118" s="9" t="s">
        <v>321</v>
      </c>
      <c r="I118" s="3" t="s">
        <v>887</v>
      </c>
      <c r="J118" s="13" t="s">
        <v>1154</v>
      </c>
      <c r="K118" s="14" t="s">
        <v>1155</v>
      </c>
      <c r="L118" s="18">
        <f t="shared" si="8"/>
        <v>2.2430555555555565E-2</v>
      </c>
      <c r="M118">
        <f t="shared" si="9"/>
        <v>5</v>
      </c>
    </row>
    <row r="119" spans="1:13" x14ac:dyDescent="0.25">
      <c r="A119" s="11"/>
      <c r="B119" s="12"/>
      <c r="C119" s="12"/>
      <c r="D119" s="12"/>
      <c r="E119" s="9" t="s">
        <v>312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1156</v>
      </c>
      <c r="H120" s="9" t="s">
        <v>66</v>
      </c>
      <c r="I120" s="3" t="s">
        <v>887</v>
      </c>
      <c r="J120" s="13" t="s">
        <v>1157</v>
      </c>
      <c r="K120" s="14" t="s">
        <v>1158</v>
      </c>
      <c r="L120" s="18">
        <f t="shared" si="8"/>
        <v>1.5266203703703685E-2</v>
      </c>
      <c r="M120">
        <f t="shared" si="9"/>
        <v>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1159</v>
      </c>
      <c r="H121" s="9" t="s">
        <v>321</v>
      </c>
      <c r="I121" s="3" t="s">
        <v>887</v>
      </c>
      <c r="J121" s="13" t="s">
        <v>1160</v>
      </c>
      <c r="K121" s="14" t="s">
        <v>1161</v>
      </c>
      <c r="L121" s="18">
        <f t="shared" si="8"/>
        <v>2.285879629629628E-2</v>
      </c>
      <c r="M121">
        <f t="shared" si="9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1162</v>
      </c>
      <c r="H122" s="9" t="s">
        <v>321</v>
      </c>
      <c r="I122" s="3" t="s">
        <v>887</v>
      </c>
      <c r="J122" s="13" t="s">
        <v>1163</v>
      </c>
      <c r="K122" s="14" t="s">
        <v>1164</v>
      </c>
      <c r="L122" s="18">
        <f t="shared" si="8"/>
        <v>2.0381944444444411E-2</v>
      </c>
      <c r="M122">
        <f t="shared" si="9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1165</v>
      </c>
      <c r="H123" s="9" t="s">
        <v>321</v>
      </c>
      <c r="I123" s="3" t="s">
        <v>887</v>
      </c>
      <c r="J123" s="13" t="s">
        <v>1166</v>
      </c>
      <c r="K123" s="14" t="s">
        <v>1167</v>
      </c>
      <c r="L123" s="18">
        <f t="shared" si="8"/>
        <v>1.6157407407407343E-2</v>
      </c>
      <c r="M123">
        <f t="shared" si="9"/>
        <v>17</v>
      </c>
    </row>
    <row r="124" spans="1:13" x14ac:dyDescent="0.25">
      <c r="A124" s="11"/>
      <c r="B124" s="12"/>
      <c r="C124" s="9" t="s">
        <v>1168</v>
      </c>
      <c r="D124" s="9" t="s">
        <v>1169</v>
      </c>
      <c r="E124" s="9" t="s">
        <v>1169</v>
      </c>
      <c r="F124" s="9" t="s">
        <v>15</v>
      </c>
      <c r="G124" s="9" t="s">
        <v>1170</v>
      </c>
      <c r="H124" s="9" t="s">
        <v>66</v>
      </c>
      <c r="I124" s="3" t="s">
        <v>887</v>
      </c>
      <c r="J124" s="13" t="s">
        <v>1171</v>
      </c>
      <c r="K124" s="14" t="s">
        <v>1172</v>
      </c>
      <c r="L124" s="18">
        <f t="shared" si="8"/>
        <v>1.7118055555555511E-2</v>
      </c>
      <c r="M124">
        <f t="shared" si="9"/>
        <v>8</v>
      </c>
    </row>
    <row r="125" spans="1:13" x14ac:dyDescent="0.25">
      <c r="A125" s="3" t="s">
        <v>398</v>
      </c>
      <c r="B125" s="9" t="s">
        <v>399</v>
      </c>
      <c r="C125" s="9" t="s">
        <v>857</v>
      </c>
      <c r="D125" s="9" t="s">
        <v>858</v>
      </c>
      <c r="E125" s="9" t="s">
        <v>858</v>
      </c>
      <c r="F125" s="9" t="s">
        <v>402</v>
      </c>
      <c r="G125" s="9" t="s">
        <v>1173</v>
      </c>
      <c r="H125" s="9" t="s">
        <v>66</v>
      </c>
      <c r="I125" s="3" t="s">
        <v>887</v>
      </c>
      <c r="J125" s="13" t="s">
        <v>1174</v>
      </c>
      <c r="K125" s="14" t="s">
        <v>1175</v>
      </c>
      <c r="L125" s="18">
        <f t="shared" si="8"/>
        <v>1.898148148148146E-2</v>
      </c>
      <c r="M125">
        <f t="shared" si="9"/>
        <v>5</v>
      </c>
    </row>
    <row r="126" spans="1:13" x14ac:dyDescent="0.25">
      <c r="A126" s="3" t="s">
        <v>419</v>
      </c>
      <c r="B126" s="9" t="s">
        <v>420</v>
      </c>
      <c r="C126" s="10" t="s">
        <v>12</v>
      </c>
      <c r="D126" s="5"/>
      <c r="E126" s="5"/>
      <c r="F126" s="5"/>
      <c r="G126" s="5"/>
      <c r="H126" s="5"/>
      <c r="I126" s="6"/>
      <c r="J126" s="7"/>
      <c r="K126" s="8"/>
    </row>
    <row r="127" spans="1:13" x14ac:dyDescent="0.25">
      <c r="A127" s="11"/>
      <c r="B127" s="12"/>
      <c r="C127" s="9" t="s">
        <v>427</v>
      </c>
      <c r="D127" s="9" t="s">
        <v>428</v>
      </c>
      <c r="E127" s="9" t="s">
        <v>1176</v>
      </c>
      <c r="F127" s="9" t="s">
        <v>15</v>
      </c>
      <c r="G127" s="9" t="s">
        <v>1177</v>
      </c>
      <c r="H127" s="9" t="s">
        <v>66</v>
      </c>
      <c r="I127" s="3" t="s">
        <v>887</v>
      </c>
      <c r="J127" s="13" t="s">
        <v>1178</v>
      </c>
      <c r="K127" s="14" t="s">
        <v>1179</v>
      </c>
      <c r="L127" s="18">
        <f t="shared" si="8"/>
        <v>1.4490740740740748E-2</v>
      </c>
      <c r="M127">
        <f t="shared" si="9"/>
        <v>13</v>
      </c>
    </row>
    <row r="128" spans="1:13" x14ac:dyDescent="0.25">
      <c r="A128" s="11"/>
      <c r="B128" s="12"/>
      <c r="C128" s="9" t="s">
        <v>444</v>
      </c>
      <c r="D128" s="9" t="s">
        <v>445</v>
      </c>
      <c r="E128" s="9" t="s">
        <v>446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1180</v>
      </c>
      <c r="H129" s="9" t="s">
        <v>66</v>
      </c>
      <c r="I129" s="3" t="s">
        <v>887</v>
      </c>
      <c r="J129" s="13" t="s">
        <v>1181</v>
      </c>
      <c r="K129" s="14" t="s">
        <v>1182</v>
      </c>
      <c r="L129" s="18">
        <f t="shared" si="8"/>
        <v>1.5694444444444455E-2</v>
      </c>
      <c r="M129">
        <f t="shared" si="9"/>
        <v>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1183</v>
      </c>
      <c r="H130" s="9" t="s">
        <v>66</v>
      </c>
      <c r="I130" s="3" t="s">
        <v>887</v>
      </c>
      <c r="J130" s="13" t="s">
        <v>1184</v>
      </c>
      <c r="K130" s="14" t="s">
        <v>1185</v>
      </c>
      <c r="L130" s="18">
        <f t="shared" si="8"/>
        <v>1.2905092592592649E-2</v>
      </c>
      <c r="M130">
        <f t="shared" si="9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1186</v>
      </c>
      <c r="H131" s="9" t="s">
        <v>66</v>
      </c>
      <c r="I131" s="3" t="s">
        <v>887</v>
      </c>
      <c r="J131" s="13" t="s">
        <v>1187</v>
      </c>
      <c r="K131" s="14" t="s">
        <v>1188</v>
      </c>
      <c r="L131" s="18">
        <f t="shared" ref="L131:L194" si="10">K131-J131</f>
        <v>1.9282407407407387E-2</v>
      </c>
      <c r="M131">
        <f t="shared" ref="M131:M194" si="11">HOUR(J131)</f>
        <v>12</v>
      </c>
    </row>
    <row r="132" spans="1:13" x14ac:dyDescent="0.25">
      <c r="A132" s="3" t="s">
        <v>442</v>
      </c>
      <c r="B132" s="9" t="s">
        <v>443</v>
      </c>
      <c r="C132" s="10" t="s">
        <v>12</v>
      </c>
      <c r="D132" s="5"/>
      <c r="E132" s="5"/>
      <c r="F132" s="5"/>
      <c r="G132" s="5"/>
      <c r="H132" s="5"/>
      <c r="I132" s="6"/>
      <c r="J132" s="7"/>
      <c r="K132" s="8"/>
    </row>
    <row r="133" spans="1:13" x14ac:dyDescent="0.25">
      <c r="A133" s="11"/>
      <c r="B133" s="12"/>
      <c r="C133" s="9" t="s">
        <v>1189</v>
      </c>
      <c r="D133" s="9" t="s">
        <v>1190</v>
      </c>
      <c r="E133" s="9" t="s">
        <v>1190</v>
      </c>
      <c r="F133" s="9" t="s">
        <v>15</v>
      </c>
      <c r="G133" s="9" t="s">
        <v>1191</v>
      </c>
      <c r="H133" s="9" t="s">
        <v>17</v>
      </c>
      <c r="I133" s="3" t="s">
        <v>887</v>
      </c>
      <c r="J133" s="13" t="s">
        <v>1192</v>
      </c>
      <c r="K133" s="14" t="s">
        <v>1193</v>
      </c>
      <c r="L133" s="18">
        <f t="shared" si="10"/>
        <v>1.6840277777777773E-2</v>
      </c>
      <c r="M133">
        <f t="shared" si="11"/>
        <v>4</v>
      </c>
    </row>
    <row r="134" spans="1:13" x14ac:dyDescent="0.25">
      <c r="A134" s="11"/>
      <c r="B134" s="12"/>
      <c r="C134" s="9" t="s">
        <v>1194</v>
      </c>
      <c r="D134" s="9" t="s">
        <v>1195</v>
      </c>
      <c r="E134" s="9" t="s">
        <v>1196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1197</v>
      </c>
      <c r="H135" s="9" t="s">
        <v>17</v>
      </c>
      <c r="I135" s="3" t="s">
        <v>887</v>
      </c>
      <c r="J135" s="13" t="s">
        <v>1198</v>
      </c>
      <c r="K135" s="14" t="s">
        <v>1199</v>
      </c>
      <c r="L135" s="18">
        <f t="shared" si="10"/>
        <v>1.6018518518518515E-2</v>
      </c>
      <c r="M135">
        <f t="shared" si="11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1200</v>
      </c>
      <c r="H136" s="9" t="s">
        <v>17</v>
      </c>
      <c r="I136" s="3" t="s">
        <v>887</v>
      </c>
      <c r="J136" s="13" t="s">
        <v>1201</v>
      </c>
      <c r="K136" s="14" t="s">
        <v>1202</v>
      </c>
      <c r="L136" s="18">
        <f t="shared" si="10"/>
        <v>2.1504629629629651E-2</v>
      </c>
      <c r="M136">
        <f t="shared" si="11"/>
        <v>5</v>
      </c>
    </row>
    <row r="137" spans="1:13" x14ac:dyDescent="0.25">
      <c r="A137" s="11"/>
      <c r="B137" s="12"/>
      <c r="C137" s="9" t="s">
        <v>1203</v>
      </c>
      <c r="D137" s="9" t="s">
        <v>1204</v>
      </c>
      <c r="E137" s="9" t="s">
        <v>1205</v>
      </c>
      <c r="F137" s="9" t="s">
        <v>15</v>
      </c>
      <c r="G137" s="9" t="s">
        <v>1206</v>
      </c>
      <c r="H137" s="9" t="s">
        <v>17</v>
      </c>
      <c r="I137" s="3" t="s">
        <v>887</v>
      </c>
      <c r="J137" s="13" t="s">
        <v>1207</v>
      </c>
      <c r="K137" s="14" t="s">
        <v>1208</v>
      </c>
      <c r="L137" s="18">
        <f t="shared" si="10"/>
        <v>1.5196759259259229E-2</v>
      </c>
      <c r="M137">
        <f t="shared" si="11"/>
        <v>14</v>
      </c>
    </row>
    <row r="138" spans="1:13" x14ac:dyDescent="0.25">
      <c r="A138" s="11"/>
      <c r="B138" s="12"/>
      <c r="C138" s="9" t="s">
        <v>444</v>
      </c>
      <c r="D138" s="9" t="s">
        <v>445</v>
      </c>
      <c r="E138" s="9" t="s">
        <v>446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1209</v>
      </c>
      <c r="H139" s="9" t="s">
        <v>17</v>
      </c>
      <c r="I139" s="3" t="s">
        <v>887</v>
      </c>
      <c r="J139" s="13" t="s">
        <v>698</v>
      </c>
      <c r="K139" s="14" t="s">
        <v>1210</v>
      </c>
      <c r="L139" s="18">
        <f t="shared" si="10"/>
        <v>1.5370370370370368E-2</v>
      </c>
      <c r="M139">
        <f t="shared" si="11"/>
        <v>9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1211</v>
      </c>
      <c r="H140" s="9" t="s">
        <v>17</v>
      </c>
      <c r="I140" s="3" t="s">
        <v>887</v>
      </c>
      <c r="J140" s="13" t="s">
        <v>1212</v>
      </c>
      <c r="K140" s="14" t="s">
        <v>1213</v>
      </c>
      <c r="L140" s="18">
        <f t="shared" si="10"/>
        <v>1.7569444444444415E-2</v>
      </c>
      <c r="M140">
        <f t="shared" si="11"/>
        <v>11</v>
      </c>
    </row>
    <row r="141" spans="1:13" x14ac:dyDescent="0.25">
      <c r="A141" s="11"/>
      <c r="B141" s="11"/>
      <c r="C141" s="11"/>
      <c r="D141" s="11"/>
      <c r="E141" s="11"/>
      <c r="F141" s="11"/>
      <c r="G141" s="3" t="s">
        <v>1214</v>
      </c>
      <c r="H141" s="3" t="s">
        <v>17</v>
      </c>
      <c r="I141" s="3" t="s">
        <v>887</v>
      </c>
      <c r="J141" s="15" t="s">
        <v>1215</v>
      </c>
      <c r="K141" s="16" t="s">
        <v>1216</v>
      </c>
      <c r="L141" s="18">
        <f t="shared" si="10"/>
        <v>1.4340277777777799E-2</v>
      </c>
      <c r="M141">
        <f t="shared" si="11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opLeftCell="K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1880</v>
      </c>
      <c r="M1" t="s">
        <v>1877</v>
      </c>
      <c r="O1" t="s">
        <v>1878</v>
      </c>
      <c r="P1" t="s">
        <v>1879</v>
      </c>
      <c r="Q1" t="s">
        <v>1881</v>
      </c>
      <c r="R1" t="s">
        <v>1882</v>
      </c>
      <c r="S1" t="s">
        <v>1883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5.125</v>
      </c>
      <c r="R2" s="19">
        <f>AVERAGEIF(M:M,O2,L:L)</f>
        <v>1.414351851851851E-2</v>
      </c>
      <c r="S2" s="18">
        <f>AVERAGEIF($R$2:$R$25, "&lt;&gt; 0")</f>
        <v>2.0558924537676038E-2</v>
      </c>
    </row>
    <row r="3" spans="1:19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5.125</v>
      </c>
      <c r="R3" s="19">
        <f t="shared" ref="R3:R25" si="1">AVERAGEIF(M:M,O3,L:L)</f>
        <v>1.2025462962962967E-2</v>
      </c>
      <c r="S3" s="18">
        <f t="shared" ref="S3:S25" si="2">AVERAGEIF($R$2:$R$25, "&lt;&gt; 0")</f>
        <v>2.0558924537676038E-2</v>
      </c>
    </row>
    <row r="4" spans="1:19" x14ac:dyDescent="0.25">
      <c r="A4" s="11"/>
      <c r="B4" s="12"/>
      <c r="C4" s="9" t="s">
        <v>26</v>
      </c>
      <c r="D4" s="9" t="s">
        <v>27</v>
      </c>
      <c r="E4" s="9" t="s">
        <v>27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5.125</v>
      </c>
      <c r="R4" s="19">
        <f t="shared" si="1"/>
        <v>1.3721064814814811E-2</v>
      </c>
      <c r="S4" s="18">
        <f t="shared" si="2"/>
        <v>2.0558924537676038E-2</v>
      </c>
    </row>
    <row r="5" spans="1:19" x14ac:dyDescent="0.25">
      <c r="A5" s="11"/>
      <c r="B5" s="12"/>
      <c r="C5" s="12"/>
      <c r="D5" s="12"/>
      <c r="E5" s="12"/>
      <c r="F5" s="12"/>
      <c r="G5" s="9" t="s">
        <v>1217</v>
      </c>
      <c r="H5" s="9" t="s">
        <v>17</v>
      </c>
      <c r="I5" s="3" t="s">
        <v>1218</v>
      </c>
      <c r="J5" s="13" t="s">
        <v>1219</v>
      </c>
      <c r="K5" s="14" t="s">
        <v>1220</v>
      </c>
      <c r="L5" s="18">
        <f t="shared" ref="L3:L66" si="3">K5-J5</f>
        <v>2.386574074074066E-2</v>
      </c>
      <c r="M5">
        <f t="shared" ref="M3:M66" si="4">HOUR(J5)</f>
        <v>12</v>
      </c>
      <c r="O5">
        <v>3</v>
      </c>
      <c r="P5">
        <f>COUNTIF(M:M,"3")</f>
        <v>3</v>
      </c>
      <c r="Q5">
        <f t="shared" si="0"/>
        <v>5.125</v>
      </c>
      <c r="R5" s="19">
        <f t="shared" si="1"/>
        <v>1.6716820987654323E-2</v>
      </c>
      <c r="S5" s="18">
        <f t="shared" si="2"/>
        <v>2.0558924537676038E-2</v>
      </c>
    </row>
    <row r="6" spans="1:19" x14ac:dyDescent="0.25">
      <c r="A6" s="11"/>
      <c r="B6" s="12"/>
      <c r="C6" s="12"/>
      <c r="D6" s="12"/>
      <c r="E6" s="12"/>
      <c r="F6" s="12"/>
      <c r="G6" s="9" t="s">
        <v>1221</v>
      </c>
      <c r="H6" s="9" t="s">
        <v>17</v>
      </c>
      <c r="I6" s="3" t="s">
        <v>1218</v>
      </c>
      <c r="J6" s="13" t="s">
        <v>1222</v>
      </c>
      <c r="K6" s="14" t="s">
        <v>1223</v>
      </c>
      <c r="L6" s="18">
        <f t="shared" si="3"/>
        <v>2.0081018518518512E-2</v>
      </c>
      <c r="M6">
        <f t="shared" si="4"/>
        <v>14</v>
      </c>
      <c r="O6">
        <v>4</v>
      </c>
      <c r="P6">
        <f>COUNTIF(M:M,"4")</f>
        <v>8</v>
      </c>
      <c r="Q6">
        <f t="shared" si="0"/>
        <v>5.125</v>
      </c>
      <c r="R6" s="19">
        <f t="shared" si="1"/>
        <v>1.6604456018518513E-2</v>
      </c>
      <c r="S6" s="18">
        <f t="shared" si="2"/>
        <v>2.0558924537676038E-2</v>
      </c>
    </row>
    <row r="7" spans="1:19" x14ac:dyDescent="0.25">
      <c r="A7" s="11"/>
      <c r="B7" s="12"/>
      <c r="C7" s="9" t="s">
        <v>469</v>
      </c>
      <c r="D7" s="9" t="s">
        <v>470</v>
      </c>
      <c r="E7" s="9" t="s">
        <v>470</v>
      </c>
      <c r="F7" s="9" t="s">
        <v>15</v>
      </c>
      <c r="G7" s="9" t="s">
        <v>1224</v>
      </c>
      <c r="H7" s="9" t="s">
        <v>392</v>
      </c>
      <c r="I7" s="3" t="s">
        <v>1218</v>
      </c>
      <c r="J7" s="13" t="s">
        <v>1225</v>
      </c>
      <c r="K7" s="14" t="s">
        <v>1226</v>
      </c>
      <c r="L7" s="18">
        <f t="shared" si="3"/>
        <v>4.3032407407407436E-2</v>
      </c>
      <c r="M7">
        <f t="shared" si="4"/>
        <v>9</v>
      </c>
      <c r="O7">
        <v>5</v>
      </c>
      <c r="P7">
        <f>COUNTIF(M:M,"5")</f>
        <v>7</v>
      </c>
      <c r="Q7">
        <f t="shared" si="0"/>
        <v>5.125</v>
      </c>
      <c r="R7" s="19">
        <f t="shared" si="1"/>
        <v>2.3902116402116404E-2</v>
      </c>
      <c r="S7" s="18">
        <f t="shared" si="2"/>
        <v>2.0558924537676038E-2</v>
      </c>
    </row>
    <row r="8" spans="1:19" x14ac:dyDescent="0.25">
      <c r="A8" s="11"/>
      <c r="B8" s="12"/>
      <c r="C8" s="9" t="s">
        <v>48</v>
      </c>
      <c r="D8" s="9" t="s">
        <v>49</v>
      </c>
      <c r="E8" s="9" t="s">
        <v>49</v>
      </c>
      <c r="F8" s="9" t="s">
        <v>15</v>
      </c>
      <c r="G8" s="9" t="s">
        <v>1227</v>
      </c>
      <c r="H8" s="9" t="s">
        <v>17</v>
      </c>
      <c r="I8" s="3" t="s">
        <v>1218</v>
      </c>
      <c r="J8" s="13" t="s">
        <v>1228</v>
      </c>
      <c r="K8" s="14" t="s">
        <v>1229</v>
      </c>
      <c r="L8" s="18">
        <f t="shared" si="3"/>
        <v>4.9583333333333313E-2</v>
      </c>
      <c r="M8">
        <f t="shared" si="4"/>
        <v>9</v>
      </c>
      <c r="O8">
        <v>6</v>
      </c>
      <c r="P8">
        <f>COUNTIF(M:M,"6")</f>
        <v>7</v>
      </c>
      <c r="Q8">
        <f t="shared" si="0"/>
        <v>5.125</v>
      </c>
      <c r="R8" s="19">
        <f t="shared" si="1"/>
        <v>2.4444444444444442E-2</v>
      </c>
      <c r="S8" s="18">
        <f t="shared" si="2"/>
        <v>2.0558924537676038E-2</v>
      </c>
    </row>
    <row r="9" spans="1:19" x14ac:dyDescent="0.25">
      <c r="A9" s="11"/>
      <c r="B9" s="12"/>
      <c r="C9" s="9" t="s">
        <v>311</v>
      </c>
      <c r="D9" s="9" t="s">
        <v>312</v>
      </c>
      <c r="E9" s="9" t="s">
        <v>313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12</v>
      </c>
      <c r="Q9">
        <f t="shared" si="0"/>
        <v>5.125</v>
      </c>
      <c r="R9" s="19">
        <f t="shared" si="1"/>
        <v>2.0695408950617295E-2</v>
      </c>
      <c r="S9" s="18">
        <f t="shared" si="2"/>
        <v>2.0558924537676038E-2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1230</v>
      </c>
      <c r="H10" s="9" t="s">
        <v>392</v>
      </c>
      <c r="I10" s="3" t="s">
        <v>1218</v>
      </c>
      <c r="J10" s="13" t="s">
        <v>1231</v>
      </c>
      <c r="K10" s="14" t="s">
        <v>1232</v>
      </c>
      <c r="L10" s="18">
        <f t="shared" si="3"/>
        <v>1.8807870370370378E-2</v>
      </c>
      <c r="M10">
        <f t="shared" si="4"/>
        <v>4</v>
      </c>
      <c r="O10">
        <v>8</v>
      </c>
      <c r="P10">
        <f>COUNTIF(M:M,"8")</f>
        <v>9</v>
      </c>
      <c r="Q10">
        <f t="shared" si="0"/>
        <v>5.125</v>
      </c>
      <c r="R10" s="19">
        <f t="shared" si="1"/>
        <v>3.0210905349794228E-2</v>
      </c>
      <c r="S10" s="18">
        <f t="shared" si="2"/>
        <v>2.0558924537676038E-2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1233</v>
      </c>
      <c r="H11" s="9" t="s">
        <v>392</v>
      </c>
      <c r="I11" s="3" t="s">
        <v>1218</v>
      </c>
      <c r="J11" s="13" t="s">
        <v>1234</v>
      </c>
      <c r="K11" s="14" t="s">
        <v>1235</v>
      </c>
      <c r="L11" s="18">
        <f t="shared" si="3"/>
        <v>4.5347222222222261E-2</v>
      </c>
      <c r="M11">
        <f t="shared" si="4"/>
        <v>10</v>
      </c>
      <c r="O11">
        <v>9</v>
      </c>
      <c r="P11">
        <f>COUNTIF(M:M,"9")</f>
        <v>12</v>
      </c>
      <c r="Q11">
        <f t="shared" si="0"/>
        <v>5.125</v>
      </c>
      <c r="R11" s="19">
        <f t="shared" si="1"/>
        <v>2.9930555555555554E-2</v>
      </c>
      <c r="S11" s="18">
        <f t="shared" si="2"/>
        <v>2.0558924537676038E-2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1236</v>
      </c>
      <c r="H12" s="9" t="s">
        <v>392</v>
      </c>
      <c r="I12" s="3" t="s">
        <v>1218</v>
      </c>
      <c r="J12" s="13" t="s">
        <v>1237</v>
      </c>
      <c r="K12" s="14" t="s">
        <v>1238</v>
      </c>
      <c r="L12" s="18">
        <f t="shared" si="3"/>
        <v>4.0266203703703651E-2</v>
      </c>
      <c r="M12">
        <f t="shared" si="4"/>
        <v>10</v>
      </c>
      <c r="O12">
        <v>10</v>
      </c>
      <c r="P12">
        <f>COUNTIF(M:M,"10")</f>
        <v>6</v>
      </c>
      <c r="Q12">
        <f t="shared" si="0"/>
        <v>5.125</v>
      </c>
      <c r="R12" s="19">
        <f t="shared" si="1"/>
        <v>3.3904320987654314E-2</v>
      </c>
      <c r="S12" s="18">
        <f t="shared" si="2"/>
        <v>2.0558924537676038E-2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1239</v>
      </c>
      <c r="H13" s="9" t="s">
        <v>17</v>
      </c>
      <c r="I13" s="3" t="s">
        <v>1218</v>
      </c>
      <c r="J13" s="13" t="s">
        <v>1240</v>
      </c>
      <c r="K13" s="14" t="s">
        <v>1241</v>
      </c>
      <c r="L13" s="18">
        <f t="shared" si="3"/>
        <v>2.3518518518518494E-2</v>
      </c>
      <c r="M13">
        <f t="shared" si="4"/>
        <v>15</v>
      </c>
      <c r="O13">
        <v>11</v>
      </c>
      <c r="P13">
        <f>COUNTIF(M:M,"11")</f>
        <v>10</v>
      </c>
      <c r="Q13">
        <f t="shared" si="0"/>
        <v>5.125</v>
      </c>
      <c r="R13" s="19">
        <f t="shared" si="1"/>
        <v>1.8953703703703705E-2</v>
      </c>
      <c r="S13" s="18">
        <f t="shared" si="2"/>
        <v>2.0558924537676038E-2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1242</v>
      </c>
      <c r="H14" s="9" t="s">
        <v>392</v>
      </c>
      <c r="I14" s="3" t="s">
        <v>1218</v>
      </c>
      <c r="J14" s="13" t="s">
        <v>1243</v>
      </c>
      <c r="K14" s="14" t="s">
        <v>1244</v>
      </c>
      <c r="L14" s="18">
        <f t="shared" si="3"/>
        <v>1.7326388888889044E-2</v>
      </c>
      <c r="M14">
        <f t="shared" si="4"/>
        <v>16</v>
      </c>
      <c r="O14">
        <v>12</v>
      </c>
      <c r="P14">
        <f>COUNTIF(M:M,"12")</f>
        <v>12</v>
      </c>
      <c r="Q14">
        <f t="shared" si="0"/>
        <v>5.125</v>
      </c>
      <c r="R14" s="19">
        <f t="shared" si="1"/>
        <v>2.6669560185185182E-2</v>
      </c>
      <c r="S14" s="18">
        <f t="shared" si="2"/>
        <v>2.0558924537676038E-2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1245</v>
      </c>
      <c r="H15" s="9" t="s">
        <v>392</v>
      </c>
      <c r="I15" s="3" t="s">
        <v>1218</v>
      </c>
      <c r="J15" s="13" t="s">
        <v>1246</v>
      </c>
      <c r="K15" s="14" t="s">
        <v>1247</v>
      </c>
      <c r="L15" s="18">
        <f t="shared" si="3"/>
        <v>2.2766203703703636E-2</v>
      </c>
      <c r="M15">
        <f t="shared" si="4"/>
        <v>21</v>
      </c>
      <c r="O15">
        <v>13</v>
      </c>
      <c r="P15">
        <f>COUNTIF(M:M,"13")</f>
        <v>6</v>
      </c>
      <c r="Q15">
        <f t="shared" si="0"/>
        <v>5.125</v>
      </c>
      <c r="R15" s="19">
        <f t="shared" si="1"/>
        <v>3.5694444444444452E-2</v>
      </c>
      <c r="S15" s="18">
        <f t="shared" si="2"/>
        <v>2.0558924537676038E-2</v>
      </c>
    </row>
    <row r="16" spans="1:19" x14ac:dyDescent="0.25">
      <c r="A16" s="11"/>
      <c r="B16" s="12"/>
      <c r="C16" s="9" t="s">
        <v>841</v>
      </c>
      <c r="D16" s="9" t="s">
        <v>842</v>
      </c>
      <c r="E16" s="9" t="s">
        <v>842</v>
      </c>
      <c r="F16" s="9" t="s">
        <v>15</v>
      </c>
      <c r="G16" s="9" t="s">
        <v>1248</v>
      </c>
      <c r="H16" s="9" t="s">
        <v>17</v>
      </c>
      <c r="I16" s="3" t="s">
        <v>1218</v>
      </c>
      <c r="J16" s="13" t="s">
        <v>1249</v>
      </c>
      <c r="K16" s="14" t="s">
        <v>1250</v>
      </c>
      <c r="L16" s="18">
        <f t="shared" si="3"/>
        <v>2.634259259259264E-2</v>
      </c>
      <c r="M16">
        <f t="shared" si="4"/>
        <v>8</v>
      </c>
      <c r="O16">
        <v>14</v>
      </c>
      <c r="P16">
        <f>COUNTIF(M:M,"14")</f>
        <v>7</v>
      </c>
      <c r="Q16">
        <f t="shared" si="0"/>
        <v>5.125</v>
      </c>
      <c r="R16" s="19">
        <f t="shared" si="1"/>
        <v>1.6198743386243386E-2</v>
      </c>
      <c r="S16" s="18">
        <f t="shared" si="2"/>
        <v>2.0558924537676038E-2</v>
      </c>
    </row>
    <row r="17" spans="1:19" x14ac:dyDescent="0.25">
      <c r="A17" s="3" t="s">
        <v>10</v>
      </c>
      <c r="B17" s="9" t="s">
        <v>11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5</v>
      </c>
      <c r="Q17">
        <f t="shared" si="0"/>
        <v>5.125</v>
      </c>
      <c r="R17" s="19">
        <f t="shared" si="1"/>
        <v>2.1750000000000002E-2</v>
      </c>
      <c r="S17" s="18">
        <f t="shared" si="2"/>
        <v>2.0558924537676038E-2</v>
      </c>
    </row>
    <row r="18" spans="1:19" x14ac:dyDescent="0.25">
      <c r="A18" s="11"/>
      <c r="B18" s="12"/>
      <c r="C18" s="9" t="s">
        <v>21</v>
      </c>
      <c r="D18" s="9" t="s">
        <v>22</v>
      </c>
      <c r="E18" s="9" t="s">
        <v>22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3</v>
      </c>
      <c r="Q18">
        <f t="shared" si="0"/>
        <v>5.125</v>
      </c>
      <c r="R18" s="19">
        <f t="shared" si="1"/>
        <v>1.8819444444444462E-2</v>
      </c>
      <c r="S18" s="18">
        <f t="shared" si="2"/>
        <v>2.0558924537676038E-2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1251</v>
      </c>
      <c r="H19" s="9" t="s">
        <v>17</v>
      </c>
      <c r="I19" s="3" t="s">
        <v>1218</v>
      </c>
      <c r="J19" s="13" t="s">
        <v>1252</v>
      </c>
      <c r="K19" s="14" t="s">
        <v>1253</v>
      </c>
      <c r="L19" s="18">
        <f t="shared" si="3"/>
        <v>1.9791666666666652E-2</v>
      </c>
      <c r="M19">
        <f t="shared" si="4"/>
        <v>8</v>
      </c>
      <c r="O19">
        <v>17</v>
      </c>
      <c r="P19">
        <f>COUNTIF(M:M,"17")</f>
        <v>3</v>
      </c>
      <c r="Q19">
        <f t="shared" si="0"/>
        <v>5.125</v>
      </c>
      <c r="R19" s="19">
        <f t="shared" si="1"/>
        <v>1.7272376543209827E-2</v>
      </c>
      <c r="S19" s="18">
        <f t="shared" si="2"/>
        <v>2.0558924537676038E-2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1254</v>
      </c>
      <c r="H20" s="9" t="s">
        <v>17</v>
      </c>
      <c r="I20" s="3" t="s">
        <v>1218</v>
      </c>
      <c r="J20" s="13" t="s">
        <v>1255</v>
      </c>
      <c r="K20" s="14" t="s">
        <v>1256</v>
      </c>
      <c r="L20" s="18">
        <f t="shared" si="3"/>
        <v>1.7488425925925921E-2</v>
      </c>
      <c r="M20">
        <f t="shared" si="4"/>
        <v>11</v>
      </c>
      <c r="O20">
        <v>18</v>
      </c>
      <c r="P20">
        <f>COUNTIF(M:M,"18")</f>
        <v>4</v>
      </c>
      <c r="Q20">
        <f t="shared" si="0"/>
        <v>5.125</v>
      </c>
      <c r="R20" s="19">
        <f t="shared" si="1"/>
        <v>1.6631944444444463E-2</v>
      </c>
      <c r="S20" s="18">
        <f t="shared" si="2"/>
        <v>2.0558924537676038E-2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1257</v>
      </c>
      <c r="H21" s="9" t="s">
        <v>17</v>
      </c>
      <c r="I21" s="3" t="s">
        <v>1218</v>
      </c>
      <c r="J21" s="13" t="s">
        <v>1258</v>
      </c>
      <c r="K21" s="14" t="s">
        <v>1259</v>
      </c>
      <c r="L21" s="18">
        <f t="shared" si="3"/>
        <v>1.8634259259259212E-2</v>
      </c>
      <c r="M21">
        <f t="shared" si="4"/>
        <v>14</v>
      </c>
      <c r="O21" s="25">
        <v>19</v>
      </c>
      <c r="P21" s="25">
        <f>COUNTIF(M:M,"19")</f>
        <v>0</v>
      </c>
      <c r="Q21" s="25">
        <f t="shared" si="0"/>
        <v>5.125</v>
      </c>
      <c r="R21" s="26">
        <v>0</v>
      </c>
      <c r="S21" s="18">
        <f t="shared" si="2"/>
        <v>2.0558924537676038E-2</v>
      </c>
    </row>
    <row r="22" spans="1:19" x14ac:dyDescent="0.25">
      <c r="A22" s="11"/>
      <c r="B22" s="12"/>
      <c r="C22" s="9" t="s">
        <v>469</v>
      </c>
      <c r="D22" s="9" t="s">
        <v>470</v>
      </c>
      <c r="E22" s="9" t="s">
        <v>470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5.125</v>
      </c>
      <c r="R22" s="19">
        <f t="shared" si="1"/>
        <v>1.1157407407407338E-2</v>
      </c>
      <c r="S22" s="18">
        <f t="shared" si="2"/>
        <v>2.0558924537676038E-2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1260</v>
      </c>
      <c r="H23" s="9" t="s">
        <v>392</v>
      </c>
      <c r="I23" s="3" t="s">
        <v>1218</v>
      </c>
      <c r="J23" s="13" t="s">
        <v>1261</v>
      </c>
      <c r="K23" s="14" t="s">
        <v>1262</v>
      </c>
      <c r="L23" s="18">
        <f t="shared" si="3"/>
        <v>2.2326388888888909E-2</v>
      </c>
      <c r="M23">
        <f t="shared" si="4"/>
        <v>5</v>
      </c>
      <c r="O23">
        <v>21</v>
      </c>
      <c r="P23">
        <f>COUNTIF(M:M,"21")</f>
        <v>2</v>
      </c>
      <c r="Q23">
        <f t="shared" si="0"/>
        <v>5.125</v>
      </c>
      <c r="R23" s="19">
        <f t="shared" si="1"/>
        <v>1.7447916666666619E-2</v>
      </c>
      <c r="S23" s="18">
        <f t="shared" si="2"/>
        <v>2.0558924537676038E-2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1263</v>
      </c>
      <c r="H24" s="9" t="s">
        <v>392</v>
      </c>
      <c r="I24" s="3" t="s">
        <v>1218</v>
      </c>
      <c r="J24" s="13" t="s">
        <v>1264</v>
      </c>
      <c r="K24" s="14" t="s">
        <v>1265</v>
      </c>
      <c r="L24" s="18">
        <f t="shared" si="3"/>
        <v>1.3391203703703614E-2</v>
      </c>
      <c r="M24">
        <f t="shared" si="4"/>
        <v>14</v>
      </c>
      <c r="O24">
        <v>22</v>
      </c>
      <c r="P24">
        <f>COUNTIF(M:M,"22")</f>
        <v>1</v>
      </c>
      <c r="Q24">
        <f t="shared" si="0"/>
        <v>5.125</v>
      </c>
      <c r="R24" s="19">
        <f t="shared" si="1"/>
        <v>2.4108796296296253E-2</v>
      </c>
      <c r="S24" s="18">
        <f t="shared" si="2"/>
        <v>2.0558924537676038E-2</v>
      </c>
    </row>
    <row r="25" spans="1:19" x14ac:dyDescent="0.25">
      <c r="A25" s="11"/>
      <c r="B25" s="12"/>
      <c r="C25" s="9" t="s">
        <v>117</v>
      </c>
      <c r="D25" s="9" t="s">
        <v>118</v>
      </c>
      <c r="E25" s="9" t="s">
        <v>118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5.125</v>
      </c>
      <c r="R25" s="19">
        <f t="shared" si="1"/>
        <v>1.185185185185178E-2</v>
      </c>
      <c r="S25" s="18">
        <f t="shared" si="2"/>
        <v>2.0558924537676038E-2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1266</v>
      </c>
      <c r="H26" s="9" t="s">
        <v>17</v>
      </c>
      <c r="I26" s="3" t="s">
        <v>1218</v>
      </c>
      <c r="J26" s="13" t="s">
        <v>1267</v>
      </c>
      <c r="K26" s="14" t="s">
        <v>196</v>
      </c>
      <c r="L26" s="18">
        <f t="shared" si="3"/>
        <v>1.2905092592592593E-2</v>
      </c>
      <c r="M26">
        <f t="shared" si="4"/>
        <v>3</v>
      </c>
      <c r="R26" s="20"/>
    </row>
    <row r="27" spans="1:19" x14ac:dyDescent="0.25">
      <c r="A27" s="11"/>
      <c r="B27" s="12"/>
      <c r="C27" s="12"/>
      <c r="D27" s="12"/>
      <c r="E27" s="12"/>
      <c r="F27" s="12"/>
      <c r="G27" s="9" t="s">
        <v>1268</v>
      </c>
      <c r="H27" s="9" t="s">
        <v>17</v>
      </c>
      <c r="I27" s="3" t="s">
        <v>1218</v>
      </c>
      <c r="J27" s="13" t="s">
        <v>1269</v>
      </c>
      <c r="K27" s="14" t="s">
        <v>485</v>
      </c>
      <c r="L27" s="18">
        <f t="shared" si="3"/>
        <v>1.2928240740740726E-2</v>
      </c>
      <c r="M27">
        <f t="shared" si="4"/>
        <v>6</v>
      </c>
    </row>
    <row r="28" spans="1:19" x14ac:dyDescent="0.25">
      <c r="A28" s="11"/>
      <c r="B28" s="12"/>
      <c r="C28" s="12"/>
      <c r="D28" s="12"/>
      <c r="E28" s="12"/>
      <c r="F28" s="12"/>
      <c r="G28" s="9" t="s">
        <v>1270</v>
      </c>
      <c r="H28" s="9" t="s">
        <v>17</v>
      </c>
      <c r="I28" s="3" t="s">
        <v>1218</v>
      </c>
      <c r="J28" s="13" t="s">
        <v>1271</v>
      </c>
      <c r="K28" s="14" t="s">
        <v>1272</v>
      </c>
      <c r="L28" s="18">
        <f t="shared" si="3"/>
        <v>2.0000000000000018E-2</v>
      </c>
      <c r="M28">
        <f t="shared" si="4"/>
        <v>7</v>
      </c>
      <c r="O28" s="13" t="s">
        <v>1361</v>
      </c>
      <c r="P28" s="14" t="s">
        <v>1362</v>
      </c>
      <c r="Q28" s="18">
        <f t="shared" ref="Q28" si="5">P28-O28</f>
        <v>1.414351851851851E-2</v>
      </c>
      <c r="R28">
        <v>0</v>
      </c>
    </row>
    <row r="29" spans="1:19" x14ac:dyDescent="0.25">
      <c r="A29" s="11"/>
      <c r="B29" s="12"/>
      <c r="C29" s="9" t="s">
        <v>37</v>
      </c>
      <c r="D29" s="9" t="s">
        <v>38</v>
      </c>
      <c r="E29" s="9" t="s">
        <v>38</v>
      </c>
      <c r="F29" s="9" t="s">
        <v>15</v>
      </c>
      <c r="G29" s="9" t="s">
        <v>1273</v>
      </c>
      <c r="H29" s="9" t="s">
        <v>17</v>
      </c>
      <c r="I29" s="3" t="s">
        <v>1218</v>
      </c>
      <c r="J29" s="13" t="s">
        <v>1274</v>
      </c>
      <c r="K29" s="14" t="s">
        <v>1275</v>
      </c>
      <c r="L29" s="18">
        <f t="shared" si="3"/>
        <v>2.8738425925925959E-2</v>
      </c>
      <c r="M29">
        <f t="shared" si="4"/>
        <v>7</v>
      </c>
    </row>
    <row r="30" spans="1:19" x14ac:dyDescent="0.25">
      <c r="A30" s="11"/>
      <c r="B30" s="12"/>
      <c r="C30" s="9" t="s">
        <v>42</v>
      </c>
      <c r="D30" s="9" t="s">
        <v>43</v>
      </c>
      <c r="E30" s="9" t="s">
        <v>44</v>
      </c>
      <c r="F30" s="9" t="s">
        <v>15</v>
      </c>
      <c r="G30" s="9" t="s">
        <v>1276</v>
      </c>
      <c r="H30" s="9" t="s">
        <v>17</v>
      </c>
      <c r="I30" s="3" t="s">
        <v>1218</v>
      </c>
      <c r="J30" s="13" t="s">
        <v>1277</v>
      </c>
      <c r="K30" s="14" t="s">
        <v>1278</v>
      </c>
      <c r="L30" s="18">
        <f t="shared" si="3"/>
        <v>1.7650462962962965E-2</v>
      </c>
      <c r="M30">
        <f t="shared" si="4"/>
        <v>9</v>
      </c>
      <c r="O30" s="13" t="s">
        <v>1369</v>
      </c>
      <c r="P30" s="17" t="s">
        <v>1885</v>
      </c>
      <c r="Q30" s="18">
        <f t="shared" ref="Q30" si="6">P30-O30</f>
        <v>1.185185185185178E-2</v>
      </c>
      <c r="R30">
        <f t="shared" ref="R30" si="7">HOUR(O30)</f>
        <v>23</v>
      </c>
    </row>
    <row r="31" spans="1:19" x14ac:dyDescent="0.25">
      <c r="A31" s="11"/>
      <c r="B31" s="12"/>
      <c r="C31" s="9" t="s">
        <v>1279</v>
      </c>
      <c r="D31" s="9" t="s">
        <v>1280</v>
      </c>
      <c r="E31" s="9" t="s">
        <v>1280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1281</v>
      </c>
      <c r="H32" s="9" t="s">
        <v>17</v>
      </c>
      <c r="I32" s="3" t="s">
        <v>1218</v>
      </c>
      <c r="J32" s="13" t="s">
        <v>1282</v>
      </c>
      <c r="K32" s="14" t="s">
        <v>1283</v>
      </c>
      <c r="L32" s="18">
        <f t="shared" si="3"/>
        <v>2.2685185185185142E-2</v>
      </c>
      <c r="M32">
        <f t="shared" si="4"/>
        <v>11</v>
      </c>
    </row>
    <row r="33" spans="1:13" x14ac:dyDescent="0.25">
      <c r="A33" s="11"/>
      <c r="B33" s="12"/>
      <c r="C33" s="12"/>
      <c r="D33" s="12"/>
      <c r="E33" s="12"/>
      <c r="F33" s="12"/>
      <c r="G33" s="9" t="s">
        <v>1284</v>
      </c>
      <c r="H33" s="9" t="s">
        <v>17</v>
      </c>
      <c r="I33" s="3" t="s">
        <v>1218</v>
      </c>
      <c r="J33" s="13" t="s">
        <v>1285</v>
      </c>
      <c r="K33" s="14" t="s">
        <v>1286</v>
      </c>
      <c r="L33" s="18">
        <f t="shared" si="3"/>
        <v>1.4050925925925939E-2</v>
      </c>
      <c r="M33">
        <f t="shared" si="4"/>
        <v>14</v>
      </c>
    </row>
    <row r="34" spans="1:13" x14ac:dyDescent="0.25">
      <c r="A34" s="11"/>
      <c r="B34" s="12"/>
      <c r="C34" s="9" t="s">
        <v>501</v>
      </c>
      <c r="D34" s="9" t="s">
        <v>502</v>
      </c>
      <c r="E34" s="9" t="s">
        <v>502</v>
      </c>
      <c r="F34" s="9" t="s">
        <v>15</v>
      </c>
      <c r="G34" s="9" t="s">
        <v>1287</v>
      </c>
      <c r="H34" s="9" t="s">
        <v>392</v>
      </c>
      <c r="I34" s="3" t="s">
        <v>1218</v>
      </c>
      <c r="J34" s="13" t="s">
        <v>1288</v>
      </c>
      <c r="K34" s="14" t="s">
        <v>1289</v>
      </c>
      <c r="L34" s="18">
        <f t="shared" si="3"/>
        <v>2.9548611111111067E-2</v>
      </c>
      <c r="M34">
        <f t="shared" si="4"/>
        <v>15</v>
      </c>
    </row>
    <row r="35" spans="1:13" x14ac:dyDescent="0.25">
      <c r="A35" s="11"/>
      <c r="B35" s="12"/>
      <c r="C35" s="9" t="s">
        <v>1290</v>
      </c>
      <c r="D35" s="9" t="s">
        <v>1291</v>
      </c>
      <c r="E35" s="9" t="s">
        <v>1291</v>
      </c>
      <c r="F35" s="9" t="s">
        <v>15</v>
      </c>
      <c r="G35" s="9" t="s">
        <v>1292</v>
      </c>
      <c r="H35" s="9" t="s">
        <v>392</v>
      </c>
      <c r="I35" s="3" t="s">
        <v>1218</v>
      </c>
      <c r="J35" s="13" t="s">
        <v>1293</v>
      </c>
      <c r="K35" s="14" t="s">
        <v>1294</v>
      </c>
      <c r="L35" s="18">
        <f t="shared" si="3"/>
        <v>4.731481481481481E-2</v>
      </c>
      <c r="M35">
        <f t="shared" si="4"/>
        <v>9</v>
      </c>
    </row>
    <row r="36" spans="1:13" x14ac:dyDescent="0.25">
      <c r="A36" s="11"/>
      <c r="B36" s="12"/>
      <c r="C36" s="9" t="s">
        <v>506</v>
      </c>
      <c r="D36" s="9" t="s">
        <v>507</v>
      </c>
      <c r="E36" s="9" t="s">
        <v>507</v>
      </c>
      <c r="F36" s="9" t="s">
        <v>15</v>
      </c>
      <c r="G36" s="9" t="s">
        <v>1295</v>
      </c>
      <c r="H36" s="9" t="s">
        <v>17</v>
      </c>
      <c r="I36" s="3" t="s">
        <v>1218</v>
      </c>
      <c r="J36" s="13" t="s">
        <v>1296</v>
      </c>
      <c r="K36" s="14" t="s">
        <v>1297</v>
      </c>
      <c r="L36" s="18">
        <f t="shared" si="3"/>
        <v>2.0520833333333321E-2</v>
      </c>
      <c r="M36">
        <f t="shared" si="4"/>
        <v>11</v>
      </c>
    </row>
    <row r="37" spans="1:13" x14ac:dyDescent="0.25">
      <c r="A37" s="3" t="s">
        <v>61</v>
      </c>
      <c r="B37" s="9" t="s">
        <v>62</v>
      </c>
      <c r="C37" s="10" t="s">
        <v>12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160</v>
      </c>
      <c r="D38" s="9" t="s">
        <v>161</v>
      </c>
      <c r="E38" s="9" t="s">
        <v>511</v>
      </c>
      <c r="F38" s="9" t="s">
        <v>15</v>
      </c>
      <c r="G38" s="9" t="s">
        <v>1298</v>
      </c>
      <c r="H38" s="9" t="s">
        <v>513</v>
      </c>
      <c r="I38" s="3" t="s">
        <v>1218</v>
      </c>
      <c r="J38" s="13" t="s">
        <v>1299</v>
      </c>
      <c r="K38" s="14" t="s">
        <v>1300</v>
      </c>
      <c r="L38" s="18">
        <f t="shared" si="3"/>
        <v>1.6504629629629619E-2</v>
      </c>
      <c r="M38">
        <f t="shared" si="4"/>
        <v>5</v>
      </c>
    </row>
    <row r="39" spans="1:13" x14ac:dyDescent="0.25">
      <c r="A39" s="11"/>
      <c r="B39" s="12"/>
      <c r="C39" s="9" t="s">
        <v>63</v>
      </c>
      <c r="D39" s="9" t="s">
        <v>64</v>
      </c>
      <c r="E39" s="9" t="s">
        <v>64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1301</v>
      </c>
      <c r="H40" s="9" t="s">
        <v>66</v>
      </c>
      <c r="I40" s="3" t="s">
        <v>1218</v>
      </c>
      <c r="J40" s="13" t="s">
        <v>1302</v>
      </c>
      <c r="K40" s="14" t="s">
        <v>1303</v>
      </c>
      <c r="L40" s="18">
        <f t="shared" si="3"/>
        <v>1.4456018518518521E-2</v>
      </c>
      <c r="M40">
        <f t="shared" si="4"/>
        <v>2</v>
      </c>
    </row>
    <row r="41" spans="1:13" x14ac:dyDescent="0.25">
      <c r="A41" s="11"/>
      <c r="B41" s="12"/>
      <c r="C41" s="12"/>
      <c r="D41" s="12"/>
      <c r="E41" s="12"/>
      <c r="F41" s="12"/>
      <c r="G41" s="9" t="s">
        <v>1304</v>
      </c>
      <c r="H41" s="9" t="s">
        <v>66</v>
      </c>
      <c r="I41" s="3" t="s">
        <v>1218</v>
      </c>
      <c r="J41" s="13" t="s">
        <v>1305</v>
      </c>
      <c r="K41" s="14" t="s">
        <v>1306</v>
      </c>
      <c r="L41" s="18">
        <f t="shared" si="3"/>
        <v>2.4097222222222214E-2</v>
      </c>
      <c r="M41">
        <f t="shared" si="4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1307</v>
      </c>
      <c r="H42" s="9" t="s">
        <v>66</v>
      </c>
      <c r="I42" s="3" t="s">
        <v>1218</v>
      </c>
      <c r="J42" s="13" t="s">
        <v>1308</v>
      </c>
      <c r="K42" s="14" t="s">
        <v>1309</v>
      </c>
      <c r="L42" s="18">
        <f t="shared" si="3"/>
        <v>2.9826388888888888E-2</v>
      </c>
      <c r="M42">
        <f t="shared" si="4"/>
        <v>5</v>
      </c>
    </row>
    <row r="43" spans="1:13" x14ac:dyDescent="0.25">
      <c r="A43" s="11"/>
      <c r="B43" s="12"/>
      <c r="C43" s="12"/>
      <c r="D43" s="12"/>
      <c r="E43" s="12"/>
      <c r="F43" s="12"/>
      <c r="G43" s="9" t="s">
        <v>1310</v>
      </c>
      <c r="H43" s="9" t="s">
        <v>66</v>
      </c>
      <c r="I43" s="3" t="s">
        <v>1218</v>
      </c>
      <c r="J43" s="13" t="s">
        <v>1311</v>
      </c>
      <c r="K43" s="14" t="s">
        <v>1312</v>
      </c>
      <c r="L43" s="18">
        <f t="shared" si="3"/>
        <v>3.6851851851851802E-2</v>
      </c>
      <c r="M43">
        <f t="shared" si="4"/>
        <v>9</v>
      </c>
    </row>
    <row r="44" spans="1:13" x14ac:dyDescent="0.25">
      <c r="A44" s="11"/>
      <c r="B44" s="12"/>
      <c r="C44" s="12"/>
      <c r="D44" s="12"/>
      <c r="E44" s="12"/>
      <c r="F44" s="12"/>
      <c r="G44" s="9" t="s">
        <v>1313</v>
      </c>
      <c r="H44" s="9" t="s">
        <v>66</v>
      </c>
      <c r="I44" s="3" t="s">
        <v>1218</v>
      </c>
      <c r="J44" s="13" t="s">
        <v>1314</v>
      </c>
      <c r="K44" s="14" t="s">
        <v>1315</v>
      </c>
      <c r="L44" s="18">
        <f t="shared" si="3"/>
        <v>1.8553240740740773E-2</v>
      </c>
      <c r="M44">
        <f t="shared" si="4"/>
        <v>11</v>
      </c>
    </row>
    <row r="45" spans="1:13" x14ac:dyDescent="0.25">
      <c r="A45" s="11"/>
      <c r="B45" s="12"/>
      <c r="C45" s="12"/>
      <c r="D45" s="12"/>
      <c r="E45" s="12"/>
      <c r="F45" s="12"/>
      <c r="G45" s="9" t="s">
        <v>1316</v>
      </c>
      <c r="H45" s="9" t="s">
        <v>66</v>
      </c>
      <c r="I45" s="3" t="s">
        <v>1218</v>
      </c>
      <c r="J45" s="13" t="s">
        <v>1317</v>
      </c>
      <c r="K45" s="14" t="s">
        <v>1318</v>
      </c>
      <c r="L45" s="18">
        <f t="shared" si="3"/>
        <v>1.4629629629629659E-2</v>
      </c>
      <c r="M45">
        <f t="shared" si="4"/>
        <v>13</v>
      </c>
    </row>
    <row r="46" spans="1:13" x14ac:dyDescent="0.25">
      <c r="A46" s="11"/>
      <c r="B46" s="12"/>
      <c r="C46" s="9" t="s">
        <v>95</v>
      </c>
      <c r="D46" s="9" t="s">
        <v>96</v>
      </c>
      <c r="E46" s="9" t="s">
        <v>96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1319</v>
      </c>
      <c r="H47" s="9" t="s">
        <v>66</v>
      </c>
      <c r="I47" s="3" t="s">
        <v>1218</v>
      </c>
      <c r="J47" s="13" t="s">
        <v>1320</v>
      </c>
      <c r="K47" s="14" t="s">
        <v>1321</v>
      </c>
      <c r="L47" s="18">
        <f t="shared" si="3"/>
        <v>1.652777777777778E-2</v>
      </c>
      <c r="M47">
        <f t="shared" si="4"/>
        <v>4</v>
      </c>
    </row>
    <row r="48" spans="1:13" x14ac:dyDescent="0.25">
      <c r="A48" s="11"/>
      <c r="B48" s="12"/>
      <c r="C48" s="12"/>
      <c r="D48" s="12"/>
      <c r="E48" s="12"/>
      <c r="F48" s="12"/>
      <c r="G48" s="9" t="s">
        <v>1322</v>
      </c>
      <c r="H48" s="9" t="s">
        <v>66</v>
      </c>
      <c r="I48" s="3" t="s">
        <v>1218</v>
      </c>
      <c r="J48" s="13" t="s">
        <v>1323</v>
      </c>
      <c r="K48" s="14" t="s">
        <v>1324</v>
      </c>
      <c r="L48" s="18">
        <f t="shared" si="3"/>
        <v>1.8252314814814707E-2</v>
      </c>
      <c r="M48">
        <f t="shared" si="4"/>
        <v>8</v>
      </c>
    </row>
    <row r="49" spans="1:13" x14ac:dyDescent="0.25">
      <c r="A49" s="11"/>
      <c r="B49" s="12"/>
      <c r="C49" s="12"/>
      <c r="D49" s="12"/>
      <c r="E49" s="12"/>
      <c r="F49" s="12"/>
      <c r="G49" s="9" t="s">
        <v>1325</v>
      </c>
      <c r="H49" s="9" t="s">
        <v>66</v>
      </c>
      <c r="I49" s="3" t="s">
        <v>1218</v>
      </c>
      <c r="J49" s="13" t="s">
        <v>1326</v>
      </c>
      <c r="K49" s="14" t="s">
        <v>1327</v>
      </c>
      <c r="L49" s="18">
        <f t="shared" si="3"/>
        <v>2.1979166666666661E-2</v>
      </c>
      <c r="M49">
        <f t="shared" si="4"/>
        <v>11</v>
      </c>
    </row>
    <row r="50" spans="1:13" x14ac:dyDescent="0.25">
      <c r="A50" s="11"/>
      <c r="B50" s="12"/>
      <c r="C50" s="12"/>
      <c r="D50" s="12"/>
      <c r="E50" s="12"/>
      <c r="F50" s="12"/>
      <c r="G50" s="9" t="s">
        <v>1328</v>
      </c>
      <c r="H50" s="9" t="s">
        <v>66</v>
      </c>
      <c r="I50" s="3" t="s">
        <v>1218</v>
      </c>
      <c r="J50" s="13" t="s">
        <v>1329</v>
      </c>
      <c r="K50" s="14" t="s">
        <v>1330</v>
      </c>
      <c r="L50" s="18">
        <f t="shared" si="3"/>
        <v>1.4351851851851949E-2</v>
      </c>
      <c r="M50">
        <f t="shared" si="4"/>
        <v>14</v>
      </c>
    </row>
    <row r="51" spans="1:13" x14ac:dyDescent="0.25">
      <c r="A51" s="11"/>
      <c r="B51" s="12"/>
      <c r="C51" s="9" t="s">
        <v>1331</v>
      </c>
      <c r="D51" s="9" t="s">
        <v>1332</v>
      </c>
      <c r="E51" s="9" t="s">
        <v>1332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1333</v>
      </c>
      <c r="H52" s="9" t="s">
        <v>66</v>
      </c>
      <c r="I52" s="3" t="s">
        <v>1218</v>
      </c>
      <c r="J52" s="13" t="s">
        <v>1334</v>
      </c>
      <c r="K52" s="14" t="s">
        <v>1335</v>
      </c>
      <c r="L52" s="18">
        <f t="shared" si="3"/>
        <v>2.3761574074074088E-2</v>
      </c>
      <c r="M52">
        <f t="shared" si="4"/>
        <v>3</v>
      </c>
    </row>
    <row r="53" spans="1:13" x14ac:dyDescent="0.25">
      <c r="A53" s="11"/>
      <c r="B53" s="12"/>
      <c r="C53" s="12"/>
      <c r="D53" s="12"/>
      <c r="E53" s="12"/>
      <c r="F53" s="12"/>
      <c r="G53" s="9" t="s">
        <v>1336</v>
      </c>
      <c r="H53" s="9" t="s">
        <v>66</v>
      </c>
      <c r="I53" s="3" t="s">
        <v>1218</v>
      </c>
      <c r="J53" s="13" t="s">
        <v>1337</v>
      </c>
      <c r="K53" s="14" t="s">
        <v>1338</v>
      </c>
      <c r="L53" s="18">
        <f t="shared" si="3"/>
        <v>3.5138888888888831E-2</v>
      </c>
      <c r="M53">
        <f t="shared" si="4"/>
        <v>10</v>
      </c>
    </row>
    <row r="54" spans="1:13" x14ac:dyDescent="0.25">
      <c r="A54" s="11"/>
      <c r="B54" s="12"/>
      <c r="C54" s="9" t="s">
        <v>109</v>
      </c>
      <c r="D54" s="9" t="s">
        <v>110</v>
      </c>
      <c r="E54" s="9" t="s">
        <v>110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1339</v>
      </c>
      <c r="H55" s="9" t="s">
        <v>66</v>
      </c>
      <c r="I55" s="3" t="s">
        <v>1218</v>
      </c>
      <c r="J55" s="13" t="s">
        <v>1340</v>
      </c>
      <c r="K55" s="14" t="s">
        <v>1341</v>
      </c>
      <c r="L55" s="18">
        <f t="shared" si="3"/>
        <v>1.2025462962962967E-2</v>
      </c>
      <c r="M55">
        <f t="shared" si="4"/>
        <v>1</v>
      </c>
    </row>
    <row r="56" spans="1:13" x14ac:dyDescent="0.25">
      <c r="A56" s="11"/>
      <c r="B56" s="12"/>
      <c r="C56" s="12"/>
      <c r="D56" s="12"/>
      <c r="E56" s="12"/>
      <c r="F56" s="12"/>
      <c r="G56" s="9" t="s">
        <v>1342</v>
      </c>
      <c r="H56" s="9" t="s">
        <v>66</v>
      </c>
      <c r="I56" s="3" t="s">
        <v>1218</v>
      </c>
      <c r="J56" s="13" t="s">
        <v>1343</v>
      </c>
      <c r="K56" s="14" t="s">
        <v>1344</v>
      </c>
      <c r="L56" s="18">
        <f t="shared" si="3"/>
        <v>1.4768518518518542E-2</v>
      </c>
      <c r="M56">
        <f t="shared" si="4"/>
        <v>4</v>
      </c>
    </row>
    <row r="57" spans="1:13" x14ac:dyDescent="0.25">
      <c r="A57" s="11"/>
      <c r="B57" s="12"/>
      <c r="C57" s="9" t="s">
        <v>555</v>
      </c>
      <c r="D57" s="9" t="s">
        <v>556</v>
      </c>
      <c r="E57" s="9" t="s">
        <v>556</v>
      </c>
      <c r="F57" s="9" t="s">
        <v>15</v>
      </c>
      <c r="G57" s="9" t="s">
        <v>1345</v>
      </c>
      <c r="H57" s="9" t="s">
        <v>66</v>
      </c>
      <c r="I57" s="3" t="s">
        <v>1218</v>
      </c>
      <c r="J57" s="13" t="s">
        <v>1346</v>
      </c>
      <c r="K57" s="14" t="s">
        <v>1347</v>
      </c>
      <c r="L57" s="18">
        <f t="shared" si="3"/>
        <v>4.2916666666666659E-2</v>
      </c>
      <c r="M57">
        <f t="shared" si="4"/>
        <v>6</v>
      </c>
    </row>
    <row r="58" spans="1:13" x14ac:dyDescent="0.25">
      <c r="A58" s="11"/>
      <c r="B58" s="12"/>
      <c r="C58" s="9" t="s">
        <v>560</v>
      </c>
      <c r="D58" s="9" t="s">
        <v>561</v>
      </c>
      <c r="E58" s="9" t="s">
        <v>561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1348</v>
      </c>
      <c r="H59" s="9" t="s">
        <v>513</v>
      </c>
      <c r="I59" s="3" t="s">
        <v>1218</v>
      </c>
      <c r="J59" s="13" t="s">
        <v>1349</v>
      </c>
      <c r="K59" s="14" t="s">
        <v>1350</v>
      </c>
      <c r="L59" s="18">
        <f t="shared" si="3"/>
        <v>3.4108796296296318E-2</v>
      </c>
      <c r="M59">
        <f t="shared" si="4"/>
        <v>7</v>
      </c>
    </row>
    <row r="60" spans="1:13" x14ac:dyDescent="0.25">
      <c r="A60" s="11"/>
      <c r="B60" s="12"/>
      <c r="C60" s="12"/>
      <c r="D60" s="12"/>
      <c r="E60" s="12"/>
      <c r="F60" s="12"/>
      <c r="G60" s="9" t="s">
        <v>1351</v>
      </c>
      <c r="H60" s="9" t="s">
        <v>513</v>
      </c>
      <c r="I60" s="3" t="s">
        <v>1218</v>
      </c>
      <c r="J60" s="13" t="s">
        <v>1352</v>
      </c>
      <c r="K60" s="14" t="s">
        <v>1353</v>
      </c>
      <c r="L60" s="18">
        <f t="shared" si="3"/>
        <v>3.1851851851851909E-2</v>
      </c>
      <c r="M60">
        <f t="shared" si="4"/>
        <v>12</v>
      </c>
    </row>
    <row r="61" spans="1:13" x14ac:dyDescent="0.25">
      <c r="A61" s="11"/>
      <c r="B61" s="12"/>
      <c r="C61" s="12"/>
      <c r="D61" s="12"/>
      <c r="E61" s="12"/>
      <c r="F61" s="12"/>
      <c r="G61" s="9" t="s">
        <v>1354</v>
      </c>
      <c r="H61" s="9" t="s">
        <v>513</v>
      </c>
      <c r="I61" s="3" t="s">
        <v>1218</v>
      </c>
      <c r="J61" s="13" t="s">
        <v>1355</v>
      </c>
      <c r="K61" s="14" t="s">
        <v>1356</v>
      </c>
      <c r="L61" s="18">
        <f t="shared" si="3"/>
        <v>2.4803240740740695E-2</v>
      </c>
      <c r="M61">
        <f t="shared" si="4"/>
        <v>12</v>
      </c>
    </row>
    <row r="62" spans="1:13" x14ac:dyDescent="0.25">
      <c r="A62" s="11"/>
      <c r="B62" s="12"/>
      <c r="C62" s="12"/>
      <c r="D62" s="12"/>
      <c r="E62" s="12"/>
      <c r="F62" s="12"/>
      <c r="G62" s="9" t="s">
        <v>1357</v>
      </c>
      <c r="H62" s="9" t="s">
        <v>513</v>
      </c>
      <c r="I62" s="3" t="s">
        <v>1218</v>
      </c>
      <c r="J62" s="13" t="s">
        <v>1358</v>
      </c>
      <c r="K62" s="14" t="s">
        <v>1359</v>
      </c>
      <c r="L62" s="18">
        <f t="shared" si="3"/>
        <v>2.068287037037031E-2</v>
      </c>
      <c r="M62">
        <f t="shared" si="4"/>
        <v>16</v>
      </c>
    </row>
    <row r="63" spans="1:13" x14ac:dyDescent="0.25">
      <c r="A63" s="11"/>
      <c r="B63" s="12"/>
      <c r="C63" s="9" t="s">
        <v>117</v>
      </c>
      <c r="D63" s="9" t="s">
        <v>118</v>
      </c>
      <c r="E63" s="10" t="s">
        <v>12</v>
      </c>
      <c r="F63" s="5"/>
      <c r="G63" s="5"/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9" t="s">
        <v>118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1360</v>
      </c>
      <c r="H65" s="9" t="s">
        <v>66</v>
      </c>
      <c r="I65" s="3" t="s">
        <v>1218</v>
      </c>
      <c r="J65" s="28" t="s">
        <v>1361</v>
      </c>
      <c r="K65" s="29" t="s">
        <v>1362</v>
      </c>
      <c r="L65" s="30">
        <f t="shared" si="3"/>
        <v>1.414351851851851E-2</v>
      </c>
      <c r="M65" s="31">
        <v>0</v>
      </c>
    </row>
    <row r="66" spans="1:13" x14ac:dyDescent="0.25">
      <c r="A66" s="11"/>
      <c r="B66" s="12"/>
      <c r="C66" s="12"/>
      <c r="D66" s="12"/>
      <c r="E66" s="12"/>
      <c r="F66" s="12"/>
      <c r="G66" s="9" t="s">
        <v>1363</v>
      </c>
      <c r="H66" s="9" t="s">
        <v>66</v>
      </c>
      <c r="I66" s="3" t="s">
        <v>1218</v>
      </c>
      <c r="J66" s="13" t="s">
        <v>1364</v>
      </c>
      <c r="K66" s="14" t="s">
        <v>1365</v>
      </c>
      <c r="L66" s="18">
        <f t="shared" si="3"/>
        <v>3.3773148148148135E-2</v>
      </c>
      <c r="M66">
        <f t="shared" si="4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1366</v>
      </c>
      <c r="H67" s="9" t="s">
        <v>66</v>
      </c>
      <c r="I67" s="3" t="s">
        <v>1218</v>
      </c>
      <c r="J67" s="13" t="s">
        <v>1367</v>
      </c>
      <c r="K67" s="14" t="s">
        <v>300</v>
      </c>
      <c r="L67" s="18">
        <f t="shared" ref="L67:L130" si="8">K67-J67</f>
        <v>1.1157407407407338E-2</v>
      </c>
      <c r="M67">
        <f t="shared" ref="M67:M130" si="9">HOUR(J67)</f>
        <v>20</v>
      </c>
    </row>
    <row r="68" spans="1:13" x14ac:dyDescent="0.25">
      <c r="A68" s="11"/>
      <c r="B68" s="12"/>
      <c r="C68" s="12"/>
      <c r="D68" s="12"/>
      <c r="E68" s="12"/>
      <c r="F68" s="12"/>
      <c r="G68" s="9" t="s">
        <v>1368</v>
      </c>
      <c r="H68" s="9" t="s">
        <v>66</v>
      </c>
      <c r="I68" s="3" t="s">
        <v>1218</v>
      </c>
      <c r="J68" s="21" t="s">
        <v>1369</v>
      </c>
      <c r="K68" s="22" t="s">
        <v>1885</v>
      </c>
      <c r="L68" s="23">
        <f t="shared" si="8"/>
        <v>1.185185185185178E-2</v>
      </c>
      <c r="M68" s="24">
        <f t="shared" si="9"/>
        <v>23</v>
      </c>
    </row>
    <row r="69" spans="1:13" x14ac:dyDescent="0.25">
      <c r="A69" s="11"/>
      <c r="B69" s="12"/>
      <c r="C69" s="12"/>
      <c r="D69" s="12"/>
      <c r="E69" s="9" t="s">
        <v>128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1370</v>
      </c>
      <c r="H70" s="9" t="s">
        <v>66</v>
      </c>
      <c r="I70" s="3" t="s">
        <v>1218</v>
      </c>
      <c r="J70" s="13" t="s">
        <v>1371</v>
      </c>
      <c r="K70" s="14" t="s">
        <v>667</v>
      </c>
      <c r="L70" s="18">
        <f t="shared" si="8"/>
        <v>3.182870370370372E-2</v>
      </c>
      <c r="M70">
        <f t="shared" si="9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1372</v>
      </c>
      <c r="H71" s="9" t="s">
        <v>66</v>
      </c>
      <c r="I71" s="3" t="s">
        <v>1218</v>
      </c>
      <c r="J71" s="13" t="s">
        <v>1373</v>
      </c>
      <c r="K71" s="14" t="s">
        <v>1374</v>
      </c>
      <c r="L71" s="18">
        <f t="shared" si="8"/>
        <v>1.7500000000000016E-2</v>
      </c>
      <c r="M71">
        <f t="shared" si="9"/>
        <v>7</v>
      </c>
    </row>
    <row r="72" spans="1:13" x14ac:dyDescent="0.25">
      <c r="A72" s="11"/>
      <c r="B72" s="12"/>
      <c r="C72" s="12"/>
      <c r="D72" s="12"/>
      <c r="E72" s="12"/>
      <c r="F72" s="12"/>
      <c r="G72" s="9" t="s">
        <v>1375</v>
      </c>
      <c r="H72" s="9" t="s">
        <v>66</v>
      </c>
      <c r="I72" s="3" t="s">
        <v>1218</v>
      </c>
      <c r="J72" s="13" t="s">
        <v>1376</v>
      </c>
      <c r="K72" s="14" t="s">
        <v>1377</v>
      </c>
      <c r="L72" s="18">
        <f t="shared" si="8"/>
        <v>1.6527777777777697E-2</v>
      </c>
      <c r="M72">
        <f t="shared" si="9"/>
        <v>17</v>
      </c>
    </row>
    <row r="73" spans="1:13" x14ac:dyDescent="0.25">
      <c r="A73" s="11"/>
      <c r="B73" s="12"/>
      <c r="C73" s="12"/>
      <c r="D73" s="12"/>
      <c r="E73" s="12"/>
      <c r="F73" s="12"/>
      <c r="G73" s="9" t="s">
        <v>1378</v>
      </c>
      <c r="H73" s="9" t="s">
        <v>66</v>
      </c>
      <c r="I73" s="3" t="s">
        <v>1218</v>
      </c>
      <c r="J73" s="13" t="s">
        <v>1379</v>
      </c>
      <c r="K73" s="14" t="s">
        <v>1380</v>
      </c>
      <c r="L73" s="18">
        <f t="shared" si="8"/>
        <v>1.2129629629629601E-2</v>
      </c>
      <c r="M73">
        <f t="shared" si="9"/>
        <v>21</v>
      </c>
    </row>
    <row r="74" spans="1:13" x14ac:dyDescent="0.25">
      <c r="A74" s="11"/>
      <c r="B74" s="12"/>
      <c r="C74" s="9" t="s">
        <v>135</v>
      </c>
      <c r="D74" s="9" t="s">
        <v>136</v>
      </c>
      <c r="E74" s="9" t="s">
        <v>136</v>
      </c>
      <c r="F74" s="9" t="s">
        <v>15</v>
      </c>
      <c r="G74" s="9" t="s">
        <v>1381</v>
      </c>
      <c r="H74" s="9" t="s">
        <v>66</v>
      </c>
      <c r="I74" s="3" t="s">
        <v>1218</v>
      </c>
      <c r="J74" s="13" t="s">
        <v>1382</v>
      </c>
      <c r="K74" s="14" t="s">
        <v>1383</v>
      </c>
      <c r="L74" s="18">
        <f t="shared" si="8"/>
        <v>1.9166666666666665E-2</v>
      </c>
      <c r="M74">
        <f t="shared" si="9"/>
        <v>14</v>
      </c>
    </row>
    <row r="75" spans="1:13" x14ac:dyDescent="0.25">
      <c r="A75" s="11"/>
      <c r="B75" s="12"/>
      <c r="C75" s="9" t="s">
        <v>148</v>
      </c>
      <c r="D75" s="9" t="s">
        <v>149</v>
      </c>
      <c r="E75" s="9" t="s">
        <v>149</v>
      </c>
      <c r="F75" s="9" t="s">
        <v>15</v>
      </c>
      <c r="G75" s="9" t="s">
        <v>1384</v>
      </c>
      <c r="H75" s="9" t="s">
        <v>66</v>
      </c>
      <c r="I75" s="3" t="s">
        <v>1218</v>
      </c>
      <c r="J75" s="13" t="s">
        <v>1385</v>
      </c>
      <c r="K75" s="14" t="s">
        <v>1386</v>
      </c>
      <c r="L75" s="18">
        <f t="shared" si="8"/>
        <v>2.0208333333333273E-2</v>
      </c>
      <c r="M75">
        <f t="shared" si="9"/>
        <v>18</v>
      </c>
    </row>
    <row r="76" spans="1:13" x14ac:dyDescent="0.25">
      <c r="A76" s="11"/>
      <c r="B76" s="12"/>
      <c r="C76" s="9" t="s">
        <v>1387</v>
      </c>
      <c r="D76" s="9" t="s">
        <v>1388</v>
      </c>
      <c r="E76" s="9" t="s">
        <v>1388</v>
      </c>
      <c r="F76" s="9" t="s">
        <v>15</v>
      </c>
      <c r="G76" s="9" t="s">
        <v>1389</v>
      </c>
      <c r="H76" s="9" t="s">
        <v>66</v>
      </c>
      <c r="I76" s="3" t="s">
        <v>1218</v>
      </c>
      <c r="J76" s="13" t="s">
        <v>1390</v>
      </c>
      <c r="K76" s="14" t="s">
        <v>1391</v>
      </c>
      <c r="L76" s="18">
        <f t="shared" si="8"/>
        <v>2.0798611111111143E-2</v>
      </c>
      <c r="M76">
        <f t="shared" si="9"/>
        <v>12</v>
      </c>
    </row>
    <row r="77" spans="1:13" x14ac:dyDescent="0.25">
      <c r="A77" s="11"/>
      <c r="B77" s="12"/>
      <c r="C77" s="9" t="s">
        <v>598</v>
      </c>
      <c r="D77" s="9" t="s">
        <v>599</v>
      </c>
      <c r="E77" s="9" t="s">
        <v>599</v>
      </c>
      <c r="F77" s="9" t="s">
        <v>15</v>
      </c>
      <c r="G77" s="9" t="s">
        <v>1392</v>
      </c>
      <c r="H77" s="9" t="s">
        <v>66</v>
      </c>
      <c r="I77" s="3" t="s">
        <v>1218</v>
      </c>
      <c r="J77" s="13" t="s">
        <v>1393</v>
      </c>
      <c r="K77" s="14" t="s">
        <v>1394</v>
      </c>
      <c r="L77" s="18">
        <f t="shared" si="8"/>
        <v>7.9270833333333346E-2</v>
      </c>
      <c r="M77">
        <f t="shared" si="9"/>
        <v>8</v>
      </c>
    </row>
    <row r="78" spans="1:13" x14ac:dyDescent="0.25">
      <c r="A78" s="3" t="s">
        <v>158</v>
      </c>
      <c r="B78" s="9" t="s">
        <v>159</v>
      </c>
      <c r="C78" s="10" t="s">
        <v>12</v>
      </c>
      <c r="D78" s="5"/>
      <c r="E78" s="5"/>
      <c r="F78" s="5"/>
      <c r="G78" s="5"/>
      <c r="H78" s="5"/>
      <c r="I78" s="6"/>
      <c r="J78" s="7"/>
      <c r="K78" s="8"/>
    </row>
    <row r="79" spans="1:13" x14ac:dyDescent="0.25">
      <c r="A79" s="11"/>
      <c r="B79" s="12"/>
      <c r="C79" s="9" t="s">
        <v>160</v>
      </c>
      <c r="D79" s="9" t="s">
        <v>161</v>
      </c>
      <c r="E79" s="9" t="s">
        <v>161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1395</v>
      </c>
      <c r="H80" s="9" t="s">
        <v>66</v>
      </c>
      <c r="I80" s="3" t="s">
        <v>1218</v>
      </c>
      <c r="J80" s="13" t="s">
        <v>1396</v>
      </c>
      <c r="K80" s="14" t="s">
        <v>1397</v>
      </c>
      <c r="L80" s="18">
        <f t="shared" si="8"/>
        <v>1.5057870370370374E-2</v>
      </c>
      <c r="M80">
        <f t="shared" si="9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1398</v>
      </c>
      <c r="H81" s="9" t="s">
        <v>66</v>
      </c>
      <c r="I81" s="3" t="s">
        <v>1218</v>
      </c>
      <c r="J81" s="13" t="s">
        <v>1399</v>
      </c>
      <c r="K81" s="14" t="s">
        <v>1400</v>
      </c>
      <c r="L81" s="18">
        <f t="shared" si="8"/>
        <v>1.3159722222222253E-2</v>
      </c>
      <c r="M81">
        <f t="shared" si="9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1401</v>
      </c>
      <c r="H82" s="9" t="s">
        <v>66</v>
      </c>
      <c r="I82" s="3" t="s">
        <v>1218</v>
      </c>
      <c r="J82" s="13" t="s">
        <v>1402</v>
      </c>
      <c r="K82" s="14" t="s">
        <v>1403</v>
      </c>
      <c r="L82" s="18">
        <f t="shared" si="8"/>
        <v>1.6828703703703707E-2</v>
      </c>
      <c r="M82">
        <f t="shared" si="9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1404</v>
      </c>
      <c r="H83" s="9" t="s">
        <v>66</v>
      </c>
      <c r="I83" s="3" t="s">
        <v>1218</v>
      </c>
      <c r="J83" s="13" t="s">
        <v>1405</v>
      </c>
      <c r="K83" s="14" t="s">
        <v>1406</v>
      </c>
      <c r="L83" s="18">
        <f t="shared" si="8"/>
        <v>3.4386574074074083E-2</v>
      </c>
      <c r="M83">
        <f t="shared" si="9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1407</v>
      </c>
      <c r="H84" s="9" t="s">
        <v>66</v>
      </c>
      <c r="I84" s="3" t="s">
        <v>1218</v>
      </c>
      <c r="J84" s="13" t="s">
        <v>1408</v>
      </c>
      <c r="K84" s="14" t="s">
        <v>1409</v>
      </c>
      <c r="L84" s="18">
        <f t="shared" si="8"/>
        <v>4.0300925925925934E-2</v>
      </c>
      <c r="M84">
        <f t="shared" si="9"/>
        <v>13</v>
      </c>
    </row>
    <row r="85" spans="1:13" x14ac:dyDescent="0.25">
      <c r="A85" s="11"/>
      <c r="B85" s="12"/>
      <c r="C85" s="12"/>
      <c r="D85" s="12"/>
      <c r="E85" s="12"/>
      <c r="F85" s="12"/>
      <c r="G85" s="9" t="s">
        <v>1410</v>
      </c>
      <c r="H85" s="9" t="s">
        <v>66</v>
      </c>
      <c r="I85" s="3" t="s">
        <v>1218</v>
      </c>
      <c r="J85" s="13" t="s">
        <v>1411</v>
      </c>
      <c r="K85" s="14" t="s">
        <v>1412</v>
      </c>
      <c r="L85" s="18">
        <f t="shared" si="8"/>
        <v>1.229166666666659E-2</v>
      </c>
      <c r="M85">
        <f t="shared" si="9"/>
        <v>18</v>
      </c>
    </row>
    <row r="86" spans="1:13" x14ac:dyDescent="0.25">
      <c r="A86" s="11"/>
      <c r="B86" s="12"/>
      <c r="C86" s="9" t="s">
        <v>63</v>
      </c>
      <c r="D86" s="9" t="s">
        <v>64</v>
      </c>
      <c r="E86" s="9" t="s">
        <v>64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1413</v>
      </c>
      <c r="H87" s="9" t="s">
        <v>66</v>
      </c>
      <c r="I87" s="3" t="s">
        <v>1218</v>
      </c>
      <c r="J87" s="13" t="s">
        <v>1414</v>
      </c>
      <c r="K87" s="14" t="s">
        <v>1415</v>
      </c>
      <c r="L87" s="18">
        <f t="shared" si="8"/>
        <v>1.3483796296296285E-2</v>
      </c>
      <c r="M87">
        <f t="shared" si="9"/>
        <v>3</v>
      </c>
    </row>
    <row r="88" spans="1:13" x14ac:dyDescent="0.25">
      <c r="A88" s="11"/>
      <c r="B88" s="12"/>
      <c r="C88" s="12"/>
      <c r="D88" s="12"/>
      <c r="E88" s="12"/>
      <c r="F88" s="12"/>
      <c r="G88" s="9" t="s">
        <v>1416</v>
      </c>
      <c r="H88" s="9" t="s">
        <v>66</v>
      </c>
      <c r="I88" s="3" t="s">
        <v>1218</v>
      </c>
      <c r="J88" s="13" t="s">
        <v>1417</v>
      </c>
      <c r="K88" s="14" t="s">
        <v>1418</v>
      </c>
      <c r="L88" s="18">
        <f t="shared" si="8"/>
        <v>1.7094907407407434E-2</v>
      </c>
      <c r="M88">
        <f t="shared" si="9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1419</v>
      </c>
      <c r="H89" s="9" t="s">
        <v>66</v>
      </c>
      <c r="I89" s="3" t="s">
        <v>1218</v>
      </c>
      <c r="J89" s="13" t="s">
        <v>1420</v>
      </c>
      <c r="K89" s="14" t="s">
        <v>1421</v>
      </c>
      <c r="L89" s="18">
        <f t="shared" si="8"/>
        <v>1.4050925925925939E-2</v>
      </c>
      <c r="M89">
        <f t="shared" si="9"/>
        <v>7</v>
      </c>
    </row>
    <row r="90" spans="1:13" x14ac:dyDescent="0.25">
      <c r="A90" s="11"/>
      <c r="B90" s="12"/>
      <c r="C90" s="12"/>
      <c r="D90" s="12"/>
      <c r="E90" s="12"/>
      <c r="F90" s="12"/>
      <c r="G90" s="9" t="s">
        <v>1422</v>
      </c>
      <c r="H90" s="9" t="s">
        <v>66</v>
      </c>
      <c r="I90" s="3" t="s">
        <v>1218</v>
      </c>
      <c r="J90" s="13" t="s">
        <v>1423</v>
      </c>
      <c r="K90" s="14" t="s">
        <v>1424</v>
      </c>
      <c r="L90" s="18">
        <f t="shared" si="8"/>
        <v>3.1053240740740673E-2</v>
      </c>
      <c r="M90">
        <f t="shared" si="9"/>
        <v>8</v>
      </c>
    </row>
    <row r="91" spans="1:13" x14ac:dyDescent="0.25">
      <c r="A91" s="11"/>
      <c r="B91" s="12"/>
      <c r="C91" s="12"/>
      <c r="D91" s="12"/>
      <c r="E91" s="12"/>
      <c r="F91" s="12"/>
      <c r="G91" s="9" t="s">
        <v>1425</v>
      </c>
      <c r="H91" s="9" t="s">
        <v>66</v>
      </c>
      <c r="I91" s="3" t="s">
        <v>1218</v>
      </c>
      <c r="J91" s="13" t="s">
        <v>1426</v>
      </c>
      <c r="K91" s="14" t="s">
        <v>1427</v>
      </c>
      <c r="L91" s="18">
        <f t="shared" si="8"/>
        <v>1.5636574074074094E-2</v>
      </c>
      <c r="M91">
        <f t="shared" si="9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1428</v>
      </c>
      <c r="H92" s="9" t="s">
        <v>66</v>
      </c>
      <c r="I92" s="3" t="s">
        <v>1218</v>
      </c>
      <c r="J92" s="13" t="s">
        <v>1429</v>
      </c>
      <c r="K92" s="14" t="s">
        <v>1430</v>
      </c>
      <c r="L92" s="18">
        <f t="shared" si="8"/>
        <v>1.6041666666666676E-2</v>
      </c>
      <c r="M92">
        <f t="shared" si="9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1431</v>
      </c>
      <c r="H93" s="9" t="s">
        <v>66</v>
      </c>
      <c r="I93" s="3" t="s">
        <v>1218</v>
      </c>
      <c r="J93" s="13" t="s">
        <v>1432</v>
      </c>
      <c r="K93" s="14" t="s">
        <v>1433</v>
      </c>
      <c r="L93" s="18">
        <f t="shared" si="8"/>
        <v>1.4745370370370381E-2</v>
      </c>
      <c r="M93">
        <f t="shared" si="9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1434</v>
      </c>
      <c r="H94" s="9" t="s">
        <v>66</v>
      </c>
      <c r="I94" s="3" t="s">
        <v>1218</v>
      </c>
      <c r="J94" s="13" t="s">
        <v>1435</v>
      </c>
      <c r="K94" s="14" t="s">
        <v>1436</v>
      </c>
      <c r="L94" s="18">
        <f t="shared" si="8"/>
        <v>1.7731481481481515E-2</v>
      </c>
      <c r="M94">
        <f t="shared" si="9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1437</v>
      </c>
      <c r="H95" s="9" t="s">
        <v>66</v>
      </c>
      <c r="I95" s="3" t="s">
        <v>1218</v>
      </c>
      <c r="J95" s="13" t="s">
        <v>1438</v>
      </c>
      <c r="K95" s="14" t="s">
        <v>1439</v>
      </c>
      <c r="L95" s="18">
        <f t="shared" si="8"/>
        <v>3.9560185185185115E-2</v>
      </c>
      <c r="M95">
        <f t="shared" si="9"/>
        <v>13</v>
      </c>
    </row>
    <row r="96" spans="1:13" x14ac:dyDescent="0.25">
      <c r="A96" s="11"/>
      <c r="B96" s="12"/>
      <c r="C96" s="9" t="s">
        <v>95</v>
      </c>
      <c r="D96" s="9" t="s">
        <v>96</v>
      </c>
      <c r="E96" s="9" t="s">
        <v>96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1440</v>
      </c>
      <c r="H97" s="9" t="s">
        <v>66</v>
      </c>
      <c r="I97" s="3" t="s">
        <v>1218</v>
      </c>
      <c r="J97" s="13" t="s">
        <v>1441</v>
      </c>
      <c r="K97" s="14" t="s">
        <v>1442</v>
      </c>
      <c r="L97" s="18">
        <f t="shared" si="8"/>
        <v>1.6018518518518488E-2</v>
      </c>
      <c r="M97">
        <f t="shared" si="9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1443</v>
      </c>
      <c r="H98" s="9" t="s">
        <v>66</v>
      </c>
      <c r="I98" s="3" t="s">
        <v>1218</v>
      </c>
      <c r="J98" s="13" t="s">
        <v>1444</v>
      </c>
      <c r="K98" s="14" t="s">
        <v>1445</v>
      </c>
      <c r="L98" s="18">
        <f t="shared" si="8"/>
        <v>1.2557870370370372E-2</v>
      </c>
      <c r="M98">
        <f t="shared" si="9"/>
        <v>7</v>
      </c>
    </row>
    <row r="99" spans="1:13" x14ac:dyDescent="0.25">
      <c r="A99" s="11"/>
      <c r="B99" s="12"/>
      <c r="C99" s="12"/>
      <c r="D99" s="12"/>
      <c r="E99" s="12"/>
      <c r="F99" s="12"/>
      <c r="G99" s="9" t="s">
        <v>1446</v>
      </c>
      <c r="H99" s="9" t="s">
        <v>66</v>
      </c>
      <c r="I99" s="3" t="s">
        <v>1218</v>
      </c>
      <c r="J99" s="13" t="s">
        <v>1447</v>
      </c>
      <c r="K99" s="14" t="s">
        <v>1448</v>
      </c>
      <c r="L99" s="18">
        <f t="shared" si="8"/>
        <v>1.8321759259259274E-2</v>
      </c>
      <c r="M99">
        <f t="shared" si="9"/>
        <v>7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1449</v>
      </c>
      <c r="H100" s="9" t="s">
        <v>66</v>
      </c>
      <c r="I100" s="3" t="s">
        <v>1218</v>
      </c>
      <c r="J100" s="13" t="s">
        <v>1450</v>
      </c>
      <c r="K100" s="14" t="s">
        <v>1451</v>
      </c>
      <c r="L100" s="18">
        <f t="shared" si="8"/>
        <v>1.9803240740740746E-2</v>
      </c>
      <c r="M100">
        <f t="shared" si="9"/>
        <v>7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1452</v>
      </c>
      <c r="H101" s="9" t="s">
        <v>66</v>
      </c>
      <c r="I101" s="3" t="s">
        <v>1218</v>
      </c>
      <c r="J101" s="13" t="s">
        <v>1453</v>
      </c>
      <c r="K101" s="14" t="s">
        <v>1454</v>
      </c>
      <c r="L101" s="18">
        <f t="shared" si="8"/>
        <v>3.9328703703703671E-2</v>
      </c>
      <c r="M101">
        <f t="shared" si="9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1455</v>
      </c>
      <c r="H102" s="9" t="s">
        <v>66</v>
      </c>
      <c r="I102" s="3" t="s">
        <v>1218</v>
      </c>
      <c r="J102" s="13" t="s">
        <v>1456</v>
      </c>
      <c r="K102" s="14" t="s">
        <v>1457</v>
      </c>
      <c r="L102" s="18">
        <f t="shared" si="8"/>
        <v>3.0590277777777786E-2</v>
      </c>
      <c r="M102">
        <f t="shared" si="9"/>
        <v>10</v>
      </c>
    </row>
    <row r="103" spans="1:13" x14ac:dyDescent="0.25">
      <c r="A103" s="11"/>
      <c r="B103" s="12"/>
      <c r="C103" s="9" t="s">
        <v>243</v>
      </c>
      <c r="D103" s="9" t="s">
        <v>244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245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1458</v>
      </c>
      <c r="H105" s="9" t="s">
        <v>66</v>
      </c>
      <c r="I105" s="3" t="s">
        <v>1218</v>
      </c>
      <c r="J105" s="13" t="s">
        <v>1459</v>
      </c>
      <c r="K105" s="14" t="s">
        <v>1460</v>
      </c>
      <c r="L105" s="18">
        <f t="shared" si="8"/>
        <v>1.6099537037037037E-2</v>
      </c>
      <c r="M105">
        <f t="shared" si="9"/>
        <v>7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1461</v>
      </c>
      <c r="H106" s="9" t="s">
        <v>66</v>
      </c>
      <c r="I106" s="3" t="s">
        <v>1218</v>
      </c>
      <c r="J106" s="13" t="s">
        <v>1462</v>
      </c>
      <c r="K106" s="14" t="s">
        <v>1463</v>
      </c>
      <c r="L106" s="18">
        <f t="shared" si="8"/>
        <v>1.3784722222222268E-2</v>
      </c>
      <c r="M106">
        <f t="shared" si="9"/>
        <v>15</v>
      </c>
    </row>
    <row r="107" spans="1:13" x14ac:dyDescent="0.25">
      <c r="A107" s="11"/>
      <c r="B107" s="12"/>
      <c r="C107" s="12"/>
      <c r="D107" s="12"/>
      <c r="E107" s="9" t="s">
        <v>255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1464</v>
      </c>
      <c r="H108" s="9" t="s">
        <v>66</v>
      </c>
      <c r="I108" s="3" t="s">
        <v>1218</v>
      </c>
      <c r="J108" s="13" t="s">
        <v>1465</v>
      </c>
      <c r="K108" s="14" t="s">
        <v>1466</v>
      </c>
      <c r="L108" s="18">
        <f t="shared" si="8"/>
        <v>1.7893518518518503E-2</v>
      </c>
      <c r="M108">
        <f t="shared" si="9"/>
        <v>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1467</v>
      </c>
      <c r="H109" s="9" t="s">
        <v>66</v>
      </c>
      <c r="I109" s="3" t="s">
        <v>1218</v>
      </c>
      <c r="J109" s="13" t="s">
        <v>1468</v>
      </c>
      <c r="K109" s="14" t="s">
        <v>1469</v>
      </c>
      <c r="L109" s="18">
        <f t="shared" si="8"/>
        <v>2.8495370370370365E-2</v>
      </c>
      <c r="M109">
        <f t="shared" si="9"/>
        <v>9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1470</v>
      </c>
      <c r="H110" s="9" t="s">
        <v>66</v>
      </c>
      <c r="I110" s="3" t="s">
        <v>1218</v>
      </c>
      <c r="J110" s="13" t="s">
        <v>1471</v>
      </c>
      <c r="K110" s="14" t="s">
        <v>1472</v>
      </c>
      <c r="L110" s="18">
        <f t="shared" si="8"/>
        <v>3.2442129629629668E-2</v>
      </c>
      <c r="M110">
        <f t="shared" si="9"/>
        <v>9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1473</v>
      </c>
      <c r="H111" s="9" t="s">
        <v>66</v>
      </c>
      <c r="I111" s="3" t="s">
        <v>1218</v>
      </c>
      <c r="J111" s="13" t="s">
        <v>1474</v>
      </c>
      <c r="K111" s="14" t="s">
        <v>1475</v>
      </c>
      <c r="L111" s="18">
        <f t="shared" si="8"/>
        <v>1.7523148148148149E-2</v>
      </c>
      <c r="M111">
        <f t="shared" si="9"/>
        <v>11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1476</v>
      </c>
      <c r="H112" s="9" t="s">
        <v>66</v>
      </c>
      <c r="I112" s="3" t="s">
        <v>1218</v>
      </c>
      <c r="J112" s="13" t="s">
        <v>1477</v>
      </c>
      <c r="K112" s="14" t="s">
        <v>1478</v>
      </c>
      <c r="L112" s="18">
        <f t="shared" si="8"/>
        <v>2.6284722222222168E-2</v>
      </c>
      <c r="M112">
        <f t="shared" si="9"/>
        <v>11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1479</v>
      </c>
      <c r="H113" s="9" t="s">
        <v>66</v>
      </c>
      <c r="I113" s="3" t="s">
        <v>1218</v>
      </c>
      <c r="J113" s="13" t="s">
        <v>1480</v>
      </c>
      <c r="K113" s="14" t="s">
        <v>1481</v>
      </c>
      <c r="L113" s="18">
        <f t="shared" si="8"/>
        <v>1.836805555555554E-2</v>
      </c>
      <c r="M113">
        <f t="shared" si="9"/>
        <v>12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1482</v>
      </c>
      <c r="H114" s="9" t="s">
        <v>66</v>
      </c>
      <c r="I114" s="3" t="s">
        <v>1218</v>
      </c>
      <c r="J114" s="13" t="s">
        <v>1483</v>
      </c>
      <c r="K114" s="14" t="s">
        <v>1484</v>
      </c>
      <c r="L114" s="18">
        <f t="shared" si="8"/>
        <v>3.3657407407407414E-2</v>
      </c>
      <c r="M114">
        <f t="shared" si="9"/>
        <v>12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1485</v>
      </c>
      <c r="H115" s="9" t="s">
        <v>66</v>
      </c>
      <c r="I115" s="3" t="s">
        <v>1218</v>
      </c>
      <c r="J115" s="13" t="s">
        <v>1486</v>
      </c>
      <c r="K115" s="14" t="s">
        <v>1487</v>
      </c>
      <c r="L115" s="18">
        <f t="shared" si="8"/>
        <v>4.9976851851851856E-2</v>
      </c>
      <c r="M115">
        <f t="shared" si="9"/>
        <v>13</v>
      </c>
    </row>
    <row r="116" spans="1:13" x14ac:dyDescent="0.25">
      <c r="A116" s="11"/>
      <c r="B116" s="12"/>
      <c r="C116" s="9" t="s">
        <v>560</v>
      </c>
      <c r="D116" s="9" t="s">
        <v>561</v>
      </c>
      <c r="E116" s="9" t="s">
        <v>561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1488</v>
      </c>
      <c r="H117" s="9" t="s">
        <v>66</v>
      </c>
      <c r="I117" s="3" t="s">
        <v>1218</v>
      </c>
      <c r="J117" s="13" t="s">
        <v>1489</v>
      </c>
      <c r="K117" s="14" t="s">
        <v>1490</v>
      </c>
      <c r="L117" s="18">
        <f t="shared" si="8"/>
        <v>1.497685185185188E-2</v>
      </c>
      <c r="M117">
        <f t="shared" si="9"/>
        <v>7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1491</v>
      </c>
      <c r="H118" s="9" t="s">
        <v>66</v>
      </c>
      <c r="I118" s="3" t="s">
        <v>1218</v>
      </c>
      <c r="J118" s="13" t="s">
        <v>1492</v>
      </c>
      <c r="K118" s="14" t="s">
        <v>1493</v>
      </c>
      <c r="L118" s="18">
        <f t="shared" si="8"/>
        <v>1.7696759259259287E-2</v>
      </c>
      <c r="M118">
        <f t="shared" si="9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1494</v>
      </c>
      <c r="H119" s="9" t="s">
        <v>66</v>
      </c>
      <c r="I119" s="3" t="s">
        <v>1218</v>
      </c>
      <c r="J119" s="13" t="s">
        <v>1495</v>
      </c>
      <c r="K119" s="14" t="s">
        <v>1496</v>
      </c>
      <c r="L119" s="18">
        <f t="shared" si="8"/>
        <v>4.1030092592592604E-2</v>
      </c>
      <c r="M119">
        <f t="shared" si="9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1497</v>
      </c>
      <c r="H120" s="9" t="s">
        <v>66</v>
      </c>
      <c r="I120" s="3" t="s">
        <v>1218</v>
      </c>
      <c r="J120" s="13" t="s">
        <v>1498</v>
      </c>
      <c r="K120" s="14" t="s">
        <v>1499</v>
      </c>
      <c r="L120" s="18">
        <f t="shared" si="8"/>
        <v>2.0057870370370434E-2</v>
      </c>
      <c r="M120">
        <f t="shared" si="9"/>
        <v>18</v>
      </c>
    </row>
    <row r="121" spans="1:13" x14ac:dyDescent="0.25">
      <c r="A121" s="11"/>
      <c r="B121" s="12"/>
      <c r="C121" s="9" t="s">
        <v>117</v>
      </c>
      <c r="D121" s="9" t="s">
        <v>118</v>
      </c>
      <c r="E121" s="9" t="s">
        <v>128</v>
      </c>
      <c r="F121" s="9" t="s">
        <v>15</v>
      </c>
      <c r="G121" s="9" t="s">
        <v>1500</v>
      </c>
      <c r="H121" s="9" t="s">
        <v>66</v>
      </c>
      <c r="I121" s="3" t="s">
        <v>1218</v>
      </c>
      <c r="J121" s="13" t="s">
        <v>1501</v>
      </c>
      <c r="K121" s="14" t="s">
        <v>1502</v>
      </c>
      <c r="L121" s="18">
        <f t="shared" si="8"/>
        <v>1.2986111111111101E-2</v>
      </c>
      <c r="M121">
        <f t="shared" si="9"/>
        <v>2</v>
      </c>
    </row>
    <row r="122" spans="1:13" x14ac:dyDescent="0.25">
      <c r="A122" s="11"/>
      <c r="B122" s="12"/>
      <c r="C122" s="9" t="s">
        <v>297</v>
      </c>
      <c r="D122" s="9" t="s">
        <v>298</v>
      </c>
      <c r="E122" s="9" t="s">
        <v>298</v>
      </c>
      <c r="F122" s="9" t="s">
        <v>15</v>
      </c>
      <c r="G122" s="9" t="s">
        <v>1503</v>
      </c>
      <c r="H122" s="9" t="s">
        <v>66</v>
      </c>
      <c r="I122" s="3" t="s">
        <v>1218</v>
      </c>
      <c r="J122" s="13" t="s">
        <v>1504</v>
      </c>
      <c r="K122" s="14" t="s">
        <v>1505</v>
      </c>
      <c r="L122" s="18">
        <f t="shared" si="8"/>
        <v>1.5740740740740722E-2</v>
      </c>
      <c r="M122">
        <f t="shared" si="9"/>
        <v>6</v>
      </c>
    </row>
    <row r="123" spans="1:13" x14ac:dyDescent="0.25">
      <c r="A123" s="11"/>
      <c r="B123" s="12"/>
      <c r="C123" s="9" t="s">
        <v>143</v>
      </c>
      <c r="D123" s="9" t="s">
        <v>144</v>
      </c>
      <c r="E123" s="9" t="s">
        <v>144</v>
      </c>
      <c r="F123" s="9" t="s">
        <v>15</v>
      </c>
      <c r="G123" s="9" t="s">
        <v>1506</v>
      </c>
      <c r="H123" s="9" t="s">
        <v>66</v>
      </c>
      <c r="I123" s="3" t="s">
        <v>1218</v>
      </c>
      <c r="J123" s="13" t="s">
        <v>1507</v>
      </c>
      <c r="K123" s="14" t="s">
        <v>1508</v>
      </c>
      <c r="L123" s="18">
        <f t="shared" si="8"/>
        <v>3.2083333333333353E-2</v>
      </c>
      <c r="M123">
        <f t="shared" si="9"/>
        <v>7</v>
      </c>
    </row>
    <row r="124" spans="1:13" x14ac:dyDescent="0.25">
      <c r="A124" s="11"/>
      <c r="B124" s="12"/>
      <c r="C124" s="9" t="s">
        <v>311</v>
      </c>
      <c r="D124" s="9" t="s">
        <v>312</v>
      </c>
      <c r="E124" s="9" t="s">
        <v>312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1509</v>
      </c>
      <c r="H125" s="9" t="s">
        <v>321</v>
      </c>
      <c r="I125" s="3" t="s">
        <v>1218</v>
      </c>
      <c r="J125" s="13" t="s">
        <v>1510</v>
      </c>
      <c r="K125" s="14" t="s">
        <v>1511</v>
      </c>
      <c r="L125" s="18">
        <f t="shared" si="8"/>
        <v>1.4907407407407369E-2</v>
      </c>
      <c r="M125">
        <f t="shared" si="9"/>
        <v>9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1512</v>
      </c>
      <c r="H126" s="9" t="s">
        <v>66</v>
      </c>
      <c r="I126" s="3" t="s">
        <v>1218</v>
      </c>
      <c r="J126" s="13" t="s">
        <v>1513</v>
      </c>
      <c r="K126" s="14" t="s">
        <v>1514</v>
      </c>
      <c r="L126" s="18">
        <f t="shared" si="8"/>
        <v>2.8946759259259269E-2</v>
      </c>
      <c r="M126">
        <f t="shared" si="9"/>
        <v>12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1515</v>
      </c>
      <c r="H127" s="9" t="s">
        <v>321</v>
      </c>
      <c r="I127" s="3" t="s">
        <v>1218</v>
      </c>
      <c r="J127" s="13" t="s">
        <v>1516</v>
      </c>
      <c r="K127" s="14" t="s">
        <v>1517</v>
      </c>
      <c r="L127" s="18">
        <f t="shared" si="8"/>
        <v>1.4837962962962914E-2</v>
      </c>
      <c r="M127">
        <f t="shared" si="9"/>
        <v>17</v>
      </c>
    </row>
    <row r="128" spans="1:13" x14ac:dyDescent="0.25">
      <c r="A128" s="11"/>
      <c r="B128" s="12"/>
      <c r="C128" s="9" t="s">
        <v>1518</v>
      </c>
      <c r="D128" s="9" t="s">
        <v>1519</v>
      </c>
      <c r="E128" s="9" t="s">
        <v>1519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1520</v>
      </c>
      <c r="H129" s="9" t="s">
        <v>66</v>
      </c>
      <c r="I129" s="3" t="s">
        <v>1218</v>
      </c>
      <c r="J129" s="13" t="s">
        <v>1521</v>
      </c>
      <c r="K129" s="14" t="s">
        <v>1522</v>
      </c>
      <c r="L129" s="18">
        <f t="shared" si="8"/>
        <v>1.1365740740740732E-2</v>
      </c>
      <c r="M129">
        <f t="shared" si="9"/>
        <v>4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1523</v>
      </c>
      <c r="H130" s="9" t="s">
        <v>66</v>
      </c>
      <c r="I130" s="3" t="s">
        <v>1218</v>
      </c>
      <c r="J130" s="13" t="s">
        <v>1524</v>
      </c>
      <c r="K130" s="14" t="s">
        <v>1525</v>
      </c>
      <c r="L130" s="18">
        <f t="shared" si="8"/>
        <v>1.3402777777777819E-2</v>
      </c>
      <c r="M130">
        <f t="shared" si="9"/>
        <v>8</v>
      </c>
    </row>
    <row r="131" spans="1:13" x14ac:dyDescent="0.25">
      <c r="A131" s="11"/>
      <c r="B131" s="12"/>
      <c r="C131" s="9" t="s">
        <v>1387</v>
      </c>
      <c r="D131" s="9" t="s">
        <v>1388</v>
      </c>
      <c r="E131" s="9" t="s">
        <v>1388</v>
      </c>
      <c r="F131" s="9" t="s">
        <v>15</v>
      </c>
      <c r="G131" s="9" t="s">
        <v>1526</v>
      </c>
      <c r="H131" s="9" t="s">
        <v>66</v>
      </c>
      <c r="I131" s="3" t="s">
        <v>1218</v>
      </c>
      <c r="J131" s="13" t="s">
        <v>1527</v>
      </c>
      <c r="K131" s="14" t="s">
        <v>1528</v>
      </c>
      <c r="L131" s="18">
        <f t="shared" ref="L131:L194" si="10">K131-J131</f>
        <v>4.9097222222222237E-2</v>
      </c>
      <c r="M131">
        <f t="shared" ref="M131:M194" si="11">HOUR(J131)</f>
        <v>12</v>
      </c>
    </row>
    <row r="132" spans="1:13" x14ac:dyDescent="0.25">
      <c r="A132" s="11"/>
      <c r="B132" s="12"/>
      <c r="C132" s="9" t="s">
        <v>1529</v>
      </c>
      <c r="D132" s="9" t="s">
        <v>1530</v>
      </c>
      <c r="E132" s="9" t="s">
        <v>1530</v>
      </c>
      <c r="F132" s="9" t="s">
        <v>15</v>
      </c>
      <c r="G132" s="9" t="s">
        <v>1531</v>
      </c>
      <c r="H132" s="9" t="s">
        <v>66</v>
      </c>
      <c r="I132" s="3" t="s">
        <v>1218</v>
      </c>
      <c r="J132" s="13" t="s">
        <v>1532</v>
      </c>
      <c r="K132" s="14" t="s">
        <v>1533</v>
      </c>
      <c r="L132" s="18">
        <f t="shared" si="10"/>
        <v>2.4108796296296253E-2</v>
      </c>
      <c r="M132">
        <f t="shared" si="11"/>
        <v>22</v>
      </c>
    </row>
    <row r="133" spans="1:13" x14ac:dyDescent="0.25">
      <c r="A133" s="3" t="s">
        <v>398</v>
      </c>
      <c r="B133" s="9" t="s">
        <v>399</v>
      </c>
      <c r="C133" s="10" t="s">
        <v>12</v>
      </c>
      <c r="D133" s="5"/>
      <c r="E133" s="5"/>
      <c r="F133" s="5"/>
      <c r="G133" s="5"/>
      <c r="H133" s="5"/>
      <c r="I133" s="6"/>
      <c r="J133" s="7"/>
      <c r="K133" s="8"/>
    </row>
    <row r="134" spans="1:13" x14ac:dyDescent="0.25">
      <c r="A134" s="11"/>
      <c r="B134" s="12"/>
      <c r="C134" s="9" t="s">
        <v>400</v>
      </c>
      <c r="D134" s="9" t="s">
        <v>401</v>
      </c>
      <c r="E134" s="9" t="s">
        <v>401</v>
      </c>
      <c r="F134" s="9" t="s">
        <v>402</v>
      </c>
      <c r="G134" s="9" t="s">
        <v>1534</v>
      </c>
      <c r="H134" s="9" t="s">
        <v>66</v>
      </c>
      <c r="I134" s="3" t="s">
        <v>1218</v>
      </c>
      <c r="J134" s="13" t="s">
        <v>1535</v>
      </c>
      <c r="K134" s="14" t="s">
        <v>1536</v>
      </c>
      <c r="L134" s="18">
        <f t="shared" si="10"/>
        <v>2.9155092592592635E-2</v>
      </c>
      <c r="M134">
        <f t="shared" si="11"/>
        <v>15</v>
      </c>
    </row>
    <row r="135" spans="1:13" x14ac:dyDescent="0.25">
      <c r="A135" s="11"/>
      <c r="B135" s="12"/>
      <c r="C135" s="9" t="s">
        <v>852</v>
      </c>
      <c r="D135" s="9" t="s">
        <v>853</v>
      </c>
      <c r="E135" s="9" t="s">
        <v>853</v>
      </c>
      <c r="F135" s="9" t="s">
        <v>402</v>
      </c>
      <c r="G135" s="9" t="s">
        <v>1537</v>
      </c>
      <c r="H135" s="9" t="s">
        <v>66</v>
      </c>
      <c r="I135" s="3" t="s">
        <v>1218</v>
      </c>
      <c r="J135" s="13" t="s">
        <v>1538</v>
      </c>
      <c r="K135" s="14" t="s">
        <v>1539</v>
      </c>
      <c r="L135" s="18">
        <f t="shared" si="10"/>
        <v>2.0104166666666645E-2</v>
      </c>
      <c r="M135">
        <f t="shared" si="11"/>
        <v>7</v>
      </c>
    </row>
    <row r="136" spans="1:13" x14ac:dyDescent="0.25">
      <c r="A136" s="11"/>
      <c r="B136" s="12"/>
      <c r="C136" s="9" t="s">
        <v>1540</v>
      </c>
      <c r="D136" s="9" t="s">
        <v>1541</v>
      </c>
      <c r="E136" s="9" t="s">
        <v>1541</v>
      </c>
      <c r="F136" s="9" t="s">
        <v>402</v>
      </c>
      <c r="G136" s="9" t="s">
        <v>1542</v>
      </c>
      <c r="H136" s="9" t="s">
        <v>66</v>
      </c>
      <c r="I136" s="3" t="s">
        <v>1218</v>
      </c>
      <c r="J136" s="13" t="s">
        <v>1543</v>
      </c>
      <c r="K136" s="14" t="s">
        <v>1544</v>
      </c>
      <c r="L136" s="18">
        <f t="shared" si="10"/>
        <v>5.6122685185185262E-2</v>
      </c>
      <c r="M136">
        <f t="shared" si="11"/>
        <v>13</v>
      </c>
    </row>
    <row r="137" spans="1:13" x14ac:dyDescent="0.25">
      <c r="A137" s="11"/>
      <c r="B137" s="12"/>
      <c r="C137" s="9" t="s">
        <v>857</v>
      </c>
      <c r="D137" s="9" t="s">
        <v>858</v>
      </c>
      <c r="E137" s="9" t="s">
        <v>858</v>
      </c>
      <c r="F137" s="9" t="s">
        <v>402</v>
      </c>
      <c r="G137" s="9" t="s">
        <v>1545</v>
      </c>
      <c r="H137" s="9" t="s">
        <v>66</v>
      </c>
      <c r="I137" s="3" t="s">
        <v>1218</v>
      </c>
      <c r="J137" s="13" t="s">
        <v>1546</v>
      </c>
      <c r="K137" s="14" t="s">
        <v>1547</v>
      </c>
      <c r="L137" s="18">
        <f t="shared" si="10"/>
        <v>2.629629629629629E-2</v>
      </c>
      <c r="M137">
        <f t="shared" si="11"/>
        <v>5</v>
      </c>
    </row>
    <row r="138" spans="1:13" x14ac:dyDescent="0.25">
      <c r="A138" s="3" t="s">
        <v>419</v>
      </c>
      <c r="B138" s="9" t="s">
        <v>420</v>
      </c>
      <c r="C138" s="10" t="s">
        <v>12</v>
      </c>
      <c r="D138" s="5"/>
      <c r="E138" s="5"/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9" t="s">
        <v>427</v>
      </c>
      <c r="D139" s="9" t="s">
        <v>428</v>
      </c>
      <c r="E139" s="9" t="s">
        <v>1176</v>
      </c>
      <c r="F139" s="9" t="s">
        <v>15</v>
      </c>
      <c r="G139" s="9" t="s">
        <v>1548</v>
      </c>
      <c r="H139" s="9" t="s">
        <v>66</v>
      </c>
      <c r="I139" s="3" t="s">
        <v>1218</v>
      </c>
      <c r="J139" s="13" t="s">
        <v>1549</v>
      </c>
      <c r="K139" s="14" t="s">
        <v>1550</v>
      </c>
      <c r="L139" s="18">
        <f t="shared" si="10"/>
        <v>1.4386574074074066E-2</v>
      </c>
      <c r="M139">
        <f t="shared" si="11"/>
        <v>12</v>
      </c>
    </row>
    <row r="140" spans="1:13" x14ac:dyDescent="0.25">
      <c r="A140" s="11"/>
      <c r="B140" s="12"/>
      <c r="C140" s="9" t="s">
        <v>1551</v>
      </c>
      <c r="D140" s="9" t="s">
        <v>1552</v>
      </c>
      <c r="E140" s="9" t="s">
        <v>1553</v>
      </c>
      <c r="F140" s="9" t="s">
        <v>15</v>
      </c>
      <c r="G140" s="9" t="s">
        <v>1554</v>
      </c>
      <c r="H140" s="9" t="s">
        <v>66</v>
      </c>
      <c r="I140" s="3" t="s">
        <v>1218</v>
      </c>
      <c r="J140" s="13" t="s">
        <v>1555</v>
      </c>
      <c r="K140" s="14" t="s">
        <v>1556</v>
      </c>
      <c r="L140" s="18">
        <f t="shared" si="10"/>
        <v>1.8449074074074034E-2</v>
      </c>
      <c r="M140">
        <f t="shared" si="11"/>
        <v>16</v>
      </c>
    </row>
    <row r="141" spans="1:13" x14ac:dyDescent="0.25">
      <c r="A141" s="11"/>
      <c r="B141" s="12"/>
      <c r="C141" s="9" t="s">
        <v>433</v>
      </c>
      <c r="D141" s="9" t="s">
        <v>434</v>
      </c>
      <c r="E141" s="9" t="s">
        <v>435</v>
      </c>
      <c r="F141" s="9" t="s">
        <v>15</v>
      </c>
      <c r="G141" s="9" t="s">
        <v>1557</v>
      </c>
      <c r="H141" s="9" t="s">
        <v>66</v>
      </c>
      <c r="I141" s="3" t="s">
        <v>1218</v>
      </c>
      <c r="J141" s="13" t="s">
        <v>1558</v>
      </c>
      <c r="K141" s="14" t="s">
        <v>1559</v>
      </c>
      <c r="L141" s="18">
        <f t="shared" si="10"/>
        <v>2.0451388888888866E-2</v>
      </c>
      <c r="M141">
        <f t="shared" si="11"/>
        <v>17</v>
      </c>
    </row>
    <row r="142" spans="1:13" x14ac:dyDescent="0.25">
      <c r="A142" s="11"/>
      <c r="B142" s="12"/>
      <c r="C142" s="9" t="s">
        <v>444</v>
      </c>
      <c r="D142" s="9" t="s">
        <v>445</v>
      </c>
      <c r="E142" s="9" t="s">
        <v>446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1560</v>
      </c>
      <c r="H143" s="9" t="s">
        <v>66</v>
      </c>
      <c r="I143" s="3" t="s">
        <v>1218</v>
      </c>
      <c r="J143" s="13" t="s">
        <v>1561</v>
      </c>
      <c r="K143" s="14" t="s">
        <v>1562</v>
      </c>
      <c r="L143" s="18">
        <f t="shared" si="10"/>
        <v>1.7881944444444464E-2</v>
      </c>
      <c r="M143">
        <f t="shared" si="11"/>
        <v>9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1563</v>
      </c>
      <c r="H144" s="9" t="s">
        <v>66</v>
      </c>
      <c r="I144" s="3" t="s">
        <v>1218</v>
      </c>
      <c r="J144" s="13" t="s">
        <v>1106</v>
      </c>
      <c r="K144" s="14" t="s">
        <v>1564</v>
      </c>
      <c r="L144" s="18">
        <f t="shared" si="10"/>
        <v>1.6273148148148175E-2</v>
      </c>
      <c r="M144">
        <f t="shared" si="11"/>
        <v>11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1565</v>
      </c>
      <c r="H145" s="9" t="s">
        <v>66</v>
      </c>
      <c r="I145" s="3" t="s">
        <v>1218</v>
      </c>
      <c r="J145" s="13" t="s">
        <v>1566</v>
      </c>
      <c r="K145" s="14" t="s">
        <v>1567</v>
      </c>
      <c r="L145" s="18">
        <f t="shared" si="10"/>
        <v>1.3483796296296369E-2</v>
      </c>
      <c r="M145">
        <f t="shared" si="11"/>
        <v>11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1568</v>
      </c>
      <c r="H146" s="9" t="s">
        <v>66</v>
      </c>
      <c r="I146" s="3" t="s">
        <v>1218</v>
      </c>
      <c r="J146" s="13" t="s">
        <v>1569</v>
      </c>
      <c r="K146" s="14" t="s">
        <v>1570</v>
      </c>
      <c r="L146" s="18">
        <f t="shared" si="10"/>
        <v>1.5497685185185128E-2</v>
      </c>
      <c r="M146">
        <f t="shared" si="11"/>
        <v>12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1571</v>
      </c>
      <c r="H147" s="9" t="s">
        <v>66</v>
      </c>
      <c r="I147" s="3" t="s">
        <v>1218</v>
      </c>
      <c r="J147" s="13" t="s">
        <v>1572</v>
      </c>
      <c r="K147" s="14" t="s">
        <v>1573</v>
      </c>
      <c r="L147" s="18">
        <f t="shared" si="10"/>
        <v>1.3576388888888902E-2</v>
      </c>
      <c r="M147">
        <f t="shared" si="11"/>
        <v>13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1574</v>
      </c>
      <c r="H148" s="9" t="s">
        <v>66</v>
      </c>
      <c r="I148" s="3" t="s">
        <v>1218</v>
      </c>
      <c r="J148" s="13" t="s">
        <v>1575</v>
      </c>
      <c r="K148" s="14" t="s">
        <v>1576</v>
      </c>
      <c r="L148" s="18">
        <f t="shared" si="10"/>
        <v>1.3715277777777812E-2</v>
      </c>
      <c r="M148">
        <f t="shared" si="11"/>
        <v>14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1577</v>
      </c>
      <c r="H149" s="9" t="s">
        <v>66</v>
      </c>
      <c r="I149" s="3" t="s">
        <v>1218</v>
      </c>
      <c r="J149" s="13" t="s">
        <v>1578</v>
      </c>
      <c r="K149" s="14" t="s">
        <v>1579</v>
      </c>
      <c r="L149" s="18">
        <f t="shared" si="10"/>
        <v>1.2743055555555549E-2</v>
      </c>
      <c r="M149">
        <f t="shared" si="11"/>
        <v>15</v>
      </c>
    </row>
    <row r="150" spans="1:13" x14ac:dyDescent="0.25">
      <c r="A150" s="3" t="s">
        <v>442</v>
      </c>
      <c r="B150" s="9" t="s">
        <v>443</v>
      </c>
      <c r="C150" s="10" t="s">
        <v>12</v>
      </c>
      <c r="D150" s="5"/>
      <c r="E150" s="5"/>
      <c r="F150" s="5"/>
      <c r="G150" s="5"/>
      <c r="H150" s="5"/>
      <c r="I150" s="6"/>
      <c r="J150" s="7"/>
      <c r="K150" s="8"/>
    </row>
    <row r="151" spans="1:13" x14ac:dyDescent="0.25">
      <c r="A151" s="11"/>
      <c r="B151" s="12"/>
      <c r="C151" s="9" t="s">
        <v>427</v>
      </c>
      <c r="D151" s="9" t="s">
        <v>428</v>
      </c>
      <c r="E151" s="9" t="s">
        <v>1176</v>
      </c>
      <c r="F151" s="9" t="s">
        <v>15</v>
      </c>
      <c r="G151" s="9" t="s">
        <v>1580</v>
      </c>
      <c r="H151" s="9" t="s">
        <v>17</v>
      </c>
      <c r="I151" s="3" t="s">
        <v>1218</v>
      </c>
      <c r="J151" s="13" t="s">
        <v>1581</v>
      </c>
      <c r="K151" s="14" t="s">
        <v>1582</v>
      </c>
      <c r="L151" s="18">
        <f t="shared" si="10"/>
        <v>1.3969907407407556E-2</v>
      </c>
      <c r="M151">
        <f t="shared" si="11"/>
        <v>18</v>
      </c>
    </row>
    <row r="152" spans="1:13" x14ac:dyDescent="0.25">
      <c r="A152" s="11"/>
      <c r="B152" s="12"/>
      <c r="C152" s="9" t="s">
        <v>1189</v>
      </c>
      <c r="D152" s="9" t="s">
        <v>1190</v>
      </c>
      <c r="E152" s="9" t="s">
        <v>1190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1583</v>
      </c>
      <c r="H153" s="9" t="s">
        <v>17</v>
      </c>
      <c r="I153" s="3" t="s">
        <v>1218</v>
      </c>
      <c r="J153" s="13" t="s">
        <v>1584</v>
      </c>
      <c r="K153" s="14" t="s">
        <v>1585</v>
      </c>
      <c r="L153" s="18">
        <f t="shared" si="10"/>
        <v>1.6192129629629598E-2</v>
      </c>
      <c r="M153">
        <f t="shared" si="11"/>
        <v>4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1586</v>
      </c>
      <c r="H154" s="9" t="s">
        <v>17</v>
      </c>
      <c r="I154" s="3" t="s">
        <v>1218</v>
      </c>
      <c r="J154" s="13" t="s">
        <v>1587</v>
      </c>
      <c r="K154" s="14" t="s">
        <v>1588</v>
      </c>
      <c r="L154" s="18">
        <f t="shared" si="10"/>
        <v>3.0300925925925926E-2</v>
      </c>
      <c r="M154">
        <f t="shared" si="11"/>
        <v>8</v>
      </c>
    </row>
    <row r="155" spans="1:13" x14ac:dyDescent="0.25">
      <c r="A155" s="11"/>
      <c r="B155" s="12"/>
      <c r="C155" s="9" t="s">
        <v>1194</v>
      </c>
      <c r="D155" s="9" t="s">
        <v>1195</v>
      </c>
      <c r="E155" s="9" t="s">
        <v>1196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1589</v>
      </c>
      <c r="H156" s="9" t="s">
        <v>17</v>
      </c>
      <c r="I156" s="3" t="s">
        <v>1218</v>
      </c>
      <c r="J156" s="13" t="s">
        <v>1590</v>
      </c>
      <c r="K156" s="14" t="s">
        <v>1591</v>
      </c>
      <c r="L156" s="18">
        <f t="shared" si="10"/>
        <v>1.8842592592592605E-2</v>
      </c>
      <c r="M156">
        <f t="shared" si="11"/>
        <v>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1592</v>
      </c>
      <c r="H157" s="9" t="s">
        <v>17</v>
      </c>
      <c r="I157" s="3" t="s">
        <v>1218</v>
      </c>
      <c r="J157" s="13" t="s">
        <v>1593</v>
      </c>
      <c r="K157" s="14" t="s">
        <v>1594</v>
      </c>
      <c r="L157" s="18">
        <f t="shared" si="10"/>
        <v>4.0358796296296268E-2</v>
      </c>
      <c r="M157">
        <f t="shared" si="11"/>
        <v>5</v>
      </c>
    </row>
    <row r="158" spans="1:13" x14ac:dyDescent="0.25">
      <c r="A158" s="11"/>
      <c r="B158" s="11"/>
      <c r="C158" s="3" t="s">
        <v>433</v>
      </c>
      <c r="D158" s="3" t="s">
        <v>434</v>
      </c>
      <c r="E158" s="3" t="s">
        <v>435</v>
      </c>
      <c r="F158" s="3" t="s">
        <v>15</v>
      </c>
      <c r="G158" s="3" t="s">
        <v>1595</v>
      </c>
      <c r="H158" s="3" t="s">
        <v>17</v>
      </c>
      <c r="I158" s="3" t="s">
        <v>1218</v>
      </c>
      <c r="J158" s="15" t="s">
        <v>1596</v>
      </c>
      <c r="K158" s="16" t="s">
        <v>1597</v>
      </c>
      <c r="L158" s="18">
        <f t="shared" si="10"/>
        <v>3.559027777777779E-2</v>
      </c>
      <c r="M158">
        <f t="shared" si="11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K1" workbookViewId="0">
      <selection activeCell="R12" sqref="R12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1880</v>
      </c>
      <c r="M1" t="s">
        <v>1877</v>
      </c>
      <c r="O1" t="s">
        <v>1878</v>
      </c>
      <c r="P1" t="s">
        <v>1879</v>
      </c>
      <c r="Q1" t="s">
        <v>1881</v>
      </c>
      <c r="R1" t="s">
        <v>1882</v>
      </c>
      <c r="S1" t="s">
        <v>1883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5">
        <v>0</v>
      </c>
      <c r="P2" s="25">
        <f>COUNTIF(M:M,"0")</f>
        <v>0</v>
      </c>
      <c r="Q2" s="25">
        <f>AVERAGE($P$2:$P$25)</f>
        <v>2.5</v>
      </c>
      <c r="R2" s="26">
        <v>0</v>
      </c>
      <c r="S2" s="18">
        <f>AVERAGEIF($R$2:$R$25, "&lt;&gt; 0")</f>
        <v>1.816052624753605E-2</v>
      </c>
    </row>
    <row r="3" spans="1:19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2.5</v>
      </c>
      <c r="R3" s="19">
        <f t="shared" ref="R3:R25" si="1">AVERAGEIF(M:M,O3,L:L)</f>
        <v>1.2824074074074071E-2</v>
      </c>
      <c r="S3" s="18">
        <f t="shared" ref="S3:S25" si="2">AVERAGEIF($R$2:$R$25, "&lt;&gt; 0")</f>
        <v>1.816052624753605E-2</v>
      </c>
    </row>
    <row r="4" spans="1:19" x14ac:dyDescent="0.25">
      <c r="A4" s="11"/>
      <c r="B4" s="12"/>
      <c r="C4" s="9" t="s">
        <v>26</v>
      </c>
      <c r="D4" s="9" t="s">
        <v>27</v>
      </c>
      <c r="E4" s="9" t="s">
        <v>27</v>
      </c>
      <c r="F4" s="9" t="s">
        <v>15</v>
      </c>
      <c r="G4" s="10" t="s">
        <v>12</v>
      </c>
      <c r="H4" s="5"/>
      <c r="I4" s="6"/>
      <c r="J4" s="7"/>
      <c r="K4" s="8"/>
      <c r="O4" s="25">
        <v>2</v>
      </c>
      <c r="P4" s="25">
        <f>COUNTIF(M:M,"2")</f>
        <v>0</v>
      </c>
      <c r="Q4" s="25">
        <f t="shared" si="0"/>
        <v>2.5</v>
      </c>
      <c r="R4" s="26">
        <v>0</v>
      </c>
      <c r="S4" s="18">
        <f t="shared" si="2"/>
        <v>1.816052624753605E-2</v>
      </c>
    </row>
    <row r="5" spans="1:19" x14ac:dyDescent="0.25">
      <c r="A5" s="11"/>
      <c r="B5" s="12"/>
      <c r="C5" s="12"/>
      <c r="D5" s="12"/>
      <c r="E5" s="12"/>
      <c r="F5" s="12"/>
      <c r="G5" s="9" t="s">
        <v>1598</v>
      </c>
      <c r="H5" s="9" t="s">
        <v>17</v>
      </c>
      <c r="I5" s="3" t="s">
        <v>1599</v>
      </c>
      <c r="J5" s="13" t="s">
        <v>1600</v>
      </c>
      <c r="K5" s="14" t="s">
        <v>1601</v>
      </c>
      <c r="L5" s="18">
        <f t="shared" ref="L3:L66" si="3">K5-J5</f>
        <v>1.5972222222222221E-2</v>
      </c>
      <c r="M5">
        <f t="shared" ref="M3:M66" si="4">HOUR(J5)</f>
        <v>7</v>
      </c>
      <c r="O5" s="25">
        <v>3</v>
      </c>
      <c r="P5" s="25">
        <f>COUNTIF(M:M,"3")</f>
        <v>0</v>
      </c>
      <c r="Q5" s="25">
        <f t="shared" si="0"/>
        <v>2.5</v>
      </c>
      <c r="R5" s="26">
        <v>0</v>
      </c>
      <c r="S5" s="18">
        <f t="shared" si="2"/>
        <v>1.816052624753605E-2</v>
      </c>
    </row>
    <row r="6" spans="1:19" x14ac:dyDescent="0.25">
      <c r="A6" s="11"/>
      <c r="B6" s="12"/>
      <c r="C6" s="12"/>
      <c r="D6" s="12"/>
      <c r="E6" s="12"/>
      <c r="F6" s="12"/>
      <c r="G6" s="9" t="s">
        <v>1602</v>
      </c>
      <c r="H6" s="9" t="s">
        <v>17</v>
      </c>
      <c r="I6" s="3" t="s">
        <v>1599</v>
      </c>
      <c r="J6" s="13" t="s">
        <v>1603</v>
      </c>
      <c r="K6" s="14" t="s">
        <v>1604</v>
      </c>
      <c r="L6" s="18">
        <f t="shared" si="3"/>
        <v>1.988425925925924E-2</v>
      </c>
      <c r="M6">
        <f t="shared" si="4"/>
        <v>9</v>
      </c>
      <c r="O6">
        <v>4</v>
      </c>
      <c r="P6">
        <f>COUNTIF(M:M,"4")</f>
        <v>4</v>
      </c>
      <c r="Q6">
        <f t="shared" si="0"/>
        <v>2.5</v>
      </c>
      <c r="R6" s="19">
        <f t="shared" si="1"/>
        <v>1.5746527777777783E-2</v>
      </c>
      <c r="S6" s="18">
        <f t="shared" si="2"/>
        <v>1.816052624753605E-2</v>
      </c>
    </row>
    <row r="7" spans="1:19" x14ac:dyDescent="0.25">
      <c r="A7" s="11"/>
      <c r="B7" s="12"/>
      <c r="C7" s="9" t="s">
        <v>48</v>
      </c>
      <c r="D7" s="9" t="s">
        <v>49</v>
      </c>
      <c r="E7" s="9" t="s">
        <v>49</v>
      </c>
      <c r="F7" s="9" t="s">
        <v>15</v>
      </c>
      <c r="G7" s="9" t="s">
        <v>1605</v>
      </c>
      <c r="H7" s="9" t="s">
        <v>17</v>
      </c>
      <c r="I7" s="3" t="s">
        <v>1599</v>
      </c>
      <c r="J7" s="13" t="s">
        <v>1606</v>
      </c>
      <c r="K7" s="14" t="s">
        <v>1607</v>
      </c>
      <c r="L7" s="18">
        <f t="shared" si="3"/>
        <v>1.3263888888888908E-2</v>
      </c>
      <c r="M7">
        <f t="shared" si="4"/>
        <v>11</v>
      </c>
      <c r="O7">
        <v>5</v>
      </c>
      <c r="P7">
        <f>COUNTIF(M:M,"5")</f>
        <v>4</v>
      </c>
      <c r="Q7">
        <f t="shared" si="0"/>
        <v>2.5</v>
      </c>
      <c r="R7" s="19">
        <f t="shared" si="1"/>
        <v>1.9403935185185177E-2</v>
      </c>
      <c r="S7" s="18">
        <f t="shared" si="2"/>
        <v>1.816052624753605E-2</v>
      </c>
    </row>
    <row r="8" spans="1:19" x14ac:dyDescent="0.25">
      <c r="A8" s="11"/>
      <c r="B8" s="12"/>
      <c r="C8" s="9" t="s">
        <v>311</v>
      </c>
      <c r="D8" s="9" t="s">
        <v>312</v>
      </c>
      <c r="E8" s="9" t="s">
        <v>312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3</v>
      </c>
      <c r="Q8">
        <f t="shared" si="0"/>
        <v>2.5</v>
      </c>
      <c r="R8" s="19">
        <f t="shared" si="1"/>
        <v>1.9471450617283947E-2</v>
      </c>
      <c r="S8" s="18">
        <f t="shared" si="2"/>
        <v>1.816052624753605E-2</v>
      </c>
    </row>
    <row r="9" spans="1:19" x14ac:dyDescent="0.25">
      <c r="A9" s="11"/>
      <c r="B9" s="12"/>
      <c r="C9" s="12"/>
      <c r="D9" s="12"/>
      <c r="E9" s="12"/>
      <c r="F9" s="12"/>
      <c r="G9" s="9" t="s">
        <v>1608</v>
      </c>
      <c r="H9" s="9" t="s">
        <v>17</v>
      </c>
      <c r="I9" s="3" t="s">
        <v>1599</v>
      </c>
      <c r="J9" s="13" t="s">
        <v>1609</v>
      </c>
      <c r="K9" s="14" t="s">
        <v>1610</v>
      </c>
      <c r="L9" s="18">
        <f t="shared" si="3"/>
        <v>2.857638888888886E-2</v>
      </c>
      <c r="M9">
        <f t="shared" si="4"/>
        <v>8</v>
      </c>
      <c r="O9">
        <v>7</v>
      </c>
      <c r="P9">
        <f>COUNTIF(M:M,"7")</f>
        <v>7</v>
      </c>
      <c r="Q9">
        <f t="shared" si="0"/>
        <v>2.5</v>
      </c>
      <c r="R9" s="19">
        <f t="shared" si="1"/>
        <v>2.6228505291005295E-2</v>
      </c>
      <c r="S9" s="18">
        <f t="shared" si="2"/>
        <v>1.816052624753605E-2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1611</v>
      </c>
      <c r="H10" s="9" t="s">
        <v>17</v>
      </c>
      <c r="I10" s="3" t="s">
        <v>1599</v>
      </c>
      <c r="J10" s="13" t="s">
        <v>1612</v>
      </c>
      <c r="K10" s="14" t="s">
        <v>1613</v>
      </c>
      <c r="L10" s="18">
        <f t="shared" si="3"/>
        <v>1.8009259259259225E-2</v>
      </c>
      <c r="M10">
        <f t="shared" si="4"/>
        <v>18</v>
      </c>
      <c r="O10">
        <v>8</v>
      </c>
      <c r="P10">
        <f>COUNTIF(M:M,"8")</f>
        <v>8</v>
      </c>
      <c r="Q10">
        <f t="shared" si="0"/>
        <v>2.5</v>
      </c>
      <c r="R10" s="19">
        <f t="shared" si="1"/>
        <v>2.433738425925927E-2</v>
      </c>
      <c r="S10" s="18">
        <f t="shared" si="2"/>
        <v>1.816052624753605E-2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1614</v>
      </c>
      <c r="H11" s="9" t="s">
        <v>17</v>
      </c>
      <c r="I11" s="3" t="s">
        <v>1599</v>
      </c>
      <c r="J11" s="13" t="s">
        <v>1615</v>
      </c>
      <c r="K11" s="14" t="s">
        <v>1616</v>
      </c>
      <c r="L11" s="18">
        <f t="shared" si="3"/>
        <v>1.9421296296296298E-2</v>
      </c>
      <c r="M11">
        <f t="shared" si="4"/>
        <v>14</v>
      </c>
      <c r="O11">
        <v>9</v>
      </c>
      <c r="P11">
        <f>COUNTIF(M:M,"9")</f>
        <v>5</v>
      </c>
      <c r="Q11">
        <f t="shared" si="0"/>
        <v>2.5</v>
      </c>
      <c r="R11" s="19">
        <f t="shared" si="1"/>
        <v>2.0518518518518526E-2</v>
      </c>
      <c r="S11" s="18">
        <f t="shared" si="2"/>
        <v>1.816052624753605E-2</v>
      </c>
    </row>
    <row r="12" spans="1:19" x14ac:dyDescent="0.25">
      <c r="A12" s="3" t="s">
        <v>10</v>
      </c>
      <c r="B12" s="9" t="s">
        <v>11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4</v>
      </c>
      <c r="Q12">
        <f t="shared" si="0"/>
        <v>2.5</v>
      </c>
      <c r="R12" s="19">
        <f t="shared" si="1"/>
        <v>1.503182870370369E-2</v>
      </c>
      <c r="S12" s="18">
        <f t="shared" si="2"/>
        <v>1.816052624753605E-2</v>
      </c>
    </row>
    <row r="13" spans="1:19" x14ac:dyDescent="0.25">
      <c r="A13" s="11"/>
      <c r="B13" s="12"/>
      <c r="C13" s="9" t="s">
        <v>21</v>
      </c>
      <c r="D13" s="9" t="s">
        <v>22</v>
      </c>
      <c r="E13" s="9" t="s">
        <v>22</v>
      </c>
      <c r="F13" s="9" t="s">
        <v>15</v>
      </c>
      <c r="G13" s="9" t="s">
        <v>1617</v>
      </c>
      <c r="H13" s="9" t="s">
        <v>17</v>
      </c>
      <c r="I13" s="3" t="s">
        <v>1599</v>
      </c>
      <c r="J13" s="13" t="s">
        <v>1618</v>
      </c>
      <c r="K13" s="14" t="s">
        <v>1619</v>
      </c>
      <c r="L13" s="18">
        <f t="shared" si="3"/>
        <v>2.4479166666666663E-2</v>
      </c>
      <c r="M13">
        <f t="shared" si="4"/>
        <v>8</v>
      </c>
      <c r="O13">
        <v>11</v>
      </c>
      <c r="P13">
        <f>COUNTIF(M:M,"11")</f>
        <v>7</v>
      </c>
      <c r="Q13">
        <f t="shared" si="0"/>
        <v>2.5</v>
      </c>
      <c r="R13" s="19">
        <f t="shared" si="1"/>
        <v>2.2576058201058204E-2</v>
      </c>
      <c r="S13" s="18">
        <f t="shared" si="2"/>
        <v>1.816052624753605E-2</v>
      </c>
    </row>
    <row r="14" spans="1:19" x14ac:dyDescent="0.25">
      <c r="A14" s="11"/>
      <c r="B14" s="12"/>
      <c r="C14" s="9" t="s">
        <v>26</v>
      </c>
      <c r="D14" s="9" t="s">
        <v>27</v>
      </c>
      <c r="E14" s="9" t="s">
        <v>27</v>
      </c>
      <c r="F14" s="9" t="s">
        <v>15</v>
      </c>
      <c r="G14" s="9" t="s">
        <v>1620</v>
      </c>
      <c r="H14" s="9" t="s">
        <v>17</v>
      </c>
      <c r="I14" s="3" t="s">
        <v>1599</v>
      </c>
      <c r="J14" s="13" t="s">
        <v>1621</v>
      </c>
      <c r="K14" s="14" t="s">
        <v>1622</v>
      </c>
      <c r="L14" s="18">
        <f t="shared" si="3"/>
        <v>1.9050925925925916E-2</v>
      </c>
      <c r="M14">
        <f t="shared" si="4"/>
        <v>5</v>
      </c>
      <c r="O14">
        <v>12</v>
      </c>
      <c r="P14">
        <f>COUNTIF(M:M,"12")</f>
        <v>3</v>
      </c>
      <c r="Q14">
        <f t="shared" si="0"/>
        <v>2.5</v>
      </c>
      <c r="R14" s="19">
        <f t="shared" si="1"/>
        <v>1.9540895061728365E-2</v>
      </c>
      <c r="S14" s="18">
        <f t="shared" si="2"/>
        <v>1.816052624753605E-2</v>
      </c>
    </row>
    <row r="15" spans="1:19" x14ac:dyDescent="0.25">
      <c r="A15" s="11"/>
      <c r="B15" s="12"/>
      <c r="C15" s="9" t="s">
        <v>555</v>
      </c>
      <c r="D15" s="9" t="s">
        <v>556</v>
      </c>
      <c r="E15" s="9" t="s">
        <v>556</v>
      </c>
      <c r="F15" s="9" t="s">
        <v>15</v>
      </c>
      <c r="G15" s="9" t="s">
        <v>1623</v>
      </c>
      <c r="H15" s="9" t="s">
        <v>17</v>
      </c>
      <c r="I15" s="3" t="s">
        <v>1599</v>
      </c>
      <c r="J15" s="13" t="s">
        <v>354</v>
      </c>
      <c r="K15" s="14" t="s">
        <v>1624</v>
      </c>
      <c r="L15" s="18">
        <f t="shared" si="3"/>
        <v>2.02430555555555E-2</v>
      </c>
      <c r="M15">
        <f t="shared" si="4"/>
        <v>13</v>
      </c>
      <c r="O15">
        <v>13</v>
      </c>
      <c r="P15">
        <f>COUNTIF(M:M,"13")</f>
        <v>4</v>
      </c>
      <c r="Q15">
        <f t="shared" si="0"/>
        <v>2.5</v>
      </c>
      <c r="R15" s="19">
        <f t="shared" si="1"/>
        <v>1.8165509259259222E-2</v>
      </c>
      <c r="S15" s="18">
        <f t="shared" si="2"/>
        <v>1.816052624753605E-2</v>
      </c>
    </row>
    <row r="16" spans="1:19" x14ac:dyDescent="0.25">
      <c r="A16" s="11"/>
      <c r="B16" s="12"/>
      <c r="C16" s="9" t="s">
        <v>42</v>
      </c>
      <c r="D16" s="9" t="s">
        <v>43</v>
      </c>
      <c r="E16" s="9" t="s">
        <v>44</v>
      </c>
      <c r="F16" s="9" t="s">
        <v>15</v>
      </c>
      <c r="G16" s="9" t="s">
        <v>1625</v>
      </c>
      <c r="H16" s="9" t="s">
        <v>17</v>
      </c>
      <c r="I16" s="3" t="s">
        <v>1599</v>
      </c>
      <c r="J16" s="13" t="s">
        <v>1626</v>
      </c>
      <c r="K16" s="14" t="s">
        <v>1627</v>
      </c>
      <c r="L16" s="18">
        <f t="shared" si="3"/>
        <v>1.9143518518518587E-2</v>
      </c>
      <c r="M16">
        <f t="shared" si="4"/>
        <v>9</v>
      </c>
      <c r="O16">
        <v>14</v>
      </c>
      <c r="P16">
        <f>COUNTIF(M:M,"14")</f>
        <v>2</v>
      </c>
      <c r="Q16">
        <f t="shared" si="0"/>
        <v>2.5</v>
      </c>
      <c r="R16" s="19">
        <f t="shared" si="1"/>
        <v>1.9369212962962956E-2</v>
      </c>
      <c r="S16" s="18">
        <f t="shared" si="2"/>
        <v>1.816052624753605E-2</v>
      </c>
    </row>
    <row r="17" spans="1:19" x14ac:dyDescent="0.25">
      <c r="A17" s="11"/>
      <c r="B17" s="12"/>
      <c r="C17" s="9" t="s">
        <v>311</v>
      </c>
      <c r="D17" s="9" t="s">
        <v>312</v>
      </c>
      <c r="E17" s="9" t="s">
        <v>312</v>
      </c>
      <c r="F17" s="9" t="s">
        <v>15</v>
      </c>
      <c r="G17" s="9" t="s">
        <v>1628</v>
      </c>
      <c r="H17" s="9" t="s">
        <v>17</v>
      </c>
      <c r="I17" s="3" t="s">
        <v>1599</v>
      </c>
      <c r="J17" s="13" t="s">
        <v>1629</v>
      </c>
      <c r="K17" s="14" t="s">
        <v>1630</v>
      </c>
      <c r="L17" s="18">
        <f t="shared" si="3"/>
        <v>2.1944444444444489E-2</v>
      </c>
      <c r="M17">
        <f t="shared" si="4"/>
        <v>8</v>
      </c>
      <c r="O17">
        <v>15</v>
      </c>
      <c r="P17">
        <f>COUNTIF(M:M,"15")</f>
        <v>2</v>
      </c>
      <c r="Q17">
        <f t="shared" si="0"/>
        <v>2.5</v>
      </c>
      <c r="R17" s="19">
        <f t="shared" si="1"/>
        <v>1.6168981481481548E-2</v>
      </c>
      <c r="S17" s="18">
        <f t="shared" si="2"/>
        <v>1.816052624753605E-2</v>
      </c>
    </row>
    <row r="18" spans="1:19" x14ac:dyDescent="0.25">
      <c r="A18" s="11"/>
      <c r="B18" s="12"/>
      <c r="C18" s="9" t="s">
        <v>501</v>
      </c>
      <c r="D18" s="9" t="s">
        <v>502</v>
      </c>
      <c r="E18" s="9" t="s">
        <v>502</v>
      </c>
      <c r="F18" s="9" t="s">
        <v>15</v>
      </c>
      <c r="G18" s="9" t="s">
        <v>1631</v>
      </c>
      <c r="H18" s="9" t="s">
        <v>392</v>
      </c>
      <c r="I18" s="3" t="s">
        <v>1599</v>
      </c>
      <c r="J18" s="13" t="s">
        <v>1632</v>
      </c>
      <c r="K18" s="14" t="s">
        <v>1633</v>
      </c>
      <c r="L18" s="18">
        <f t="shared" si="3"/>
        <v>2.5613425925925914E-2</v>
      </c>
      <c r="M18">
        <f t="shared" si="4"/>
        <v>11</v>
      </c>
      <c r="O18">
        <v>16</v>
      </c>
      <c r="P18">
        <f>COUNTIF(M:M,"16")</f>
        <v>2</v>
      </c>
      <c r="Q18">
        <f t="shared" si="0"/>
        <v>2.5</v>
      </c>
      <c r="R18" s="19">
        <f t="shared" si="1"/>
        <v>1.7922453703703711E-2</v>
      </c>
      <c r="S18" s="18">
        <f t="shared" si="2"/>
        <v>1.816052624753605E-2</v>
      </c>
    </row>
    <row r="19" spans="1:19" x14ac:dyDescent="0.25">
      <c r="A19" s="3" t="s">
        <v>61</v>
      </c>
      <c r="B19" s="9" t="s">
        <v>62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2.5</v>
      </c>
      <c r="R19" s="19">
        <f t="shared" si="1"/>
        <v>1.2905092592592649E-2</v>
      </c>
      <c r="S19" s="18">
        <f t="shared" si="2"/>
        <v>1.816052624753605E-2</v>
      </c>
    </row>
    <row r="20" spans="1:19" x14ac:dyDescent="0.25">
      <c r="A20" s="11"/>
      <c r="B20" s="12"/>
      <c r="C20" s="9" t="s">
        <v>160</v>
      </c>
      <c r="D20" s="9" t="s">
        <v>161</v>
      </c>
      <c r="E20" s="9" t="s">
        <v>511</v>
      </c>
      <c r="F20" s="9" t="s">
        <v>15</v>
      </c>
      <c r="G20" s="9" t="s">
        <v>1634</v>
      </c>
      <c r="H20" s="9" t="s">
        <v>513</v>
      </c>
      <c r="I20" s="3" t="s">
        <v>1599</v>
      </c>
      <c r="J20" s="13" t="s">
        <v>1635</v>
      </c>
      <c r="K20" s="14" t="s">
        <v>1636</v>
      </c>
      <c r="L20" s="18">
        <f t="shared" si="3"/>
        <v>1.3981481481481484E-2</v>
      </c>
      <c r="M20">
        <f t="shared" si="4"/>
        <v>4</v>
      </c>
      <c r="O20">
        <v>18</v>
      </c>
      <c r="P20">
        <f>COUNTIF(M:M,"18")</f>
        <v>2</v>
      </c>
      <c r="Q20">
        <f t="shared" si="0"/>
        <v>2.5</v>
      </c>
      <c r="R20" s="19">
        <f t="shared" si="1"/>
        <v>1.518518518518519E-2</v>
      </c>
      <c r="S20" s="18">
        <f t="shared" si="2"/>
        <v>1.816052624753605E-2</v>
      </c>
    </row>
    <row r="21" spans="1:19" x14ac:dyDescent="0.25">
      <c r="A21" s="11"/>
      <c r="B21" s="12"/>
      <c r="C21" s="9" t="s">
        <v>1331</v>
      </c>
      <c r="D21" s="9" t="s">
        <v>1332</v>
      </c>
      <c r="E21" s="9" t="s">
        <v>1332</v>
      </c>
      <c r="F21" s="9" t="s">
        <v>15</v>
      </c>
      <c r="G21" s="9" t="s">
        <v>1637</v>
      </c>
      <c r="H21" s="9" t="s">
        <v>66</v>
      </c>
      <c r="I21" s="3" t="s">
        <v>1599</v>
      </c>
      <c r="J21" s="13" t="s">
        <v>1638</v>
      </c>
      <c r="K21" s="14" t="s">
        <v>1639</v>
      </c>
      <c r="L21" s="18">
        <f t="shared" si="3"/>
        <v>1.8807870370370405E-2</v>
      </c>
      <c r="M21">
        <f t="shared" si="4"/>
        <v>4</v>
      </c>
      <c r="O21" s="25">
        <v>19</v>
      </c>
      <c r="P21" s="25">
        <f>COUNTIF(M:M,"19")</f>
        <v>0</v>
      </c>
      <c r="Q21" s="25">
        <f t="shared" si="0"/>
        <v>2.5</v>
      </c>
      <c r="R21" s="26">
        <v>0</v>
      </c>
      <c r="S21" s="18">
        <f t="shared" si="2"/>
        <v>1.816052624753605E-2</v>
      </c>
    </row>
    <row r="22" spans="1:19" x14ac:dyDescent="0.25">
      <c r="A22" s="11"/>
      <c r="B22" s="12"/>
      <c r="C22" s="9" t="s">
        <v>243</v>
      </c>
      <c r="D22" s="9" t="s">
        <v>244</v>
      </c>
      <c r="E22" s="9" t="s">
        <v>999</v>
      </c>
      <c r="F22" s="9" t="s">
        <v>15</v>
      </c>
      <c r="G22" s="9" t="s">
        <v>1640</v>
      </c>
      <c r="H22" s="9" t="s">
        <v>513</v>
      </c>
      <c r="I22" s="3" t="s">
        <v>1599</v>
      </c>
      <c r="J22" s="13" t="s">
        <v>1641</v>
      </c>
      <c r="K22" s="14" t="s">
        <v>1642</v>
      </c>
      <c r="L22" s="18">
        <f t="shared" si="3"/>
        <v>2.3483796296296322E-2</v>
      </c>
      <c r="M22">
        <f t="shared" si="4"/>
        <v>9</v>
      </c>
      <c r="O22">
        <v>20</v>
      </c>
      <c r="P22">
        <f>COUNTIF(M:M,"20")</f>
        <v>1</v>
      </c>
      <c r="Q22">
        <f t="shared" si="0"/>
        <v>2.5</v>
      </c>
      <c r="R22" s="19">
        <f t="shared" si="1"/>
        <v>1.3333333333333308E-2</v>
      </c>
      <c r="S22" s="18">
        <f t="shared" si="2"/>
        <v>1.816052624753605E-2</v>
      </c>
    </row>
    <row r="23" spans="1:19" x14ac:dyDescent="0.25">
      <c r="A23" s="11"/>
      <c r="B23" s="12"/>
      <c r="C23" s="9" t="s">
        <v>555</v>
      </c>
      <c r="D23" s="9" t="s">
        <v>556</v>
      </c>
      <c r="E23" s="9" t="s">
        <v>556</v>
      </c>
      <c r="F23" s="9" t="s">
        <v>15</v>
      </c>
      <c r="G23" s="9" t="s">
        <v>1643</v>
      </c>
      <c r="H23" s="9" t="s">
        <v>66</v>
      </c>
      <c r="I23" s="3" t="s">
        <v>1599</v>
      </c>
      <c r="J23" s="13" t="s">
        <v>1644</v>
      </c>
      <c r="K23" s="14" t="s">
        <v>1645</v>
      </c>
      <c r="L23" s="18">
        <f t="shared" si="3"/>
        <v>2.5706018518518503E-2</v>
      </c>
      <c r="M23">
        <f t="shared" si="4"/>
        <v>9</v>
      </c>
      <c r="O23" s="25">
        <v>21</v>
      </c>
      <c r="P23" s="25">
        <f>COUNTIF(M:M,"21")</f>
        <v>0</v>
      </c>
      <c r="Q23" s="25">
        <f t="shared" si="0"/>
        <v>2.5</v>
      </c>
      <c r="R23" s="26">
        <v>0</v>
      </c>
      <c r="S23" s="18">
        <f t="shared" si="2"/>
        <v>1.816052624753605E-2</v>
      </c>
    </row>
    <row r="24" spans="1:19" x14ac:dyDescent="0.25">
      <c r="A24" s="11"/>
      <c r="B24" s="12"/>
      <c r="C24" s="9" t="s">
        <v>560</v>
      </c>
      <c r="D24" s="9" t="s">
        <v>561</v>
      </c>
      <c r="E24" s="9" t="s">
        <v>561</v>
      </c>
      <c r="F24" s="9" t="s">
        <v>15</v>
      </c>
      <c r="G24" s="9" t="s">
        <v>1646</v>
      </c>
      <c r="H24" s="9" t="s">
        <v>513</v>
      </c>
      <c r="I24" s="3" t="s">
        <v>1599</v>
      </c>
      <c r="J24" s="13" t="s">
        <v>1647</v>
      </c>
      <c r="K24" s="14" t="s">
        <v>1648</v>
      </c>
      <c r="L24" s="18">
        <f t="shared" si="3"/>
        <v>2.6041666666666685E-2</v>
      </c>
      <c r="M24">
        <f t="shared" si="4"/>
        <v>11</v>
      </c>
      <c r="O24" s="25">
        <v>22</v>
      </c>
      <c r="P24" s="25">
        <f>COUNTIF(M:M,"22")</f>
        <v>0</v>
      </c>
      <c r="Q24" s="25">
        <f t="shared" si="0"/>
        <v>2.5</v>
      </c>
      <c r="R24" s="26">
        <v>0</v>
      </c>
      <c r="S24" s="18">
        <f t="shared" si="2"/>
        <v>1.816052624753605E-2</v>
      </c>
    </row>
    <row r="25" spans="1:19" x14ac:dyDescent="0.25">
      <c r="A25" s="11"/>
      <c r="B25" s="12"/>
      <c r="C25" s="9" t="s">
        <v>117</v>
      </c>
      <c r="D25" s="9" t="s">
        <v>118</v>
      </c>
      <c r="E25" s="9" t="s">
        <v>128</v>
      </c>
      <c r="F25" s="9" t="s">
        <v>15</v>
      </c>
      <c r="G25" s="10" t="s">
        <v>12</v>
      </c>
      <c r="H25" s="5"/>
      <c r="I25" s="6"/>
      <c r="J25" s="7"/>
      <c r="K25" s="8"/>
      <c r="O25" s="25">
        <v>23</v>
      </c>
      <c r="P25" s="25">
        <f>COUNTIF(M:M,"23")</f>
        <v>0</v>
      </c>
      <c r="Q25" s="25">
        <f t="shared" si="0"/>
        <v>2.5</v>
      </c>
      <c r="R25" s="26">
        <v>0</v>
      </c>
      <c r="S25" s="18">
        <f t="shared" si="2"/>
        <v>1.816052624753605E-2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1649</v>
      </c>
      <c r="H26" s="9" t="s">
        <v>66</v>
      </c>
      <c r="I26" s="3" t="s">
        <v>1599</v>
      </c>
      <c r="J26" s="13" t="s">
        <v>1650</v>
      </c>
      <c r="K26" s="14" t="s">
        <v>1651</v>
      </c>
      <c r="L26" s="18">
        <f t="shared" si="3"/>
        <v>1.9710648148148158E-2</v>
      </c>
      <c r="M26">
        <f t="shared" si="4"/>
        <v>6</v>
      </c>
      <c r="R26" s="20"/>
    </row>
    <row r="27" spans="1:19" x14ac:dyDescent="0.25">
      <c r="A27" s="11"/>
      <c r="B27" s="12"/>
      <c r="C27" s="12"/>
      <c r="D27" s="12"/>
      <c r="E27" s="12"/>
      <c r="F27" s="12"/>
      <c r="G27" s="9" t="s">
        <v>1652</v>
      </c>
      <c r="H27" s="9" t="s">
        <v>66</v>
      </c>
      <c r="I27" s="3" t="s">
        <v>1599</v>
      </c>
      <c r="J27" s="13" t="s">
        <v>1653</v>
      </c>
      <c r="K27" s="14" t="s">
        <v>1654</v>
      </c>
      <c r="L27" s="18">
        <f t="shared" si="3"/>
        <v>1.3368055555555591E-2</v>
      </c>
      <c r="M27">
        <f t="shared" si="4"/>
        <v>7</v>
      </c>
    </row>
    <row r="28" spans="1:19" x14ac:dyDescent="0.25">
      <c r="A28" s="11"/>
      <c r="B28" s="12"/>
      <c r="C28" s="12"/>
      <c r="D28" s="12"/>
      <c r="E28" s="12"/>
      <c r="F28" s="12"/>
      <c r="G28" s="9" t="s">
        <v>1655</v>
      </c>
      <c r="H28" s="9" t="s">
        <v>66</v>
      </c>
      <c r="I28" s="3" t="s">
        <v>1599</v>
      </c>
      <c r="J28" s="13" t="s">
        <v>1656</v>
      </c>
      <c r="K28" s="14" t="s">
        <v>1657</v>
      </c>
      <c r="L28" s="18">
        <f t="shared" si="3"/>
        <v>1.3333333333333308E-2</v>
      </c>
      <c r="M28">
        <f t="shared" si="4"/>
        <v>20</v>
      </c>
    </row>
    <row r="29" spans="1:19" x14ac:dyDescent="0.25">
      <c r="A29" s="11"/>
      <c r="B29" s="12"/>
      <c r="C29" s="9" t="s">
        <v>135</v>
      </c>
      <c r="D29" s="9" t="s">
        <v>136</v>
      </c>
      <c r="E29" s="9" t="s">
        <v>136</v>
      </c>
      <c r="F29" s="9" t="s">
        <v>15</v>
      </c>
      <c r="G29" s="9" t="s">
        <v>1658</v>
      </c>
      <c r="H29" s="9" t="s">
        <v>66</v>
      </c>
      <c r="I29" s="3" t="s">
        <v>1599</v>
      </c>
      <c r="J29" s="13" t="s">
        <v>1659</v>
      </c>
      <c r="K29" s="14" t="s">
        <v>1660</v>
      </c>
      <c r="L29" s="18">
        <f t="shared" si="3"/>
        <v>1.2523148148148033E-2</v>
      </c>
      <c r="M29">
        <f t="shared" si="4"/>
        <v>13</v>
      </c>
    </row>
    <row r="30" spans="1:19" x14ac:dyDescent="0.25">
      <c r="A30" s="11"/>
      <c r="B30" s="12"/>
      <c r="C30" s="9" t="s">
        <v>143</v>
      </c>
      <c r="D30" s="9" t="s">
        <v>144</v>
      </c>
      <c r="E30" s="9" t="s">
        <v>144</v>
      </c>
      <c r="F30" s="9" t="s">
        <v>15</v>
      </c>
      <c r="G30" s="9" t="s">
        <v>1661</v>
      </c>
      <c r="H30" s="9" t="s">
        <v>66</v>
      </c>
      <c r="I30" s="3" t="s">
        <v>1599</v>
      </c>
      <c r="J30" s="13" t="s">
        <v>1662</v>
      </c>
      <c r="K30" s="14" t="s">
        <v>1663</v>
      </c>
      <c r="L30" s="18">
        <f t="shared" si="3"/>
        <v>2.4560185185185213E-2</v>
      </c>
      <c r="M30">
        <f t="shared" si="4"/>
        <v>12</v>
      </c>
    </row>
    <row r="31" spans="1:19" x14ac:dyDescent="0.25">
      <c r="A31" s="11"/>
      <c r="B31" s="12"/>
      <c r="C31" s="9" t="s">
        <v>311</v>
      </c>
      <c r="D31" s="9" t="s">
        <v>312</v>
      </c>
      <c r="E31" s="9" t="s">
        <v>313</v>
      </c>
      <c r="F31" s="9" t="s">
        <v>15</v>
      </c>
      <c r="G31" s="9" t="s">
        <v>1664</v>
      </c>
      <c r="H31" s="9" t="s">
        <v>321</v>
      </c>
      <c r="I31" s="3" t="s">
        <v>1599</v>
      </c>
      <c r="J31" s="13" t="s">
        <v>1665</v>
      </c>
      <c r="K31" s="14" t="s">
        <v>1666</v>
      </c>
      <c r="L31" s="18">
        <f t="shared" si="3"/>
        <v>2.1932870370370505E-2</v>
      </c>
      <c r="M31">
        <f t="shared" si="4"/>
        <v>15</v>
      </c>
    </row>
    <row r="32" spans="1:19" x14ac:dyDescent="0.25">
      <c r="A32" s="11"/>
      <c r="B32" s="12"/>
      <c r="C32" s="9" t="s">
        <v>148</v>
      </c>
      <c r="D32" s="9" t="s">
        <v>149</v>
      </c>
      <c r="E32" s="9" t="s">
        <v>149</v>
      </c>
      <c r="F32" s="9" t="s">
        <v>15</v>
      </c>
      <c r="G32" s="9" t="s">
        <v>1667</v>
      </c>
      <c r="H32" s="9" t="s">
        <v>66</v>
      </c>
      <c r="I32" s="3" t="s">
        <v>1599</v>
      </c>
      <c r="J32" s="13" t="s">
        <v>1668</v>
      </c>
      <c r="K32" s="14" t="s">
        <v>1669</v>
      </c>
      <c r="L32" s="18">
        <f t="shared" si="3"/>
        <v>1.0879629629629628E-2</v>
      </c>
      <c r="M32">
        <f t="shared" si="4"/>
        <v>5</v>
      </c>
    </row>
    <row r="33" spans="1:13" x14ac:dyDescent="0.25">
      <c r="A33" s="11"/>
      <c r="B33" s="12"/>
      <c r="C33" s="9" t="s">
        <v>153</v>
      </c>
      <c r="D33" s="9" t="s">
        <v>154</v>
      </c>
      <c r="E33" s="9" t="s">
        <v>154</v>
      </c>
      <c r="F33" s="9" t="s">
        <v>15</v>
      </c>
      <c r="G33" s="9" t="s">
        <v>1670</v>
      </c>
      <c r="H33" s="9" t="s">
        <v>66</v>
      </c>
      <c r="I33" s="3" t="s">
        <v>1599</v>
      </c>
      <c r="J33" s="13" t="s">
        <v>1671</v>
      </c>
      <c r="K33" s="14" t="s">
        <v>1672</v>
      </c>
      <c r="L33" s="18">
        <f t="shared" si="3"/>
        <v>1.8159722222222285E-2</v>
      </c>
      <c r="M33">
        <f t="shared" si="4"/>
        <v>16</v>
      </c>
    </row>
    <row r="34" spans="1:13" x14ac:dyDescent="0.25">
      <c r="A34" s="11"/>
      <c r="B34" s="12"/>
      <c r="C34" s="9" t="s">
        <v>598</v>
      </c>
      <c r="D34" s="9" t="s">
        <v>599</v>
      </c>
      <c r="E34" s="9" t="s">
        <v>599</v>
      </c>
      <c r="F34" s="9" t="s">
        <v>15</v>
      </c>
      <c r="G34" s="9" t="s">
        <v>1673</v>
      </c>
      <c r="H34" s="9" t="s">
        <v>66</v>
      </c>
      <c r="I34" s="3" t="s">
        <v>1599</v>
      </c>
      <c r="J34" s="13" t="s">
        <v>1674</v>
      </c>
      <c r="K34" s="14" t="s">
        <v>1675</v>
      </c>
      <c r="L34" s="18">
        <f t="shared" si="3"/>
        <v>3.1076388888888917E-2</v>
      </c>
      <c r="M34">
        <f t="shared" si="4"/>
        <v>8</v>
      </c>
    </row>
    <row r="35" spans="1:13" x14ac:dyDescent="0.25">
      <c r="A35" s="3" t="s">
        <v>158</v>
      </c>
      <c r="B35" s="9" t="s">
        <v>159</v>
      </c>
      <c r="C35" s="10" t="s">
        <v>12</v>
      </c>
      <c r="D35" s="5"/>
      <c r="E35" s="5"/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9" t="s">
        <v>160</v>
      </c>
      <c r="D36" s="9" t="s">
        <v>161</v>
      </c>
      <c r="E36" s="9" t="s">
        <v>161</v>
      </c>
      <c r="F36" s="9" t="s">
        <v>15</v>
      </c>
      <c r="G36" s="9" t="s">
        <v>1676</v>
      </c>
      <c r="H36" s="9" t="s">
        <v>66</v>
      </c>
      <c r="I36" s="3" t="s">
        <v>1599</v>
      </c>
      <c r="J36" s="13" t="s">
        <v>1677</v>
      </c>
      <c r="K36" s="14" t="s">
        <v>1678</v>
      </c>
      <c r="L36" s="18">
        <f t="shared" si="3"/>
        <v>1.2361111111111156E-2</v>
      </c>
      <c r="M36">
        <f t="shared" si="4"/>
        <v>18</v>
      </c>
    </row>
    <row r="37" spans="1:13" x14ac:dyDescent="0.25">
      <c r="A37" s="11"/>
      <c r="B37" s="12"/>
      <c r="C37" s="9" t="s">
        <v>63</v>
      </c>
      <c r="D37" s="9" t="s">
        <v>64</v>
      </c>
      <c r="E37" s="9" t="s">
        <v>64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1679</v>
      </c>
      <c r="H38" s="9" t="s">
        <v>66</v>
      </c>
      <c r="I38" s="3" t="s">
        <v>1599</v>
      </c>
      <c r="J38" s="13" t="s">
        <v>1680</v>
      </c>
      <c r="K38" s="14" t="s">
        <v>604</v>
      </c>
      <c r="L38" s="18">
        <f t="shared" si="3"/>
        <v>1.6666666666666663E-2</v>
      </c>
      <c r="M38">
        <f t="shared" si="4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1681</v>
      </c>
      <c r="H39" s="9" t="s">
        <v>66</v>
      </c>
      <c r="I39" s="3" t="s">
        <v>1599</v>
      </c>
      <c r="J39" s="13" t="s">
        <v>1682</v>
      </c>
      <c r="K39" s="14" t="s">
        <v>1683</v>
      </c>
      <c r="L39" s="18">
        <f t="shared" si="3"/>
        <v>1.9027777777777755E-2</v>
      </c>
      <c r="M39">
        <f t="shared" si="4"/>
        <v>6</v>
      </c>
    </row>
    <row r="40" spans="1:13" x14ac:dyDescent="0.25">
      <c r="A40" s="11"/>
      <c r="B40" s="12"/>
      <c r="C40" s="12"/>
      <c r="D40" s="12"/>
      <c r="E40" s="12"/>
      <c r="F40" s="12"/>
      <c r="G40" s="9" t="s">
        <v>1684</v>
      </c>
      <c r="H40" s="9" t="s">
        <v>66</v>
      </c>
      <c r="I40" s="3" t="s">
        <v>1599</v>
      </c>
      <c r="J40" s="13" t="s">
        <v>1685</v>
      </c>
      <c r="K40" s="14" t="s">
        <v>1686</v>
      </c>
      <c r="L40" s="18">
        <f t="shared" si="3"/>
        <v>1.4027777777777806E-2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1687</v>
      </c>
      <c r="H41" s="9" t="s">
        <v>66</v>
      </c>
      <c r="I41" s="3" t="s">
        <v>1599</v>
      </c>
      <c r="J41" s="13" t="s">
        <v>1688</v>
      </c>
      <c r="K41" s="14" t="s">
        <v>1689</v>
      </c>
      <c r="L41" s="18">
        <f t="shared" si="3"/>
        <v>2.3599537037037044E-2</v>
      </c>
      <c r="M41">
        <f t="shared" si="4"/>
        <v>8</v>
      </c>
    </row>
    <row r="42" spans="1:13" x14ac:dyDescent="0.25">
      <c r="A42" s="11"/>
      <c r="B42" s="12"/>
      <c r="C42" s="12"/>
      <c r="D42" s="12"/>
      <c r="E42" s="12"/>
      <c r="F42" s="12"/>
      <c r="G42" s="9" t="s">
        <v>1690</v>
      </c>
      <c r="H42" s="9" t="s">
        <v>66</v>
      </c>
      <c r="I42" s="3" t="s">
        <v>1599</v>
      </c>
      <c r="J42" s="13" t="s">
        <v>1691</v>
      </c>
      <c r="K42" s="14" t="s">
        <v>1692</v>
      </c>
      <c r="L42" s="18">
        <f t="shared" si="3"/>
        <v>1.6446759259259258E-2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1693</v>
      </c>
      <c r="H43" s="9" t="s">
        <v>66</v>
      </c>
      <c r="I43" s="3" t="s">
        <v>1599</v>
      </c>
      <c r="J43" s="13" t="s">
        <v>1694</v>
      </c>
      <c r="K43" s="14" t="s">
        <v>1695</v>
      </c>
      <c r="L43" s="18">
        <f t="shared" si="3"/>
        <v>1.3437499999999991E-2</v>
      </c>
      <c r="M43">
        <f t="shared" si="4"/>
        <v>10</v>
      </c>
    </row>
    <row r="44" spans="1:13" x14ac:dyDescent="0.25">
      <c r="A44" s="11"/>
      <c r="B44" s="12"/>
      <c r="C44" s="9" t="s">
        <v>243</v>
      </c>
      <c r="D44" s="9" t="s">
        <v>244</v>
      </c>
      <c r="E44" s="10" t="s">
        <v>12</v>
      </c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9" t="s">
        <v>245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1696</v>
      </c>
      <c r="H46" s="9" t="s">
        <v>66</v>
      </c>
      <c r="I46" s="3" t="s">
        <v>1599</v>
      </c>
      <c r="J46" s="13" t="s">
        <v>1697</v>
      </c>
      <c r="K46" s="14" t="s">
        <v>1698</v>
      </c>
      <c r="L46" s="18">
        <f t="shared" si="3"/>
        <v>4.3020833333333286E-2</v>
      </c>
      <c r="M46">
        <f t="shared" si="4"/>
        <v>7</v>
      </c>
    </row>
    <row r="47" spans="1:13" x14ac:dyDescent="0.25">
      <c r="A47" s="11"/>
      <c r="B47" s="12"/>
      <c r="C47" s="12"/>
      <c r="D47" s="12"/>
      <c r="E47" s="12"/>
      <c r="F47" s="12"/>
      <c r="G47" s="9" t="s">
        <v>1699</v>
      </c>
      <c r="H47" s="9" t="s">
        <v>66</v>
      </c>
      <c r="I47" s="3" t="s">
        <v>1599</v>
      </c>
      <c r="J47" s="13" t="s">
        <v>1700</v>
      </c>
      <c r="K47" s="14" t="s">
        <v>1701</v>
      </c>
      <c r="L47" s="18">
        <f t="shared" si="3"/>
        <v>4.3101851851851891E-2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1702</v>
      </c>
      <c r="H48" s="9" t="s">
        <v>66</v>
      </c>
      <c r="I48" s="3" t="s">
        <v>1599</v>
      </c>
      <c r="J48" s="13" t="s">
        <v>1703</v>
      </c>
      <c r="K48" s="14" t="s">
        <v>1704</v>
      </c>
      <c r="L48" s="18">
        <f t="shared" si="3"/>
        <v>2.777777777777779E-2</v>
      </c>
      <c r="M48">
        <f t="shared" si="4"/>
        <v>8</v>
      </c>
    </row>
    <row r="49" spans="1:13" x14ac:dyDescent="0.25">
      <c r="A49" s="11"/>
      <c r="B49" s="12"/>
      <c r="C49" s="12"/>
      <c r="D49" s="12"/>
      <c r="E49" s="12"/>
      <c r="F49" s="12"/>
      <c r="G49" s="9" t="s">
        <v>1705</v>
      </c>
      <c r="H49" s="9" t="s">
        <v>66</v>
      </c>
      <c r="I49" s="3" t="s">
        <v>1599</v>
      </c>
      <c r="J49" s="13" t="s">
        <v>1706</v>
      </c>
      <c r="K49" s="14" t="s">
        <v>1707</v>
      </c>
      <c r="L49" s="18">
        <f t="shared" si="3"/>
        <v>1.873842592592595E-2</v>
      </c>
      <c r="M49">
        <f t="shared" si="4"/>
        <v>11</v>
      </c>
    </row>
    <row r="50" spans="1:13" x14ac:dyDescent="0.25">
      <c r="A50" s="11"/>
      <c r="B50" s="12"/>
      <c r="C50" s="12"/>
      <c r="D50" s="12"/>
      <c r="E50" s="12"/>
      <c r="F50" s="12"/>
      <c r="G50" s="9" t="s">
        <v>1708</v>
      </c>
      <c r="H50" s="9" t="s">
        <v>66</v>
      </c>
      <c r="I50" s="3" t="s">
        <v>1599</v>
      </c>
      <c r="J50" s="13" t="s">
        <v>1709</v>
      </c>
      <c r="K50" s="14" t="s">
        <v>1710</v>
      </c>
      <c r="L50" s="18">
        <f t="shared" si="3"/>
        <v>2.4768518518518579E-2</v>
      </c>
      <c r="M50">
        <f t="shared" si="4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1711</v>
      </c>
      <c r="H51" s="9" t="s">
        <v>66</v>
      </c>
      <c r="I51" s="3" t="s">
        <v>1599</v>
      </c>
      <c r="J51" s="13" t="s">
        <v>1712</v>
      </c>
      <c r="K51" s="14" t="s">
        <v>1713</v>
      </c>
      <c r="L51" s="18">
        <f t="shared" si="3"/>
        <v>2.3460648148148133E-2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1714</v>
      </c>
      <c r="H52" s="9" t="s">
        <v>66</v>
      </c>
      <c r="I52" s="3" t="s">
        <v>1599</v>
      </c>
      <c r="J52" s="13" t="s">
        <v>1715</v>
      </c>
      <c r="K52" s="14" t="s">
        <v>1716</v>
      </c>
      <c r="L52" s="18">
        <f t="shared" si="3"/>
        <v>1.9687499999999969E-2</v>
      </c>
      <c r="M52">
        <f t="shared" si="4"/>
        <v>12</v>
      </c>
    </row>
    <row r="53" spans="1:13" x14ac:dyDescent="0.25">
      <c r="A53" s="11"/>
      <c r="B53" s="12"/>
      <c r="C53" s="12"/>
      <c r="D53" s="12"/>
      <c r="E53" s="9" t="s">
        <v>255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1717</v>
      </c>
      <c r="H54" s="9" t="s">
        <v>66</v>
      </c>
      <c r="I54" s="3" t="s">
        <v>1599</v>
      </c>
      <c r="J54" s="13" t="s">
        <v>1718</v>
      </c>
      <c r="K54" s="14" t="s">
        <v>1719</v>
      </c>
      <c r="L54" s="18">
        <f t="shared" si="3"/>
        <v>1.4374999999999971E-2</v>
      </c>
      <c r="M54">
        <f t="shared" si="4"/>
        <v>9</v>
      </c>
    </row>
    <row r="55" spans="1:13" x14ac:dyDescent="0.25">
      <c r="A55" s="11"/>
      <c r="B55" s="12"/>
      <c r="C55" s="12"/>
      <c r="D55" s="12"/>
      <c r="E55" s="12"/>
      <c r="F55" s="12"/>
      <c r="G55" s="9" t="s">
        <v>1720</v>
      </c>
      <c r="H55" s="9" t="s">
        <v>66</v>
      </c>
      <c r="I55" s="3" t="s">
        <v>1599</v>
      </c>
      <c r="J55" s="13" t="s">
        <v>1721</v>
      </c>
      <c r="K55" s="14" t="s">
        <v>1722</v>
      </c>
      <c r="L55" s="18">
        <f t="shared" si="3"/>
        <v>2.6145833333333257E-2</v>
      </c>
      <c r="M55">
        <f t="shared" si="4"/>
        <v>11</v>
      </c>
    </row>
    <row r="56" spans="1:13" x14ac:dyDescent="0.25">
      <c r="A56" s="11"/>
      <c r="B56" s="12"/>
      <c r="C56" s="9" t="s">
        <v>560</v>
      </c>
      <c r="D56" s="9" t="s">
        <v>561</v>
      </c>
      <c r="E56" s="9" t="s">
        <v>561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1723</v>
      </c>
      <c r="H57" s="9" t="s">
        <v>66</v>
      </c>
      <c r="I57" s="3" t="s">
        <v>1599</v>
      </c>
      <c r="J57" s="13" t="s">
        <v>1724</v>
      </c>
      <c r="K57" s="14" t="s">
        <v>1725</v>
      </c>
      <c r="L57" s="18">
        <f t="shared" si="3"/>
        <v>1.967592592592593E-2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12"/>
      <c r="F58" s="12"/>
      <c r="G58" s="9" t="s">
        <v>1726</v>
      </c>
      <c r="H58" s="9" t="s">
        <v>66</v>
      </c>
      <c r="I58" s="3" t="s">
        <v>1599</v>
      </c>
      <c r="J58" s="13" t="s">
        <v>1727</v>
      </c>
      <c r="K58" s="14" t="s">
        <v>1728</v>
      </c>
      <c r="L58" s="18">
        <f t="shared" si="3"/>
        <v>1.2175925925925923E-2</v>
      </c>
      <c r="M58">
        <f t="shared" si="4"/>
        <v>10</v>
      </c>
    </row>
    <row r="59" spans="1:13" x14ac:dyDescent="0.25">
      <c r="A59" s="11"/>
      <c r="B59" s="12"/>
      <c r="C59" s="12"/>
      <c r="D59" s="12"/>
      <c r="E59" s="12"/>
      <c r="F59" s="12"/>
      <c r="G59" s="9" t="s">
        <v>1729</v>
      </c>
      <c r="H59" s="9" t="s">
        <v>66</v>
      </c>
      <c r="I59" s="3" t="s">
        <v>1599</v>
      </c>
      <c r="J59" s="13" t="s">
        <v>1730</v>
      </c>
      <c r="K59" s="14" t="s">
        <v>1731</v>
      </c>
      <c r="L59" s="18">
        <f t="shared" si="3"/>
        <v>1.0405092592592591E-2</v>
      </c>
      <c r="M59">
        <f t="shared" si="4"/>
        <v>15</v>
      </c>
    </row>
    <row r="60" spans="1:13" x14ac:dyDescent="0.25">
      <c r="A60" s="11"/>
      <c r="B60" s="12"/>
      <c r="C60" s="9" t="s">
        <v>117</v>
      </c>
      <c r="D60" s="9" t="s">
        <v>118</v>
      </c>
      <c r="E60" s="9" t="s">
        <v>128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1732</v>
      </c>
      <c r="H61" s="9" t="s">
        <v>66</v>
      </c>
      <c r="I61" s="3" t="s">
        <v>1599</v>
      </c>
      <c r="J61" s="13" t="s">
        <v>1733</v>
      </c>
      <c r="K61" s="14" t="s">
        <v>1734</v>
      </c>
      <c r="L61" s="18">
        <f t="shared" si="3"/>
        <v>1.2824074074074071E-2</v>
      </c>
      <c r="M61">
        <f t="shared" si="4"/>
        <v>1</v>
      </c>
    </row>
    <row r="62" spans="1:13" x14ac:dyDescent="0.25">
      <c r="A62" s="11"/>
      <c r="B62" s="12"/>
      <c r="C62" s="12"/>
      <c r="D62" s="12"/>
      <c r="E62" s="12"/>
      <c r="F62" s="12"/>
      <c r="G62" s="9" t="s">
        <v>1735</v>
      </c>
      <c r="H62" s="9" t="s">
        <v>66</v>
      </c>
      <c r="I62" s="3" t="s">
        <v>1599</v>
      </c>
      <c r="J62" s="13" t="s">
        <v>1736</v>
      </c>
      <c r="K62" s="14" t="s">
        <v>1737</v>
      </c>
      <c r="L62" s="18">
        <f t="shared" si="3"/>
        <v>1.8067129629629586E-2</v>
      </c>
      <c r="M62">
        <f t="shared" si="4"/>
        <v>10</v>
      </c>
    </row>
    <row r="63" spans="1:13" x14ac:dyDescent="0.25">
      <c r="A63" s="11"/>
      <c r="B63" s="12"/>
      <c r="C63" s="12"/>
      <c r="D63" s="12"/>
      <c r="E63" s="12"/>
      <c r="F63" s="12"/>
      <c r="G63" s="9" t="s">
        <v>1738</v>
      </c>
      <c r="H63" s="9" t="s">
        <v>66</v>
      </c>
      <c r="I63" s="3" t="s">
        <v>1599</v>
      </c>
      <c r="J63" s="13" t="s">
        <v>1739</v>
      </c>
      <c r="K63" s="14" t="s">
        <v>1740</v>
      </c>
      <c r="L63" s="18">
        <f t="shared" si="3"/>
        <v>1.2905092592592649E-2</v>
      </c>
      <c r="M63">
        <f t="shared" si="4"/>
        <v>17</v>
      </c>
    </row>
    <row r="64" spans="1:13" x14ac:dyDescent="0.25">
      <c r="A64" s="11"/>
      <c r="B64" s="12"/>
      <c r="C64" s="9" t="s">
        <v>836</v>
      </c>
      <c r="D64" s="9" t="s">
        <v>837</v>
      </c>
      <c r="E64" s="9" t="s">
        <v>837</v>
      </c>
      <c r="F64" s="9" t="s">
        <v>15</v>
      </c>
      <c r="G64" s="9" t="s">
        <v>1741</v>
      </c>
      <c r="H64" s="9" t="s">
        <v>66</v>
      </c>
      <c r="I64" s="3" t="s">
        <v>1599</v>
      </c>
      <c r="J64" s="13" t="s">
        <v>1742</v>
      </c>
      <c r="K64" s="14" t="s">
        <v>889</v>
      </c>
      <c r="L64" s="18">
        <f t="shared" si="3"/>
        <v>2.6261574074074034E-2</v>
      </c>
      <c r="M64">
        <f t="shared" si="4"/>
        <v>7</v>
      </c>
    </row>
    <row r="65" spans="1:13" x14ac:dyDescent="0.25">
      <c r="A65" s="3" t="s">
        <v>419</v>
      </c>
      <c r="B65" s="9" t="s">
        <v>420</v>
      </c>
      <c r="C65" s="10" t="s">
        <v>12</v>
      </c>
      <c r="D65" s="5"/>
      <c r="E65" s="5"/>
      <c r="F65" s="5"/>
      <c r="G65" s="5"/>
      <c r="H65" s="5"/>
      <c r="I65" s="6"/>
      <c r="J65" s="7"/>
      <c r="K65" s="8"/>
    </row>
    <row r="66" spans="1:13" x14ac:dyDescent="0.25">
      <c r="A66" s="11"/>
      <c r="B66" s="12"/>
      <c r="C66" s="9" t="s">
        <v>427</v>
      </c>
      <c r="D66" s="9" t="s">
        <v>428</v>
      </c>
      <c r="E66" s="10" t="s">
        <v>12</v>
      </c>
      <c r="F66" s="5"/>
      <c r="G66" s="5"/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9" t="s">
        <v>1176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1743</v>
      </c>
      <c r="H68" s="9" t="s">
        <v>66</v>
      </c>
      <c r="I68" s="3" t="s">
        <v>1599</v>
      </c>
      <c r="J68" s="13" t="s">
        <v>1744</v>
      </c>
      <c r="K68" s="14" t="s">
        <v>1745</v>
      </c>
      <c r="L68" s="18">
        <f t="shared" ref="L67:L130" si="5">K68-J68</f>
        <v>2.054398148148151E-2</v>
      </c>
      <c r="M68">
        <f t="shared" ref="M67:M130" si="6">HOUR(J68)</f>
        <v>13</v>
      </c>
    </row>
    <row r="69" spans="1:13" x14ac:dyDescent="0.25">
      <c r="A69" s="11"/>
      <c r="B69" s="12"/>
      <c r="C69" s="12"/>
      <c r="D69" s="12"/>
      <c r="E69" s="12"/>
      <c r="F69" s="12"/>
      <c r="G69" s="9" t="s">
        <v>1746</v>
      </c>
      <c r="H69" s="9" t="s">
        <v>66</v>
      </c>
      <c r="I69" s="3" t="s">
        <v>1599</v>
      </c>
      <c r="J69" s="13" t="s">
        <v>1747</v>
      </c>
      <c r="K69" s="14" t="s">
        <v>1748</v>
      </c>
      <c r="L69" s="18">
        <f t="shared" si="5"/>
        <v>1.7685185185185137E-2</v>
      </c>
      <c r="M69">
        <f t="shared" si="6"/>
        <v>16</v>
      </c>
    </row>
    <row r="70" spans="1:13" x14ac:dyDescent="0.25">
      <c r="A70" s="11"/>
      <c r="B70" s="12"/>
      <c r="C70" s="12"/>
      <c r="D70" s="12"/>
      <c r="E70" s="9" t="s">
        <v>429</v>
      </c>
      <c r="F70" s="9" t="s">
        <v>15</v>
      </c>
      <c r="G70" s="9" t="s">
        <v>1749</v>
      </c>
      <c r="H70" s="9" t="s">
        <v>66</v>
      </c>
      <c r="I70" s="3" t="s">
        <v>1599</v>
      </c>
      <c r="J70" s="13" t="s">
        <v>1750</v>
      </c>
      <c r="K70" s="14" t="s">
        <v>1751</v>
      </c>
      <c r="L70" s="18">
        <f t="shared" si="5"/>
        <v>1.4374999999999916E-2</v>
      </c>
      <c r="M70">
        <f t="shared" si="6"/>
        <v>12</v>
      </c>
    </row>
    <row r="71" spans="1:13" x14ac:dyDescent="0.25">
      <c r="A71" s="11"/>
      <c r="B71" s="12"/>
      <c r="C71" s="9" t="s">
        <v>865</v>
      </c>
      <c r="D71" s="9" t="s">
        <v>866</v>
      </c>
      <c r="E71" s="9" t="s">
        <v>867</v>
      </c>
      <c r="F71" s="9" t="s">
        <v>15</v>
      </c>
      <c r="G71" s="9" t="s">
        <v>1752</v>
      </c>
      <c r="H71" s="9" t="s">
        <v>66</v>
      </c>
      <c r="I71" s="3" t="s">
        <v>1599</v>
      </c>
      <c r="J71" s="13" t="s">
        <v>1753</v>
      </c>
      <c r="K71" s="14" t="s">
        <v>1754</v>
      </c>
      <c r="L71" s="18">
        <f t="shared" si="5"/>
        <v>2.7847222222222245E-2</v>
      </c>
      <c r="M71">
        <f t="shared" si="6"/>
        <v>7</v>
      </c>
    </row>
    <row r="72" spans="1:13" x14ac:dyDescent="0.25">
      <c r="A72" s="11"/>
      <c r="B72" s="12"/>
      <c r="C72" s="9" t="s">
        <v>433</v>
      </c>
      <c r="D72" s="9" t="s">
        <v>434</v>
      </c>
      <c r="E72" s="9" t="s">
        <v>435</v>
      </c>
      <c r="F72" s="9" t="s">
        <v>15</v>
      </c>
      <c r="G72" s="9" t="s">
        <v>1755</v>
      </c>
      <c r="H72" s="9" t="s">
        <v>66</v>
      </c>
      <c r="I72" s="3" t="s">
        <v>1599</v>
      </c>
      <c r="J72" s="13" t="s">
        <v>1756</v>
      </c>
      <c r="K72" s="14" t="s">
        <v>1757</v>
      </c>
      <c r="L72" s="18">
        <f t="shared" si="5"/>
        <v>2.4849537037037017E-2</v>
      </c>
      <c r="M72">
        <f t="shared" si="6"/>
        <v>8</v>
      </c>
    </row>
    <row r="73" spans="1:13" x14ac:dyDescent="0.25">
      <c r="A73" s="11"/>
      <c r="B73" s="12"/>
      <c r="C73" s="9" t="s">
        <v>444</v>
      </c>
      <c r="D73" s="9" t="s">
        <v>445</v>
      </c>
      <c r="E73" s="9" t="s">
        <v>446</v>
      </c>
      <c r="F73" s="9" t="s">
        <v>15</v>
      </c>
      <c r="G73" s="9" t="s">
        <v>1758</v>
      </c>
      <c r="H73" s="9" t="s">
        <v>66</v>
      </c>
      <c r="I73" s="3" t="s">
        <v>1599</v>
      </c>
      <c r="J73" s="13" t="s">
        <v>1759</v>
      </c>
      <c r="K73" s="14" t="s">
        <v>1760</v>
      </c>
      <c r="L73" s="18">
        <f t="shared" si="5"/>
        <v>1.9351851851851842E-2</v>
      </c>
      <c r="M73">
        <f t="shared" si="6"/>
        <v>13</v>
      </c>
    </row>
    <row r="74" spans="1:13" x14ac:dyDescent="0.25">
      <c r="A74" s="3" t="s">
        <v>442</v>
      </c>
      <c r="B74" s="9" t="s">
        <v>443</v>
      </c>
      <c r="C74" s="10" t="s">
        <v>12</v>
      </c>
      <c r="D74" s="5"/>
      <c r="E74" s="5"/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9" t="s">
        <v>1189</v>
      </c>
      <c r="D75" s="9" t="s">
        <v>1190</v>
      </c>
      <c r="E75" s="9" t="s">
        <v>1190</v>
      </c>
      <c r="F75" s="9" t="s">
        <v>15</v>
      </c>
      <c r="G75" s="9" t="s">
        <v>1761</v>
      </c>
      <c r="H75" s="9" t="s">
        <v>17</v>
      </c>
      <c r="I75" s="3" t="s">
        <v>1599</v>
      </c>
      <c r="J75" s="13" t="s">
        <v>1762</v>
      </c>
      <c r="K75" s="14" t="s">
        <v>1763</v>
      </c>
      <c r="L75" s="18">
        <f t="shared" si="5"/>
        <v>1.353009259259258E-2</v>
      </c>
      <c r="M75">
        <f t="shared" si="6"/>
        <v>4</v>
      </c>
    </row>
    <row r="76" spans="1:13" x14ac:dyDescent="0.25">
      <c r="A76" s="11"/>
      <c r="B76" s="12"/>
      <c r="C76" s="9" t="s">
        <v>1194</v>
      </c>
      <c r="D76" s="9" t="s">
        <v>1195</v>
      </c>
      <c r="E76" s="9" t="s">
        <v>1196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1764</v>
      </c>
      <c r="H77" s="9" t="s">
        <v>17</v>
      </c>
      <c r="I77" s="3" t="s">
        <v>1599</v>
      </c>
      <c r="J77" s="13" t="s">
        <v>1765</v>
      </c>
      <c r="K77" s="14" t="s">
        <v>1766</v>
      </c>
      <c r="L77" s="18">
        <f t="shared" si="5"/>
        <v>2.4976851851851861E-2</v>
      </c>
      <c r="M77">
        <f t="shared" si="6"/>
        <v>5</v>
      </c>
    </row>
    <row r="78" spans="1:13" x14ac:dyDescent="0.25">
      <c r="A78" s="11"/>
      <c r="B78" s="12"/>
      <c r="C78" s="12"/>
      <c r="D78" s="12"/>
      <c r="E78" s="12"/>
      <c r="F78" s="12"/>
      <c r="G78" s="9" t="s">
        <v>1767</v>
      </c>
      <c r="H78" s="9" t="s">
        <v>17</v>
      </c>
      <c r="I78" s="3" t="s">
        <v>1599</v>
      </c>
      <c r="J78" s="13" t="s">
        <v>1768</v>
      </c>
      <c r="K78" s="14" t="s">
        <v>1769</v>
      </c>
      <c r="L78" s="18">
        <f t="shared" si="5"/>
        <v>2.2708333333333303E-2</v>
      </c>
      <c r="M78">
        <f t="shared" si="6"/>
        <v>5</v>
      </c>
    </row>
    <row r="79" spans="1:13" x14ac:dyDescent="0.25">
      <c r="A79" s="11"/>
      <c r="B79" s="12"/>
      <c r="C79" s="9" t="s">
        <v>1551</v>
      </c>
      <c r="D79" s="9" t="s">
        <v>1552</v>
      </c>
      <c r="E79" s="9" t="s">
        <v>1553</v>
      </c>
      <c r="F79" s="9" t="s">
        <v>15</v>
      </c>
      <c r="G79" s="9" t="s">
        <v>1770</v>
      </c>
      <c r="H79" s="9" t="s">
        <v>17</v>
      </c>
      <c r="I79" s="3" t="s">
        <v>1599</v>
      </c>
      <c r="J79" s="13" t="s">
        <v>1771</v>
      </c>
      <c r="K79" s="14" t="s">
        <v>1772</v>
      </c>
      <c r="L79" s="18">
        <f t="shared" si="5"/>
        <v>1.9317129629629615E-2</v>
      </c>
      <c r="M79">
        <f t="shared" si="6"/>
        <v>14</v>
      </c>
    </row>
    <row r="80" spans="1:13" x14ac:dyDescent="0.25">
      <c r="A80" s="11"/>
      <c r="B80" s="11"/>
      <c r="C80" s="3" t="s">
        <v>444</v>
      </c>
      <c r="D80" s="3" t="s">
        <v>445</v>
      </c>
      <c r="E80" s="3" t="s">
        <v>446</v>
      </c>
      <c r="F80" s="3" t="s">
        <v>15</v>
      </c>
      <c r="G80" s="3" t="s">
        <v>1773</v>
      </c>
      <c r="H80" s="3" t="s">
        <v>17</v>
      </c>
      <c r="I80" s="3" t="s">
        <v>1599</v>
      </c>
      <c r="J80" s="15" t="s">
        <v>1774</v>
      </c>
      <c r="K80" s="16" t="s">
        <v>1775</v>
      </c>
      <c r="L80" s="18">
        <f t="shared" si="5"/>
        <v>1.2395833333333384E-2</v>
      </c>
      <c r="M80">
        <f t="shared" si="6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L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9.85546875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1880</v>
      </c>
      <c r="M1" t="s">
        <v>1877</v>
      </c>
      <c r="O1" t="s">
        <v>1878</v>
      </c>
      <c r="P1" t="s">
        <v>1879</v>
      </c>
      <c r="Q1" t="s">
        <v>1881</v>
      </c>
      <c r="R1" t="s">
        <v>1882</v>
      </c>
      <c r="S1" t="s">
        <v>1883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0.83333333333333337</v>
      </c>
      <c r="R2" s="19">
        <f>AVERAGEIF(M:M,O2,L:L)</f>
        <v>1.2893518518518519E-2</v>
      </c>
      <c r="S2" s="18">
        <f>AVERAGEIF($R$2:$R$25, "&lt;&gt; 0")</f>
        <v>1.970472081930414E-2</v>
      </c>
    </row>
    <row r="3" spans="1:19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 s="25">
        <v>1</v>
      </c>
      <c r="P3" s="25">
        <f>COUNTIF(M:M,"1")</f>
        <v>0</v>
      </c>
      <c r="Q3" s="25">
        <f t="shared" ref="Q3:Q25" si="0">AVERAGE($P$2:$P$25)</f>
        <v>0.83333333333333337</v>
      </c>
      <c r="R3" s="26">
        <v>0</v>
      </c>
      <c r="S3" s="18">
        <f t="shared" ref="S3:S25" si="1">AVERAGEIF($R$2:$R$25, "&lt;&gt; 0")</f>
        <v>1.970472081930414E-2</v>
      </c>
    </row>
    <row r="4" spans="1:19" x14ac:dyDescent="0.25">
      <c r="A4" s="11"/>
      <c r="B4" s="12"/>
      <c r="C4" s="9" t="s">
        <v>26</v>
      </c>
      <c r="D4" s="9" t="s">
        <v>27</v>
      </c>
      <c r="E4" s="9" t="s">
        <v>27</v>
      </c>
      <c r="F4" s="9" t="s">
        <v>15</v>
      </c>
      <c r="G4" s="10" t="s">
        <v>12</v>
      </c>
      <c r="H4" s="5"/>
      <c r="I4" s="6"/>
      <c r="J4" s="7"/>
      <c r="K4" s="8"/>
      <c r="O4" s="25">
        <v>2</v>
      </c>
      <c r="P4" s="25">
        <f>COUNTIF(M:M,"2")</f>
        <v>0</v>
      </c>
      <c r="Q4" s="25">
        <f t="shared" si="0"/>
        <v>0.83333333333333337</v>
      </c>
      <c r="R4" s="26">
        <v>0</v>
      </c>
      <c r="S4" s="18">
        <f t="shared" si="1"/>
        <v>1.970472081930414E-2</v>
      </c>
    </row>
    <row r="5" spans="1:19" x14ac:dyDescent="0.25">
      <c r="A5" s="11"/>
      <c r="B5" s="12"/>
      <c r="C5" s="12"/>
      <c r="D5" s="12"/>
      <c r="E5" s="12"/>
      <c r="F5" s="12"/>
      <c r="G5" s="9" t="s">
        <v>1776</v>
      </c>
      <c r="H5" s="9" t="s">
        <v>17</v>
      </c>
      <c r="I5" s="3" t="s">
        <v>1777</v>
      </c>
      <c r="J5" s="13" t="s">
        <v>1778</v>
      </c>
      <c r="K5" s="14" t="s">
        <v>1779</v>
      </c>
      <c r="L5" s="18">
        <f t="shared" ref="L3:L66" si="2">K5-J5</f>
        <v>2.5856481481481508E-2</v>
      </c>
      <c r="M5">
        <f t="shared" ref="M3:M66" si="3">HOUR(J5)</f>
        <v>8</v>
      </c>
      <c r="O5" s="25">
        <v>3</v>
      </c>
      <c r="P5" s="25">
        <f>COUNTIF(M:M,"3")</f>
        <v>0</v>
      </c>
      <c r="Q5" s="25">
        <f t="shared" si="0"/>
        <v>0.83333333333333337</v>
      </c>
      <c r="R5" s="26">
        <v>0</v>
      </c>
      <c r="S5" s="18">
        <f t="shared" si="1"/>
        <v>1.970472081930414E-2</v>
      </c>
    </row>
    <row r="6" spans="1:19" x14ac:dyDescent="0.25">
      <c r="A6" s="11"/>
      <c r="B6" s="12"/>
      <c r="C6" s="12"/>
      <c r="D6" s="12"/>
      <c r="E6" s="12"/>
      <c r="F6" s="12"/>
      <c r="G6" s="9" t="s">
        <v>1780</v>
      </c>
      <c r="H6" s="9" t="s">
        <v>17</v>
      </c>
      <c r="I6" s="3" t="s">
        <v>1777</v>
      </c>
      <c r="J6" s="13" t="s">
        <v>1781</v>
      </c>
      <c r="K6" s="14" t="s">
        <v>1782</v>
      </c>
      <c r="L6" s="18">
        <f t="shared" si="2"/>
        <v>3.3113425925925866E-2</v>
      </c>
      <c r="M6">
        <f t="shared" si="3"/>
        <v>11</v>
      </c>
      <c r="O6">
        <v>4</v>
      </c>
      <c r="P6">
        <f>COUNTIF(M:M,"4")</f>
        <v>1</v>
      </c>
      <c r="Q6">
        <f t="shared" si="0"/>
        <v>0.83333333333333337</v>
      </c>
      <c r="R6" s="19">
        <f t="shared" ref="R3:R25" si="4">AVERAGEIF(M:M,O6,L:L)</f>
        <v>1.7858796296296275E-2</v>
      </c>
      <c r="S6" s="18">
        <f t="shared" si="1"/>
        <v>1.970472081930414E-2</v>
      </c>
    </row>
    <row r="7" spans="1:19" x14ac:dyDescent="0.25">
      <c r="A7" s="11"/>
      <c r="B7" s="12"/>
      <c r="C7" s="9" t="s">
        <v>919</v>
      </c>
      <c r="D7" s="9" t="s">
        <v>920</v>
      </c>
      <c r="E7" s="9" t="s">
        <v>920</v>
      </c>
      <c r="F7" s="9" t="s">
        <v>15</v>
      </c>
      <c r="G7" s="9" t="s">
        <v>1783</v>
      </c>
      <c r="H7" s="9" t="s">
        <v>17</v>
      </c>
      <c r="I7" s="3" t="s">
        <v>1777</v>
      </c>
      <c r="J7" s="13" t="s">
        <v>1784</v>
      </c>
      <c r="K7" s="14" t="s">
        <v>1785</v>
      </c>
      <c r="L7" s="18">
        <f t="shared" si="2"/>
        <v>5.439814814814814E-2</v>
      </c>
      <c r="M7">
        <f t="shared" si="3"/>
        <v>11</v>
      </c>
      <c r="O7" s="25">
        <v>5</v>
      </c>
      <c r="P7" s="25">
        <f>COUNTIF(M:M,"5")</f>
        <v>0</v>
      </c>
      <c r="Q7" s="25">
        <f t="shared" si="0"/>
        <v>0.83333333333333337</v>
      </c>
      <c r="R7" s="26">
        <v>0</v>
      </c>
      <c r="S7" s="18">
        <f t="shared" si="1"/>
        <v>1.970472081930414E-2</v>
      </c>
    </row>
    <row r="8" spans="1:19" x14ac:dyDescent="0.25">
      <c r="A8" s="3" t="s">
        <v>158</v>
      </c>
      <c r="B8" s="9" t="s">
        <v>159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1</v>
      </c>
      <c r="Q8">
        <f t="shared" si="0"/>
        <v>0.83333333333333337</v>
      </c>
      <c r="R8" s="19">
        <f t="shared" si="4"/>
        <v>1.9189814814814798E-2</v>
      </c>
      <c r="S8" s="18">
        <f t="shared" si="1"/>
        <v>1.970472081930414E-2</v>
      </c>
    </row>
    <row r="9" spans="1:19" x14ac:dyDescent="0.25">
      <c r="A9" s="11"/>
      <c r="B9" s="12"/>
      <c r="C9" s="9" t="s">
        <v>560</v>
      </c>
      <c r="D9" s="9" t="s">
        <v>561</v>
      </c>
      <c r="E9" s="9" t="s">
        <v>561</v>
      </c>
      <c r="F9" s="9" t="s">
        <v>15</v>
      </c>
      <c r="G9" s="9" t="s">
        <v>1786</v>
      </c>
      <c r="H9" s="9" t="s">
        <v>66</v>
      </c>
      <c r="I9" s="3" t="s">
        <v>1777</v>
      </c>
      <c r="J9" s="13" t="s">
        <v>1787</v>
      </c>
      <c r="K9" s="14" t="s">
        <v>1788</v>
      </c>
      <c r="L9" s="18">
        <f t="shared" si="2"/>
        <v>2.3946759259259265E-2</v>
      </c>
      <c r="M9">
        <f t="shared" si="3"/>
        <v>14</v>
      </c>
      <c r="O9">
        <v>7</v>
      </c>
      <c r="P9">
        <f>COUNTIF(M:M,"7")</f>
        <v>2</v>
      </c>
      <c r="Q9">
        <f t="shared" si="0"/>
        <v>0.83333333333333337</v>
      </c>
      <c r="R9" s="19">
        <f t="shared" si="4"/>
        <v>1.6637731481481455E-2</v>
      </c>
      <c r="S9" s="18">
        <f t="shared" si="1"/>
        <v>1.970472081930414E-2</v>
      </c>
    </row>
    <row r="10" spans="1:19" x14ac:dyDescent="0.25">
      <c r="A10" s="11"/>
      <c r="B10" s="12"/>
      <c r="C10" s="9" t="s">
        <v>117</v>
      </c>
      <c r="D10" s="9" t="s">
        <v>118</v>
      </c>
      <c r="E10" s="10" t="s">
        <v>12</v>
      </c>
      <c r="F10" s="5"/>
      <c r="G10" s="5"/>
      <c r="H10" s="5"/>
      <c r="I10" s="6"/>
      <c r="J10" s="7"/>
      <c r="K10" s="8"/>
      <c r="O10">
        <v>8</v>
      </c>
      <c r="P10">
        <f>COUNTIF(M:M,"8")</f>
        <v>5</v>
      </c>
      <c r="Q10">
        <f t="shared" si="0"/>
        <v>0.83333333333333337</v>
      </c>
      <c r="R10" s="19">
        <f t="shared" si="4"/>
        <v>2.0418981481481489E-2</v>
      </c>
      <c r="S10" s="18">
        <f t="shared" si="1"/>
        <v>1.970472081930414E-2</v>
      </c>
    </row>
    <row r="11" spans="1:19" x14ac:dyDescent="0.25">
      <c r="A11" s="11"/>
      <c r="B11" s="12"/>
      <c r="C11" s="12"/>
      <c r="D11" s="12"/>
      <c r="E11" s="9" t="s">
        <v>118</v>
      </c>
      <c r="F11" s="9" t="s">
        <v>15</v>
      </c>
      <c r="G11" s="9" t="s">
        <v>1789</v>
      </c>
      <c r="H11" s="9" t="s">
        <v>66</v>
      </c>
      <c r="I11" s="3" t="s">
        <v>1777</v>
      </c>
      <c r="J11" s="13" t="s">
        <v>1790</v>
      </c>
      <c r="K11" s="14" t="s">
        <v>1791</v>
      </c>
      <c r="L11" s="18">
        <f t="shared" si="2"/>
        <v>1.894675925925926E-2</v>
      </c>
      <c r="M11">
        <f t="shared" si="3"/>
        <v>7</v>
      </c>
      <c r="O11">
        <v>9</v>
      </c>
      <c r="P11">
        <f>COUNTIF(M:M,"9")</f>
        <v>1</v>
      </c>
      <c r="Q11">
        <f t="shared" si="0"/>
        <v>0.83333333333333337</v>
      </c>
      <c r="R11" s="19">
        <f t="shared" si="4"/>
        <v>1.7905092592592597E-2</v>
      </c>
      <c r="S11" s="18">
        <f t="shared" si="1"/>
        <v>1.970472081930414E-2</v>
      </c>
    </row>
    <row r="12" spans="1:19" x14ac:dyDescent="0.25">
      <c r="A12" s="11"/>
      <c r="B12" s="12"/>
      <c r="C12" s="12"/>
      <c r="D12" s="12"/>
      <c r="E12" s="9" t="s">
        <v>128</v>
      </c>
      <c r="F12" s="9" t="s">
        <v>15</v>
      </c>
      <c r="G12" s="9" t="s">
        <v>1792</v>
      </c>
      <c r="H12" s="9" t="s">
        <v>66</v>
      </c>
      <c r="I12" s="3" t="s">
        <v>1777</v>
      </c>
      <c r="J12" s="28" t="s">
        <v>1793</v>
      </c>
      <c r="K12" s="29" t="s">
        <v>1794</v>
      </c>
      <c r="L12" s="30">
        <f t="shared" si="2"/>
        <v>1.2893518518518519E-2</v>
      </c>
      <c r="M12" s="31">
        <v>0</v>
      </c>
      <c r="O12">
        <v>10</v>
      </c>
      <c r="P12">
        <f>COUNTIF(M:M,"10")</f>
        <v>2</v>
      </c>
      <c r="Q12">
        <f t="shared" si="0"/>
        <v>0.83333333333333337</v>
      </c>
      <c r="R12" s="19">
        <f t="shared" si="4"/>
        <v>1.9427083333333345E-2</v>
      </c>
      <c r="S12" s="18">
        <f t="shared" si="1"/>
        <v>1.970472081930414E-2</v>
      </c>
    </row>
    <row r="13" spans="1:19" x14ac:dyDescent="0.25">
      <c r="A13" s="3" t="s">
        <v>61</v>
      </c>
      <c r="B13" s="9" t="s">
        <v>62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2</v>
      </c>
      <c r="Q13">
        <f t="shared" si="0"/>
        <v>0.83333333333333337</v>
      </c>
      <c r="R13" s="19">
        <f t="shared" si="4"/>
        <v>4.3755787037037003E-2</v>
      </c>
      <c r="S13" s="18">
        <f t="shared" si="1"/>
        <v>1.970472081930414E-2</v>
      </c>
    </row>
    <row r="14" spans="1:19" x14ac:dyDescent="0.25">
      <c r="A14" s="11"/>
      <c r="B14" s="12"/>
      <c r="C14" s="9" t="s">
        <v>63</v>
      </c>
      <c r="D14" s="9" t="s">
        <v>64</v>
      </c>
      <c r="E14" s="9" t="s">
        <v>1795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</v>
      </c>
      <c r="Q14">
        <f t="shared" si="0"/>
        <v>0.83333333333333337</v>
      </c>
      <c r="R14" s="19">
        <f t="shared" si="4"/>
        <v>1.4490740740740748E-2</v>
      </c>
      <c r="S14" s="18">
        <f t="shared" si="1"/>
        <v>1.970472081930414E-2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1796</v>
      </c>
      <c r="H15" s="9" t="s">
        <v>513</v>
      </c>
      <c r="I15" s="3" t="s">
        <v>1777</v>
      </c>
      <c r="J15" s="13" t="s">
        <v>1797</v>
      </c>
      <c r="K15" s="14" t="s">
        <v>1798</v>
      </c>
      <c r="L15" s="18">
        <f t="shared" si="2"/>
        <v>1.3124999999999942E-2</v>
      </c>
      <c r="M15">
        <f t="shared" si="3"/>
        <v>8</v>
      </c>
      <c r="O15">
        <v>13</v>
      </c>
      <c r="P15">
        <f>COUNTIF(M:M,"13")</f>
        <v>1</v>
      </c>
      <c r="Q15">
        <f t="shared" si="0"/>
        <v>0.83333333333333337</v>
      </c>
      <c r="R15" s="19">
        <f t="shared" si="4"/>
        <v>1.431712962962961E-2</v>
      </c>
      <c r="S15" s="18">
        <f t="shared" si="1"/>
        <v>1.970472081930414E-2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1799</v>
      </c>
      <c r="H16" s="9" t="s">
        <v>513</v>
      </c>
      <c r="I16" s="3" t="s">
        <v>1777</v>
      </c>
      <c r="J16" s="13" t="s">
        <v>1800</v>
      </c>
      <c r="K16" s="14" t="s">
        <v>1801</v>
      </c>
      <c r="L16" s="18">
        <f t="shared" si="2"/>
        <v>1.8564814814814812E-2</v>
      </c>
      <c r="M16">
        <f t="shared" si="3"/>
        <v>8</v>
      </c>
      <c r="O16">
        <v>14</v>
      </c>
      <c r="P16">
        <f>COUNTIF(M:M,"14")</f>
        <v>3</v>
      </c>
      <c r="Q16">
        <f t="shared" si="0"/>
        <v>0.83333333333333337</v>
      </c>
      <c r="R16" s="19">
        <f t="shared" si="4"/>
        <v>1.9857253086419686E-2</v>
      </c>
      <c r="S16" s="18">
        <f t="shared" si="1"/>
        <v>1.970472081930414E-2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1802</v>
      </c>
      <c r="H17" s="9" t="s">
        <v>513</v>
      </c>
      <c r="I17" s="3" t="s">
        <v>1777</v>
      </c>
      <c r="J17" s="13" t="s">
        <v>1803</v>
      </c>
      <c r="K17" s="14" t="s">
        <v>1804</v>
      </c>
      <c r="L17" s="18">
        <f t="shared" si="2"/>
        <v>2.3784722222222276E-2</v>
      </c>
      <c r="M17">
        <f t="shared" si="3"/>
        <v>8</v>
      </c>
      <c r="O17" s="25">
        <v>15</v>
      </c>
      <c r="P17" s="25">
        <f>COUNTIF(M:M,"15")</f>
        <v>0</v>
      </c>
      <c r="Q17" s="25">
        <f t="shared" si="0"/>
        <v>0.83333333333333337</v>
      </c>
      <c r="R17" s="26">
        <v>0</v>
      </c>
      <c r="S17" s="18">
        <f t="shared" si="1"/>
        <v>1.970472081930414E-2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1805</v>
      </c>
      <c r="H18" s="9" t="s">
        <v>513</v>
      </c>
      <c r="I18" s="3" t="s">
        <v>1777</v>
      </c>
      <c r="J18" s="13" t="s">
        <v>1806</v>
      </c>
      <c r="K18" s="14" t="s">
        <v>1807</v>
      </c>
      <c r="L18" s="18">
        <f t="shared" si="2"/>
        <v>1.431712962962961E-2</v>
      </c>
      <c r="M18">
        <f t="shared" si="3"/>
        <v>13</v>
      </c>
      <c r="O18" s="25">
        <v>16</v>
      </c>
      <c r="P18" s="25">
        <f>COUNTIF(M:M,"16")</f>
        <v>0</v>
      </c>
      <c r="Q18" s="25">
        <f t="shared" si="0"/>
        <v>0.83333333333333337</v>
      </c>
      <c r="R18" s="26">
        <v>0</v>
      </c>
      <c r="S18" s="18">
        <f t="shared" si="1"/>
        <v>1.970472081930414E-2</v>
      </c>
    </row>
    <row r="19" spans="1:19" x14ac:dyDescent="0.25">
      <c r="A19" s="11"/>
      <c r="B19" s="12"/>
      <c r="C19" s="9" t="s">
        <v>153</v>
      </c>
      <c r="D19" s="9" t="s">
        <v>154</v>
      </c>
      <c r="E19" s="9" t="s">
        <v>154</v>
      </c>
      <c r="F19" s="9" t="s">
        <v>15</v>
      </c>
      <c r="G19" s="9" t="s">
        <v>1808</v>
      </c>
      <c r="H19" s="9" t="s">
        <v>66</v>
      </c>
      <c r="I19" s="3" t="s">
        <v>1777</v>
      </c>
      <c r="J19" s="13" t="s">
        <v>1809</v>
      </c>
      <c r="K19" s="14" t="s">
        <v>224</v>
      </c>
      <c r="L19" s="18">
        <f t="shared" si="2"/>
        <v>2.4918981481481473E-2</v>
      </c>
      <c r="M19">
        <f t="shared" si="3"/>
        <v>10</v>
      </c>
      <c r="O19" s="25">
        <v>17</v>
      </c>
      <c r="P19" s="25">
        <f>COUNTIF(M:M,"17")</f>
        <v>0</v>
      </c>
      <c r="Q19" s="25">
        <f t="shared" si="0"/>
        <v>0.83333333333333337</v>
      </c>
      <c r="R19" s="26">
        <v>0</v>
      </c>
      <c r="S19" s="18">
        <f t="shared" si="1"/>
        <v>1.970472081930414E-2</v>
      </c>
    </row>
    <row r="20" spans="1:19" x14ac:dyDescent="0.25">
      <c r="A20" s="3" t="s">
        <v>10</v>
      </c>
      <c r="B20" s="9" t="s">
        <v>11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 s="25">
        <v>18</v>
      </c>
      <c r="P20" s="25">
        <f>COUNTIF(M:M,"18")</f>
        <v>0</v>
      </c>
      <c r="Q20" s="25">
        <f t="shared" si="0"/>
        <v>0.83333333333333337</v>
      </c>
      <c r="R20" s="26">
        <v>0</v>
      </c>
      <c r="S20" s="18">
        <f t="shared" si="1"/>
        <v>1.970472081930414E-2</v>
      </c>
    </row>
    <row r="21" spans="1:19" x14ac:dyDescent="0.25">
      <c r="A21" s="11"/>
      <c r="B21" s="12"/>
      <c r="C21" s="9" t="s">
        <v>26</v>
      </c>
      <c r="D21" s="9" t="s">
        <v>27</v>
      </c>
      <c r="E21" s="9" t="s">
        <v>27</v>
      </c>
      <c r="F21" s="9" t="s">
        <v>15</v>
      </c>
      <c r="G21" s="10" t="s">
        <v>12</v>
      </c>
      <c r="H21" s="5"/>
      <c r="I21" s="6"/>
      <c r="J21" s="7"/>
      <c r="K21" s="8"/>
      <c r="O21" s="25">
        <v>19</v>
      </c>
      <c r="P21" s="25">
        <f>COUNTIF(M:M,"19")</f>
        <v>0</v>
      </c>
      <c r="Q21" s="25">
        <f t="shared" si="0"/>
        <v>0.83333333333333337</v>
      </c>
      <c r="R21" s="26">
        <v>0</v>
      </c>
      <c r="S21" s="18">
        <f t="shared" si="1"/>
        <v>1.970472081930414E-2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1810</v>
      </c>
      <c r="H22" s="9" t="s">
        <v>17</v>
      </c>
      <c r="I22" s="3" t="s">
        <v>1777</v>
      </c>
      <c r="J22" s="13" t="s">
        <v>1811</v>
      </c>
      <c r="K22" s="14" t="s">
        <v>1812</v>
      </c>
      <c r="L22" s="18">
        <f t="shared" si="2"/>
        <v>1.4328703703703649E-2</v>
      </c>
      <c r="M22">
        <f t="shared" si="3"/>
        <v>7</v>
      </c>
      <c r="O22" s="25">
        <v>20</v>
      </c>
      <c r="P22" s="25">
        <f>COUNTIF(M:M,"20")</f>
        <v>0</v>
      </c>
      <c r="Q22" s="25">
        <f t="shared" si="0"/>
        <v>0.83333333333333337</v>
      </c>
      <c r="R22" s="26">
        <v>0</v>
      </c>
      <c r="S22" s="18">
        <f t="shared" si="1"/>
        <v>1.970472081930414E-2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1813</v>
      </c>
      <c r="H23" s="9" t="s">
        <v>17</v>
      </c>
      <c r="I23" s="3" t="s">
        <v>1777</v>
      </c>
      <c r="J23" s="13" t="s">
        <v>1814</v>
      </c>
      <c r="K23" s="14" t="s">
        <v>1815</v>
      </c>
      <c r="L23" s="18">
        <f t="shared" si="2"/>
        <v>1.4490740740740748E-2</v>
      </c>
      <c r="M23">
        <f t="shared" si="3"/>
        <v>12</v>
      </c>
      <c r="O23" s="25">
        <v>21</v>
      </c>
      <c r="P23" s="25">
        <f>COUNTIF(M:M,"21")</f>
        <v>0</v>
      </c>
      <c r="Q23" s="25">
        <f t="shared" si="0"/>
        <v>0.83333333333333337</v>
      </c>
      <c r="R23" s="26">
        <v>0</v>
      </c>
      <c r="S23" s="18">
        <f t="shared" si="1"/>
        <v>1.970472081930414E-2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1816</v>
      </c>
      <c r="H24" s="9" t="s">
        <v>17</v>
      </c>
      <c r="I24" s="3" t="s">
        <v>1777</v>
      </c>
      <c r="J24" s="13" t="s">
        <v>1817</v>
      </c>
      <c r="K24" s="14" t="s">
        <v>1818</v>
      </c>
      <c r="L24" s="18">
        <f t="shared" si="2"/>
        <v>1.864583333333325E-2</v>
      </c>
      <c r="M24">
        <f t="shared" si="3"/>
        <v>14</v>
      </c>
      <c r="O24" s="25">
        <v>22</v>
      </c>
      <c r="P24" s="25">
        <f>COUNTIF(M:M,"22")</f>
        <v>0</v>
      </c>
      <c r="Q24" s="25">
        <f t="shared" si="0"/>
        <v>0.83333333333333337</v>
      </c>
      <c r="R24" s="26">
        <v>0</v>
      </c>
      <c r="S24" s="18">
        <f t="shared" si="1"/>
        <v>1.970472081930414E-2</v>
      </c>
    </row>
    <row r="25" spans="1:19" x14ac:dyDescent="0.25">
      <c r="A25" s="11"/>
      <c r="B25" s="12"/>
      <c r="C25" s="9" t="s">
        <v>311</v>
      </c>
      <c r="D25" s="9" t="s">
        <v>312</v>
      </c>
      <c r="E25" s="9" t="s">
        <v>313</v>
      </c>
      <c r="F25" s="9" t="s">
        <v>15</v>
      </c>
      <c r="G25" s="9" t="s">
        <v>1819</v>
      </c>
      <c r="H25" s="9" t="s">
        <v>392</v>
      </c>
      <c r="I25" s="3" t="s">
        <v>1777</v>
      </c>
      <c r="J25" s="13" t="s">
        <v>1820</v>
      </c>
      <c r="K25" s="14" t="s">
        <v>1821</v>
      </c>
      <c r="L25" s="18">
        <f t="shared" si="2"/>
        <v>1.6979166666666545E-2</v>
      </c>
      <c r="M25">
        <f t="shared" si="3"/>
        <v>14</v>
      </c>
      <c r="O25" s="25">
        <v>23</v>
      </c>
      <c r="P25" s="25">
        <f>COUNTIF(M:M,"23")</f>
        <v>0</v>
      </c>
      <c r="Q25" s="25">
        <f t="shared" si="0"/>
        <v>0.83333333333333337</v>
      </c>
      <c r="R25" s="26">
        <v>0</v>
      </c>
      <c r="S25" s="18">
        <f t="shared" si="1"/>
        <v>1.970472081930414E-2</v>
      </c>
    </row>
    <row r="26" spans="1:19" x14ac:dyDescent="0.25">
      <c r="A26" s="11"/>
      <c r="B26" s="12"/>
      <c r="C26" s="9" t="s">
        <v>919</v>
      </c>
      <c r="D26" s="9" t="s">
        <v>920</v>
      </c>
      <c r="E26" s="9" t="s">
        <v>920</v>
      </c>
      <c r="F26" s="9" t="s">
        <v>15</v>
      </c>
      <c r="G26" s="9" t="s">
        <v>1822</v>
      </c>
      <c r="H26" s="9" t="s">
        <v>17</v>
      </c>
      <c r="I26" s="3" t="s">
        <v>1777</v>
      </c>
      <c r="J26" s="13" t="s">
        <v>1823</v>
      </c>
      <c r="K26" s="14" t="s">
        <v>1824</v>
      </c>
      <c r="L26" s="18">
        <f t="shared" si="2"/>
        <v>1.9189814814814798E-2</v>
      </c>
      <c r="M26">
        <f t="shared" si="3"/>
        <v>6</v>
      </c>
      <c r="R26" s="20"/>
    </row>
    <row r="27" spans="1:19" x14ac:dyDescent="0.25">
      <c r="A27" s="3" t="s">
        <v>419</v>
      </c>
      <c r="B27" s="9" t="s">
        <v>420</v>
      </c>
      <c r="C27" s="9" t="s">
        <v>427</v>
      </c>
      <c r="D27" s="9" t="s">
        <v>428</v>
      </c>
      <c r="E27" s="9" t="s">
        <v>1176</v>
      </c>
      <c r="F27" s="9" t="s">
        <v>15</v>
      </c>
      <c r="G27" s="9" t="s">
        <v>1825</v>
      </c>
      <c r="H27" s="9" t="s">
        <v>66</v>
      </c>
      <c r="I27" s="3" t="s">
        <v>1777</v>
      </c>
      <c r="J27" s="13" t="s">
        <v>1826</v>
      </c>
      <c r="K27" s="14" t="s">
        <v>1827</v>
      </c>
      <c r="L27" s="18">
        <f t="shared" si="2"/>
        <v>1.7858796296296275E-2</v>
      </c>
      <c r="M27">
        <f t="shared" si="3"/>
        <v>4</v>
      </c>
    </row>
    <row r="28" spans="1:19" x14ac:dyDescent="0.25">
      <c r="A28" s="3" t="s">
        <v>442</v>
      </c>
      <c r="B28" s="9" t="s">
        <v>443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  <c r="O28" s="13" t="s">
        <v>1793</v>
      </c>
      <c r="P28" s="14" t="s">
        <v>1794</v>
      </c>
      <c r="Q28" s="18">
        <f t="shared" ref="Q28" si="5">P28-O28</f>
        <v>1.2893518518518519E-2</v>
      </c>
      <c r="R28">
        <v>0</v>
      </c>
    </row>
    <row r="29" spans="1:19" x14ac:dyDescent="0.25">
      <c r="A29" s="11"/>
      <c r="B29" s="12"/>
      <c r="C29" s="9" t="s">
        <v>1828</v>
      </c>
      <c r="D29" s="9" t="s">
        <v>1829</v>
      </c>
      <c r="E29" s="9" t="s">
        <v>1830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1831</v>
      </c>
      <c r="H30" s="9" t="s">
        <v>17</v>
      </c>
      <c r="I30" s="3" t="s">
        <v>1777</v>
      </c>
      <c r="J30" s="13" t="s">
        <v>1832</v>
      </c>
      <c r="K30" s="14" t="s">
        <v>1833</v>
      </c>
      <c r="L30" s="18">
        <f t="shared" si="2"/>
        <v>2.0763888888888915E-2</v>
      </c>
      <c r="M30">
        <f t="shared" si="3"/>
        <v>8</v>
      </c>
    </row>
    <row r="31" spans="1:19" x14ac:dyDescent="0.25">
      <c r="A31" s="11"/>
      <c r="B31" s="12"/>
      <c r="C31" s="12"/>
      <c r="D31" s="12"/>
      <c r="E31" s="12"/>
      <c r="F31" s="12"/>
      <c r="G31" s="9" t="s">
        <v>1834</v>
      </c>
      <c r="H31" s="9" t="s">
        <v>17</v>
      </c>
      <c r="I31" s="3" t="s">
        <v>1777</v>
      </c>
      <c r="J31" s="13" t="s">
        <v>1835</v>
      </c>
      <c r="K31" s="14" t="s">
        <v>1836</v>
      </c>
      <c r="L31" s="18">
        <f t="shared" si="2"/>
        <v>1.3935185185185217E-2</v>
      </c>
      <c r="M31">
        <f t="shared" si="3"/>
        <v>10</v>
      </c>
    </row>
    <row r="32" spans="1:19" x14ac:dyDescent="0.25">
      <c r="A32" s="11"/>
      <c r="B32" s="11"/>
      <c r="C32" s="3" t="s">
        <v>1203</v>
      </c>
      <c r="D32" s="3" t="s">
        <v>1204</v>
      </c>
      <c r="E32" s="3" t="s">
        <v>1205</v>
      </c>
      <c r="F32" s="3" t="s">
        <v>15</v>
      </c>
      <c r="G32" s="3" t="s">
        <v>1837</v>
      </c>
      <c r="H32" s="3" t="s">
        <v>17</v>
      </c>
      <c r="I32" s="3" t="s">
        <v>1777</v>
      </c>
      <c r="J32" s="15" t="s">
        <v>1838</v>
      </c>
      <c r="K32" s="16" t="s">
        <v>1839</v>
      </c>
      <c r="L32" s="18">
        <f t="shared" si="2"/>
        <v>1.7905092592592597E-2</v>
      </c>
      <c r="M32">
        <f t="shared" si="3"/>
        <v>9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J1" workbookViewId="0">
      <selection activeCell="P34" sqref="P34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9.85546875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1880</v>
      </c>
      <c r="M1" t="s">
        <v>1877</v>
      </c>
      <c r="O1" t="s">
        <v>1878</v>
      </c>
      <c r="P1" t="s">
        <v>1879</v>
      </c>
      <c r="Q1" t="s">
        <v>1881</v>
      </c>
      <c r="R1" t="s">
        <v>1882</v>
      </c>
      <c r="S1" t="s">
        <v>1883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5">
        <v>0</v>
      </c>
      <c r="P2" s="25">
        <f>COUNTIF(M:M,"0")</f>
        <v>0</v>
      </c>
      <c r="Q2" s="25">
        <f>AVERAGE($P$2:$P$25)</f>
        <v>0.45833333333333331</v>
      </c>
      <c r="R2" s="26">
        <v>0</v>
      </c>
      <c r="S2" s="18">
        <f>AVERAGEIF($R$2:$R$25, "&lt;&gt; 0")</f>
        <v>1.4840856481481476E-2</v>
      </c>
    </row>
    <row r="3" spans="1:19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 s="25">
        <v>1</v>
      </c>
      <c r="P3" s="25">
        <f>COUNTIF(M:M,"1")</f>
        <v>0</v>
      </c>
      <c r="Q3" s="25">
        <f t="shared" ref="Q3:Q25" si="0">AVERAGE($P$2:$P$25)</f>
        <v>0.45833333333333331</v>
      </c>
      <c r="R3" s="26">
        <v>0</v>
      </c>
      <c r="S3" s="18">
        <f t="shared" ref="S3:S25" si="1">AVERAGEIF($R$2:$R$25, "&lt;&gt; 0")</f>
        <v>1.4840856481481476E-2</v>
      </c>
    </row>
    <row r="4" spans="1:19" x14ac:dyDescent="0.25">
      <c r="A4" s="11"/>
      <c r="B4" s="12"/>
      <c r="C4" s="9" t="s">
        <v>42</v>
      </c>
      <c r="D4" s="9" t="s">
        <v>43</v>
      </c>
      <c r="E4" s="9" t="s">
        <v>43</v>
      </c>
      <c r="F4" s="9" t="s">
        <v>15</v>
      </c>
      <c r="G4" s="10" t="s">
        <v>12</v>
      </c>
      <c r="H4" s="5"/>
      <c r="I4" s="6"/>
      <c r="J4" s="7"/>
      <c r="K4" s="8"/>
      <c r="O4" s="25">
        <v>2</v>
      </c>
      <c r="P4" s="25">
        <f>COUNTIF(M:M,"2")</f>
        <v>0</v>
      </c>
      <c r="Q4" s="25">
        <f t="shared" si="0"/>
        <v>0.45833333333333331</v>
      </c>
      <c r="R4" s="26">
        <v>0</v>
      </c>
      <c r="S4" s="18">
        <f t="shared" si="1"/>
        <v>1.4840856481481476E-2</v>
      </c>
    </row>
    <row r="5" spans="1:19" x14ac:dyDescent="0.25">
      <c r="A5" s="11"/>
      <c r="B5" s="12"/>
      <c r="C5" s="12"/>
      <c r="D5" s="12"/>
      <c r="E5" s="12"/>
      <c r="F5" s="12"/>
      <c r="G5" s="9" t="s">
        <v>1840</v>
      </c>
      <c r="H5" s="9" t="s">
        <v>17</v>
      </c>
      <c r="I5" s="3" t="s">
        <v>1841</v>
      </c>
      <c r="J5" s="13" t="s">
        <v>1842</v>
      </c>
      <c r="K5" s="14" t="s">
        <v>1843</v>
      </c>
      <c r="L5" s="18">
        <f t="shared" ref="L3:L66" si="2">K5-J5</f>
        <v>1.2326388888888928E-2</v>
      </c>
      <c r="M5">
        <f t="shared" ref="M3:M66" si="3">HOUR(J5)</f>
        <v>18</v>
      </c>
      <c r="O5" s="25">
        <v>3</v>
      </c>
      <c r="P5" s="25">
        <f>COUNTIF(M:M,"3")</f>
        <v>0</v>
      </c>
      <c r="Q5" s="25">
        <f t="shared" si="0"/>
        <v>0.45833333333333331</v>
      </c>
      <c r="R5" s="26">
        <v>0</v>
      </c>
      <c r="S5" s="18">
        <f t="shared" si="1"/>
        <v>1.4840856481481476E-2</v>
      </c>
    </row>
    <row r="6" spans="1:19" x14ac:dyDescent="0.25">
      <c r="A6" s="11"/>
      <c r="B6" s="12"/>
      <c r="C6" s="12"/>
      <c r="D6" s="12"/>
      <c r="E6" s="12"/>
      <c r="F6" s="12"/>
      <c r="G6" s="9" t="s">
        <v>1844</v>
      </c>
      <c r="H6" s="9" t="s">
        <v>17</v>
      </c>
      <c r="I6" s="3" t="s">
        <v>1841</v>
      </c>
      <c r="J6" s="13" t="s">
        <v>1845</v>
      </c>
      <c r="K6" s="14" t="s">
        <v>1846</v>
      </c>
      <c r="L6" s="18">
        <f t="shared" si="2"/>
        <v>1.3946759259259256E-2</v>
      </c>
      <c r="M6">
        <f t="shared" si="3"/>
        <v>18</v>
      </c>
      <c r="O6" s="25">
        <v>4</v>
      </c>
      <c r="P6" s="25">
        <f>COUNTIF(M:M,"4")</f>
        <v>0</v>
      </c>
      <c r="Q6" s="25">
        <f t="shared" si="0"/>
        <v>0.45833333333333331</v>
      </c>
      <c r="R6" s="26">
        <v>0</v>
      </c>
      <c r="S6" s="18">
        <f t="shared" si="1"/>
        <v>1.4840856481481476E-2</v>
      </c>
    </row>
    <row r="7" spans="1:19" x14ac:dyDescent="0.25">
      <c r="A7" s="11"/>
      <c r="B7" s="12"/>
      <c r="C7" s="9" t="s">
        <v>311</v>
      </c>
      <c r="D7" s="9" t="s">
        <v>312</v>
      </c>
      <c r="E7" s="9" t="s">
        <v>312</v>
      </c>
      <c r="F7" s="9" t="s">
        <v>15</v>
      </c>
      <c r="G7" s="9" t="s">
        <v>1847</v>
      </c>
      <c r="H7" s="9" t="s">
        <v>17</v>
      </c>
      <c r="I7" s="3" t="s">
        <v>1841</v>
      </c>
      <c r="J7" s="13" t="s">
        <v>1848</v>
      </c>
      <c r="K7" s="14" t="s">
        <v>1849</v>
      </c>
      <c r="L7" s="18">
        <f t="shared" si="2"/>
        <v>1.5555555555555545E-2</v>
      </c>
      <c r="M7">
        <f t="shared" si="3"/>
        <v>11</v>
      </c>
      <c r="O7" s="25">
        <v>5</v>
      </c>
      <c r="P7" s="25">
        <f>COUNTIF(M:M,"5")</f>
        <v>0</v>
      </c>
      <c r="Q7" s="25">
        <f t="shared" si="0"/>
        <v>0.45833333333333331</v>
      </c>
      <c r="R7" s="26">
        <v>0</v>
      </c>
      <c r="S7" s="18">
        <f t="shared" si="1"/>
        <v>1.4840856481481476E-2</v>
      </c>
    </row>
    <row r="8" spans="1:19" x14ac:dyDescent="0.25">
      <c r="A8" s="3" t="s">
        <v>10</v>
      </c>
      <c r="B8" s="9" t="s">
        <v>11</v>
      </c>
      <c r="C8" s="9" t="s">
        <v>117</v>
      </c>
      <c r="D8" s="9" t="s">
        <v>118</v>
      </c>
      <c r="E8" s="9" t="s">
        <v>118</v>
      </c>
      <c r="F8" s="9" t="s">
        <v>15</v>
      </c>
      <c r="G8" s="9" t="s">
        <v>1850</v>
      </c>
      <c r="H8" s="9" t="s">
        <v>17</v>
      </c>
      <c r="I8" s="3" t="s">
        <v>1841</v>
      </c>
      <c r="J8" s="21" t="s">
        <v>1851</v>
      </c>
      <c r="K8" s="22" t="s">
        <v>1886</v>
      </c>
      <c r="L8" s="23">
        <f t="shared" si="2"/>
        <v>1.7534722222222077E-2</v>
      </c>
      <c r="M8" s="24">
        <f t="shared" si="3"/>
        <v>23</v>
      </c>
      <c r="O8" s="25">
        <v>6</v>
      </c>
      <c r="P8" s="25">
        <f>COUNTIF(M:M,"6")</f>
        <v>0</v>
      </c>
      <c r="Q8" s="25">
        <f t="shared" si="0"/>
        <v>0.45833333333333331</v>
      </c>
      <c r="R8" s="26">
        <v>0</v>
      </c>
      <c r="S8" s="18">
        <f t="shared" si="1"/>
        <v>1.4840856481481476E-2</v>
      </c>
    </row>
    <row r="9" spans="1:19" x14ac:dyDescent="0.25">
      <c r="A9" s="3" t="s">
        <v>61</v>
      </c>
      <c r="B9" s="9" t="s">
        <v>62</v>
      </c>
      <c r="C9" s="10" t="s">
        <v>12</v>
      </c>
      <c r="D9" s="5"/>
      <c r="E9" s="5"/>
      <c r="F9" s="5"/>
      <c r="G9" s="5"/>
      <c r="H9" s="5"/>
      <c r="I9" s="6"/>
      <c r="J9" s="7"/>
      <c r="K9" s="8"/>
      <c r="O9" s="25">
        <v>7</v>
      </c>
      <c r="P9" s="25">
        <f>COUNTIF(M:M,"7")</f>
        <v>0</v>
      </c>
      <c r="Q9" s="25">
        <f t="shared" si="0"/>
        <v>0.45833333333333331</v>
      </c>
      <c r="R9" s="26">
        <v>0</v>
      </c>
      <c r="S9" s="18">
        <f t="shared" si="1"/>
        <v>1.4840856481481476E-2</v>
      </c>
    </row>
    <row r="10" spans="1:19" x14ac:dyDescent="0.25">
      <c r="A10" s="11"/>
      <c r="B10" s="12"/>
      <c r="C10" s="9" t="s">
        <v>117</v>
      </c>
      <c r="D10" s="9" t="s">
        <v>118</v>
      </c>
      <c r="E10" s="9" t="s">
        <v>128</v>
      </c>
      <c r="F10" s="9" t="s">
        <v>15</v>
      </c>
      <c r="G10" s="9" t="s">
        <v>1852</v>
      </c>
      <c r="H10" s="9" t="s">
        <v>66</v>
      </c>
      <c r="I10" s="3" t="s">
        <v>1841</v>
      </c>
      <c r="J10" s="13" t="s">
        <v>1853</v>
      </c>
      <c r="K10" s="14" t="s">
        <v>1854</v>
      </c>
      <c r="L10" s="18">
        <f t="shared" si="2"/>
        <v>1.3287037037037042E-2</v>
      </c>
      <c r="M10">
        <f t="shared" si="3"/>
        <v>20</v>
      </c>
      <c r="O10">
        <v>8</v>
      </c>
      <c r="P10">
        <f>COUNTIF(M:M,"8")</f>
        <v>1</v>
      </c>
      <c r="Q10">
        <f t="shared" si="0"/>
        <v>0.45833333333333331</v>
      </c>
      <c r="R10" s="19">
        <f t="shared" ref="R3:R25" si="4">AVERAGEIF(M:M,O10,L:L)</f>
        <v>1.2442129629629595E-2</v>
      </c>
      <c r="S10" s="18">
        <f t="shared" si="1"/>
        <v>1.4840856481481476E-2</v>
      </c>
    </row>
    <row r="11" spans="1:19" x14ac:dyDescent="0.25">
      <c r="A11" s="11"/>
      <c r="B11" s="12"/>
      <c r="C11" s="9" t="s">
        <v>311</v>
      </c>
      <c r="D11" s="9" t="s">
        <v>312</v>
      </c>
      <c r="E11" s="9" t="s">
        <v>313</v>
      </c>
      <c r="F11" s="9" t="s">
        <v>15</v>
      </c>
      <c r="G11" s="9" t="s">
        <v>1855</v>
      </c>
      <c r="H11" s="9" t="s">
        <v>321</v>
      </c>
      <c r="I11" s="3" t="s">
        <v>1841</v>
      </c>
      <c r="J11" s="13" t="s">
        <v>1856</v>
      </c>
      <c r="K11" s="14" t="s">
        <v>1857</v>
      </c>
      <c r="L11" s="18">
        <f t="shared" si="2"/>
        <v>1.7291666666666705E-2</v>
      </c>
      <c r="M11">
        <f t="shared" si="3"/>
        <v>16</v>
      </c>
      <c r="O11" s="25">
        <v>9</v>
      </c>
      <c r="P11" s="25">
        <f>COUNTIF(M:M,"9")</f>
        <v>0</v>
      </c>
      <c r="Q11" s="25">
        <f t="shared" si="0"/>
        <v>0.45833333333333331</v>
      </c>
      <c r="R11" s="26">
        <v>0</v>
      </c>
      <c r="S11" s="18">
        <f t="shared" si="1"/>
        <v>1.4840856481481476E-2</v>
      </c>
    </row>
    <row r="12" spans="1:19" x14ac:dyDescent="0.25">
      <c r="A12" s="11"/>
      <c r="B12" s="12"/>
      <c r="C12" s="9" t="s">
        <v>1858</v>
      </c>
      <c r="D12" s="9" t="s">
        <v>1859</v>
      </c>
      <c r="E12" s="9" t="s">
        <v>1859</v>
      </c>
      <c r="F12" s="9" t="s">
        <v>15</v>
      </c>
      <c r="G12" s="9" t="s">
        <v>1860</v>
      </c>
      <c r="H12" s="9" t="s">
        <v>513</v>
      </c>
      <c r="I12" s="3" t="s">
        <v>1841</v>
      </c>
      <c r="J12" s="13" t="s">
        <v>1861</v>
      </c>
      <c r="K12" s="14" t="s">
        <v>1862</v>
      </c>
      <c r="L12" s="18">
        <f t="shared" si="2"/>
        <v>1.5162037037037002E-2</v>
      </c>
      <c r="M12">
        <f t="shared" si="3"/>
        <v>22</v>
      </c>
      <c r="O12" s="25">
        <v>10</v>
      </c>
      <c r="P12" s="25">
        <f>COUNTIF(M:M,"10")</f>
        <v>0</v>
      </c>
      <c r="Q12" s="25">
        <f t="shared" si="0"/>
        <v>0.45833333333333331</v>
      </c>
      <c r="R12" s="26">
        <v>0</v>
      </c>
      <c r="S12" s="18">
        <f t="shared" si="1"/>
        <v>1.4840856481481476E-2</v>
      </c>
    </row>
    <row r="13" spans="1:19" x14ac:dyDescent="0.25">
      <c r="A13" s="3" t="s">
        <v>158</v>
      </c>
      <c r="B13" s="9" t="s">
        <v>159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3</v>
      </c>
      <c r="Q13">
        <f t="shared" si="0"/>
        <v>0.45833333333333331</v>
      </c>
      <c r="R13" s="19">
        <f t="shared" si="4"/>
        <v>1.5092592592592565E-2</v>
      </c>
      <c r="S13" s="18">
        <f t="shared" si="1"/>
        <v>1.4840856481481476E-2</v>
      </c>
    </row>
    <row r="14" spans="1:19" x14ac:dyDescent="0.25">
      <c r="A14" s="11"/>
      <c r="B14" s="12"/>
      <c r="C14" s="9" t="s">
        <v>560</v>
      </c>
      <c r="D14" s="9" t="s">
        <v>561</v>
      </c>
      <c r="E14" s="9" t="s">
        <v>561</v>
      </c>
      <c r="F14" s="9" t="s">
        <v>15</v>
      </c>
      <c r="G14" s="10" t="s">
        <v>12</v>
      </c>
      <c r="H14" s="5"/>
      <c r="I14" s="6"/>
      <c r="J14" s="7"/>
      <c r="K14" s="8"/>
      <c r="O14" s="25">
        <v>12</v>
      </c>
      <c r="P14" s="25">
        <f>COUNTIF(M:M,"12")</f>
        <v>0</v>
      </c>
      <c r="Q14" s="25">
        <f t="shared" si="0"/>
        <v>0.45833333333333331</v>
      </c>
      <c r="R14" s="26">
        <v>0</v>
      </c>
      <c r="S14" s="18">
        <f t="shared" si="1"/>
        <v>1.4840856481481476E-2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1863</v>
      </c>
      <c r="H15" s="9" t="s">
        <v>66</v>
      </c>
      <c r="I15" s="3" t="s">
        <v>1841</v>
      </c>
      <c r="J15" s="13" t="s">
        <v>1864</v>
      </c>
      <c r="K15" s="14" t="s">
        <v>1865</v>
      </c>
      <c r="L15" s="18">
        <f t="shared" si="2"/>
        <v>1.2442129629629595E-2</v>
      </c>
      <c r="M15">
        <f t="shared" si="3"/>
        <v>8</v>
      </c>
      <c r="O15" s="25">
        <v>13</v>
      </c>
      <c r="P15" s="25">
        <f>COUNTIF(M:M,"13")</f>
        <v>0</v>
      </c>
      <c r="Q15" s="25">
        <f t="shared" si="0"/>
        <v>0.45833333333333331</v>
      </c>
      <c r="R15" s="26">
        <v>0</v>
      </c>
      <c r="S15" s="18">
        <f t="shared" si="1"/>
        <v>1.4840856481481476E-2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1866</v>
      </c>
      <c r="H16" s="9" t="s">
        <v>66</v>
      </c>
      <c r="I16" s="3" t="s">
        <v>1841</v>
      </c>
      <c r="J16" s="13" t="s">
        <v>1867</v>
      </c>
      <c r="K16" s="14" t="s">
        <v>1868</v>
      </c>
      <c r="L16" s="18">
        <f t="shared" si="2"/>
        <v>1.324074074074072E-2</v>
      </c>
      <c r="M16">
        <f t="shared" si="3"/>
        <v>11</v>
      </c>
      <c r="O16" s="25">
        <v>14</v>
      </c>
      <c r="P16" s="25">
        <f>COUNTIF(M:M,"14")</f>
        <v>0</v>
      </c>
      <c r="Q16" s="25">
        <f t="shared" si="0"/>
        <v>0.45833333333333331</v>
      </c>
      <c r="R16" s="26">
        <v>0</v>
      </c>
      <c r="S16" s="18">
        <f t="shared" si="1"/>
        <v>1.4840856481481476E-2</v>
      </c>
    </row>
    <row r="17" spans="1:19" x14ac:dyDescent="0.25">
      <c r="A17" s="11"/>
      <c r="B17" s="12"/>
      <c r="C17" s="9" t="s">
        <v>117</v>
      </c>
      <c r="D17" s="9" t="s">
        <v>118</v>
      </c>
      <c r="E17" s="9" t="s">
        <v>128</v>
      </c>
      <c r="F17" s="9" t="s">
        <v>15</v>
      </c>
      <c r="G17" s="9" t="s">
        <v>1869</v>
      </c>
      <c r="H17" s="9" t="s">
        <v>66</v>
      </c>
      <c r="I17" s="3" t="s">
        <v>1841</v>
      </c>
      <c r="J17" s="13" t="s">
        <v>1870</v>
      </c>
      <c r="K17" s="14" t="s">
        <v>1871</v>
      </c>
      <c r="L17" s="18">
        <f t="shared" si="2"/>
        <v>1.478009259259272E-2</v>
      </c>
      <c r="M17">
        <f t="shared" si="3"/>
        <v>17</v>
      </c>
      <c r="O17" s="25">
        <v>15</v>
      </c>
      <c r="P17" s="25">
        <f>COUNTIF(M:M,"15")</f>
        <v>0</v>
      </c>
      <c r="Q17" s="25">
        <f t="shared" si="0"/>
        <v>0.45833333333333331</v>
      </c>
      <c r="R17" s="26">
        <v>0</v>
      </c>
      <c r="S17" s="18">
        <f t="shared" si="1"/>
        <v>1.4840856481481476E-2</v>
      </c>
    </row>
    <row r="18" spans="1:19" x14ac:dyDescent="0.25">
      <c r="A18" s="3" t="s">
        <v>419</v>
      </c>
      <c r="B18" s="3" t="s">
        <v>420</v>
      </c>
      <c r="C18" s="3" t="s">
        <v>427</v>
      </c>
      <c r="D18" s="3" t="s">
        <v>428</v>
      </c>
      <c r="E18" s="3" t="s">
        <v>1176</v>
      </c>
      <c r="F18" s="3" t="s">
        <v>15</v>
      </c>
      <c r="G18" s="3" t="s">
        <v>1872</v>
      </c>
      <c r="H18" s="3" t="s">
        <v>66</v>
      </c>
      <c r="I18" s="3" t="s">
        <v>1841</v>
      </c>
      <c r="J18" s="15" t="s">
        <v>1873</v>
      </c>
      <c r="K18" s="16" t="s">
        <v>1874</v>
      </c>
      <c r="L18" s="18">
        <f t="shared" si="2"/>
        <v>1.648148148148143E-2</v>
      </c>
      <c r="M18">
        <f t="shared" si="3"/>
        <v>11</v>
      </c>
      <c r="O18">
        <v>16</v>
      </c>
      <c r="P18">
        <f>COUNTIF(M:M,"16")</f>
        <v>1</v>
      </c>
      <c r="Q18">
        <f t="shared" si="0"/>
        <v>0.45833333333333331</v>
      </c>
      <c r="R18" s="19">
        <f t="shared" si="4"/>
        <v>1.7291666666666705E-2</v>
      </c>
      <c r="S18" s="18">
        <f t="shared" si="1"/>
        <v>1.4840856481481476E-2</v>
      </c>
    </row>
    <row r="19" spans="1:19" x14ac:dyDescent="0.25">
      <c r="O19">
        <v>17</v>
      </c>
      <c r="P19">
        <f>COUNTIF(M:M,"17")</f>
        <v>1</v>
      </c>
      <c r="Q19">
        <f t="shared" si="0"/>
        <v>0.45833333333333331</v>
      </c>
      <c r="R19" s="19">
        <f t="shared" si="4"/>
        <v>1.478009259259272E-2</v>
      </c>
      <c r="S19" s="18">
        <f t="shared" si="1"/>
        <v>1.4840856481481476E-2</v>
      </c>
    </row>
    <row r="20" spans="1:19" x14ac:dyDescent="0.25">
      <c r="O20">
        <v>18</v>
      </c>
      <c r="P20">
        <f>COUNTIF(M:M,"18")</f>
        <v>2</v>
      </c>
      <c r="Q20">
        <f t="shared" si="0"/>
        <v>0.45833333333333331</v>
      </c>
      <c r="R20" s="19">
        <f t="shared" si="4"/>
        <v>1.3136574074074092E-2</v>
      </c>
      <c r="S20" s="18">
        <f t="shared" si="1"/>
        <v>1.4840856481481476E-2</v>
      </c>
    </row>
    <row r="21" spans="1:19" x14ac:dyDescent="0.25">
      <c r="O21" s="25">
        <v>19</v>
      </c>
      <c r="P21" s="25">
        <f>COUNTIF(M:M,"19")</f>
        <v>0</v>
      </c>
      <c r="Q21" s="25">
        <f t="shared" si="0"/>
        <v>0.45833333333333331</v>
      </c>
      <c r="R21" s="26">
        <v>0</v>
      </c>
      <c r="S21" s="18">
        <f t="shared" si="1"/>
        <v>1.4840856481481476E-2</v>
      </c>
    </row>
    <row r="22" spans="1:19" x14ac:dyDescent="0.25">
      <c r="O22">
        <v>20</v>
      </c>
      <c r="P22">
        <f>COUNTIF(M:M,"20")</f>
        <v>1</v>
      </c>
      <c r="Q22">
        <f t="shared" si="0"/>
        <v>0.45833333333333331</v>
      </c>
      <c r="R22" s="19">
        <f t="shared" si="4"/>
        <v>1.3287037037037042E-2</v>
      </c>
      <c r="S22" s="18">
        <f t="shared" si="1"/>
        <v>1.4840856481481476E-2</v>
      </c>
    </row>
    <row r="23" spans="1:19" x14ac:dyDescent="0.25">
      <c r="O23" s="25">
        <v>21</v>
      </c>
      <c r="P23" s="25">
        <f>COUNTIF(M:M,"21")</f>
        <v>0</v>
      </c>
      <c r="Q23" s="25">
        <f t="shared" si="0"/>
        <v>0.45833333333333331</v>
      </c>
      <c r="R23" s="26">
        <v>0</v>
      </c>
      <c r="S23" s="18">
        <f t="shared" si="1"/>
        <v>1.4840856481481476E-2</v>
      </c>
    </row>
    <row r="24" spans="1:19" x14ac:dyDescent="0.25">
      <c r="O24">
        <v>22</v>
      </c>
      <c r="P24">
        <f>COUNTIF(M:M,"22")</f>
        <v>1</v>
      </c>
      <c r="Q24">
        <f t="shared" si="0"/>
        <v>0.45833333333333331</v>
      </c>
      <c r="R24" s="19">
        <f t="shared" si="4"/>
        <v>1.5162037037037002E-2</v>
      </c>
      <c r="S24" s="18">
        <f t="shared" si="1"/>
        <v>1.4840856481481476E-2</v>
      </c>
    </row>
    <row r="25" spans="1:19" x14ac:dyDescent="0.25">
      <c r="O25">
        <v>23</v>
      </c>
      <c r="P25">
        <f>COUNTIF(M:M,"23")</f>
        <v>1</v>
      </c>
      <c r="Q25">
        <f t="shared" si="0"/>
        <v>0.45833333333333331</v>
      </c>
      <c r="R25" s="19">
        <f t="shared" si="4"/>
        <v>1.7534722222222077E-2</v>
      </c>
      <c r="S25" s="18">
        <f t="shared" si="1"/>
        <v>1.4840856481481476E-2</v>
      </c>
    </row>
    <row r="26" spans="1:19" x14ac:dyDescent="0.25">
      <c r="R26" s="20"/>
    </row>
    <row r="28" spans="1:19" x14ac:dyDescent="0.25">
      <c r="O28" s="13" t="s">
        <v>1851</v>
      </c>
      <c r="P28" s="17" t="s">
        <v>1886</v>
      </c>
      <c r="Q28" s="18">
        <f t="shared" ref="Q28" si="5">P28-O28</f>
        <v>1.7534722222222077E-2</v>
      </c>
      <c r="R28">
        <f t="shared" ref="R28" si="6">HOUR(O28)</f>
        <v>23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42</vt:lpstr>
      <vt:lpstr>Mon Oct 17</vt:lpstr>
      <vt:lpstr>Tue Oct 18</vt:lpstr>
      <vt:lpstr>Wed Oct 19</vt:lpstr>
      <vt:lpstr>Thu Oct 20</vt:lpstr>
      <vt:lpstr>Fri Oct 21</vt:lpstr>
      <vt:lpstr>Sat Oct 22</vt:lpstr>
      <vt:lpstr>Sun Oct 23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2022-10-25T17:59:25Z</dcterms:created>
  <dcterms:modified xsi:type="dcterms:W3CDTF">2022-10-25T18:33:53Z</dcterms:modified>
</cp:coreProperties>
</file>