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bookViews>
    <workbookView xWindow="0" yWindow="0" windowWidth="28800" windowHeight="11985" activeTab="6"/>
  </bookViews>
  <sheets>
    <sheet name="Week 45" sheetId="1" r:id="rId1"/>
    <sheet name="Mon Nov 07" sheetId="2" r:id="rId2"/>
    <sheet name="Tue Nov 08" sheetId="3" r:id="rId3"/>
    <sheet name="Wed Nov 09" sheetId="4" r:id="rId4"/>
    <sheet name="Thu Nov 10" sheetId="5" r:id="rId5"/>
    <sheet name="Fri Nov 11" sheetId="6" r:id="rId6"/>
    <sheet name="Sat Nov 12" sheetId="7" r:id="rId7"/>
    <sheet name="Sun Nov 13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41" i="1"/>
  <c r="R41" i="1"/>
  <c r="S40" i="1"/>
  <c r="R40" i="1"/>
  <c r="S39" i="1"/>
  <c r="R39" i="1"/>
  <c r="S38" i="1"/>
  <c r="R38" i="1"/>
  <c r="R35" i="1"/>
  <c r="R34" i="1"/>
  <c r="R33" i="1"/>
  <c r="R32" i="1"/>
  <c r="R31" i="1"/>
  <c r="R30" i="1"/>
  <c r="R28" i="1"/>
  <c r="R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3" i="1"/>
  <c r="M124" i="1"/>
  <c r="M125" i="1"/>
  <c r="M126" i="1"/>
  <c r="M128" i="1"/>
  <c r="M129" i="1"/>
  <c r="M130" i="1"/>
  <c r="M131" i="1"/>
  <c r="M133" i="1"/>
  <c r="M134" i="1"/>
  <c r="M135" i="1"/>
  <c r="M137" i="1"/>
  <c r="M138" i="1"/>
  <c r="M140" i="1"/>
  <c r="M141" i="1"/>
  <c r="M142" i="1"/>
  <c r="M143" i="1"/>
  <c r="M145" i="1"/>
  <c r="M146" i="1"/>
  <c r="M147" i="1"/>
  <c r="M148" i="1"/>
  <c r="M150" i="1"/>
  <c r="M151" i="1"/>
  <c r="M153" i="1"/>
  <c r="M154" i="1"/>
  <c r="M155" i="1"/>
  <c r="M156" i="1"/>
  <c r="M158" i="1"/>
  <c r="M159" i="1"/>
  <c r="M160" i="1"/>
  <c r="M163" i="1"/>
  <c r="M164" i="1"/>
  <c r="M165" i="1"/>
  <c r="M166" i="1"/>
  <c r="M167" i="1"/>
  <c r="M168" i="1"/>
  <c r="M169" i="1"/>
  <c r="M170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2" i="1"/>
  <c r="M253" i="1"/>
  <c r="M254" i="1"/>
  <c r="M255" i="1"/>
  <c r="M256" i="1"/>
  <c r="M257" i="1"/>
  <c r="M258" i="1"/>
  <c r="M260" i="1"/>
  <c r="M261" i="1"/>
  <c r="M262" i="1"/>
  <c r="M263" i="1"/>
  <c r="M264" i="1"/>
  <c r="M265" i="1"/>
  <c r="M266" i="1"/>
  <c r="M267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2" i="1"/>
  <c r="M303" i="1"/>
  <c r="M304" i="1"/>
  <c r="M306" i="1"/>
  <c r="M307" i="1"/>
  <c r="M308" i="1"/>
  <c r="M309" i="1"/>
  <c r="M310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30" i="1"/>
  <c r="M331" i="1"/>
  <c r="M333" i="1"/>
  <c r="M334" i="1"/>
  <c r="M335" i="1"/>
  <c r="M336" i="1"/>
  <c r="M337" i="1"/>
  <c r="M338" i="1"/>
  <c r="M339" i="1"/>
  <c r="M341" i="1"/>
  <c r="M342" i="1"/>
  <c r="M343" i="1"/>
  <c r="M344" i="1"/>
  <c r="M345" i="1"/>
  <c r="M346" i="1"/>
  <c r="M348" i="1"/>
  <c r="M349" i="1"/>
  <c r="M350" i="1"/>
  <c r="M351" i="1"/>
  <c r="M352" i="1"/>
  <c r="M353" i="1"/>
  <c r="M354" i="1"/>
  <c r="M356" i="1"/>
  <c r="M357" i="1"/>
  <c r="M358" i="1"/>
  <c r="M360" i="1"/>
  <c r="M361" i="1"/>
  <c r="M362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9" i="1"/>
  <c r="M490" i="1"/>
  <c r="M491" i="1"/>
  <c r="M492" i="1"/>
  <c r="M493" i="1"/>
  <c r="M494" i="1"/>
  <c r="M495" i="1"/>
  <c r="M496" i="1"/>
  <c r="M497" i="1"/>
  <c r="M498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6" i="1"/>
  <c r="M537" i="1"/>
  <c r="M538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2" i="1"/>
  <c r="M563" i="1"/>
  <c r="M564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80" i="1"/>
  <c r="M581" i="1"/>
  <c r="M582" i="1"/>
  <c r="M583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S25" i="1" s="1"/>
  <c r="M612" i="1"/>
  <c r="M613" i="1"/>
  <c r="M615" i="1"/>
  <c r="M616" i="1"/>
  <c r="M617" i="1"/>
  <c r="M618" i="1"/>
  <c r="M619" i="1"/>
  <c r="M621" i="1"/>
  <c r="M622" i="1"/>
  <c r="M623" i="1"/>
  <c r="M624" i="1"/>
  <c r="M625" i="1"/>
  <c r="M628" i="1"/>
  <c r="M629" i="1"/>
  <c r="M630" i="1"/>
  <c r="M631" i="1"/>
  <c r="M632" i="1"/>
  <c r="M633" i="1"/>
  <c r="M634" i="1"/>
  <c r="M635" i="1"/>
  <c r="M637" i="1"/>
  <c r="M638" i="1"/>
  <c r="M639" i="1"/>
  <c r="M640" i="1"/>
  <c r="M641" i="1"/>
  <c r="M642" i="1"/>
  <c r="M643" i="1"/>
  <c r="M644" i="1"/>
  <c r="M645" i="1"/>
  <c r="M647" i="1"/>
  <c r="M648" i="1"/>
  <c r="M649" i="1"/>
  <c r="M650" i="1"/>
  <c r="M651" i="1"/>
  <c r="M652" i="1"/>
  <c r="M653" i="1"/>
  <c r="M654" i="1"/>
  <c r="M655" i="1"/>
  <c r="M656" i="1"/>
  <c r="M658" i="1"/>
  <c r="M660" i="1"/>
  <c r="M661" i="1"/>
  <c r="M663" i="1"/>
  <c r="M664" i="1"/>
  <c r="M665" i="1"/>
  <c r="M667" i="1"/>
  <c r="M668" i="1"/>
  <c r="M669" i="1"/>
  <c r="M672" i="1"/>
  <c r="M673" i="1"/>
  <c r="M674" i="1"/>
  <c r="M676" i="1"/>
  <c r="M677" i="1"/>
  <c r="M679" i="1"/>
  <c r="M680" i="1"/>
  <c r="M681" i="1"/>
  <c r="M682" i="1"/>
  <c r="M683" i="1"/>
  <c r="M684" i="1"/>
  <c r="M685" i="1"/>
  <c r="M686" i="1"/>
  <c r="M687" i="1"/>
  <c r="M688" i="1"/>
  <c r="M689" i="1"/>
  <c r="M691" i="1"/>
  <c r="M692" i="1"/>
  <c r="M694" i="1"/>
  <c r="M695" i="1"/>
  <c r="M696" i="1"/>
  <c r="M697" i="1"/>
  <c r="M698" i="1"/>
  <c r="M701" i="1"/>
  <c r="M702" i="1"/>
  <c r="M703" i="1"/>
  <c r="M704" i="1"/>
  <c r="M705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4" i="1"/>
  <c r="N75" i="1"/>
  <c r="N76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3" i="1"/>
  <c r="N104" i="1"/>
  <c r="N105" i="1"/>
  <c r="N107" i="1"/>
  <c r="N108" i="1"/>
  <c r="N109" i="1"/>
  <c r="N110" i="1"/>
  <c r="N111" i="1"/>
  <c r="N112" i="1"/>
  <c r="N113" i="1"/>
  <c r="N114" i="1"/>
  <c r="N115" i="1"/>
  <c r="N116" i="1"/>
  <c r="N118" i="1"/>
  <c r="N119" i="1"/>
  <c r="N120" i="1"/>
  <c r="N121" i="1"/>
  <c r="N123" i="1"/>
  <c r="N124" i="1"/>
  <c r="N125" i="1"/>
  <c r="N126" i="1"/>
  <c r="N128" i="1"/>
  <c r="N129" i="1"/>
  <c r="N130" i="1"/>
  <c r="N131" i="1"/>
  <c r="N133" i="1"/>
  <c r="N134" i="1"/>
  <c r="N135" i="1"/>
  <c r="N137" i="1"/>
  <c r="N138" i="1"/>
  <c r="N140" i="1"/>
  <c r="N141" i="1"/>
  <c r="N142" i="1"/>
  <c r="N143" i="1"/>
  <c r="N145" i="1"/>
  <c r="N146" i="1"/>
  <c r="N147" i="1"/>
  <c r="N148" i="1"/>
  <c r="N150" i="1"/>
  <c r="N151" i="1"/>
  <c r="N153" i="1"/>
  <c r="N154" i="1"/>
  <c r="N155" i="1"/>
  <c r="N156" i="1"/>
  <c r="N158" i="1"/>
  <c r="N159" i="1"/>
  <c r="N160" i="1"/>
  <c r="N163" i="1"/>
  <c r="N164" i="1"/>
  <c r="N165" i="1"/>
  <c r="N166" i="1"/>
  <c r="N167" i="1"/>
  <c r="N168" i="1"/>
  <c r="N169" i="1"/>
  <c r="N170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2" i="1"/>
  <c r="N253" i="1"/>
  <c r="N254" i="1"/>
  <c r="N255" i="1"/>
  <c r="N256" i="1"/>
  <c r="N257" i="1"/>
  <c r="N258" i="1"/>
  <c r="N260" i="1"/>
  <c r="N261" i="1"/>
  <c r="N262" i="1"/>
  <c r="N263" i="1"/>
  <c r="N264" i="1"/>
  <c r="N265" i="1"/>
  <c r="N266" i="1"/>
  <c r="N267" i="1"/>
  <c r="N270" i="1"/>
  <c r="N271" i="1"/>
  <c r="N273" i="1"/>
  <c r="N274" i="1"/>
  <c r="N275" i="1"/>
  <c r="N276" i="1"/>
  <c r="N277" i="1"/>
  <c r="N278" i="1"/>
  <c r="N279" i="1"/>
  <c r="N280" i="1"/>
  <c r="N281" i="1"/>
  <c r="N282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2" i="1"/>
  <c r="N303" i="1"/>
  <c r="N304" i="1"/>
  <c r="N306" i="1"/>
  <c r="N307" i="1"/>
  <c r="N308" i="1"/>
  <c r="N309" i="1"/>
  <c r="N310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30" i="1"/>
  <c r="N331" i="1"/>
  <c r="N333" i="1"/>
  <c r="N334" i="1"/>
  <c r="N335" i="1"/>
  <c r="N336" i="1"/>
  <c r="N337" i="1"/>
  <c r="N338" i="1"/>
  <c r="N339" i="1"/>
  <c r="N341" i="1"/>
  <c r="N342" i="1"/>
  <c r="N343" i="1"/>
  <c r="N344" i="1"/>
  <c r="N345" i="1"/>
  <c r="N346" i="1"/>
  <c r="N348" i="1"/>
  <c r="N349" i="1"/>
  <c r="N350" i="1"/>
  <c r="N351" i="1"/>
  <c r="N352" i="1"/>
  <c r="N353" i="1"/>
  <c r="N354" i="1"/>
  <c r="N356" i="1"/>
  <c r="N357" i="1"/>
  <c r="N358" i="1"/>
  <c r="N360" i="1"/>
  <c r="N361" i="1"/>
  <c r="N362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9" i="1"/>
  <c r="N490" i="1"/>
  <c r="N491" i="1"/>
  <c r="N492" i="1"/>
  <c r="N493" i="1"/>
  <c r="N494" i="1"/>
  <c r="N495" i="1"/>
  <c r="N496" i="1"/>
  <c r="N497" i="1"/>
  <c r="N498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6" i="1"/>
  <c r="N537" i="1"/>
  <c r="N538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7" i="1"/>
  <c r="N558" i="1"/>
  <c r="N559" i="1"/>
  <c r="N560" i="1"/>
  <c r="N561" i="1"/>
  <c r="N562" i="1"/>
  <c r="N563" i="1"/>
  <c r="N564" i="1"/>
  <c r="N567" i="1"/>
  <c r="N569" i="1"/>
  <c r="N571" i="1"/>
  <c r="N572" i="1"/>
  <c r="N573" i="1"/>
  <c r="N575" i="1"/>
  <c r="N576" i="1"/>
  <c r="N577" i="1"/>
  <c r="N578" i="1"/>
  <c r="N580" i="1"/>
  <c r="N581" i="1"/>
  <c r="N582" i="1"/>
  <c r="N583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5" i="1"/>
  <c r="N606" i="1"/>
  <c r="N607" i="1"/>
  <c r="N608" i="1"/>
  <c r="N609" i="1"/>
  <c r="N610" i="1"/>
  <c r="N611" i="1"/>
  <c r="N612" i="1"/>
  <c r="N613" i="1"/>
  <c r="N615" i="1"/>
  <c r="N616" i="1"/>
  <c r="N617" i="1"/>
  <c r="N618" i="1"/>
  <c r="N619" i="1"/>
  <c r="N621" i="1"/>
  <c r="N622" i="1"/>
  <c r="N623" i="1"/>
  <c r="N624" i="1"/>
  <c r="N625" i="1"/>
  <c r="N628" i="1"/>
  <c r="N629" i="1"/>
  <c r="N630" i="1"/>
  <c r="N631" i="1"/>
  <c r="N632" i="1"/>
  <c r="N633" i="1"/>
  <c r="N634" i="1"/>
  <c r="N635" i="1"/>
  <c r="N637" i="1"/>
  <c r="N638" i="1"/>
  <c r="N639" i="1"/>
  <c r="N640" i="1"/>
  <c r="N641" i="1"/>
  <c r="N642" i="1"/>
  <c r="N643" i="1"/>
  <c r="N644" i="1"/>
  <c r="N645" i="1"/>
  <c r="N647" i="1"/>
  <c r="N648" i="1"/>
  <c r="N649" i="1"/>
  <c r="N650" i="1"/>
  <c r="N651" i="1"/>
  <c r="N652" i="1"/>
  <c r="N653" i="1"/>
  <c r="N654" i="1"/>
  <c r="N655" i="1"/>
  <c r="N656" i="1"/>
  <c r="N658" i="1"/>
  <c r="N660" i="1"/>
  <c r="N661" i="1"/>
  <c r="N663" i="1"/>
  <c r="N664" i="1"/>
  <c r="N665" i="1"/>
  <c r="N667" i="1"/>
  <c r="N668" i="1"/>
  <c r="N669" i="1"/>
  <c r="N672" i="1"/>
  <c r="N673" i="1"/>
  <c r="N674" i="1"/>
  <c r="N676" i="1"/>
  <c r="N677" i="1"/>
  <c r="N679" i="1"/>
  <c r="N680" i="1"/>
  <c r="N681" i="1"/>
  <c r="N682" i="1"/>
  <c r="N683" i="1"/>
  <c r="N684" i="1"/>
  <c r="N685" i="1"/>
  <c r="N686" i="1"/>
  <c r="N687" i="1"/>
  <c r="N688" i="1"/>
  <c r="N689" i="1"/>
  <c r="N691" i="1"/>
  <c r="N692" i="1"/>
  <c r="N694" i="1"/>
  <c r="N695" i="1"/>
  <c r="N696" i="1"/>
  <c r="N697" i="1"/>
  <c r="N698" i="1"/>
  <c r="N701" i="1"/>
  <c r="N702" i="1"/>
  <c r="N703" i="1"/>
  <c r="N704" i="1"/>
  <c r="N705" i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" i="8"/>
  <c r="R9" i="8"/>
  <c r="R12" i="8"/>
  <c r="R17" i="8"/>
  <c r="R18" i="8"/>
  <c r="R19" i="8"/>
  <c r="R20" i="8"/>
  <c r="R21" i="8"/>
  <c r="R22" i="8"/>
  <c r="R24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3" i="8"/>
  <c r="L6" i="8"/>
  <c r="L7" i="8"/>
  <c r="L9" i="8"/>
  <c r="L10" i="8"/>
  <c r="L11" i="8"/>
  <c r="L12" i="8"/>
  <c r="L15" i="8"/>
  <c r="L16" i="8"/>
  <c r="L17" i="8"/>
  <c r="L18" i="8"/>
  <c r="L20" i="8"/>
  <c r="L21" i="8"/>
  <c r="L22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3" i="8"/>
  <c r="M6" i="8"/>
  <c r="M7" i="8"/>
  <c r="M9" i="8"/>
  <c r="M10" i="8"/>
  <c r="M11" i="8"/>
  <c r="M12" i="8"/>
  <c r="M15" i="8"/>
  <c r="M16" i="8"/>
  <c r="M17" i="8"/>
  <c r="M18" i="8"/>
  <c r="M20" i="8"/>
  <c r="M21" i="8"/>
  <c r="M22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3" i="7"/>
  <c r="R4" i="7"/>
  <c r="R5" i="7"/>
  <c r="R7" i="7"/>
  <c r="R8" i="7"/>
  <c r="R9" i="7"/>
  <c r="R10" i="7"/>
  <c r="R13" i="7"/>
  <c r="R14" i="7"/>
  <c r="R16" i="7"/>
  <c r="R21" i="7"/>
  <c r="R23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5" i="7"/>
  <c r="L6" i="7"/>
  <c r="L7" i="7"/>
  <c r="L10" i="7"/>
  <c r="L11" i="7"/>
  <c r="L12" i="7"/>
  <c r="L14" i="7"/>
  <c r="L15" i="7"/>
  <c r="L17" i="7"/>
  <c r="L18" i="7"/>
  <c r="L20" i="7"/>
  <c r="L21" i="7"/>
  <c r="L22" i="7"/>
  <c r="L24" i="7"/>
  <c r="L25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5" i="7"/>
  <c r="M6" i="7"/>
  <c r="M7" i="7"/>
  <c r="M10" i="7"/>
  <c r="M11" i="7"/>
  <c r="M12" i="7"/>
  <c r="M14" i="7"/>
  <c r="M15" i="7"/>
  <c r="M17" i="7"/>
  <c r="M18" i="7"/>
  <c r="M20" i="7"/>
  <c r="M21" i="7"/>
  <c r="M22" i="7"/>
  <c r="M24" i="7"/>
  <c r="M25" i="7"/>
  <c r="R31" i="6"/>
  <c r="Q31" i="6"/>
  <c r="R32" i="6"/>
  <c r="Q32" i="6"/>
  <c r="Q28" i="6"/>
  <c r="R4" i="6"/>
  <c r="R5" i="6"/>
  <c r="R6" i="6"/>
  <c r="R7" i="6"/>
  <c r="S24" i="6" s="1"/>
  <c r="R8" i="6"/>
  <c r="S13" i="6" s="1"/>
  <c r="R9" i="6"/>
  <c r="R10" i="6"/>
  <c r="R11" i="6"/>
  <c r="R12" i="6"/>
  <c r="R13" i="6"/>
  <c r="R14" i="6"/>
  <c r="R15" i="6"/>
  <c r="R16" i="6"/>
  <c r="R17" i="6"/>
  <c r="R19" i="6"/>
  <c r="R20" i="6"/>
  <c r="R21" i="6"/>
  <c r="R22" i="6"/>
  <c r="R23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7" i="6"/>
  <c r="L8" i="6"/>
  <c r="L10" i="6"/>
  <c r="L11" i="6"/>
  <c r="L12" i="6"/>
  <c r="L14" i="6"/>
  <c r="L16" i="6"/>
  <c r="L17" i="6"/>
  <c r="L18" i="6"/>
  <c r="L19" i="6"/>
  <c r="L20" i="6"/>
  <c r="L22" i="6"/>
  <c r="L23" i="6"/>
  <c r="L24" i="6"/>
  <c r="L25" i="6"/>
  <c r="L26" i="6"/>
  <c r="L27" i="6"/>
  <c r="L31" i="6"/>
  <c r="L32" i="6"/>
  <c r="L33" i="6"/>
  <c r="L34" i="6"/>
  <c r="L35" i="6"/>
  <c r="L36" i="6"/>
  <c r="L37" i="6"/>
  <c r="L39" i="6"/>
  <c r="L40" i="6"/>
  <c r="L41" i="6"/>
  <c r="L42" i="6"/>
  <c r="L43" i="6"/>
  <c r="L44" i="6"/>
  <c r="L45" i="6"/>
  <c r="L47" i="6"/>
  <c r="L48" i="6"/>
  <c r="L50" i="6"/>
  <c r="L51" i="6"/>
  <c r="L52" i="6"/>
  <c r="L53" i="6"/>
  <c r="L54" i="6"/>
  <c r="L57" i="6"/>
  <c r="L58" i="6"/>
  <c r="L59" i="6"/>
  <c r="L60" i="6"/>
  <c r="L61" i="6"/>
  <c r="L62" i="6"/>
  <c r="L63" i="6"/>
  <c r="L65" i="6"/>
  <c r="L66" i="6"/>
  <c r="L67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9" i="6"/>
  <c r="L90" i="6"/>
  <c r="L92" i="6"/>
  <c r="L93" i="6"/>
  <c r="L94" i="6"/>
  <c r="L95" i="6"/>
  <c r="L96" i="6"/>
  <c r="L97" i="6"/>
  <c r="L98" i="6"/>
  <c r="L99" i="6"/>
  <c r="R25" i="6" s="1"/>
  <c r="L101" i="6"/>
  <c r="L103" i="6"/>
  <c r="L104" i="6"/>
  <c r="L105" i="6"/>
  <c r="L106" i="6"/>
  <c r="L109" i="6"/>
  <c r="L110" i="6"/>
  <c r="L111" i="6"/>
  <c r="L112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7" i="6"/>
  <c r="M8" i="6"/>
  <c r="M10" i="6"/>
  <c r="M11" i="6"/>
  <c r="M12" i="6"/>
  <c r="M14" i="6"/>
  <c r="M16" i="6"/>
  <c r="M17" i="6"/>
  <c r="M18" i="6"/>
  <c r="M19" i="6"/>
  <c r="M20" i="6"/>
  <c r="M22" i="6"/>
  <c r="M23" i="6"/>
  <c r="M24" i="6"/>
  <c r="M25" i="6"/>
  <c r="M26" i="6"/>
  <c r="M27" i="6"/>
  <c r="M31" i="6"/>
  <c r="M32" i="6"/>
  <c r="M33" i="6"/>
  <c r="M34" i="6"/>
  <c r="M35" i="6"/>
  <c r="M36" i="6"/>
  <c r="M37" i="6"/>
  <c r="M39" i="6"/>
  <c r="M40" i="6"/>
  <c r="M41" i="6"/>
  <c r="M42" i="6"/>
  <c r="M43" i="6"/>
  <c r="M44" i="6"/>
  <c r="M45" i="6"/>
  <c r="M47" i="6"/>
  <c r="M48" i="6"/>
  <c r="M50" i="6"/>
  <c r="M51" i="6"/>
  <c r="M52" i="6"/>
  <c r="M53" i="6"/>
  <c r="M54" i="6"/>
  <c r="M57" i="6"/>
  <c r="M58" i="6"/>
  <c r="M59" i="6"/>
  <c r="M60" i="6"/>
  <c r="M61" i="6"/>
  <c r="M62" i="6"/>
  <c r="M63" i="6"/>
  <c r="M65" i="6"/>
  <c r="M66" i="6"/>
  <c r="M67" i="6"/>
  <c r="M70" i="6"/>
  <c r="M71" i="6"/>
  <c r="M72" i="6"/>
  <c r="M73" i="6"/>
  <c r="M74" i="6"/>
  <c r="M75" i="6"/>
  <c r="M76" i="6"/>
  <c r="M77" i="6"/>
  <c r="M78" i="6"/>
  <c r="M79" i="6"/>
  <c r="M81" i="6"/>
  <c r="M82" i="6"/>
  <c r="M83" i="6"/>
  <c r="M84" i="6"/>
  <c r="M85" i="6"/>
  <c r="M86" i="6"/>
  <c r="M87" i="6"/>
  <c r="M89" i="6"/>
  <c r="M90" i="6"/>
  <c r="M93" i="6"/>
  <c r="M94" i="6"/>
  <c r="M95" i="6"/>
  <c r="M96" i="6"/>
  <c r="M97" i="6"/>
  <c r="M98" i="6"/>
  <c r="M99" i="6"/>
  <c r="M101" i="6"/>
  <c r="M103" i="6"/>
  <c r="M104" i="6"/>
  <c r="M105" i="6"/>
  <c r="M106" i="6"/>
  <c r="M109" i="6"/>
  <c r="M110" i="6"/>
  <c r="M111" i="6"/>
  <c r="M112" i="6"/>
  <c r="R31" i="5"/>
  <c r="Q31" i="5"/>
  <c r="Q2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4" i="5"/>
  <c r="L5" i="5"/>
  <c r="L7" i="5"/>
  <c r="L8" i="5"/>
  <c r="L9" i="5"/>
  <c r="L12" i="5"/>
  <c r="L13" i="5"/>
  <c r="L14" i="5"/>
  <c r="L16" i="5"/>
  <c r="L18" i="5"/>
  <c r="L19" i="5"/>
  <c r="L20" i="5"/>
  <c r="L21" i="5"/>
  <c r="L22" i="5"/>
  <c r="L24" i="5"/>
  <c r="L25" i="5"/>
  <c r="L27" i="5"/>
  <c r="L28" i="5"/>
  <c r="L30" i="5"/>
  <c r="L31" i="5"/>
  <c r="L32" i="5"/>
  <c r="L33" i="5"/>
  <c r="L35" i="5"/>
  <c r="L36" i="5"/>
  <c r="L37" i="5"/>
  <c r="L40" i="5"/>
  <c r="L41" i="5"/>
  <c r="L42" i="5"/>
  <c r="L45" i="5"/>
  <c r="L46" i="5"/>
  <c r="L47" i="5"/>
  <c r="L48" i="5"/>
  <c r="L49" i="5"/>
  <c r="L50" i="5"/>
  <c r="L51" i="5"/>
  <c r="L53" i="5"/>
  <c r="L54" i="5"/>
  <c r="L55" i="5"/>
  <c r="L56" i="5"/>
  <c r="L58" i="5"/>
  <c r="L59" i="5"/>
  <c r="L60" i="5"/>
  <c r="L62" i="5"/>
  <c r="L63" i="5"/>
  <c r="L64" i="5"/>
  <c r="L67" i="5"/>
  <c r="L68" i="5"/>
  <c r="L69" i="5"/>
  <c r="L70" i="5"/>
  <c r="L71" i="5"/>
  <c r="L73" i="5"/>
  <c r="L74" i="5"/>
  <c r="L75" i="5"/>
  <c r="L77" i="5"/>
  <c r="L78" i="5"/>
  <c r="L80" i="5"/>
  <c r="L81" i="5"/>
  <c r="L82" i="5"/>
  <c r="L83" i="5"/>
  <c r="L85" i="5"/>
  <c r="L86" i="5"/>
  <c r="L87" i="5"/>
  <c r="L90" i="5"/>
  <c r="L91" i="5"/>
  <c r="L92" i="5"/>
  <c r="L93" i="5"/>
  <c r="L94" i="5"/>
  <c r="L95" i="5"/>
  <c r="L96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6" i="5"/>
  <c r="L127" i="5"/>
  <c r="L128" i="5"/>
  <c r="L129" i="5"/>
  <c r="L130" i="5"/>
  <c r="L131" i="5"/>
  <c r="L133" i="5"/>
  <c r="L134" i="5"/>
  <c r="L137" i="5"/>
  <c r="L138" i="5"/>
  <c r="L139" i="5"/>
  <c r="L141" i="5"/>
  <c r="L142" i="5"/>
  <c r="L144" i="5"/>
  <c r="L145" i="5"/>
  <c r="L147" i="5"/>
  <c r="L148" i="5"/>
  <c r="L149" i="5"/>
  <c r="L150" i="5"/>
  <c r="L152" i="5"/>
  <c r="L153" i="5"/>
  <c r="L154" i="5"/>
  <c r="L157" i="5"/>
  <c r="L158" i="5"/>
  <c r="L160" i="5"/>
  <c r="L161" i="5"/>
  <c r="L162" i="5"/>
  <c r="L164" i="5"/>
  <c r="L165" i="5"/>
  <c r="L167" i="5"/>
  <c r="L168" i="5"/>
  <c r="L171" i="5"/>
  <c r="L172" i="5"/>
  <c r="L173" i="5"/>
  <c r="L174" i="5"/>
  <c r="L175" i="5"/>
  <c r="L176" i="5"/>
  <c r="L177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4" i="5"/>
  <c r="M5" i="5"/>
  <c r="M7" i="5"/>
  <c r="M8" i="5"/>
  <c r="M9" i="5"/>
  <c r="M12" i="5"/>
  <c r="M13" i="5"/>
  <c r="M14" i="5"/>
  <c r="M16" i="5"/>
  <c r="M18" i="5"/>
  <c r="M19" i="5"/>
  <c r="M20" i="5"/>
  <c r="M21" i="5"/>
  <c r="M22" i="5"/>
  <c r="M24" i="5"/>
  <c r="M25" i="5"/>
  <c r="M27" i="5"/>
  <c r="M28" i="5"/>
  <c r="M30" i="5"/>
  <c r="M31" i="5"/>
  <c r="M32" i="5"/>
  <c r="M33" i="5"/>
  <c r="M35" i="5"/>
  <c r="M36" i="5"/>
  <c r="M37" i="5"/>
  <c r="M40" i="5"/>
  <c r="M41" i="5"/>
  <c r="M42" i="5"/>
  <c r="M45" i="5"/>
  <c r="M46" i="5"/>
  <c r="M47" i="5"/>
  <c r="M48" i="5"/>
  <c r="M49" i="5"/>
  <c r="M50" i="5"/>
  <c r="M51" i="5"/>
  <c r="M53" i="5"/>
  <c r="M54" i="5"/>
  <c r="M55" i="5"/>
  <c r="M56" i="5"/>
  <c r="M58" i="5"/>
  <c r="M59" i="5"/>
  <c r="M60" i="5"/>
  <c r="M62" i="5"/>
  <c r="M63" i="5"/>
  <c r="M64" i="5"/>
  <c r="M67" i="5"/>
  <c r="M68" i="5"/>
  <c r="M69" i="5"/>
  <c r="M70" i="5"/>
  <c r="M71" i="5"/>
  <c r="M73" i="5"/>
  <c r="M74" i="5"/>
  <c r="M75" i="5"/>
  <c r="M77" i="5"/>
  <c r="M78" i="5"/>
  <c r="M80" i="5"/>
  <c r="M81" i="5"/>
  <c r="M82" i="5"/>
  <c r="M83" i="5"/>
  <c r="M85" i="5"/>
  <c r="M86" i="5"/>
  <c r="M87" i="5"/>
  <c r="M90" i="5"/>
  <c r="M91" i="5"/>
  <c r="M92" i="5"/>
  <c r="M93" i="5"/>
  <c r="M94" i="5"/>
  <c r="M95" i="5"/>
  <c r="M96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6" i="5"/>
  <c r="M127" i="5"/>
  <c r="M128" i="5"/>
  <c r="M129" i="5"/>
  <c r="M130" i="5"/>
  <c r="M131" i="5"/>
  <c r="M133" i="5"/>
  <c r="M134" i="5"/>
  <c r="M137" i="5"/>
  <c r="M138" i="5"/>
  <c r="M139" i="5"/>
  <c r="M142" i="5"/>
  <c r="M144" i="5"/>
  <c r="M145" i="5"/>
  <c r="M147" i="5"/>
  <c r="M148" i="5"/>
  <c r="M149" i="5"/>
  <c r="M150" i="5"/>
  <c r="M152" i="5"/>
  <c r="M153" i="5"/>
  <c r="M154" i="5"/>
  <c r="M157" i="5"/>
  <c r="M158" i="5"/>
  <c r="M160" i="5"/>
  <c r="M161" i="5"/>
  <c r="M162" i="5"/>
  <c r="M164" i="5"/>
  <c r="M165" i="5"/>
  <c r="M167" i="5"/>
  <c r="M168" i="5"/>
  <c r="M171" i="5"/>
  <c r="M172" i="5"/>
  <c r="M173" i="5"/>
  <c r="M174" i="5"/>
  <c r="M175" i="5"/>
  <c r="M176" i="5"/>
  <c r="M177" i="5"/>
  <c r="R33" i="4"/>
  <c r="Q33" i="4"/>
  <c r="Q28" i="4"/>
  <c r="Q30" i="4"/>
  <c r="Q29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9" i="4"/>
  <c r="R20" i="4"/>
  <c r="R22" i="4"/>
  <c r="R25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4" i="4"/>
  <c r="L5" i="4"/>
  <c r="L6" i="4"/>
  <c r="L7" i="4"/>
  <c r="L10" i="4"/>
  <c r="L11" i="4"/>
  <c r="L12" i="4"/>
  <c r="L13" i="4"/>
  <c r="L15" i="4"/>
  <c r="L16" i="4"/>
  <c r="L17" i="4"/>
  <c r="L19" i="4"/>
  <c r="L21" i="4"/>
  <c r="L22" i="4"/>
  <c r="L23" i="4"/>
  <c r="L25" i="4"/>
  <c r="L26" i="4"/>
  <c r="L27" i="4"/>
  <c r="L28" i="4"/>
  <c r="L29" i="4"/>
  <c r="L30" i="4"/>
  <c r="L31" i="4"/>
  <c r="L32" i="4"/>
  <c r="L33" i="4"/>
  <c r="L36" i="4"/>
  <c r="L37" i="4"/>
  <c r="L38" i="4"/>
  <c r="L41" i="4"/>
  <c r="L42" i="4"/>
  <c r="L43" i="4"/>
  <c r="L44" i="4"/>
  <c r="L45" i="4"/>
  <c r="L46" i="4"/>
  <c r="L48" i="4"/>
  <c r="L49" i="4"/>
  <c r="L50" i="4"/>
  <c r="L51" i="4"/>
  <c r="L53" i="4"/>
  <c r="L54" i="4"/>
  <c r="L55" i="4"/>
  <c r="L56" i="4"/>
  <c r="L57" i="4"/>
  <c r="L59" i="4"/>
  <c r="L60" i="4"/>
  <c r="L61" i="4"/>
  <c r="L64" i="4"/>
  <c r="L65" i="4"/>
  <c r="L66" i="4"/>
  <c r="L67" i="4"/>
  <c r="L68" i="4"/>
  <c r="L70" i="4"/>
  <c r="L71" i="4"/>
  <c r="L72" i="4"/>
  <c r="L73" i="4"/>
  <c r="L74" i="4"/>
  <c r="L75" i="4"/>
  <c r="L77" i="4"/>
  <c r="L78" i="4"/>
  <c r="L79" i="4"/>
  <c r="L80" i="4"/>
  <c r="L82" i="4"/>
  <c r="L83" i="4"/>
  <c r="L84" i="4"/>
  <c r="L85" i="4"/>
  <c r="L88" i="4"/>
  <c r="L89" i="4"/>
  <c r="L90" i="4"/>
  <c r="L91" i="4"/>
  <c r="L92" i="4"/>
  <c r="L93" i="4"/>
  <c r="L94" i="4"/>
  <c r="L95" i="4"/>
  <c r="L96" i="4"/>
  <c r="L97" i="4"/>
  <c r="L99" i="4"/>
  <c r="L100" i="4"/>
  <c r="L101" i="4"/>
  <c r="L102" i="4"/>
  <c r="L103" i="4"/>
  <c r="L104" i="4"/>
  <c r="L105" i="4"/>
  <c r="L106" i="4"/>
  <c r="L107" i="4"/>
  <c r="L109" i="4"/>
  <c r="L110" i="4"/>
  <c r="L111" i="4"/>
  <c r="L112" i="4"/>
  <c r="L113" i="4"/>
  <c r="L114" i="4"/>
  <c r="L116" i="4"/>
  <c r="L117" i="4"/>
  <c r="L118" i="4"/>
  <c r="L119" i="4"/>
  <c r="L120" i="4"/>
  <c r="L121" i="4"/>
  <c r="L122" i="4"/>
  <c r="L123" i="4"/>
  <c r="L124" i="4"/>
  <c r="L125" i="4"/>
  <c r="L126" i="4"/>
  <c r="L128" i="4"/>
  <c r="L129" i="4"/>
  <c r="L130" i="4"/>
  <c r="L132" i="4"/>
  <c r="L133" i="4"/>
  <c r="L134" i="4"/>
  <c r="L135" i="4"/>
  <c r="L137" i="4"/>
  <c r="L138" i="4"/>
  <c r="L140" i="4"/>
  <c r="L141" i="4"/>
  <c r="L142" i="4"/>
  <c r="L143" i="4"/>
  <c r="L145" i="4"/>
  <c r="L146" i="4"/>
  <c r="L147" i="4"/>
  <c r="L148" i="4"/>
  <c r="L149" i="4"/>
  <c r="L151" i="4"/>
  <c r="L152" i="4"/>
  <c r="L154" i="4"/>
  <c r="L155" i="4"/>
  <c r="L157" i="4"/>
  <c r="L158" i="4"/>
  <c r="L159" i="4"/>
  <c r="L160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4" i="4"/>
  <c r="M5" i="4"/>
  <c r="M6" i="4"/>
  <c r="M10" i="4"/>
  <c r="M11" i="4"/>
  <c r="M12" i="4"/>
  <c r="M13" i="4"/>
  <c r="M15" i="4"/>
  <c r="M16" i="4"/>
  <c r="M17" i="4"/>
  <c r="M19" i="4"/>
  <c r="M21" i="4"/>
  <c r="M22" i="4"/>
  <c r="M23" i="4"/>
  <c r="M25" i="4"/>
  <c r="M26" i="4"/>
  <c r="M27" i="4"/>
  <c r="M28" i="4"/>
  <c r="M29" i="4"/>
  <c r="M30" i="4"/>
  <c r="M31" i="4"/>
  <c r="M32" i="4"/>
  <c r="M33" i="4"/>
  <c r="M36" i="4"/>
  <c r="M37" i="4"/>
  <c r="M38" i="4"/>
  <c r="M41" i="4"/>
  <c r="M42" i="4"/>
  <c r="M43" i="4"/>
  <c r="M44" i="4"/>
  <c r="M45" i="4"/>
  <c r="M46" i="4"/>
  <c r="M48" i="4"/>
  <c r="M49" i="4"/>
  <c r="M50" i="4"/>
  <c r="M51" i="4"/>
  <c r="M53" i="4"/>
  <c r="M54" i="4"/>
  <c r="M55" i="4"/>
  <c r="M56" i="4"/>
  <c r="M57" i="4"/>
  <c r="M59" i="4"/>
  <c r="M60" i="4"/>
  <c r="M61" i="4"/>
  <c r="M65" i="4"/>
  <c r="M66" i="4"/>
  <c r="M67" i="4"/>
  <c r="M68" i="4"/>
  <c r="M70" i="4"/>
  <c r="M71" i="4"/>
  <c r="M72" i="4"/>
  <c r="M73" i="4"/>
  <c r="M74" i="4"/>
  <c r="M75" i="4"/>
  <c r="M77" i="4"/>
  <c r="M78" i="4"/>
  <c r="M79" i="4"/>
  <c r="M80" i="4"/>
  <c r="M82" i="4"/>
  <c r="M83" i="4"/>
  <c r="M84" i="4"/>
  <c r="M85" i="4"/>
  <c r="M88" i="4"/>
  <c r="M89" i="4"/>
  <c r="M90" i="4"/>
  <c r="M91" i="4"/>
  <c r="M92" i="4"/>
  <c r="M93" i="4"/>
  <c r="M94" i="4"/>
  <c r="M95" i="4"/>
  <c r="M96" i="4"/>
  <c r="M97" i="4"/>
  <c r="M99" i="4"/>
  <c r="M100" i="4"/>
  <c r="M101" i="4"/>
  <c r="M102" i="4"/>
  <c r="M103" i="4"/>
  <c r="M104" i="4"/>
  <c r="M105" i="4"/>
  <c r="M106" i="4"/>
  <c r="M107" i="4"/>
  <c r="M109" i="4"/>
  <c r="M110" i="4"/>
  <c r="M111" i="4"/>
  <c r="M112" i="4"/>
  <c r="M113" i="4"/>
  <c r="M114" i="4"/>
  <c r="M116" i="4"/>
  <c r="M117" i="4"/>
  <c r="M118" i="4"/>
  <c r="M119" i="4"/>
  <c r="M120" i="4"/>
  <c r="M121" i="4"/>
  <c r="M122" i="4"/>
  <c r="M123" i="4"/>
  <c r="M124" i="4"/>
  <c r="M125" i="4"/>
  <c r="M126" i="4"/>
  <c r="M128" i="4"/>
  <c r="M129" i="4"/>
  <c r="M130" i="4"/>
  <c r="M133" i="4"/>
  <c r="M134" i="4"/>
  <c r="M135" i="4"/>
  <c r="M137" i="4"/>
  <c r="M138" i="4"/>
  <c r="M140" i="4"/>
  <c r="M141" i="4"/>
  <c r="M142" i="4"/>
  <c r="M143" i="4"/>
  <c r="M145" i="4"/>
  <c r="M146" i="4"/>
  <c r="M147" i="4"/>
  <c r="M148" i="4"/>
  <c r="M149" i="4"/>
  <c r="M151" i="4"/>
  <c r="M152" i="4"/>
  <c r="M154" i="4"/>
  <c r="M155" i="4"/>
  <c r="M157" i="4"/>
  <c r="M158" i="4"/>
  <c r="M159" i="4"/>
  <c r="M160" i="4"/>
  <c r="Q29" i="3"/>
  <c r="Q2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5" i="3"/>
  <c r="L6" i="3"/>
  <c r="L7" i="3"/>
  <c r="L9" i="3"/>
  <c r="L10" i="3"/>
  <c r="L11" i="3"/>
  <c r="L12" i="3"/>
  <c r="L13" i="3"/>
  <c r="L15" i="3"/>
  <c r="L16" i="3"/>
  <c r="L17" i="3"/>
  <c r="L18" i="3"/>
  <c r="L19" i="3"/>
  <c r="L20" i="3"/>
  <c r="L22" i="3"/>
  <c r="L25" i="3"/>
  <c r="L26" i="3"/>
  <c r="L27" i="3"/>
  <c r="L28" i="3"/>
  <c r="L29" i="3"/>
  <c r="L30" i="3"/>
  <c r="L31" i="3"/>
  <c r="L32" i="3"/>
  <c r="L33" i="3"/>
  <c r="L34" i="3"/>
  <c r="L36" i="3"/>
  <c r="L37" i="3"/>
  <c r="L38" i="3"/>
  <c r="L40" i="3"/>
  <c r="L41" i="3"/>
  <c r="L42" i="3"/>
  <c r="L43" i="3"/>
  <c r="L44" i="3"/>
  <c r="L46" i="3"/>
  <c r="L47" i="3"/>
  <c r="L48" i="3"/>
  <c r="L50" i="3"/>
  <c r="L51" i="3"/>
  <c r="L52" i="3"/>
  <c r="L53" i="3"/>
  <c r="L54" i="3"/>
  <c r="L55" i="3"/>
  <c r="L57" i="3"/>
  <c r="L58" i="3"/>
  <c r="L59" i="3"/>
  <c r="L62" i="3"/>
  <c r="L63" i="3"/>
  <c r="L64" i="3"/>
  <c r="L65" i="3"/>
  <c r="L66" i="3"/>
  <c r="L67" i="3"/>
  <c r="L68" i="3"/>
  <c r="L70" i="3"/>
  <c r="L71" i="3"/>
  <c r="L72" i="3"/>
  <c r="L73" i="3"/>
  <c r="L74" i="3"/>
  <c r="L75" i="3"/>
  <c r="L76" i="3"/>
  <c r="L77" i="3"/>
  <c r="L78" i="3"/>
  <c r="L79" i="3"/>
  <c r="L80" i="3"/>
  <c r="L82" i="3"/>
  <c r="L83" i="3"/>
  <c r="L84" i="3"/>
  <c r="L85" i="3"/>
  <c r="L86" i="3"/>
  <c r="L87" i="3"/>
  <c r="L88" i="3"/>
  <c r="L90" i="3"/>
  <c r="L91" i="3"/>
  <c r="L92" i="3"/>
  <c r="L93" i="3"/>
  <c r="L94" i="3"/>
  <c r="L95" i="3"/>
  <c r="L97" i="3"/>
  <c r="L98" i="3"/>
  <c r="L101" i="3"/>
  <c r="L102" i="3"/>
  <c r="L104" i="3"/>
  <c r="L105" i="3"/>
  <c r="L107" i="3"/>
  <c r="L108" i="3"/>
  <c r="L109" i="3"/>
  <c r="L110" i="3"/>
  <c r="L111" i="3"/>
  <c r="L112" i="3"/>
  <c r="L113" i="3"/>
  <c r="L114" i="3"/>
  <c r="L115" i="3"/>
  <c r="L116" i="3"/>
  <c r="L118" i="3"/>
  <c r="L119" i="3"/>
  <c r="L120" i="3"/>
  <c r="L121" i="3"/>
  <c r="L122" i="3"/>
  <c r="L123" i="3"/>
  <c r="L126" i="3"/>
  <c r="L127" i="3"/>
  <c r="L128" i="3"/>
  <c r="L130" i="3"/>
  <c r="L131" i="3"/>
  <c r="L132" i="3"/>
  <c r="L134" i="3"/>
  <c r="L135" i="3"/>
  <c r="L136" i="3"/>
  <c r="L137" i="3"/>
  <c r="L138" i="3"/>
  <c r="L139" i="3"/>
  <c r="L140" i="3"/>
  <c r="L143" i="3"/>
  <c r="L144" i="3"/>
  <c r="L145" i="3"/>
  <c r="L146" i="3"/>
  <c r="L147" i="3"/>
  <c r="L149" i="3"/>
  <c r="L150" i="3"/>
  <c r="L151" i="3"/>
  <c r="L152" i="3"/>
  <c r="L153" i="3"/>
  <c r="L154" i="3"/>
  <c r="L155" i="3"/>
  <c r="L157" i="3"/>
  <c r="L158" i="3"/>
  <c r="L160" i="3"/>
  <c r="L162" i="3"/>
  <c r="L163" i="3"/>
  <c r="L164" i="3"/>
  <c r="L165" i="3"/>
  <c r="L166" i="3"/>
  <c r="L167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9" i="3"/>
  <c r="M10" i="3"/>
  <c r="M11" i="3"/>
  <c r="M12" i="3"/>
  <c r="M13" i="3"/>
  <c r="M15" i="3"/>
  <c r="M16" i="3"/>
  <c r="M17" i="3"/>
  <c r="M18" i="3"/>
  <c r="M19" i="3"/>
  <c r="M20" i="3"/>
  <c r="M22" i="3"/>
  <c r="M25" i="3"/>
  <c r="M26" i="3"/>
  <c r="M27" i="3"/>
  <c r="M28" i="3"/>
  <c r="M29" i="3"/>
  <c r="M30" i="3"/>
  <c r="M31" i="3"/>
  <c r="M32" i="3"/>
  <c r="M33" i="3"/>
  <c r="M34" i="3"/>
  <c r="M36" i="3"/>
  <c r="M37" i="3"/>
  <c r="M38" i="3"/>
  <c r="M40" i="3"/>
  <c r="M41" i="3"/>
  <c r="M42" i="3"/>
  <c r="M43" i="3"/>
  <c r="M44" i="3"/>
  <c r="M46" i="3"/>
  <c r="M47" i="3"/>
  <c r="M48" i="3"/>
  <c r="M50" i="3"/>
  <c r="M51" i="3"/>
  <c r="M52" i="3"/>
  <c r="M53" i="3"/>
  <c r="M54" i="3"/>
  <c r="M55" i="3"/>
  <c r="M57" i="3"/>
  <c r="M58" i="3"/>
  <c r="M59" i="3"/>
  <c r="M62" i="3"/>
  <c r="M63" i="3"/>
  <c r="M64" i="3"/>
  <c r="M65" i="3"/>
  <c r="M66" i="3"/>
  <c r="M67" i="3"/>
  <c r="M68" i="3"/>
  <c r="M70" i="3"/>
  <c r="M71" i="3"/>
  <c r="M72" i="3"/>
  <c r="M73" i="3"/>
  <c r="M74" i="3"/>
  <c r="M75" i="3"/>
  <c r="M76" i="3"/>
  <c r="M77" i="3"/>
  <c r="M78" i="3"/>
  <c r="M79" i="3"/>
  <c r="M80" i="3"/>
  <c r="M82" i="3"/>
  <c r="M83" i="3"/>
  <c r="M84" i="3"/>
  <c r="M85" i="3"/>
  <c r="M86" i="3"/>
  <c r="M87" i="3"/>
  <c r="M88" i="3"/>
  <c r="M90" i="3"/>
  <c r="M91" i="3"/>
  <c r="M92" i="3"/>
  <c r="M93" i="3"/>
  <c r="M94" i="3"/>
  <c r="M95" i="3"/>
  <c r="M97" i="3"/>
  <c r="M98" i="3"/>
  <c r="M102" i="3"/>
  <c r="M105" i="3"/>
  <c r="M107" i="3"/>
  <c r="M108" i="3"/>
  <c r="M109" i="3"/>
  <c r="M110" i="3"/>
  <c r="M111" i="3"/>
  <c r="M112" i="3"/>
  <c r="M113" i="3"/>
  <c r="M114" i="3"/>
  <c r="M115" i="3"/>
  <c r="M116" i="3"/>
  <c r="M118" i="3"/>
  <c r="M119" i="3"/>
  <c r="M120" i="3"/>
  <c r="M121" i="3"/>
  <c r="M122" i="3"/>
  <c r="M123" i="3"/>
  <c r="M126" i="3"/>
  <c r="M127" i="3"/>
  <c r="M128" i="3"/>
  <c r="M130" i="3"/>
  <c r="M131" i="3"/>
  <c r="M132" i="3"/>
  <c r="M134" i="3"/>
  <c r="M135" i="3"/>
  <c r="M136" i="3"/>
  <c r="M137" i="3"/>
  <c r="M138" i="3"/>
  <c r="M139" i="3"/>
  <c r="M140" i="3"/>
  <c r="M143" i="3"/>
  <c r="M144" i="3"/>
  <c r="M145" i="3"/>
  <c r="M146" i="3"/>
  <c r="M147" i="3"/>
  <c r="M149" i="3"/>
  <c r="M150" i="3"/>
  <c r="M151" i="3"/>
  <c r="M152" i="3"/>
  <c r="M153" i="3"/>
  <c r="M154" i="3"/>
  <c r="M155" i="3"/>
  <c r="M157" i="3"/>
  <c r="M158" i="3"/>
  <c r="M160" i="3"/>
  <c r="M162" i="3"/>
  <c r="M163" i="3"/>
  <c r="M164" i="3"/>
  <c r="M165" i="3"/>
  <c r="M166" i="3"/>
  <c r="M167" i="3"/>
  <c r="Q2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4" i="2"/>
  <c r="L6" i="2"/>
  <c r="L7" i="2"/>
  <c r="L8" i="2"/>
  <c r="L9" i="2"/>
  <c r="L11" i="2"/>
  <c r="L12" i="2"/>
  <c r="L13" i="2"/>
  <c r="L14" i="2"/>
  <c r="L15" i="2"/>
  <c r="L16" i="2"/>
  <c r="L18" i="2"/>
  <c r="L19" i="2"/>
  <c r="L20" i="2"/>
  <c r="L21" i="2"/>
  <c r="L25" i="2"/>
  <c r="L26" i="2"/>
  <c r="L27" i="2"/>
  <c r="L28" i="2"/>
  <c r="L29" i="2"/>
  <c r="L30" i="2"/>
  <c r="L31" i="2"/>
  <c r="L32" i="2"/>
  <c r="L33" i="2"/>
  <c r="L34" i="2"/>
  <c r="L35" i="2"/>
  <c r="L37" i="2"/>
  <c r="L38" i="2"/>
  <c r="L39" i="2"/>
  <c r="L41" i="2"/>
  <c r="L42" i="2"/>
  <c r="L43" i="2"/>
  <c r="L45" i="2"/>
  <c r="L46" i="2"/>
  <c r="L47" i="2"/>
  <c r="L50" i="2"/>
  <c r="L51" i="2"/>
  <c r="L53" i="2"/>
  <c r="L54" i="2"/>
  <c r="L55" i="2"/>
  <c r="L56" i="2"/>
  <c r="L58" i="2"/>
  <c r="L59" i="2"/>
  <c r="L60" i="2"/>
  <c r="L62" i="2"/>
  <c r="L63" i="2"/>
  <c r="L66" i="2"/>
  <c r="L67" i="2"/>
  <c r="L68" i="2"/>
  <c r="L69" i="2"/>
  <c r="L70" i="2"/>
  <c r="L71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2" i="2"/>
  <c r="L95" i="2"/>
  <c r="L96" i="2"/>
  <c r="L97" i="2"/>
  <c r="L98" i="2"/>
  <c r="L99" i="2"/>
  <c r="L100" i="2"/>
  <c r="L101" i="2"/>
  <c r="L102" i="2"/>
  <c r="L103" i="2"/>
  <c r="L104" i="2"/>
  <c r="L106" i="2"/>
  <c r="L107" i="2"/>
  <c r="L108" i="2"/>
  <c r="L109" i="2"/>
  <c r="L110" i="2"/>
  <c r="L111" i="2"/>
  <c r="L112" i="2"/>
  <c r="L113" i="2"/>
  <c r="L114" i="2"/>
  <c r="L115" i="2"/>
  <c r="L117" i="2"/>
  <c r="L118" i="2"/>
  <c r="L120" i="2"/>
  <c r="L121" i="2"/>
  <c r="L122" i="2"/>
  <c r="L123" i="2"/>
  <c r="L124" i="2"/>
  <c r="L126" i="2"/>
  <c r="L127" i="2"/>
  <c r="L128" i="2"/>
  <c r="L129" i="2"/>
  <c r="L131" i="2"/>
  <c r="L132" i="2"/>
  <c r="L134" i="2"/>
  <c r="L135" i="2"/>
  <c r="L137" i="2"/>
  <c r="L139" i="2"/>
  <c r="L140" i="2"/>
  <c r="L141" i="2"/>
  <c r="L144" i="2"/>
  <c r="L145" i="2"/>
  <c r="L146" i="2"/>
  <c r="L147" i="2"/>
  <c r="L148" i="2"/>
  <c r="L149" i="2"/>
  <c r="L150" i="2"/>
  <c r="L152" i="2"/>
  <c r="L153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6" i="2"/>
  <c r="M7" i="2"/>
  <c r="M8" i="2"/>
  <c r="M9" i="2"/>
  <c r="M11" i="2"/>
  <c r="M12" i="2"/>
  <c r="M13" i="2"/>
  <c r="M14" i="2"/>
  <c r="M15" i="2"/>
  <c r="M16" i="2"/>
  <c r="M18" i="2"/>
  <c r="M19" i="2"/>
  <c r="M20" i="2"/>
  <c r="M21" i="2"/>
  <c r="M25" i="2"/>
  <c r="M26" i="2"/>
  <c r="M27" i="2"/>
  <c r="M28" i="2"/>
  <c r="M29" i="2"/>
  <c r="M30" i="2"/>
  <c r="M31" i="2"/>
  <c r="M32" i="2"/>
  <c r="M33" i="2"/>
  <c r="M34" i="2"/>
  <c r="M35" i="2"/>
  <c r="M37" i="2"/>
  <c r="M38" i="2"/>
  <c r="M39" i="2"/>
  <c r="M41" i="2"/>
  <c r="M42" i="2"/>
  <c r="M43" i="2"/>
  <c r="M45" i="2"/>
  <c r="M46" i="2"/>
  <c r="M47" i="2"/>
  <c r="M50" i="2"/>
  <c r="M51" i="2"/>
  <c r="M53" i="2"/>
  <c r="M54" i="2"/>
  <c r="M55" i="2"/>
  <c r="M56" i="2"/>
  <c r="M58" i="2"/>
  <c r="M59" i="2"/>
  <c r="M60" i="2"/>
  <c r="M62" i="2"/>
  <c r="M63" i="2"/>
  <c r="M66" i="2"/>
  <c r="M67" i="2"/>
  <c r="M68" i="2"/>
  <c r="M69" i="2"/>
  <c r="M70" i="2"/>
  <c r="M71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7" i="2"/>
  <c r="M88" i="2"/>
  <c r="M89" i="2"/>
  <c r="M90" i="2"/>
  <c r="M91" i="2"/>
  <c r="M92" i="2"/>
  <c r="M95" i="2"/>
  <c r="M96" i="2"/>
  <c r="M97" i="2"/>
  <c r="M98" i="2"/>
  <c r="M99" i="2"/>
  <c r="M100" i="2"/>
  <c r="M101" i="2"/>
  <c r="M102" i="2"/>
  <c r="M103" i="2"/>
  <c r="M104" i="2"/>
  <c r="M106" i="2"/>
  <c r="M107" i="2"/>
  <c r="M108" i="2"/>
  <c r="M109" i="2"/>
  <c r="M110" i="2"/>
  <c r="M111" i="2"/>
  <c r="M112" i="2"/>
  <c r="M113" i="2"/>
  <c r="M114" i="2"/>
  <c r="M115" i="2"/>
  <c r="M118" i="2"/>
  <c r="M120" i="2"/>
  <c r="M121" i="2"/>
  <c r="M122" i="2"/>
  <c r="M123" i="2"/>
  <c r="M124" i="2"/>
  <c r="M126" i="2"/>
  <c r="M127" i="2"/>
  <c r="M128" i="2"/>
  <c r="M129" i="2"/>
  <c r="M131" i="2"/>
  <c r="M132" i="2"/>
  <c r="M134" i="2"/>
  <c r="M135" i="2"/>
  <c r="M137" i="2"/>
  <c r="M139" i="2"/>
  <c r="M140" i="2"/>
  <c r="M141" i="2"/>
  <c r="M144" i="2"/>
  <c r="M145" i="2"/>
  <c r="M146" i="2"/>
  <c r="M147" i="2"/>
  <c r="M148" i="2"/>
  <c r="M149" i="2"/>
  <c r="M150" i="2"/>
  <c r="M152" i="2"/>
  <c r="M153" i="2"/>
  <c r="T25" i="1" l="1"/>
  <c r="T3" i="1"/>
  <c r="R3" i="1"/>
  <c r="T8" i="1"/>
  <c r="T7" i="1"/>
  <c r="R24" i="1"/>
  <c r="R18" i="1"/>
  <c r="R12" i="1"/>
  <c r="R6" i="1"/>
  <c r="T24" i="1"/>
  <c r="T18" i="1"/>
  <c r="T12" i="1"/>
  <c r="T6" i="1"/>
  <c r="R13" i="1"/>
  <c r="T13" i="1"/>
  <c r="R23" i="1"/>
  <c r="R17" i="1"/>
  <c r="R11" i="1"/>
  <c r="R5" i="1"/>
  <c r="T23" i="1"/>
  <c r="T17" i="1"/>
  <c r="T11" i="1"/>
  <c r="T5" i="1"/>
  <c r="R25" i="1"/>
  <c r="T19" i="1"/>
  <c r="R22" i="1"/>
  <c r="R16" i="1"/>
  <c r="R10" i="1"/>
  <c r="R4" i="1"/>
  <c r="T22" i="1"/>
  <c r="T16" i="1"/>
  <c r="T10" i="1"/>
  <c r="T4" i="1"/>
  <c r="R2" i="1"/>
  <c r="R20" i="1"/>
  <c r="R14" i="1"/>
  <c r="R8" i="1"/>
  <c r="T2" i="1"/>
  <c r="T20" i="1"/>
  <c r="T14" i="1"/>
  <c r="R19" i="1"/>
  <c r="R7" i="1"/>
  <c r="R21" i="1"/>
  <c r="R15" i="1"/>
  <c r="R9" i="1"/>
  <c r="T21" i="1"/>
  <c r="T15" i="1"/>
  <c r="T9" i="1"/>
  <c r="S8" i="6"/>
  <c r="S19" i="6"/>
  <c r="S6" i="6"/>
  <c r="S23" i="6"/>
  <c r="S17" i="6"/>
  <c r="S11" i="6"/>
  <c r="S5" i="6"/>
  <c r="S25" i="6"/>
  <c r="S12" i="6"/>
  <c r="S22" i="6"/>
  <c r="S16" i="6"/>
  <c r="S10" i="6"/>
  <c r="S4" i="6"/>
  <c r="S7" i="6"/>
  <c r="S18" i="6"/>
  <c r="S21" i="6"/>
  <c r="S15" i="6"/>
  <c r="S9" i="6"/>
  <c r="S3" i="6"/>
  <c r="S2" i="6"/>
  <c r="S20" i="6"/>
  <c r="S14" i="6"/>
</calcChain>
</file>

<file path=xl/sharedStrings.xml><?xml version="1.0" encoding="utf-8"?>
<sst xmlns="http://schemas.openxmlformats.org/spreadsheetml/2006/main" count="8697" uniqueCount="2045">
  <si>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</si>
  <si>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</si>
  <si>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</si>
  <si>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</si>
  <si>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</si>
  <si>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</si>
  <si>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</si>
  <si>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</si>
  <si>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</si>
  <si>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</si>
  <si>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</si>
  <si>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</si>
  <si>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Result</t>
  </si>
  <si>
    <t>121427</t>
  </si>
  <si>
    <t>High Country Lumber and Mulch LLC</t>
  </si>
  <si>
    <t>Wood Delivery</t>
  </si>
  <si>
    <t>11804726</t>
  </si>
  <si>
    <t>Poplar</t>
  </si>
  <si>
    <t>07.11.2022</t>
  </si>
  <si>
    <t>12:34:38</t>
  </si>
  <si>
    <t>13:10:42</t>
  </si>
  <si>
    <t>122491</t>
  </si>
  <si>
    <t>McDowell Lumber and Pallet Co.</t>
  </si>
  <si>
    <t>11803767</t>
  </si>
  <si>
    <t>Mixed Hardwood</t>
  </si>
  <si>
    <t>8:12:23</t>
  </si>
  <si>
    <t>8:35:55</t>
  </si>
  <si>
    <t>11804635</t>
  </si>
  <si>
    <t>11:53:55</t>
  </si>
  <si>
    <t>12:41:00</t>
  </si>
  <si>
    <t>11804916</t>
  </si>
  <si>
    <t>15:08:26</t>
  </si>
  <si>
    <t>15:58:03</t>
  </si>
  <si>
    <t>126249</t>
  </si>
  <si>
    <t>Kepley-Frank Hardwood Co.</t>
  </si>
  <si>
    <t>11804059</t>
  </si>
  <si>
    <t>9:20:39</t>
  </si>
  <si>
    <t>10:07:55</t>
  </si>
  <si>
    <t>131860</t>
  </si>
  <si>
    <t>Hopkins Lumber Contractors Inc</t>
  </si>
  <si>
    <t>11802034</t>
  </si>
  <si>
    <t>2:17:25</t>
  </si>
  <si>
    <t>2:36:33</t>
  </si>
  <si>
    <t>11802328</t>
  </si>
  <si>
    <t>3:25:24</t>
  </si>
  <si>
    <t>3:47:20</t>
  </si>
  <si>
    <t>11804490</t>
  </si>
  <si>
    <t>10:56:12</t>
  </si>
  <si>
    <t>11:17:08</t>
  </si>
  <si>
    <t>11805087</t>
  </si>
  <si>
    <t>21:40:52</t>
  </si>
  <si>
    <t>21:56:57</t>
  </si>
  <si>
    <t>131973</t>
  </si>
  <si>
    <t>Shaver Wood Products LLC</t>
  </si>
  <si>
    <t>11804866</t>
  </si>
  <si>
    <t>14:27:53</t>
  </si>
  <si>
    <t>14:52:39</t>
  </si>
  <si>
    <t>132348</t>
  </si>
  <si>
    <t>Uwharrie Lumber Company</t>
  </si>
  <si>
    <t>LZ-Uwharrie Lumber Sawdust</t>
  </si>
  <si>
    <t>11802990</t>
  </si>
  <si>
    <t>5:37:28</t>
  </si>
  <si>
    <t>5:58:46</t>
  </si>
  <si>
    <t>133775</t>
  </si>
  <si>
    <t>High Rock Forest Products</t>
  </si>
  <si>
    <t>11802760</t>
  </si>
  <si>
    <t>4:48:25</t>
  </si>
  <si>
    <t>5:08:35</t>
  </si>
  <si>
    <t>11804787</t>
  </si>
  <si>
    <t>13:21:44</t>
  </si>
  <si>
    <t>13:53:18</t>
  </si>
  <si>
    <t>134020</t>
  </si>
  <si>
    <t>Stoneville Lumber Co., Inc</t>
  </si>
  <si>
    <t>11804706</t>
  </si>
  <si>
    <t>12:24:59</t>
  </si>
  <si>
    <t>13:01:25</t>
  </si>
  <si>
    <t>153414</t>
  </si>
  <si>
    <t>Turn Bull Lumber Company</t>
  </si>
  <si>
    <t>11804885</t>
  </si>
  <si>
    <t>15:06:45</t>
  </si>
  <si>
    <t>15:46:00</t>
  </si>
  <si>
    <t>1474070</t>
  </si>
  <si>
    <t>Sawdust     Pine             -    - -</t>
  </si>
  <si>
    <t>122405</t>
  </si>
  <si>
    <t>Jordan Lumber &amp; Supply</t>
  </si>
  <si>
    <t>11802240</t>
  </si>
  <si>
    <t>Southern Yellow Pine</t>
  </si>
  <si>
    <t>3:09:32</t>
  </si>
  <si>
    <t>3:30:36</t>
  </si>
  <si>
    <t>11803064</t>
  </si>
  <si>
    <t>5:49:04</t>
  </si>
  <si>
    <t>6:11:25</t>
  </si>
  <si>
    <t>11803161</t>
  </si>
  <si>
    <t>6:05:07</t>
  </si>
  <si>
    <t>6:26:07</t>
  </si>
  <si>
    <t>11803226</t>
  </si>
  <si>
    <t>6:22:42</t>
  </si>
  <si>
    <t>6:51:00</t>
  </si>
  <si>
    <t>11803800</t>
  </si>
  <si>
    <t>8:23:03</t>
  </si>
  <si>
    <t>8:43:34</t>
  </si>
  <si>
    <t>11803899</t>
  </si>
  <si>
    <t>8:43:08</t>
  </si>
  <si>
    <t>9:10:38</t>
  </si>
  <si>
    <t>11803994</t>
  </si>
  <si>
    <t>9:00:53</t>
  </si>
  <si>
    <t>9:27:34</t>
  </si>
  <si>
    <t>11804213</t>
  </si>
  <si>
    <t>9:43:09</t>
  </si>
  <si>
    <t>10:11:47</t>
  </si>
  <si>
    <t>11804630</t>
  </si>
  <si>
    <t>11:45:29</t>
  </si>
  <si>
    <t>12:20:09</t>
  </si>
  <si>
    <t>11804631</t>
  </si>
  <si>
    <t>11:47:05</t>
  </si>
  <si>
    <t>12:24:52</t>
  </si>
  <si>
    <t>11804715</t>
  </si>
  <si>
    <t>12:32:23</t>
  </si>
  <si>
    <t>12:52:40</t>
  </si>
  <si>
    <t>LZ Jordan Lumber S</t>
  </si>
  <si>
    <t>11804362</t>
  </si>
  <si>
    <t>Shavings</t>
  </si>
  <si>
    <t>10:14:26</t>
  </si>
  <si>
    <t>10:46:52</t>
  </si>
  <si>
    <t>11805008</t>
  </si>
  <si>
    <t>17:54:51</t>
  </si>
  <si>
    <t>18:15:59</t>
  </si>
  <si>
    <t>11805009</t>
  </si>
  <si>
    <t>17:56:50</t>
  </si>
  <si>
    <t>18:27:42</t>
  </si>
  <si>
    <t>122406</t>
  </si>
  <si>
    <t>H. W. Culp Lumber Co.</t>
  </si>
  <si>
    <t>11802792</t>
  </si>
  <si>
    <t>4:52:18</t>
  </si>
  <si>
    <t>5:15:06</t>
  </si>
  <si>
    <t>11804378</t>
  </si>
  <si>
    <t>10:17:25</t>
  </si>
  <si>
    <t>10:43:45</t>
  </si>
  <si>
    <t>11804826</t>
  </si>
  <si>
    <t>13:34:24</t>
  </si>
  <si>
    <t>13:55:05</t>
  </si>
  <si>
    <t>130657</t>
  </si>
  <si>
    <t>S &amp; L Sawmills</t>
  </si>
  <si>
    <t>11801730</t>
  </si>
  <si>
    <t>1:07:28</t>
  </si>
  <si>
    <t>1:26:33</t>
  </si>
  <si>
    <t>11802695</t>
  </si>
  <si>
    <t>4:33:38</t>
  </si>
  <si>
    <t>4:53:43</t>
  </si>
  <si>
    <t>131853</t>
  </si>
  <si>
    <t>Pine Products, LLC</t>
  </si>
  <si>
    <t>11803993</t>
  </si>
  <si>
    <t>8:59:20</t>
  </si>
  <si>
    <t>9:44:49</t>
  </si>
  <si>
    <t>11803400</t>
  </si>
  <si>
    <t>6:59:55</t>
  </si>
  <si>
    <t>7:21:20</t>
  </si>
  <si>
    <t>11804109</t>
  </si>
  <si>
    <t>9:27:52</t>
  </si>
  <si>
    <t>10:28:56</t>
  </si>
  <si>
    <t>LZ-Hopkins-Critz Mill</t>
  </si>
  <si>
    <t>11803217</t>
  </si>
  <si>
    <t>6:16:52</t>
  </si>
  <si>
    <t>6:38:07</t>
  </si>
  <si>
    <t>11804757</t>
  </si>
  <si>
    <t>12:53:16</t>
  </si>
  <si>
    <t>13:17:35</t>
  </si>
  <si>
    <t>11805065</t>
  </si>
  <si>
    <t>20:43:06</t>
  </si>
  <si>
    <t>21:04:53</t>
  </si>
  <si>
    <t>133777</t>
  </si>
  <si>
    <t>Woodgrain Inc</t>
  </si>
  <si>
    <t>LZ Woodgrain - Independence VA</t>
  </si>
  <si>
    <t>11804953</t>
  </si>
  <si>
    <t>16:25:50</t>
  </si>
  <si>
    <t>16:54:08</t>
  </si>
  <si>
    <t>141476</t>
  </si>
  <si>
    <t>GPC Land and Timber LLC</t>
  </si>
  <si>
    <t>11804032</t>
  </si>
  <si>
    <t>9:08:24</t>
  </si>
  <si>
    <t>9:55:20</t>
  </si>
  <si>
    <t>11805015</t>
  </si>
  <si>
    <t>18:12:05</t>
  </si>
  <si>
    <t>18:39:51</t>
  </si>
  <si>
    <t>141900</t>
  </si>
  <si>
    <t>Morgan Lumber Co</t>
  </si>
  <si>
    <t>11803958</t>
  </si>
  <si>
    <t>8:52:11</t>
  </si>
  <si>
    <t>9:29:21</t>
  </si>
  <si>
    <t>143118</t>
  </si>
  <si>
    <t>Gregory Lumber, Inc</t>
  </si>
  <si>
    <t>11804598</t>
  </si>
  <si>
    <t>11:32:39</t>
  </si>
  <si>
    <t>12:11:20</t>
  </si>
  <si>
    <t>11804925</t>
  </si>
  <si>
    <t>15:27:49</t>
  </si>
  <si>
    <t>16:14:57</t>
  </si>
  <si>
    <t>1506200</t>
  </si>
  <si>
    <t>Chips         pine        -    - d</t>
  </si>
  <si>
    <t>121423</t>
  </si>
  <si>
    <t>Canfor - New South Lumber Co.</t>
  </si>
  <si>
    <t>11802756</t>
  </si>
  <si>
    <t>4:45:55</t>
  </si>
  <si>
    <t>5:22:42</t>
  </si>
  <si>
    <t>11802766</t>
  </si>
  <si>
    <t>4:50:42</t>
  </si>
  <si>
    <t>5:31:35</t>
  </si>
  <si>
    <t>11803813</t>
  </si>
  <si>
    <t>8:26:49</t>
  </si>
  <si>
    <t>8:47:01</t>
  </si>
  <si>
    <t>11804359</t>
  </si>
  <si>
    <t>10:12:01</t>
  </si>
  <si>
    <t>10:42:17</t>
  </si>
  <si>
    <t>11804555</t>
  </si>
  <si>
    <t>11:23:49</t>
  </si>
  <si>
    <t>11:43:08</t>
  </si>
  <si>
    <t>11804783</t>
  </si>
  <si>
    <t>13:18:01</t>
  </si>
  <si>
    <t>13:35:21</t>
  </si>
  <si>
    <t>11802335</t>
  </si>
  <si>
    <t>3:28:11</t>
  </si>
  <si>
    <t>3:49:27</t>
  </si>
  <si>
    <t>11802377</t>
  </si>
  <si>
    <t>3:32:33</t>
  </si>
  <si>
    <t>3:56:05</t>
  </si>
  <si>
    <t>11803106</t>
  </si>
  <si>
    <t>5:58:27</t>
  </si>
  <si>
    <t>6:24:15</t>
  </si>
  <si>
    <t>11803109</t>
  </si>
  <si>
    <t>6:00:26</t>
  </si>
  <si>
    <t>6:34:30</t>
  </si>
  <si>
    <t>11803648</t>
  </si>
  <si>
    <t>7:48:18</t>
  </si>
  <si>
    <t>8:15:34</t>
  </si>
  <si>
    <t>11803699</t>
  </si>
  <si>
    <t>8:02:39</t>
  </si>
  <si>
    <t>8:23:30</t>
  </si>
  <si>
    <t>11803921</t>
  </si>
  <si>
    <t>8:45:06</t>
  </si>
  <si>
    <t>9:09:14</t>
  </si>
  <si>
    <t>11803953</t>
  </si>
  <si>
    <t>8:50:29</t>
  </si>
  <si>
    <t>9:22:59</t>
  </si>
  <si>
    <t>11804405</t>
  </si>
  <si>
    <t>10:25:27</t>
  </si>
  <si>
    <t>10:48:14</t>
  </si>
  <si>
    <t>11804410</t>
  </si>
  <si>
    <t>10:28:05</t>
  </si>
  <si>
    <t>11:09:31</t>
  </si>
  <si>
    <t>11804550</t>
  </si>
  <si>
    <t>11:18:35</t>
  </si>
  <si>
    <t>11:41:14</t>
  </si>
  <si>
    <t>11804734</t>
  </si>
  <si>
    <t>12:48:16</t>
  </si>
  <si>
    <t>13:12:28</t>
  </si>
  <si>
    <t>11804785</t>
  </si>
  <si>
    <t>13:19:26</t>
  </si>
  <si>
    <t>13:46:21</t>
  </si>
  <si>
    <t>11802669</t>
  </si>
  <si>
    <t>4:27:13</t>
  </si>
  <si>
    <t>4:48:51</t>
  </si>
  <si>
    <t>11802679</t>
  </si>
  <si>
    <t>4:30:56</t>
  </si>
  <si>
    <t>5:00:35</t>
  </si>
  <si>
    <t>11802719</t>
  </si>
  <si>
    <t>4:39:44</t>
  </si>
  <si>
    <t>5:10:54</t>
  </si>
  <si>
    <t>11803277</t>
  </si>
  <si>
    <t>6:38:59</t>
  </si>
  <si>
    <t>7:09:43</t>
  </si>
  <si>
    <t>11803467</t>
  </si>
  <si>
    <t>7:04:54</t>
  </si>
  <si>
    <t>7:31:07</t>
  </si>
  <si>
    <t>11803635</t>
  </si>
  <si>
    <t>7:41:50</t>
  </si>
  <si>
    <t>7:59:02</t>
  </si>
  <si>
    <t>126302</t>
  </si>
  <si>
    <t>Troy Lumber Company</t>
  </si>
  <si>
    <t>LZ Troy Lumber Chipmill</t>
  </si>
  <si>
    <t>11803484</t>
  </si>
  <si>
    <t>7:08:21</t>
  </si>
  <si>
    <t>7:40:50</t>
  </si>
  <si>
    <t>11803487</t>
  </si>
  <si>
    <t>7:09:51</t>
  </si>
  <si>
    <t>7:42:50</t>
  </si>
  <si>
    <t>11804000</t>
  </si>
  <si>
    <t>9:02:50</t>
  </si>
  <si>
    <t>9:35:44</t>
  </si>
  <si>
    <t>11804383</t>
  </si>
  <si>
    <t>10:19:11</t>
  </si>
  <si>
    <t>10:54:25</t>
  </si>
  <si>
    <t>11804476</t>
  </si>
  <si>
    <t>10:45:37</t>
  </si>
  <si>
    <t>11:21:08</t>
  </si>
  <si>
    <t>11804492</t>
  </si>
  <si>
    <t>10:56:55</t>
  </si>
  <si>
    <t>11:31:55</t>
  </si>
  <si>
    <t>11804604</t>
  </si>
  <si>
    <t>11:42:16</t>
  </si>
  <si>
    <t>12:15:09</t>
  </si>
  <si>
    <t>11804735</t>
  </si>
  <si>
    <t>12:50:05</t>
  </si>
  <si>
    <t>13:16:01</t>
  </si>
  <si>
    <t>11804864</t>
  </si>
  <si>
    <t>14:22:41</t>
  </si>
  <si>
    <t>14:54:26</t>
  </si>
  <si>
    <t>11804878</t>
  </si>
  <si>
    <t>14:50:32</t>
  </si>
  <si>
    <t>15:22:25</t>
  </si>
  <si>
    <t>LZ Troy Lumber Sawmill</t>
  </si>
  <si>
    <t>11804187</t>
  </si>
  <si>
    <t>9:36:36</t>
  </si>
  <si>
    <t>9:57:41</t>
  </si>
  <si>
    <t>11804328</t>
  </si>
  <si>
    <t>10:06:34</t>
  </si>
  <si>
    <t>10:34:55</t>
  </si>
  <si>
    <t>11804628</t>
  </si>
  <si>
    <t>11:44:00</t>
  </si>
  <si>
    <t>12:21:39</t>
  </si>
  <si>
    <t>11804710</t>
  </si>
  <si>
    <t>12:27:28</t>
  </si>
  <si>
    <t>12:50:54</t>
  </si>
  <si>
    <t>11804728</t>
  </si>
  <si>
    <t>12:36:11</t>
  </si>
  <si>
    <t>13:09:19</t>
  </si>
  <si>
    <t>11804791</t>
  </si>
  <si>
    <t>13:23:52</t>
  </si>
  <si>
    <t>14:00:14</t>
  </si>
  <si>
    <t>11804839</t>
  </si>
  <si>
    <t>13:57:31</t>
  </si>
  <si>
    <t>14:25:51</t>
  </si>
  <si>
    <t>11804863</t>
  </si>
  <si>
    <t>14:20:41</t>
  </si>
  <si>
    <t>14:42:48</t>
  </si>
  <si>
    <t>131651</t>
  </si>
  <si>
    <t>Triple-N Lumber</t>
  </si>
  <si>
    <t>11804865</t>
  </si>
  <si>
    <t>14:24:13</t>
  </si>
  <si>
    <t>15:08:57</t>
  </si>
  <si>
    <t>11803923</t>
  </si>
  <si>
    <t>8:46:16</t>
  </si>
  <si>
    <t>9:07:21</t>
  </si>
  <si>
    <t>11801657</t>
  </si>
  <si>
    <t>0:41:24</t>
  </si>
  <si>
    <t>1:01:13</t>
  </si>
  <si>
    <t>11804974</t>
  </si>
  <si>
    <t>17:08:05</t>
  </si>
  <si>
    <t>17:27:44</t>
  </si>
  <si>
    <t>132367</t>
  </si>
  <si>
    <t>Boise Cascade Company</t>
  </si>
  <si>
    <t>11802545</t>
  </si>
  <si>
    <t>4:04:23</t>
  </si>
  <si>
    <t>4:31:33</t>
  </si>
  <si>
    <t>11803101</t>
  </si>
  <si>
    <t>5:56:50</t>
  </si>
  <si>
    <t>6:17:53</t>
  </si>
  <si>
    <t>11804930</t>
  </si>
  <si>
    <t>15:54:24</t>
  </si>
  <si>
    <t>16:20:07</t>
  </si>
  <si>
    <t>133767</t>
  </si>
  <si>
    <t>Carolina Wood Enterprises</t>
  </si>
  <si>
    <t>11803667</t>
  </si>
  <si>
    <t>7:50:42</t>
  </si>
  <si>
    <t>8:26:09</t>
  </si>
  <si>
    <t>11803815</t>
  </si>
  <si>
    <t>White Pine</t>
  </si>
  <si>
    <t>8:28:14</t>
  </si>
  <si>
    <t>9:03:07</t>
  </si>
  <si>
    <t>11802459</t>
  </si>
  <si>
    <t>3:51:39</t>
  </si>
  <si>
    <t>4:10:39</t>
  </si>
  <si>
    <t>11802933</t>
  </si>
  <si>
    <t>5:25:21</t>
  </si>
  <si>
    <t>5:47:00</t>
  </si>
  <si>
    <t>11803273</t>
  </si>
  <si>
    <t>6:37:01</t>
  </si>
  <si>
    <t>7:00:17</t>
  </si>
  <si>
    <t>11803738</t>
  </si>
  <si>
    <t>8:07:19</t>
  </si>
  <si>
    <t>8:39:01</t>
  </si>
  <si>
    <t>812274</t>
  </si>
  <si>
    <t>Chips         dec.wood    -    - d</t>
  </si>
  <si>
    <t>11803639</t>
  </si>
  <si>
    <t>7:43:45</t>
  </si>
  <si>
    <t>8:17:14</t>
  </si>
  <si>
    <t>11804990</t>
  </si>
  <si>
    <t>17:26:59</t>
  </si>
  <si>
    <t>17:51:33</t>
  </si>
  <si>
    <t>132671</t>
  </si>
  <si>
    <t>Piedmont Hardwood Lumber Co. Inc</t>
  </si>
  <si>
    <t>11805016</t>
  </si>
  <si>
    <t>18:14:36</t>
  </si>
  <si>
    <t>18:57:19</t>
  </si>
  <si>
    <t>11805077</t>
  </si>
  <si>
    <t>20:53:22</t>
  </si>
  <si>
    <t>21:20:35</t>
  </si>
  <si>
    <t>11805057</t>
  </si>
  <si>
    <t>20:11:55</t>
  </si>
  <si>
    <t>20:30:15</t>
  </si>
  <si>
    <t>11804266</t>
  </si>
  <si>
    <t>9:51:08</t>
  </si>
  <si>
    <t>10:32:58</t>
  </si>
  <si>
    <t>11804776</t>
  </si>
  <si>
    <t>13:08:15</t>
  </si>
  <si>
    <t>13:38:38</t>
  </si>
  <si>
    <t>11804935</t>
  </si>
  <si>
    <t>16:06:26</t>
  </si>
  <si>
    <t>16:27:55</t>
  </si>
  <si>
    <t>1558234</t>
  </si>
  <si>
    <t>In-woods chips  coniferous w. -    - d</t>
  </si>
  <si>
    <t>133808</t>
  </si>
  <si>
    <t>Bowling Logging and Chipping Inc.</t>
  </si>
  <si>
    <t>LZ-Bowling-Rake's Tract</t>
  </si>
  <si>
    <t>11804920</t>
  </si>
  <si>
    <t>15:17:56</t>
  </si>
  <si>
    <t>15:42:27</t>
  </si>
  <si>
    <t>11804934</t>
  </si>
  <si>
    <t>16:02:19</t>
  </si>
  <si>
    <t>16:33:54</t>
  </si>
  <si>
    <t>11804962</t>
  </si>
  <si>
    <t>16:43:34</t>
  </si>
  <si>
    <t>17:07:00</t>
  </si>
  <si>
    <t>11805094</t>
  </si>
  <si>
    <t>22:07:03</t>
  </si>
  <si>
    <t>22:29:33</t>
  </si>
  <si>
    <t>11805122</t>
  </si>
  <si>
    <t>22:47:46</t>
  </si>
  <si>
    <t>23:07:07</t>
  </si>
  <si>
    <t>134177</t>
  </si>
  <si>
    <t>Williams Logging and Chipping</t>
  </si>
  <si>
    <t>LZ-Williams-Sugar Tract</t>
  </si>
  <si>
    <t>11804829</t>
  </si>
  <si>
    <t>13:38:10</t>
  </si>
  <si>
    <t>14:12:10</t>
  </si>
  <si>
    <t>141454</t>
  </si>
  <si>
    <t>Calvin L Payne</t>
  </si>
  <si>
    <t>LZ Calvin L Payne - Wood Yard</t>
  </si>
  <si>
    <t>11805088</t>
  </si>
  <si>
    <t>21:41:54</t>
  </si>
  <si>
    <t>22:08:00</t>
  </si>
  <si>
    <t>1558235</t>
  </si>
  <si>
    <t>In-woods chips  deciduous w. -    - d</t>
  </si>
  <si>
    <t>133738</t>
  </si>
  <si>
    <t>Pine State Group Inc</t>
  </si>
  <si>
    <t>LZ Pine State - Pelham</t>
  </si>
  <si>
    <t>11804883</t>
  </si>
  <si>
    <t>14:59:52</t>
  </si>
  <si>
    <t>15:24:11</t>
  </si>
  <si>
    <t>11804987</t>
  </si>
  <si>
    <t>17:22:17</t>
  </si>
  <si>
    <t>17:41:26</t>
  </si>
  <si>
    <t>11807479</t>
  </si>
  <si>
    <t>08.11.2022</t>
  </si>
  <si>
    <t>8:13:43</t>
  </si>
  <si>
    <t>8:42:09</t>
  </si>
  <si>
    <t>11808204</t>
  </si>
  <si>
    <t>11:07:32</t>
  </si>
  <si>
    <t>12:15:20</t>
  </si>
  <si>
    <t>11808538</t>
  </si>
  <si>
    <t>14:42:29</t>
  </si>
  <si>
    <t>15:09:25</t>
  </si>
  <si>
    <t>11807594</t>
  </si>
  <si>
    <t>8:43:30</t>
  </si>
  <si>
    <t>9:12:44</t>
  </si>
  <si>
    <t>11808374</t>
  </si>
  <si>
    <t>12:36:19</t>
  </si>
  <si>
    <t>13:07:26</t>
  </si>
  <si>
    <t>11808375</t>
  </si>
  <si>
    <t>12:38:08</t>
  </si>
  <si>
    <t>13:19:42</t>
  </si>
  <si>
    <t>11808531</t>
  </si>
  <si>
    <t>14:25:08</t>
  </si>
  <si>
    <t>14:56:09</t>
  </si>
  <si>
    <t>11808529</t>
  </si>
  <si>
    <t>14:22:16</t>
  </si>
  <si>
    <t>14:46:33</t>
  </si>
  <si>
    <t>11807706</t>
  </si>
  <si>
    <t>9:06:23</t>
  </si>
  <si>
    <t>9:40:48</t>
  </si>
  <si>
    <t>11808748</t>
  </si>
  <si>
    <t>20:37:35</t>
  </si>
  <si>
    <t>20:54:34</t>
  </si>
  <si>
    <t>11807182</t>
  </si>
  <si>
    <t>7:11:41</t>
  </si>
  <si>
    <t>7:33:46</t>
  </si>
  <si>
    <t>11808786</t>
  </si>
  <si>
    <t>21:58:39</t>
  </si>
  <si>
    <t>22:23:17</t>
  </si>
  <si>
    <t>145712</t>
  </si>
  <si>
    <t>Bumgarner Lumber Inc</t>
  </si>
  <si>
    <t>11807559</t>
  </si>
  <si>
    <t>8:34:11</t>
  </si>
  <si>
    <t>8:55:47</t>
  </si>
  <si>
    <t>11808116</t>
  </si>
  <si>
    <t>10:40:33</t>
  </si>
  <si>
    <t>11:15:08</t>
  </si>
  <si>
    <t>LZ-Canfor-S</t>
  </si>
  <si>
    <t>11808664</t>
  </si>
  <si>
    <t>17:47:15</t>
  </si>
  <si>
    <t>18:16:14</t>
  </si>
  <si>
    <t>11806066</t>
  </si>
  <si>
    <t>3:23:10</t>
  </si>
  <si>
    <t>3:40:33</t>
  </si>
  <si>
    <t>11806624</t>
  </si>
  <si>
    <t>5:16:25</t>
  </si>
  <si>
    <t>5:36:31</t>
  </si>
  <si>
    <t>11807276</t>
  </si>
  <si>
    <t>7:30:55</t>
  </si>
  <si>
    <t>8:02:34</t>
  </si>
  <si>
    <t>11807315</t>
  </si>
  <si>
    <t>7:42:49</t>
  </si>
  <si>
    <t>8:08:50</t>
  </si>
  <si>
    <t>11807329</t>
  </si>
  <si>
    <t>7:44:19</t>
  </si>
  <si>
    <t>11807538</t>
  </si>
  <si>
    <t>8:28:56</t>
  </si>
  <si>
    <t>8:52:16</t>
  </si>
  <si>
    <t>11808160</t>
  </si>
  <si>
    <t>10:48:50</t>
  </si>
  <si>
    <t>11:47:52</t>
  </si>
  <si>
    <t>11808178</t>
  </si>
  <si>
    <t>10:52:26</t>
  </si>
  <si>
    <t>12:07:40</t>
  </si>
  <si>
    <t>11808263</t>
  </si>
  <si>
    <t>11:30:29</t>
  </si>
  <si>
    <t>12:04:13</t>
  </si>
  <si>
    <t>11808569</t>
  </si>
  <si>
    <t>15:09:11</t>
  </si>
  <si>
    <t>15:34:19</t>
  </si>
  <si>
    <t>11808092</t>
  </si>
  <si>
    <t>10:31:32</t>
  </si>
  <si>
    <t>11:02:11</t>
  </si>
  <si>
    <t>11808665</t>
  </si>
  <si>
    <t>17:49:07</t>
  </si>
  <si>
    <t>18:26:53</t>
  </si>
  <si>
    <t>11808686</t>
  </si>
  <si>
    <t>17:50:57</t>
  </si>
  <si>
    <t>18:42:19</t>
  </si>
  <si>
    <t>11806443</t>
  </si>
  <si>
    <t>4:47:14</t>
  </si>
  <si>
    <t>5:12:57</t>
  </si>
  <si>
    <t>11808011</t>
  </si>
  <si>
    <t>10:06:02</t>
  </si>
  <si>
    <t>10:27:17</t>
  </si>
  <si>
    <t>11808415</t>
  </si>
  <si>
    <t>12:58:21</t>
  </si>
  <si>
    <t>13:29:04</t>
  </si>
  <si>
    <t>11806071</t>
  </si>
  <si>
    <t>3:28:49</t>
  </si>
  <si>
    <t>3:52:04</t>
  </si>
  <si>
    <t>11807806</t>
  </si>
  <si>
    <t>9:19:02</t>
  </si>
  <si>
    <t>9:53:39</t>
  </si>
  <si>
    <t>11806897</t>
  </si>
  <si>
    <t>6:11:01</t>
  </si>
  <si>
    <t>6:32:08</t>
  </si>
  <si>
    <t>11808658</t>
  </si>
  <si>
    <t>17:13:08</t>
  </si>
  <si>
    <t>17:35:33</t>
  </si>
  <si>
    <t>11808749</t>
  </si>
  <si>
    <t>20:47:27</t>
  </si>
  <si>
    <t>21:06:03</t>
  </si>
  <si>
    <t>133763</t>
  </si>
  <si>
    <t>Elkins Sawmill</t>
  </si>
  <si>
    <t>11806353</t>
  </si>
  <si>
    <t>4:30:25</t>
  </si>
  <si>
    <t>5:11:20</t>
  </si>
  <si>
    <t>11806696</t>
  </si>
  <si>
    <t>5:28:44</t>
  </si>
  <si>
    <t>5:48:35</t>
  </si>
  <si>
    <t>11808165</t>
  </si>
  <si>
    <t>10:50:32</t>
  </si>
  <si>
    <t>12:02:41</t>
  </si>
  <si>
    <t>135245</t>
  </si>
  <si>
    <t>Poplar Ridge Lumber Co Inc</t>
  </si>
  <si>
    <t>11807672</t>
  </si>
  <si>
    <t>8:58:51</t>
  </si>
  <si>
    <t>9:24:02</t>
  </si>
  <si>
    <t>11808623</t>
  </si>
  <si>
    <t>16:44:34</t>
  </si>
  <si>
    <t>17:09:38</t>
  </si>
  <si>
    <t>11807714</t>
  </si>
  <si>
    <t>9:08:10</t>
  </si>
  <si>
    <t>9:56:59</t>
  </si>
  <si>
    <t>11807202</t>
  </si>
  <si>
    <t>7:16:01</t>
  </si>
  <si>
    <t>7:49:23</t>
  </si>
  <si>
    <t>11808431</t>
  </si>
  <si>
    <t>13:12:47</t>
  </si>
  <si>
    <t>13:51:00</t>
  </si>
  <si>
    <t>151663</t>
  </si>
  <si>
    <t>New Hope Hardwoods</t>
  </si>
  <si>
    <t>11808746</t>
  </si>
  <si>
    <t>20:20:43</t>
  </si>
  <si>
    <t>20:44:33</t>
  </si>
  <si>
    <t>11806439</t>
  </si>
  <si>
    <t>4:45:23</t>
  </si>
  <si>
    <t>5:25:24</t>
  </si>
  <si>
    <t>11806954</t>
  </si>
  <si>
    <t>6:25:54</t>
  </si>
  <si>
    <t>7:00:59</t>
  </si>
  <si>
    <t>11807641</t>
  </si>
  <si>
    <t>8:48:26</t>
  </si>
  <si>
    <t>9:10:52</t>
  </si>
  <si>
    <t>11808284</t>
  </si>
  <si>
    <t>11:46:16</t>
  </si>
  <si>
    <t>12:23:40</t>
  </si>
  <si>
    <t>11808446</t>
  </si>
  <si>
    <t>13:23:57</t>
  </si>
  <si>
    <t>13:44:22</t>
  </si>
  <si>
    <t>11808570</t>
  </si>
  <si>
    <t>15:10:54</t>
  </si>
  <si>
    <t>15:29:06</t>
  </si>
  <si>
    <t>11808586</t>
  </si>
  <si>
    <t>15:21:06</t>
  </si>
  <si>
    <t>15:58:40</t>
  </si>
  <si>
    <t>11805943</t>
  </si>
  <si>
    <t>2:57:53</t>
  </si>
  <si>
    <t>3:19:08</t>
  </si>
  <si>
    <t>11806035</t>
  </si>
  <si>
    <t>3:17:58</t>
  </si>
  <si>
    <t>3:37:04</t>
  </si>
  <si>
    <t>11806811</t>
  </si>
  <si>
    <t>5:58:55</t>
  </si>
  <si>
    <t>6:30:26</t>
  </si>
  <si>
    <t>11806951</t>
  </si>
  <si>
    <t>6:24:03</t>
  </si>
  <si>
    <t>6:52:06</t>
  </si>
  <si>
    <t>11807132</t>
  </si>
  <si>
    <t>7:00:02</t>
  </si>
  <si>
    <t>7:28:27</t>
  </si>
  <si>
    <t>11807346</t>
  </si>
  <si>
    <t>7:45:45</t>
  </si>
  <si>
    <t>8:10:29</t>
  </si>
  <si>
    <t>11807666</t>
  </si>
  <si>
    <t>8:55:54</t>
  </si>
  <si>
    <t>9:21:49</t>
  </si>
  <si>
    <t>11807729</t>
  </si>
  <si>
    <t>9:10:01</t>
  </si>
  <si>
    <t>9:55:08</t>
  </si>
  <si>
    <t>11808119</t>
  </si>
  <si>
    <t>10:42:26</t>
  </si>
  <si>
    <t>11:06:27</t>
  </si>
  <si>
    <t>11808336</t>
  </si>
  <si>
    <t>12:06:05</t>
  </si>
  <si>
    <t>12:34:33</t>
  </si>
  <si>
    <t>11808447</t>
  </si>
  <si>
    <t>13:25:32</t>
  </si>
  <si>
    <t>13:46:39</t>
  </si>
  <si>
    <t>11806312</t>
  </si>
  <si>
    <t>4:23:06</t>
  </si>
  <si>
    <t>4:38:18</t>
  </si>
  <si>
    <t>11806350</t>
  </si>
  <si>
    <t>4:28:46</t>
  </si>
  <si>
    <t>5:03:05</t>
  </si>
  <si>
    <t>11806899</t>
  </si>
  <si>
    <t>6:11:52</t>
  </si>
  <si>
    <t>6:39:48</t>
  </si>
  <si>
    <t>11807376</t>
  </si>
  <si>
    <t>7:52:42</t>
  </si>
  <si>
    <t>8:16:33</t>
  </si>
  <si>
    <t>11808225</t>
  </si>
  <si>
    <t>11:18:49</t>
  </si>
  <si>
    <t>11:55:13</t>
  </si>
  <si>
    <t>11808459</t>
  </si>
  <si>
    <t>13:43:45</t>
  </si>
  <si>
    <t>11808507</t>
  </si>
  <si>
    <t>14:09:27</t>
  </si>
  <si>
    <t>14:32:29</t>
  </si>
  <si>
    <t>11807920</t>
  </si>
  <si>
    <t>9:47:26</t>
  </si>
  <si>
    <t>10:31:34</t>
  </si>
  <si>
    <t>11808115</t>
  </si>
  <si>
    <t>10:38:47</t>
  </si>
  <si>
    <t>11:10:54</t>
  </si>
  <si>
    <t>11808223</t>
  </si>
  <si>
    <t>11:16:59</t>
  </si>
  <si>
    <t>11:41:57</t>
  </si>
  <si>
    <t>11808237</t>
  </si>
  <si>
    <t>11:21:25</t>
  </si>
  <si>
    <t>12:05:57</t>
  </si>
  <si>
    <t>11808449</t>
  </si>
  <si>
    <t>13:27:08</t>
  </si>
  <si>
    <t>13:59:58</t>
  </si>
  <si>
    <t>11808453</t>
  </si>
  <si>
    <t>13:33:22</t>
  </si>
  <si>
    <t>14:11:35</t>
  </si>
  <si>
    <t>11807886</t>
  </si>
  <si>
    <t>9:37:48</t>
  </si>
  <si>
    <t>10:16:34</t>
  </si>
  <si>
    <t>11808515</t>
  </si>
  <si>
    <t>14:19:48</t>
  </si>
  <si>
    <t>14:49:31</t>
  </si>
  <si>
    <t>11805409</t>
  </si>
  <si>
    <t>0:45:47</t>
  </si>
  <si>
    <t>0:59:40</t>
  </si>
  <si>
    <t>11807075</t>
  </si>
  <si>
    <t>6:53:15</t>
  </si>
  <si>
    <t>7:16:17</t>
  </si>
  <si>
    <t>11805447</t>
  </si>
  <si>
    <t>0:51:13</t>
  </si>
  <si>
    <t>1:11:20</t>
  </si>
  <si>
    <t>11808409</t>
  </si>
  <si>
    <t>12:43:45</t>
  </si>
  <si>
    <t>13:22:24</t>
  </si>
  <si>
    <t>11805517</t>
  </si>
  <si>
    <t>1:07:52</t>
  </si>
  <si>
    <t>1:36:51</t>
  </si>
  <si>
    <t>11806314</t>
  </si>
  <si>
    <t>4:24:38</t>
  </si>
  <si>
    <t>4:52:20</t>
  </si>
  <si>
    <t>11806778</t>
  </si>
  <si>
    <t>5:42:34</t>
  </si>
  <si>
    <t>6:07:25</t>
  </si>
  <si>
    <t>11808282</t>
  </si>
  <si>
    <t>11:39:49</t>
  </si>
  <si>
    <t>12:12:39</t>
  </si>
  <si>
    <t>11808408</t>
  </si>
  <si>
    <t>12:42:27</t>
  </si>
  <si>
    <t>13:09:00</t>
  </si>
  <si>
    <t>11808611</t>
  </si>
  <si>
    <t>16:05:08</t>
  </si>
  <si>
    <t>16:27:14</t>
  </si>
  <si>
    <t>11808739</t>
  </si>
  <si>
    <t>19:37:58</t>
  </si>
  <si>
    <t>20:10:43</t>
  </si>
  <si>
    <t>11808752</t>
  </si>
  <si>
    <t>20:59:11</t>
  </si>
  <si>
    <t>21:22:20</t>
  </si>
  <si>
    <t>11807352</t>
  </si>
  <si>
    <t>7:50:48</t>
  </si>
  <si>
    <t>8:19:19</t>
  </si>
  <si>
    <t>133776</t>
  </si>
  <si>
    <t>Hull Brothers Lumber Co.</t>
  </si>
  <si>
    <t>11808107</t>
  </si>
  <si>
    <t>10:34:21</t>
  </si>
  <si>
    <t>10:55:40</t>
  </si>
  <si>
    <t>11806803</t>
  </si>
  <si>
    <t>5:52:18</t>
  </si>
  <si>
    <t>6:21:19</t>
  </si>
  <si>
    <t>11807692</t>
  </si>
  <si>
    <t>9:04:45</t>
  </si>
  <si>
    <t>9:43:56</t>
  </si>
  <si>
    <t>11808345</t>
  </si>
  <si>
    <t>12:19:09</t>
  </si>
  <si>
    <t>12:56:32</t>
  </si>
  <si>
    <t>134395</t>
  </si>
  <si>
    <t>L &amp; E Lumber Inc</t>
  </si>
  <si>
    <t>11808590</t>
  </si>
  <si>
    <t>15:30:24</t>
  </si>
  <si>
    <t>16:17:19</t>
  </si>
  <si>
    <t>11806392</t>
  </si>
  <si>
    <t>4:42:19</t>
  </si>
  <si>
    <t>5:16:16</t>
  </si>
  <si>
    <t>148930</t>
  </si>
  <si>
    <t>Shoun Lumber LLC</t>
  </si>
  <si>
    <t>11807669</t>
  </si>
  <si>
    <t>8:57:20</t>
  </si>
  <si>
    <t>9:36:47</t>
  </si>
  <si>
    <t>11808428</t>
  </si>
  <si>
    <t>13:07:12</t>
  </si>
  <si>
    <t>13:33:06</t>
  </si>
  <si>
    <t>11808543</t>
  </si>
  <si>
    <t>14:56:18</t>
  </si>
  <si>
    <t>15:24:24</t>
  </si>
  <si>
    <t>11808625</t>
  </si>
  <si>
    <t>16:47:12</t>
  </si>
  <si>
    <t>17:22:28</t>
  </si>
  <si>
    <t>11807064</t>
  </si>
  <si>
    <t>6:47:25</t>
  </si>
  <si>
    <t>7:13:51</t>
  </si>
  <si>
    <t>11808608</t>
  </si>
  <si>
    <t>15:47:23</t>
  </si>
  <si>
    <t>16:24:34</t>
  </si>
  <si>
    <t>11807871</t>
  </si>
  <si>
    <t>9:34:47</t>
  </si>
  <si>
    <t>10:06:44</t>
  </si>
  <si>
    <t>11806001</t>
  </si>
  <si>
    <t>3:07:29</t>
  </si>
  <si>
    <t>3:26:55</t>
  </si>
  <si>
    <t>11806240</t>
  </si>
  <si>
    <t>4:04:14</t>
  </si>
  <si>
    <t>4:32:12</t>
  </si>
  <si>
    <t>11806267</t>
  </si>
  <si>
    <t>4:09:11</t>
  </si>
  <si>
    <t>4:44:20</t>
  </si>
  <si>
    <t>11806346</t>
  </si>
  <si>
    <t>4:27:26</t>
  </si>
  <si>
    <t>4:54:18</t>
  </si>
  <si>
    <t>11806707</t>
  </si>
  <si>
    <t>5:31:31</t>
  </si>
  <si>
    <t>6:05:06</t>
  </si>
  <si>
    <t>11808755</t>
  </si>
  <si>
    <t>21:10:35</t>
  </si>
  <si>
    <t>21:28:47</t>
  </si>
  <si>
    <t>11808276</t>
  </si>
  <si>
    <t>11:33:53</t>
  </si>
  <si>
    <t>12:29:25</t>
  </si>
  <si>
    <t>11806204</t>
  </si>
  <si>
    <t>3:58:40</t>
  </si>
  <si>
    <t>4:21:26</t>
  </si>
  <si>
    <t>11808078</t>
  </si>
  <si>
    <t>10:24:26</t>
  </si>
  <si>
    <t>10:49:53</t>
  </si>
  <si>
    <t>11808609</t>
  </si>
  <si>
    <t>15:49:42</t>
  </si>
  <si>
    <t>16:34:13</t>
  </si>
  <si>
    <t>11808661</t>
  </si>
  <si>
    <t>17:23:50</t>
  </si>
  <si>
    <t>17:45:29</t>
  </si>
  <si>
    <t>11808714</t>
  </si>
  <si>
    <t>19:14:15</t>
  </si>
  <si>
    <t>19:56:33</t>
  </si>
  <si>
    <t>11805787</t>
  </si>
  <si>
    <t>2:14:25</t>
  </si>
  <si>
    <t>2:33:52</t>
  </si>
  <si>
    <t>11808312</t>
  </si>
  <si>
    <t>12:03:43</t>
  </si>
  <si>
    <t>12:42:25</t>
  </si>
  <si>
    <t>11808342</t>
  </si>
  <si>
    <t>12:11:56</t>
  </si>
  <si>
    <t>12:54:46</t>
  </si>
  <si>
    <t>11808587</t>
  </si>
  <si>
    <t>15:22:59</t>
  </si>
  <si>
    <t>15:48:16</t>
  </si>
  <si>
    <t>11808606</t>
  </si>
  <si>
    <t>15:45:48</t>
  </si>
  <si>
    <t>16:15:17</t>
  </si>
  <si>
    <t>11808692</t>
  </si>
  <si>
    <t>18:14:33</t>
  </si>
  <si>
    <t>21:16:33</t>
  </si>
  <si>
    <t>140659</t>
  </si>
  <si>
    <t>C &amp; B Lumber Inc.</t>
  </si>
  <si>
    <t>11806159</t>
  </si>
  <si>
    <t>3:47:29</t>
  </si>
  <si>
    <t>4:03:13</t>
  </si>
  <si>
    <t>1545607</t>
  </si>
  <si>
    <t>Pre-Consumer RC Solid Wood Chips</t>
  </si>
  <si>
    <t>137602</t>
  </si>
  <si>
    <t>Clayton Homes</t>
  </si>
  <si>
    <t>Recycling</t>
  </si>
  <si>
    <t>11808159</t>
  </si>
  <si>
    <t>10:47:14</t>
  </si>
  <si>
    <t>11:38:05</t>
  </si>
  <si>
    <t>143607</t>
  </si>
  <si>
    <t>Roseburg Forest Products</t>
  </si>
  <si>
    <t>11806715</t>
  </si>
  <si>
    <t>5:34:15</t>
  </si>
  <si>
    <t>6:19:49</t>
  </si>
  <si>
    <t>LZ Hopkins Stuart</t>
  </si>
  <si>
    <t>11808708</t>
  </si>
  <si>
    <t>18:37:30</t>
  </si>
  <si>
    <t>18:57:00</t>
  </si>
  <si>
    <t>11805650</t>
  </si>
  <si>
    <t>1:44:37</t>
  </si>
  <si>
    <t>2:08:03</t>
  </si>
  <si>
    <t>11807543</t>
  </si>
  <si>
    <t>8:31:36</t>
  </si>
  <si>
    <t>8:57:32</t>
  </si>
  <si>
    <t>11808430</t>
  </si>
  <si>
    <t>13:11:07</t>
  </si>
  <si>
    <t>13:31:09</t>
  </si>
  <si>
    <t>11808574</t>
  </si>
  <si>
    <t>15:18:59</t>
  </si>
  <si>
    <t>15:50:12</t>
  </si>
  <si>
    <t>11808662</t>
  </si>
  <si>
    <t>17:32:09</t>
  </si>
  <si>
    <t>18:12:08</t>
  </si>
  <si>
    <t>141871</t>
  </si>
  <si>
    <t>Wood Chucks LLC</t>
  </si>
  <si>
    <t>LZ Woodchucks - Mecklenburg</t>
  </si>
  <si>
    <t>11808036</t>
  </si>
  <si>
    <t>10:11:54</t>
  </si>
  <si>
    <t>10:41:13</t>
  </si>
  <si>
    <t>11812024</t>
  </si>
  <si>
    <t>09.11.2022</t>
  </si>
  <si>
    <t>8:45:42</t>
  </si>
  <si>
    <t>9:15:52</t>
  </si>
  <si>
    <t>11812763</t>
  </si>
  <si>
    <t>12:10:12</t>
  </si>
  <si>
    <t>12:32:02</t>
  </si>
  <si>
    <t>11813101</t>
  </si>
  <si>
    <t>17:26:44</t>
  </si>
  <si>
    <t>17:45:02</t>
  </si>
  <si>
    <t>11809075</t>
  </si>
  <si>
    <t>0:30:02</t>
  </si>
  <si>
    <t>0:54:17</t>
  </si>
  <si>
    <t>11810703</t>
  </si>
  <si>
    <t>4:18:56</t>
  </si>
  <si>
    <t>4:38:39</t>
  </si>
  <si>
    <t>11812402</t>
  </si>
  <si>
    <t>10:18:55</t>
  </si>
  <si>
    <t>11:01:40</t>
  </si>
  <si>
    <t>11813030</t>
  </si>
  <si>
    <t>15:34:13</t>
  </si>
  <si>
    <t>16:10:27</t>
  </si>
  <si>
    <t>11813176</t>
  </si>
  <si>
    <t>21:20:59</t>
  </si>
  <si>
    <t>11812460</t>
  </si>
  <si>
    <t>10:33:16</t>
  </si>
  <si>
    <t>11:55:44</t>
  </si>
  <si>
    <t>11812964</t>
  </si>
  <si>
    <t>15:04:07</t>
  </si>
  <si>
    <t>15:26:45</t>
  </si>
  <si>
    <t>11813122</t>
  </si>
  <si>
    <t>18:46:41</t>
  </si>
  <si>
    <t>19:23:13</t>
  </si>
  <si>
    <t>11812791</t>
  </si>
  <si>
    <t>12:35:33</t>
  </si>
  <si>
    <t>12:56:45</t>
  </si>
  <si>
    <t>11812050</t>
  </si>
  <si>
    <t>8:47:37</t>
  </si>
  <si>
    <t>9:41:46</t>
  </si>
  <si>
    <t>11812775</t>
  </si>
  <si>
    <t>12:17:01</t>
  </si>
  <si>
    <t>12:44:37</t>
  </si>
  <si>
    <t>11812965</t>
  </si>
  <si>
    <t>15:05:56</t>
  </si>
  <si>
    <t>15:39:32</t>
  </si>
  <si>
    <t>11811531</t>
  </si>
  <si>
    <t>7:06:54</t>
  </si>
  <si>
    <t>8:02:44</t>
  </si>
  <si>
    <t>11812321</t>
  </si>
  <si>
    <t>9:54:08</t>
  </si>
  <si>
    <t>10:13:38</t>
  </si>
  <si>
    <t>11811311</t>
  </si>
  <si>
    <t>6:28:25</t>
  </si>
  <si>
    <t>7:10:00</t>
  </si>
  <si>
    <t>11812233</t>
  </si>
  <si>
    <t>9:32:52</t>
  </si>
  <si>
    <t>9:55:27</t>
  </si>
  <si>
    <t>133766</t>
  </si>
  <si>
    <t>Fulp's Lumber Company</t>
  </si>
  <si>
    <t>11811279</t>
  </si>
  <si>
    <t>6:23:27</t>
  </si>
  <si>
    <t>6:57:03</t>
  </si>
  <si>
    <t>11812958</t>
  </si>
  <si>
    <t>14:15:44</t>
  </si>
  <si>
    <t>14:50:29</t>
  </si>
  <si>
    <t>134725</t>
  </si>
  <si>
    <t>Associated Hardwoods</t>
  </si>
  <si>
    <t>11812797</t>
  </si>
  <si>
    <t>13:08:59</t>
  </si>
  <si>
    <t>13:50:40</t>
  </si>
  <si>
    <t>136046</t>
  </si>
  <si>
    <t>Pallet Resource of NC Inc.</t>
  </si>
  <si>
    <t>11812792</t>
  </si>
  <si>
    <t>12:38:23</t>
  </si>
  <si>
    <t>13:09:35</t>
  </si>
  <si>
    <t>143162</t>
  </si>
  <si>
    <t>Beard Hardwood, Inc</t>
  </si>
  <si>
    <t>11812398</t>
  </si>
  <si>
    <t>10:15:53</t>
  </si>
  <si>
    <t>11:43:28</t>
  </si>
  <si>
    <t>11810980</t>
  </si>
  <si>
    <t>5:18:57</t>
  </si>
  <si>
    <t>5:41:19</t>
  </si>
  <si>
    <t>11812015</t>
  </si>
  <si>
    <t>8:42:30</t>
  </si>
  <si>
    <t>9:06:29</t>
  </si>
  <si>
    <t>11813121</t>
  </si>
  <si>
    <t>18:37:37</t>
  </si>
  <si>
    <t>19:06:26</t>
  </si>
  <si>
    <t>11810455</t>
  </si>
  <si>
    <t>3:25:19</t>
  </si>
  <si>
    <t>3:46:48</t>
  </si>
  <si>
    <t>11811038</t>
  </si>
  <si>
    <t>5:27:24</t>
  </si>
  <si>
    <t>5:50:51</t>
  </si>
  <si>
    <t>11811345</t>
  </si>
  <si>
    <t>6:33:09</t>
  </si>
  <si>
    <t>7:18:41</t>
  </si>
  <si>
    <t>11811495</t>
  </si>
  <si>
    <t>6:59:43</t>
  </si>
  <si>
    <t>7:42:23</t>
  </si>
  <si>
    <t>11812341</t>
  </si>
  <si>
    <t>9:59:48</t>
  </si>
  <si>
    <t>10:28:24</t>
  </si>
  <si>
    <t>11812480</t>
  </si>
  <si>
    <t>10:40:17</t>
  </si>
  <si>
    <t>12:04:16</t>
  </si>
  <si>
    <t>11812372</t>
  </si>
  <si>
    <t>10:06:07</t>
  </si>
  <si>
    <t>10:35:41</t>
  </si>
  <si>
    <t>11812796</t>
  </si>
  <si>
    <t>13:03:45</t>
  </si>
  <si>
    <t>13:28:20</t>
  </si>
  <si>
    <t>11813103</t>
  </si>
  <si>
    <t>17:40:21</t>
  </si>
  <si>
    <t>18:02:09</t>
  </si>
  <si>
    <t>11813104</t>
  </si>
  <si>
    <t>17:42:00</t>
  </si>
  <si>
    <t>18:15:01</t>
  </si>
  <si>
    <t>11810861</t>
  </si>
  <si>
    <t>4:48:20</t>
  </si>
  <si>
    <t>5:09:05</t>
  </si>
  <si>
    <t>11811846</t>
  </si>
  <si>
    <t>8:09:54</t>
  </si>
  <si>
    <t>10:52:37</t>
  </si>
  <si>
    <t>11812482</t>
  </si>
  <si>
    <t>10:41:47</t>
  </si>
  <si>
    <t>11:11:36</t>
  </si>
  <si>
    <t>11812882</t>
  </si>
  <si>
    <t>13:34:53</t>
  </si>
  <si>
    <t>14:23:13</t>
  </si>
  <si>
    <t>11810870</t>
  </si>
  <si>
    <t>4:52:05</t>
  </si>
  <si>
    <t>5:12:05</t>
  </si>
  <si>
    <t>11812183</t>
  </si>
  <si>
    <t>9:19:18</t>
  </si>
  <si>
    <t>10:01:11</t>
  </si>
  <si>
    <t>11812540</t>
  </si>
  <si>
    <t>10:56:07</t>
  </si>
  <si>
    <t>11:54:00</t>
  </si>
  <si>
    <t>11813035</t>
  </si>
  <si>
    <t>15:48:09</t>
  </si>
  <si>
    <t>16:39:24</t>
  </si>
  <si>
    <t>11808997</t>
  </si>
  <si>
    <t>0:09:35</t>
  </si>
  <si>
    <t>0:24:48</t>
  </si>
  <si>
    <t>11810472</t>
  </si>
  <si>
    <t>3:27:02</t>
  </si>
  <si>
    <t>3:49:10</t>
  </si>
  <si>
    <t>11811430</t>
  </si>
  <si>
    <t>6:48:43</t>
  </si>
  <si>
    <t>7:34:26</t>
  </si>
  <si>
    <t>11811501</t>
  </si>
  <si>
    <t>7:01:00</t>
  </si>
  <si>
    <t>7:27:27</t>
  </si>
  <si>
    <t>11811537</t>
  </si>
  <si>
    <t>7:08:47</t>
  </si>
  <si>
    <t>8:18:13</t>
  </si>
  <si>
    <t>11811244</t>
  </si>
  <si>
    <t>6:14:42</t>
  </si>
  <si>
    <t>6:40:50</t>
  </si>
  <si>
    <t>11812879</t>
  </si>
  <si>
    <t>13:18:44</t>
  </si>
  <si>
    <t>14:21:16</t>
  </si>
  <si>
    <t>11813175</t>
  </si>
  <si>
    <t>20:51:24</t>
  </si>
  <si>
    <t>21:10:21</t>
  </si>
  <si>
    <t>11811192</t>
  </si>
  <si>
    <t>6:02:25</t>
  </si>
  <si>
    <t>6:32:15</t>
  </si>
  <si>
    <t>133764</t>
  </si>
  <si>
    <t>Fortner Lumber Co.</t>
  </si>
  <si>
    <t>11809329</t>
  </si>
  <si>
    <t>1:32:28</t>
  </si>
  <si>
    <t>2:42:13</t>
  </si>
  <si>
    <t>11812445</t>
  </si>
  <si>
    <t>10:32:01</t>
  </si>
  <si>
    <t>11:49:30</t>
  </si>
  <si>
    <t>11811173</t>
  </si>
  <si>
    <t>5:58:16</t>
  </si>
  <si>
    <t>6:16:49</t>
  </si>
  <si>
    <t>11813105</t>
  </si>
  <si>
    <t>17:50:41</t>
  </si>
  <si>
    <t>18:29:29</t>
  </si>
  <si>
    <t>11813299</t>
  </si>
  <si>
    <t>23:33:19</t>
  </si>
  <si>
    <t>23:55:47</t>
  </si>
  <si>
    <t>133947</t>
  </si>
  <si>
    <t>Hartley Brothers Sawmill, INC</t>
  </si>
  <si>
    <t>11812883</t>
  </si>
  <si>
    <t>13:40:51</t>
  </si>
  <si>
    <t>14:36:46</t>
  </si>
  <si>
    <t>11812967</t>
  </si>
  <si>
    <t>15:13:03</t>
  </si>
  <si>
    <t>15:57:52</t>
  </si>
  <si>
    <t>11813116</t>
  </si>
  <si>
    <t>18:31:24</t>
  </si>
  <si>
    <t>19:00:19</t>
  </si>
  <si>
    <t>141932</t>
  </si>
  <si>
    <t>Ontario Hardwood Co. Inc</t>
  </si>
  <si>
    <t>11812960</t>
  </si>
  <si>
    <t>14:31:51</t>
  </si>
  <si>
    <t>15:07:11</t>
  </si>
  <si>
    <t>152656</t>
  </si>
  <si>
    <t>Ossiriand Inc</t>
  </si>
  <si>
    <t>11811019</t>
  </si>
  <si>
    <t>5:25:12</t>
  </si>
  <si>
    <t>6:00:40</t>
  </si>
  <si>
    <t>11810780</t>
  </si>
  <si>
    <t>4:36:49</t>
  </si>
  <si>
    <t>4:59:34</t>
  </si>
  <si>
    <t>11811669</t>
  </si>
  <si>
    <t>7:31:52</t>
  </si>
  <si>
    <t>8:01:09</t>
  </si>
  <si>
    <t>11812493</t>
  </si>
  <si>
    <t>10:46:30</t>
  </si>
  <si>
    <t>11:04:56</t>
  </si>
  <si>
    <t>11812494</t>
  </si>
  <si>
    <t>10:48:03</t>
  </si>
  <si>
    <t>11:20:25</t>
  </si>
  <si>
    <t>11812685</t>
  </si>
  <si>
    <t>11:52:49</t>
  </si>
  <si>
    <t>12:17:09</t>
  </si>
  <si>
    <t>11812770</t>
  </si>
  <si>
    <t>12:14:34</t>
  </si>
  <si>
    <t>12:35:02</t>
  </si>
  <si>
    <t>11812810</t>
  </si>
  <si>
    <t>12:27:53</t>
  </si>
  <si>
    <t>13:12:03</t>
  </si>
  <si>
    <t>11812928</t>
  </si>
  <si>
    <t>14:00:45</t>
  </si>
  <si>
    <t>14:47:49</t>
  </si>
  <si>
    <t>11812961</t>
  </si>
  <si>
    <t>14:58:35</t>
  </si>
  <si>
    <t>15:18:17</t>
  </si>
  <si>
    <t>11813029</t>
  </si>
  <si>
    <t>15:29:04</t>
  </si>
  <si>
    <t>15:59:48</t>
  </si>
  <si>
    <t>11810450</t>
  </si>
  <si>
    <t>3:23:57</t>
  </si>
  <si>
    <t>3:45:17</t>
  </si>
  <si>
    <t>11811202</t>
  </si>
  <si>
    <t>6:04:35</t>
  </si>
  <si>
    <t>11811456</t>
  </si>
  <si>
    <t>6:54:27</t>
  </si>
  <si>
    <t>7:20:26</t>
  </si>
  <si>
    <t>11811489</t>
  </si>
  <si>
    <t>6:58:19</t>
  </si>
  <si>
    <t>7:16:33</t>
  </si>
  <si>
    <t>11811952</t>
  </si>
  <si>
    <t>8:28:18</t>
  </si>
  <si>
    <t>8:53:10</t>
  </si>
  <si>
    <t>11812205</t>
  </si>
  <si>
    <t>9:26:21</t>
  </si>
  <si>
    <t>10:26:36</t>
  </si>
  <si>
    <t>11812515</t>
  </si>
  <si>
    <t>10:52:57</t>
  </si>
  <si>
    <t>11:45:07</t>
  </si>
  <si>
    <t>11812544</t>
  </si>
  <si>
    <t>10:57:31</t>
  </si>
  <si>
    <t>11:41:19</t>
  </si>
  <si>
    <t>11812774</t>
  </si>
  <si>
    <t>12:16:38</t>
  </si>
  <si>
    <t>12:30:01</t>
  </si>
  <si>
    <t>11810723</t>
  </si>
  <si>
    <t>4:21:51</t>
  </si>
  <si>
    <t>4:40:21</t>
  </si>
  <si>
    <t>11810754</t>
  </si>
  <si>
    <t>4:29:11</t>
  </si>
  <si>
    <t>4:50:45</t>
  </si>
  <si>
    <t>11811248</t>
  </si>
  <si>
    <t>6:15:53</t>
  </si>
  <si>
    <t>6:36:59</t>
  </si>
  <si>
    <t>11811385</t>
  </si>
  <si>
    <t>6:40:12</t>
  </si>
  <si>
    <t>7:11:29</t>
  </si>
  <si>
    <t>11812143</t>
  </si>
  <si>
    <t>9:08:31</t>
  </si>
  <si>
    <t>9:31:55</t>
  </si>
  <si>
    <t>11812178</t>
  </si>
  <si>
    <t>9:17:22</t>
  </si>
  <si>
    <t>9:50:51</t>
  </si>
  <si>
    <t>11812154</t>
  </si>
  <si>
    <t>9:11:54</t>
  </si>
  <si>
    <t>9:47:48</t>
  </si>
  <si>
    <t>11812203</t>
  </si>
  <si>
    <t>9:24:10</t>
  </si>
  <si>
    <t>10:06:42</t>
  </si>
  <si>
    <t>11812554</t>
  </si>
  <si>
    <t>11:01:04</t>
  </si>
  <si>
    <t>11:52:08</t>
  </si>
  <si>
    <t>11812795</t>
  </si>
  <si>
    <t>12:57:10</t>
  </si>
  <si>
    <t>13:39:02</t>
  </si>
  <si>
    <t>11812878</t>
  </si>
  <si>
    <t>13:11:27</t>
  </si>
  <si>
    <t>14:07:40</t>
  </si>
  <si>
    <t>11812884</t>
  </si>
  <si>
    <t>13:44:29</t>
  </si>
  <si>
    <t>14:34:58</t>
  </si>
  <si>
    <t>11812885</t>
  </si>
  <si>
    <t>13:47:02</t>
  </si>
  <si>
    <t>14:39:42</t>
  </si>
  <si>
    <t>11812979</t>
  </si>
  <si>
    <t>14:35:06</t>
  </si>
  <si>
    <t>15:03:31</t>
  </si>
  <si>
    <t>11813031</t>
  </si>
  <si>
    <t>15:36:29</t>
  </si>
  <si>
    <t>16:14:15</t>
  </si>
  <si>
    <t>11813032</t>
  </si>
  <si>
    <t>15:37:56</t>
  </si>
  <si>
    <t>16:28:51</t>
  </si>
  <si>
    <t>11812343</t>
  </si>
  <si>
    <t>10:02:11</t>
  </si>
  <si>
    <t>10:30:15</t>
  </si>
  <si>
    <t>11812347</t>
  </si>
  <si>
    <t>10:04:27</t>
  </si>
  <si>
    <t>10:38:10</t>
  </si>
  <si>
    <t>11812559</t>
  </si>
  <si>
    <t>11:03:02</t>
  </si>
  <si>
    <t>11:58:21</t>
  </si>
  <si>
    <t>11812959</t>
  </si>
  <si>
    <t>14:17:39</t>
  </si>
  <si>
    <t>15:00:09</t>
  </si>
  <si>
    <t>11809167</t>
  </si>
  <si>
    <t>0:53:56</t>
  </si>
  <si>
    <t>1:10:30</t>
  </si>
  <si>
    <t>11811648</t>
  </si>
  <si>
    <t>7:28:44</t>
  </si>
  <si>
    <t>7:48:04</t>
  </si>
  <si>
    <t>11812623</t>
  </si>
  <si>
    <t>11:26:04</t>
  </si>
  <si>
    <t>12:06:56</t>
  </si>
  <si>
    <t>11813036</t>
  </si>
  <si>
    <t>17:18:51</t>
  </si>
  <si>
    <t>17:37:51</t>
  </si>
  <si>
    <t>131974</t>
  </si>
  <si>
    <t>Southern Veneer Specialty Products</t>
  </si>
  <si>
    <t>11810808</t>
  </si>
  <si>
    <t>4:42:57</t>
  </si>
  <si>
    <t>5:10:34</t>
  </si>
  <si>
    <t>11811004</t>
  </si>
  <si>
    <t>5:23:15</t>
  </si>
  <si>
    <t>5:46:06</t>
  </si>
  <si>
    <t>11810583</t>
  </si>
  <si>
    <t>3:52:13</t>
  </si>
  <si>
    <t>4:19:33</t>
  </si>
  <si>
    <t>11811381</t>
  </si>
  <si>
    <t>6:38:11</t>
  </si>
  <si>
    <t>7:02:05</t>
  </si>
  <si>
    <t>11812805</t>
  </si>
  <si>
    <t>12:23:39</t>
  </si>
  <si>
    <t>13:04:47</t>
  </si>
  <si>
    <t>11813170</t>
  </si>
  <si>
    <t>20:32:00</t>
  </si>
  <si>
    <t>21:01:31</t>
  </si>
  <si>
    <t>11812777</t>
  </si>
  <si>
    <t>12:18:52</t>
  </si>
  <si>
    <t>12:48:00</t>
  </si>
  <si>
    <t>11813028</t>
  </si>
  <si>
    <t>15:22:35</t>
  </si>
  <si>
    <t>15:48:53</t>
  </si>
  <si>
    <t>11813115</t>
  </si>
  <si>
    <t>18:16:16</t>
  </si>
  <si>
    <t>18:53:33</t>
  </si>
  <si>
    <t>11812092</t>
  </si>
  <si>
    <t>8:55:52</t>
  </si>
  <si>
    <t>9:20:08</t>
  </si>
  <si>
    <t>11810865</t>
  </si>
  <si>
    <t>4:50:04</t>
  </si>
  <si>
    <t>5:23:53</t>
  </si>
  <si>
    <t>11811471</t>
  </si>
  <si>
    <t>6:56:28</t>
  </si>
  <si>
    <t>7:32:27</t>
  </si>
  <si>
    <t>11812440</t>
  </si>
  <si>
    <t>10:29:35</t>
  </si>
  <si>
    <t>10:56:45</t>
  </si>
  <si>
    <t>136514</t>
  </si>
  <si>
    <t>Atlantic Building Components</t>
  </si>
  <si>
    <t>11813102</t>
  </si>
  <si>
    <t>17:39:05</t>
  </si>
  <si>
    <t>18:13:04</t>
  </si>
  <si>
    <t>11812683</t>
  </si>
  <si>
    <t>11:51:15</t>
  </si>
  <si>
    <t>12:15:39</t>
  </si>
  <si>
    <t>LZ-HWCulp-Bobby Taylor Tract</t>
  </si>
  <si>
    <t>11812790</t>
  </si>
  <si>
    <t>12:33:13</t>
  </si>
  <si>
    <t>13:26:46</t>
  </si>
  <si>
    <t>11811913</t>
  </si>
  <si>
    <t>8:20:02</t>
  </si>
  <si>
    <t>8:48:32</t>
  </si>
  <si>
    <t>141740</t>
  </si>
  <si>
    <t>Darrell Brian Garrett</t>
  </si>
  <si>
    <t>LZ - Garrett Logging Eden Tract</t>
  </si>
  <si>
    <t>11811731</t>
  </si>
  <si>
    <t>7:44:43</t>
  </si>
  <si>
    <t>8:10:17</t>
  </si>
  <si>
    <t>11812384</t>
  </si>
  <si>
    <t>10:54:22</t>
  </si>
  <si>
    <t>11816723</t>
  </si>
  <si>
    <t>10.11.2022</t>
  </si>
  <si>
    <t>13:43:00</t>
  </si>
  <si>
    <t>14:04:26</t>
  </si>
  <si>
    <t>11816831</t>
  </si>
  <si>
    <t>15:12:18</t>
  </si>
  <si>
    <t>15:42:50</t>
  </si>
  <si>
    <t>11814536</t>
  </si>
  <si>
    <t>3:27:47</t>
  </si>
  <si>
    <t>3:57:09</t>
  </si>
  <si>
    <t>11814748</t>
  </si>
  <si>
    <t>4:14:11</t>
  </si>
  <si>
    <t>4:47:57</t>
  </si>
  <si>
    <t>11817021</t>
  </si>
  <si>
    <t>21:44:41</t>
  </si>
  <si>
    <t>22:02:37</t>
  </si>
  <si>
    <t>11814719</t>
  </si>
  <si>
    <t>4:08:28</t>
  </si>
  <si>
    <t>4:35:55</t>
  </si>
  <si>
    <t>11816343</t>
  </si>
  <si>
    <t>10:42:55</t>
  </si>
  <si>
    <t>11:08:35</t>
  </si>
  <si>
    <t>11816107</t>
  </si>
  <si>
    <t>9:15:02</t>
  </si>
  <si>
    <t>9:53:26</t>
  </si>
  <si>
    <t>11815584</t>
  </si>
  <si>
    <t>7:46:30</t>
  </si>
  <si>
    <t>8:18:12</t>
  </si>
  <si>
    <t>11816112</t>
  </si>
  <si>
    <t>9:51:06</t>
  </si>
  <si>
    <t>10:17:00</t>
  </si>
  <si>
    <t>11816715</t>
  </si>
  <si>
    <t>13:08:48</t>
  </si>
  <si>
    <t>13:37:07</t>
  </si>
  <si>
    <t>11816877</t>
  </si>
  <si>
    <t>15:42:17</t>
  </si>
  <si>
    <t>16:12:25</t>
  </si>
  <si>
    <t>11816776</t>
  </si>
  <si>
    <t>13:47:24</t>
  </si>
  <si>
    <t>14:20:21</t>
  </si>
  <si>
    <t>11816828</t>
  </si>
  <si>
    <t>14:57:20</t>
  </si>
  <si>
    <t>15:17:48</t>
  </si>
  <si>
    <t>11813569</t>
  </si>
  <si>
    <t>1:00:55</t>
  </si>
  <si>
    <t>1:17:39</t>
  </si>
  <si>
    <t>11815577</t>
  </si>
  <si>
    <t>7:18:01</t>
  </si>
  <si>
    <t>7:35:39</t>
  </si>
  <si>
    <t>11815138</t>
  </si>
  <si>
    <t>5:39:22</t>
  </si>
  <si>
    <t>6:02:41</t>
  </si>
  <si>
    <t>11816947</t>
  </si>
  <si>
    <t>17:51:18</t>
  </si>
  <si>
    <t>18:51:36</t>
  </si>
  <si>
    <t>11815583</t>
  </si>
  <si>
    <t>7:44:32</t>
  </si>
  <si>
    <t>8:19:35</t>
  </si>
  <si>
    <t>11816443</t>
  </si>
  <si>
    <t>11:33:36</t>
  </si>
  <si>
    <t>12:02:40</t>
  </si>
  <si>
    <t>135535</t>
  </si>
  <si>
    <t>Roten Tie and Timber</t>
  </si>
  <si>
    <t>11814644</t>
  </si>
  <si>
    <t>3:56:17</t>
  </si>
  <si>
    <t>4:27:14</t>
  </si>
  <si>
    <t>141453</t>
  </si>
  <si>
    <t>Hendrix Lumber Co.</t>
  </si>
  <si>
    <t>11816724</t>
  </si>
  <si>
    <t>13:44:52</t>
  </si>
  <si>
    <t>14:09:54</t>
  </si>
  <si>
    <t>11815759</t>
  </si>
  <si>
    <t>8:38:24</t>
  </si>
  <si>
    <t>11816114</t>
  </si>
  <si>
    <t>10:02:00</t>
  </si>
  <si>
    <t>10:44:17</t>
  </si>
  <si>
    <t>11816439</t>
  </si>
  <si>
    <t>11:10:42</t>
  </si>
  <si>
    <t>11:34:34</t>
  </si>
  <si>
    <t>11815099</t>
  </si>
  <si>
    <t>5:28:34</t>
  </si>
  <si>
    <t>5:53:10</t>
  </si>
  <si>
    <t>11815760</t>
  </si>
  <si>
    <t>8:47:34</t>
  </si>
  <si>
    <t>9:19:20</t>
  </si>
  <si>
    <t>11816913</t>
  </si>
  <si>
    <t>17:34:45</t>
  </si>
  <si>
    <t>17:54:55</t>
  </si>
  <si>
    <t>11814401</t>
  </si>
  <si>
    <t>3:02:08</t>
  </si>
  <si>
    <t>3:20:25</t>
  </si>
  <si>
    <t>11815076</t>
  </si>
  <si>
    <t>5:25:55</t>
  </si>
  <si>
    <t>5:49:29</t>
  </si>
  <si>
    <t>11815180</t>
  </si>
  <si>
    <t>5:48:07</t>
  </si>
  <si>
    <t>6:21:11</t>
  </si>
  <si>
    <t>11815185</t>
  </si>
  <si>
    <t>5:49:55</t>
  </si>
  <si>
    <t>6:22:39</t>
  </si>
  <si>
    <t>11815762</t>
  </si>
  <si>
    <t>8:53:36</t>
  </si>
  <si>
    <t>9:26:31</t>
  </si>
  <si>
    <t>11816105</t>
  </si>
  <si>
    <t>9:05:14</t>
  </si>
  <si>
    <t>9:44:37</t>
  </si>
  <si>
    <t>11816582</t>
  </si>
  <si>
    <t>12:29:13</t>
  </si>
  <si>
    <t>12:52:07</t>
  </si>
  <si>
    <t>11816435</t>
  </si>
  <si>
    <t>10:48:12</t>
  </si>
  <si>
    <t>11:23:59</t>
  </si>
  <si>
    <t>11816583</t>
  </si>
  <si>
    <t>12:51:59</t>
  </si>
  <si>
    <t>13:12:11</t>
  </si>
  <si>
    <t>11816945</t>
  </si>
  <si>
    <t>17:40:27</t>
  </si>
  <si>
    <t>18:14:57</t>
  </si>
  <si>
    <t>11816946</t>
  </si>
  <si>
    <t>17:44:20</t>
  </si>
  <si>
    <t>18:19:08</t>
  </si>
  <si>
    <t>11814830</t>
  </si>
  <si>
    <t>4:33:27</t>
  </si>
  <si>
    <t>4:55:12</t>
  </si>
  <si>
    <t>11816110</t>
  </si>
  <si>
    <t>9:46:21</t>
  </si>
  <si>
    <t>10:08:16</t>
  </si>
  <si>
    <t>11816716</t>
  </si>
  <si>
    <t>13:10:38</t>
  </si>
  <si>
    <t>13:44:30</t>
  </si>
  <si>
    <t>11813589</t>
  </si>
  <si>
    <t>1:06:18</t>
  </si>
  <si>
    <t>1:28:38</t>
  </si>
  <si>
    <t>11814934</t>
  </si>
  <si>
    <t>4:57:07</t>
  </si>
  <si>
    <t>5:30:07</t>
  </si>
  <si>
    <t>11816908</t>
  </si>
  <si>
    <t>16:45:41</t>
  </si>
  <si>
    <t>17:14:50</t>
  </si>
  <si>
    <t>11814503</t>
  </si>
  <si>
    <t>3:24:06</t>
  </si>
  <si>
    <t>3:44:54</t>
  </si>
  <si>
    <t>11814929</t>
  </si>
  <si>
    <t>4:54:43</t>
  </si>
  <si>
    <t>5:19:16</t>
  </si>
  <si>
    <t>11815400</t>
  </si>
  <si>
    <t>6:53:35</t>
  </si>
  <si>
    <t>7:20:14</t>
  </si>
  <si>
    <t>11816436</t>
  </si>
  <si>
    <t>10:49:40</t>
  </si>
  <si>
    <t>11:12:41</t>
  </si>
  <si>
    <t>11817046</t>
  </si>
  <si>
    <t>22:23:33</t>
  </si>
  <si>
    <t>11815576</t>
  </si>
  <si>
    <t>7:33:12</t>
  </si>
  <si>
    <t>11816961</t>
  </si>
  <si>
    <t>18:35:35</t>
  </si>
  <si>
    <t>19:01:48</t>
  </si>
  <si>
    <t>11817047</t>
  </si>
  <si>
    <t>22:13:58</t>
  </si>
  <si>
    <t>22:35:19</t>
  </si>
  <si>
    <t>11816780</t>
  </si>
  <si>
    <t>14:01:44</t>
  </si>
  <si>
    <t>14:37:50</t>
  </si>
  <si>
    <t>11816976</t>
  </si>
  <si>
    <t>18:56:10</t>
  </si>
  <si>
    <t>19:22:08</t>
  </si>
  <si>
    <t>11815582</t>
  </si>
  <si>
    <t>7:38:47</t>
  </si>
  <si>
    <t>7:59:00</t>
  </si>
  <si>
    <t>11816336</t>
  </si>
  <si>
    <t>10:19:43</t>
  </si>
  <si>
    <t>10:39:27</t>
  </si>
  <si>
    <t>11816833</t>
  </si>
  <si>
    <t>15:23:29</t>
  </si>
  <si>
    <t>15:53:05</t>
  </si>
  <si>
    <t>11816980</t>
  </si>
  <si>
    <t>19:20:54</t>
  </si>
  <si>
    <t>19:47:43</t>
  </si>
  <si>
    <t>11816109</t>
  </si>
  <si>
    <t>9:20:25</t>
  </si>
  <si>
    <t>10:05:15</t>
  </si>
  <si>
    <t>11816826</t>
  </si>
  <si>
    <t>14:36:32</t>
  </si>
  <si>
    <t>15:03:41</t>
  </si>
  <si>
    <t>11815533</t>
  </si>
  <si>
    <t>7:01:13</t>
  </si>
  <si>
    <t>7:26:55</t>
  </si>
  <si>
    <t>11814889</t>
  </si>
  <si>
    <t>4:47:21</t>
  </si>
  <si>
    <t>5:26:30</t>
  </si>
  <si>
    <t>11815761</t>
  </si>
  <si>
    <t>8:51:10</t>
  </si>
  <si>
    <t>9:12:05</t>
  </si>
  <si>
    <t>11815764</t>
  </si>
  <si>
    <t>9:02:55</t>
  </si>
  <si>
    <t>9:31:54</t>
  </si>
  <si>
    <t>11816577</t>
  </si>
  <si>
    <t>11:49:03</t>
  </si>
  <si>
    <t>13:27:59</t>
  </si>
  <si>
    <t>11816578</t>
  </si>
  <si>
    <t>12:08:23</t>
  </si>
  <si>
    <t>11816579</t>
  </si>
  <si>
    <t>12:09:46</t>
  </si>
  <si>
    <t>13:46:35</t>
  </si>
  <si>
    <t>11816718</t>
  </si>
  <si>
    <t>13:23:32</t>
  </si>
  <si>
    <t>14:40:32</t>
  </si>
  <si>
    <t>11814632</t>
  </si>
  <si>
    <t>3:51:02</t>
  </si>
  <si>
    <t>4:11:35</t>
  </si>
  <si>
    <t>11815189</t>
  </si>
  <si>
    <t>5:51:29</t>
  </si>
  <si>
    <t>6:19:38</t>
  </si>
  <si>
    <t>11815395</t>
  </si>
  <si>
    <t>6:25:15</t>
  </si>
  <si>
    <t>7:04:34</t>
  </si>
  <si>
    <t>11815404</t>
  </si>
  <si>
    <t>7:09:12</t>
  </si>
  <si>
    <t>7:28:20</t>
  </si>
  <si>
    <t>11815756</t>
  </si>
  <si>
    <t>7:58:37</t>
  </si>
  <si>
    <t>8:23:21</t>
  </si>
  <si>
    <t>11815763</t>
  </si>
  <si>
    <t>8:54:38</t>
  </si>
  <si>
    <t>9:17:33</t>
  </si>
  <si>
    <t>11816106</t>
  </si>
  <si>
    <t>9:13:22</t>
  </si>
  <si>
    <t>9:46:57</t>
  </si>
  <si>
    <t>11816111</t>
  </si>
  <si>
    <t>9:49:12</t>
  </si>
  <si>
    <t>10:09:58</t>
  </si>
  <si>
    <t>11816344</t>
  </si>
  <si>
    <t>10:45:47</t>
  </si>
  <si>
    <t>11:10:58</t>
  </si>
  <si>
    <t>11816442</t>
  </si>
  <si>
    <t>11:25:22</t>
  </si>
  <si>
    <t>11:48:32</t>
  </si>
  <si>
    <t>11816580</t>
  </si>
  <si>
    <t>12:14:08</t>
  </si>
  <si>
    <t>13:59:09</t>
  </si>
  <si>
    <t>11816779</t>
  </si>
  <si>
    <t>13:59:46</t>
  </si>
  <si>
    <t>14:22:07</t>
  </si>
  <si>
    <t>11814765</t>
  </si>
  <si>
    <t>4:18:40</t>
  </si>
  <si>
    <t>4:40:55</t>
  </si>
  <si>
    <t>11814807</t>
  </si>
  <si>
    <t>4:26:37</t>
  </si>
  <si>
    <t>4:52:15</t>
  </si>
  <si>
    <t>11814814</t>
  </si>
  <si>
    <t>4:28:41</t>
  </si>
  <si>
    <t>5:00:48</t>
  </si>
  <si>
    <t>11815123</t>
  </si>
  <si>
    <t>6:11:32</t>
  </si>
  <si>
    <t>6:39:07</t>
  </si>
  <si>
    <t>11815580</t>
  </si>
  <si>
    <t>7:32:44</t>
  </si>
  <si>
    <t>8:02:40</t>
  </si>
  <si>
    <t>11815758</t>
  </si>
  <si>
    <t>8:17:10</t>
  </si>
  <si>
    <t>8:38:58</t>
  </si>
  <si>
    <t>11816108</t>
  </si>
  <si>
    <t>9:16:53</t>
  </si>
  <si>
    <t>9:51:38</t>
  </si>
  <si>
    <t>11816335</t>
  </si>
  <si>
    <t>10:17:12</t>
  </si>
  <si>
    <t>10:35:38</t>
  </si>
  <si>
    <t>11816338</t>
  </si>
  <si>
    <t>10:28:14</t>
  </si>
  <si>
    <t>10:55:43</t>
  </si>
  <si>
    <t>11816339</t>
  </si>
  <si>
    <t>10:29:22</t>
  </si>
  <si>
    <t>11:06:54</t>
  </si>
  <si>
    <t>11816340</t>
  </si>
  <si>
    <t>10:30:51</t>
  </si>
  <si>
    <t>11:17:44</t>
  </si>
  <si>
    <t>11816777</t>
  </si>
  <si>
    <t>13:49:01</t>
  </si>
  <si>
    <t>14:51:15</t>
  </si>
  <si>
    <t>11816834</t>
  </si>
  <si>
    <t>15:27:54</t>
  </si>
  <si>
    <t>15:51:24</t>
  </si>
  <si>
    <t>126230</t>
  </si>
  <si>
    <t>Church and Church Lumber Co.</t>
  </si>
  <si>
    <t>11815579</t>
  </si>
  <si>
    <t>7:31:48</t>
  </si>
  <si>
    <t>7:54:05</t>
  </si>
  <si>
    <t>11816337</t>
  </si>
  <si>
    <t>10:26:27</t>
  </si>
  <si>
    <t>10:57:23</t>
  </si>
  <si>
    <t>11816341</t>
  </si>
  <si>
    <t>10:39:20</t>
  </si>
  <si>
    <t>11:29:00</t>
  </si>
  <si>
    <t>11816576</t>
  </si>
  <si>
    <t>11:46:38</t>
  </si>
  <si>
    <t>13:14:23</t>
  </si>
  <si>
    <t>11816581</t>
  </si>
  <si>
    <t>12:26:34</t>
  </si>
  <si>
    <t>14:06:04</t>
  </si>
  <si>
    <t>11816584</t>
  </si>
  <si>
    <t>12:55:02</t>
  </si>
  <si>
    <t>14:18:00</t>
  </si>
  <si>
    <t>11816778</t>
  </si>
  <si>
    <t>13:50:44</t>
  </si>
  <si>
    <t>15:01:58</t>
  </si>
  <si>
    <t>11816542</t>
  </si>
  <si>
    <t>11:23:33</t>
  </si>
  <si>
    <t>12:22:42</t>
  </si>
  <si>
    <t>11816985</t>
  </si>
  <si>
    <t>19:37:02</t>
  </si>
  <si>
    <t>20:05:39</t>
  </si>
  <si>
    <t>11814674</t>
  </si>
  <si>
    <t>3:59:28</t>
  </si>
  <si>
    <t>4:19:11</t>
  </si>
  <si>
    <t>11815575</t>
  </si>
  <si>
    <t>7:12:36</t>
  </si>
  <si>
    <t>7:41:44</t>
  </si>
  <si>
    <t>11816438</t>
  </si>
  <si>
    <t>11:09:34</t>
  </si>
  <si>
    <t>11:53:58</t>
  </si>
  <si>
    <t>11813559</t>
  </si>
  <si>
    <t>0:52:55</t>
  </si>
  <si>
    <t>1:13:02</t>
  </si>
  <si>
    <t>11815122</t>
  </si>
  <si>
    <t>6:10:12</t>
  </si>
  <si>
    <t>6:29:46</t>
  </si>
  <si>
    <t>11814166</t>
  </si>
  <si>
    <t>2:01:45</t>
  </si>
  <si>
    <t>2:21:22</t>
  </si>
  <si>
    <t>11814984</t>
  </si>
  <si>
    <t>5:06:55</t>
  </si>
  <si>
    <t>5:45:01</t>
  </si>
  <si>
    <t>11814723</t>
  </si>
  <si>
    <t>4:10:14</t>
  </si>
  <si>
    <t>4:34:01</t>
  </si>
  <si>
    <t>11815396</t>
  </si>
  <si>
    <t>6:32:00</t>
  </si>
  <si>
    <t>7:17:25</t>
  </si>
  <si>
    <t>11816983</t>
  </si>
  <si>
    <t>19:28:55</t>
  </si>
  <si>
    <t>19:50:26</t>
  </si>
  <si>
    <t>11816992</t>
  </si>
  <si>
    <t>20:30:36</t>
  </si>
  <si>
    <t>20:52:06</t>
  </si>
  <si>
    <t>11816440</t>
  </si>
  <si>
    <t>11:12:32</t>
  </si>
  <si>
    <t>12:07:29</t>
  </si>
  <si>
    <t>11816906</t>
  </si>
  <si>
    <t>16:27:12</t>
  </si>
  <si>
    <t>16:51:34</t>
  </si>
  <si>
    <t>11815755</t>
  </si>
  <si>
    <t>7:53:12</t>
  </si>
  <si>
    <t>8:21:13</t>
  </si>
  <si>
    <t>11816113</t>
  </si>
  <si>
    <t>9:58:43</t>
  </si>
  <si>
    <t>10:22:24</t>
  </si>
  <si>
    <t>11816989</t>
  </si>
  <si>
    <t>20:17:41</t>
  </si>
  <si>
    <t>20:36:51</t>
  </si>
  <si>
    <t>11816717</t>
  </si>
  <si>
    <t>13:20:59</t>
  </si>
  <si>
    <t>14:31:34</t>
  </si>
  <si>
    <t>11816955</t>
  </si>
  <si>
    <t>18:05:33</t>
  </si>
  <si>
    <t>18:27:33</t>
  </si>
  <si>
    <t>11816444</t>
  </si>
  <si>
    <t>11:36:28</t>
  </si>
  <si>
    <t>12:49:59</t>
  </si>
  <si>
    <t>11815174</t>
  </si>
  <si>
    <t>5:46:17</t>
  </si>
  <si>
    <t>6:12:53</t>
  </si>
  <si>
    <t>11816441</t>
  </si>
  <si>
    <t>11:22:34</t>
  </si>
  <si>
    <t>12:34:21</t>
  </si>
  <si>
    <t>11815578</t>
  </si>
  <si>
    <t>7:22:34</t>
  </si>
  <si>
    <t>7:51:08</t>
  </si>
  <si>
    <t>11815397</t>
  </si>
  <si>
    <t>6:44:03</t>
  </si>
  <si>
    <t>7:07:49</t>
  </si>
  <si>
    <t>11815757</t>
  </si>
  <si>
    <t>8:00:46</t>
  </si>
  <si>
    <t>8:31:09</t>
  </si>
  <si>
    <t>11816342</t>
  </si>
  <si>
    <t>10:40:57</t>
  </si>
  <si>
    <t>11:41:29</t>
  </si>
  <si>
    <t>11817113</t>
  </si>
  <si>
    <t>23:30:50</t>
  </si>
  <si>
    <t>23:51:13</t>
  </si>
  <si>
    <t>11815124</t>
  </si>
  <si>
    <t>6:13:18</t>
  </si>
  <si>
    <t>6:50:51</t>
  </si>
  <si>
    <t>11816784</t>
  </si>
  <si>
    <t>14:16:38</t>
  </si>
  <si>
    <t>15:16:07</t>
  </si>
  <si>
    <t>148916</t>
  </si>
  <si>
    <t>Piedmont Timber Inc.</t>
  </si>
  <si>
    <t>LZ-PiedmontTim-River's Edge Tract</t>
  </si>
  <si>
    <t>11816575</t>
  </si>
  <si>
    <t>11:41:27</t>
  </si>
  <si>
    <t>13:05:39</t>
  </si>
  <si>
    <t>11816948</t>
  </si>
  <si>
    <t>17:53:09</t>
  </si>
  <si>
    <t>18:44:45</t>
  </si>
  <si>
    <t>11818363</t>
  </si>
  <si>
    <t>11.11.2022</t>
  </si>
  <si>
    <t>5:13:16</t>
  </si>
  <si>
    <t>5:44:45</t>
  </si>
  <si>
    <t>11819234</t>
  </si>
  <si>
    <t>9:06:56</t>
  </si>
  <si>
    <t>9:48:37</t>
  </si>
  <si>
    <t>11819559</t>
  </si>
  <si>
    <t>12:29:32</t>
  </si>
  <si>
    <t>13:10:57</t>
  </si>
  <si>
    <t>11819630</t>
  </si>
  <si>
    <t>13:56:24</t>
  </si>
  <si>
    <t>14:18:12</t>
  </si>
  <si>
    <t>11819183</t>
  </si>
  <si>
    <t>8:50:06</t>
  </si>
  <si>
    <t>9:25:16</t>
  </si>
  <si>
    <t>11819618</t>
  </si>
  <si>
    <t>13:36:14</t>
  </si>
  <si>
    <t>13:59:43</t>
  </si>
  <si>
    <t>11819797</t>
  </si>
  <si>
    <t>20:32:49</t>
  </si>
  <si>
    <t>20:51:02</t>
  </si>
  <si>
    <t>11819217</t>
  </si>
  <si>
    <t>9:01:54</t>
  </si>
  <si>
    <t>9:37:58</t>
  </si>
  <si>
    <t>11818721</t>
  </si>
  <si>
    <t>6:47:50</t>
  </si>
  <si>
    <t>7:26:02</t>
  </si>
  <si>
    <t>11819454</t>
  </si>
  <si>
    <t>10:49:08</t>
  </si>
  <si>
    <t>11:13:04</t>
  </si>
  <si>
    <t>11819636</t>
  </si>
  <si>
    <t>14:16:12</t>
  </si>
  <si>
    <t>14:51:22</t>
  </si>
  <si>
    <t>11819583</t>
  </si>
  <si>
    <t>12:38:11</t>
  </si>
  <si>
    <t>13:37:49</t>
  </si>
  <si>
    <t>11819550</t>
  </si>
  <si>
    <t>12:14:26</t>
  </si>
  <si>
    <t>12:34:57</t>
  </si>
  <si>
    <t>11818442</t>
  </si>
  <si>
    <t>5:37:20</t>
  </si>
  <si>
    <t>6:11:11</t>
  </si>
  <si>
    <t>11818867</t>
  </si>
  <si>
    <t>7:31:05</t>
  </si>
  <si>
    <t>8:00:20</t>
  </si>
  <si>
    <t>133769</t>
  </si>
  <si>
    <t>Gold Hill Forest Products</t>
  </si>
  <si>
    <t>11819372</t>
  </si>
  <si>
    <t>9:59:45</t>
  </si>
  <si>
    <t>10:30:22</t>
  </si>
  <si>
    <t>11818922</t>
  </si>
  <si>
    <t>7:41:15</t>
  </si>
  <si>
    <t>8:15:01</t>
  </si>
  <si>
    <t>11819212</t>
  </si>
  <si>
    <t>8:57:34</t>
  </si>
  <si>
    <t>9:30:56</t>
  </si>
  <si>
    <t>11819477</t>
  </si>
  <si>
    <t>11:11:20</t>
  </si>
  <si>
    <t>11:40:13</t>
  </si>
  <si>
    <t>11817901</t>
  </si>
  <si>
    <t>3:36:56</t>
  </si>
  <si>
    <t>3:55:54</t>
  </si>
  <si>
    <t>11818367</t>
  </si>
  <si>
    <t>5:16:18</t>
  </si>
  <si>
    <t>5:36:45</t>
  </si>
  <si>
    <t>11818692</t>
  </si>
  <si>
    <t>6:41:41</t>
  </si>
  <si>
    <t>7:01:54</t>
  </si>
  <si>
    <t>11818695</t>
  </si>
  <si>
    <t>6:43:48</t>
  </si>
  <si>
    <t>7:11:50</t>
  </si>
  <si>
    <t>11818994</t>
  </si>
  <si>
    <t>8:00:27</t>
  </si>
  <si>
    <t>8:21:07</t>
  </si>
  <si>
    <t>11819376</t>
  </si>
  <si>
    <t>10:05:04</t>
  </si>
  <si>
    <t>10:37:46</t>
  </si>
  <si>
    <t>11819438</t>
  </si>
  <si>
    <t>10:40:43</t>
  </si>
  <si>
    <t>10:59:36</t>
  </si>
  <si>
    <t>11818024</t>
  </si>
  <si>
    <t>4:02:46</t>
  </si>
  <si>
    <t>4:25:17</t>
  </si>
  <si>
    <t>11818403</t>
  </si>
  <si>
    <t>5:23:49</t>
  </si>
  <si>
    <t>5:56:21</t>
  </si>
  <si>
    <t>11818794</t>
  </si>
  <si>
    <t>#</t>
  </si>
  <si>
    <t>7:07:32</t>
  </si>
  <si>
    <t>7:42:02</t>
  </si>
  <si>
    <t>11819159</t>
  </si>
  <si>
    <t>8:47:07</t>
  </si>
  <si>
    <t>9:07:15</t>
  </si>
  <si>
    <t>11819393</t>
  </si>
  <si>
    <t>10:09:59</t>
  </si>
  <si>
    <t>10:51:41</t>
  </si>
  <si>
    <t>11819552</t>
  </si>
  <si>
    <t>12:16:13</t>
  </si>
  <si>
    <t>12:46:08</t>
  </si>
  <si>
    <t>11819764</t>
  </si>
  <si>
    <t>18:16:26</t>
  </si>
  <si>
    <t>18:43:22</t>
  </si>
  <si>
    <t>11819582</t>
  </si>
  <si>
    <t>12:36:18</t>
  </si>
  <si>
    <t>13:31:14</t>
  </si>
  <si>
    <t>11819738</t>
  </si>
  <si>
    <t>17:00:59</t>
  </si>
  <si>
    <t>17:37:45</t>
  </si>
  <si>
    <t>11818622</t>
  </si>
  <si>
    <t>6:17:36</t>
  </si>
  <si>
    <t>11818839</t>
  </si>
  <si>
    <t>7:22:23</t>
  </si>
  <si>
    <t>7:47:39</t>
  </si>
  <si>
    <t>11819752</t>
  </si>
  <si>
    <t>17:16:31</t>
  </si>
  <si>
    <t>17:43:39</t>
  </si>
  <si>
    <t>11819810</t>
  </si>
  <si>
    <t>21:20:08</t>
  </si>
  <si>
    <t>11819612</t>
  </si>
  <si>
    <t>13:19:23</t>
  </si>
  <si>
    <t>13:44:34</t>
  </si>
  <si>
    <t>11818547</t>
  </si>
  <si>
    <t>5:54:55</t>
  </si>
  <si>
    <t>6:25:06</t>
  </si>
  <si>
    <t>11819322</t>
  </si>
  <si>
    <t>9:39:10</t>
  </si>
  <si>
    <t>10:06:01</t>
  </si>
  <si>
    <t>11819323</t>
  </si>
  <si>
    <t>9:41:03</t>
  </si>
  <si>
    <t>10:16:24</t>
  </si>
  <si>
    <t>11819679</t>
  </si>
  <si>
    <t>15:11:32</t>
  </si>
  <si>
    <t>15:52:47</t>
  </si>
  <si>
    <t>11819670</t>
  </si>
  <si>
    <t>14:53:18</t>
  </si>
  <si>
    <t>15:21:26</t>
  </si>
  <si>
    <t>11819471</t>
  </si>
  <si>
    <t>11:04:00</t>
  </si>
  <si>
    <t>11:38:18</t>
  </si>
  <si>
    <t>11819673</t>
  </si>
  <si>
    <t>14:57:24</t>
  </si>
  <si>
    <t>15:38:16</t>
  </si>
  <si>
    <t>11819459</t>
  </si>
  <si>
    <t>10:54:03</t>
  </si>
  <si>
    <t>11:24:28</t>
  </si>
  <si>
    <t>11819535</t>
  </si>
  <si>
    <t>11:47:46</t>
  </si>
  <si>
    <t>12:08:21</t>
  </si>
  <si>
    <t>11819645</t>
  </si>
  <si>
    <t>14:14:13</t>
  </si>
  <si>
    <t>14:38:15</t>
  </si>
  <si>
    <t>11817649</t>
  </si>
  <si>
    <t>2:17:49</t>
  </si>
  <si>
    <t>2:39:45</t>
  </si>
  <si>
    <t>11817853</t>
  </si>
  <si>
    <t>3:18:23</t>
  </si>
  <si>
    <t>3:40:03</t>
  </si>
  <si>
    <t>11818201</t>
  </si>
  <si>
    <t>4:41:23</t>
  </si>
  <si>
    <t>5:09:14</t>
  </si>
  <si>
    <t>11818560</t>
  </si>
  <si>
    <t>6:21:05</t>
  </si>
  <si>
    <t>11818761</t>
  </si>
  <si>
    <t>6:58:40</t>
  </si>
  <si>
    <t>7:20:53</t>
  </si>
  <si>
    <t>11818795</t>
  </si>
  <si>
    <t>7:09:11</t>
  </si>
  <si>
    <t>7:32:04</t>
  </si>
  <si>
    <t>11818928</t>
  </si>
  <si>
    <t>7:43:27</t>
  </si>
  <si>
    <t>8:06:21</t>
  </si>
  <si>
    <t>11819105</t>
  </si>
  <si>
    <t>8:25:48</t>
  </si>
  <si>
    <t>8:47:23</t>
  </si>
  <si>
    <t>11819325</t>
  </si>
  <si>
    <t>9:42:44</t>
  </si>
  <si>
    <t>10:14:02</t>
  </si>
  <si>
    <t>11819327</t>
  </si>
  <si>
    <t>9:44:11</t>
  </si>
  <si>
    <t>10:10:32</t>
  </si>
  <si>
    <t>11817850</t>
  </si>
  <si>
    <t>3:16:32</t>
  </si>
  <si>
    <t>3:38:23</t>
  </si>
  <si>
    <t>11819135</t>
  </si>
  <si>
    <t>8:34:15</t>
  </si>
  <si>
    <t>8:58:59</t>
  </si>
  <si>
    <t>11819328</t>
  </si>
  <si>
    <t>9:45:48</t>
  </si>
  <si>
    <t>10:27:36</t>
  </si>
  <si>
    <t>11819351</t>
  </si>
  <si>
    <t>9:47:23</t>
  </si>
  <si>
    <t>10:34:41</t>
  </si>
  <si>
    <t>11819589</t>
  </si>
  <si>
    <t>12:55:49</t>
  </si>
  <si>
    <t>13:27:35</t>
  </si>
  <si>
    <t>11819613</t>
  </si>
  <si>
    <t>13:22:28</t>
  </si>
  <si>
    <t>13:48:48</t>
  </si>
  <si>
    <t>11819534</t>
  </si>
  <si>
    <t>11:46:20</t>
  </si>
  <si>
    <t>12:15:38</t>
  </si>
  <si>
    <t>11817542</t>
  </si>
  <si>
    <t>2:00:15</t>
  </si>
  <si>
    <t>2:18:09</t>
  </si>
  <si>
    <t>11817722</t>
  </si>
  <si>
    <t>2:41:04</t>
  </si>
  <si>
    <t>2:57:56</t>
  </si>
  <si>
    <t>11817262</t>
  </si>
  <si>
    <t>0:27:37</t>
  </si>
  <si>
    <t>0:51:09</t>
  </si>
  <si>
    <t>11818248</t>
  </si>
  <si>
    <t>4:56:02</t>
  </si>
  <si>
    <t>5:16:12</t>
  </si>
  <si>
    <t>11818563</t>
  </si>
  <si>
    <t>6:00:44</t>
  </si>
  <si>
    <t>6:27:06</t>
  </si>
  <si>
    <t>11819532</t>
  </si>
  <si>
    <t>11:42:44</t>
  </si>
  <si>
    <t>12:00:47</t>
  </si>
  <si>
    <t>11819536</t>
  </si>
  <si>
    <t>11:49:50</t>
  </si>
  <si>
    <t>12:30:13</t>
  </si>
  <si>
    <t>11819793</t>
  </si>
  <si>
    <t>19:32:20</t>
  </si>
  <si>
    <t>19:56:12</t>
  </si>
  <si>
    <t>11819866</t>
  </si>
  <si>
    <t>23:08:14</t>
  </si>
  <si>
    <t>23:31:04</t>
  </si>
  <si>
    <t>11819880</t>
  </si>
  <si>
    <t>23:49:34</t>
  </si>
  <si>
    <t>11819694</t>
  </si>
  <si>
    <t>15:26:54</t>
  </si>
  <si>
    <t>15:57:29</t>
  </si>
  <si>
    <t>11819294</t>
  </si>
  <si>
    <t>9:28:56</t>
  </si>
  <si>
    <t>9:53:06</t>
  </si>
  <si>
    <t>11819321</t>
  </si>
  <si>
    <t>9:36:26</t>
  </si>
  <si>
    <t>10:04:06</t>
  </si>
  <si>
    <t>11819588</t>
  </si>
  <si>
    <t>12:54:06</t>
  </si>
  <si>
    <t>13:16:50</t>
  </si>
  <si>
    <t>11819592</t>
  </si>
  <si>
    <t>13:04:46</t>
  </si>
  <si>
    <t>13:39:41</t>
  </si>
  <si>
    <t>136546</t>
  </si>
  <si>
    <t>H&amp;M Wood Preserving Inc.</t>
  </si>
  <si>
    <t>11819378</t>
  </si>
  <si>
    <t>10:06:56</t>
  </si>
  <si>
    <t>10:48:10</t>
  </si>
  <si>
    <t>11819553</t>
  </si>
  <si>
    <t>12:17:41</t>
  </si>
  <si>
    <t>12:44:36</t>
  </si>
  <si>
    <t>11818360</t>
  </si>
  <si>
    <t>5:10:55</t>
  </si>
  <si>
    <t>5:30:58</t>
  </si>
  <si>
    <t>141463</t>
  </si>
  <si>
    <t>Gold Creek Inc</t>
  </si>
  <si>
    <t>LZ-Gold Creek-Yadkinville</t>
  </si>
  <si>
    <t>11819470</t>
  </si>
  <si>
    <t>10:58:47</t>
  </si>
  <si>
    <t>11:31:21</t>
  </si>
  <si>
    <t>11820032</t>
  </si>
  <si>
    <t>12.11.2022</t>
  </si>
  <si>
    <t>3:51:26</t>
  </si>
  <si>
    <t>4:14:24</t>
  </si>
  <si>
    <t>11820156</t>
  </si>
  <si>
    <t>6:54:12</t>
  </si>
  <si>
    <t>7:18:47</t>
  </si>
  <si>
    <t>11820230</t>
  </si>
  <si>
    <t>8:34:24</t>
  </si>
  <si>
    <t>8:52:05</t>
  </si>
  <si>
    <t>11820271</t>
  </si>
  <si>
    <t>11:01:03</t>
  </si>
  <si>
    <t>11:20:20</t>
  </si>
  <si>
    <t>11820274</t>
  </si>
  <si>
    <t>12:07:28</t>
  </si>
  <si>
    <t>12:33:08</t>
  </si>
  <si>
    <t>11819889</t>
  </si>
  <si>
    <t>1:11:44</t>
  </si>
  <si>
    <t>1:30:42</t>
  </si>
  <si>
    <t>11820004</t>
  </si>
  <si>
    <t>2:59:30</t>
  </si>
  <si>
    <t>3:23:32</t>
  </si>
  <si>
    <t>11820180</t>
  </si>
  <si>
    <t>7:09:08</t>
  </si>
  <si>
    <t>7:33:21</t>
  </si>
  <si>
    <t>11820095</t>
  </si>
  <si>
    <t>5:14:29</t>
  </si>
  <si>
    <t>5:35:02</t>
  </si>
  <si>
    <t>11820002</t>
  </si>
  <si>
    <t>2:40:27</t>
  </si>
  <si>
    <t>3:10:48</t>
  </si>
  <si>
    <t>11820320</t>
  </si>
  <si>
    <t>19:00:46</t>
  </si>
  <si>
    <t>19:26:35</t>
  </si>
  <si>
    <t>11820325</t>
  </si>
  <si>
    <t>21:20:11</t>
  </si>
  <si>
    <t>21:45:33</t>
  </si>
  <si>
    <t>11820301</t>
  </si>
  <si>
    <t>14:35:38</t>
  </si>
  <si>
    <t>15:01:51</t>
  </si>
  <si>
    <t>11820185</t>
  </si>
  <si>
    <t>7:39:43</t>
  </si>
  <si>
    <t>7:58:16</t>
  </si>
  <si>
    <t>11820231</t>
  </si>
  <si>
    <t>8:39:52</t>
  </si>
  <si>
    <t>9:02:35</t>
  </si>
  <si>
    <t>11820576</t>
  </si>
  <si>
    <t>13.11.2022</t>
  </si>
  <si>
    <t>17:28:31</t>
  </si>
  <si>
    <t>18:09:15</t>
  </si>
  <si>
    <t>11820578</t>
  </si>
  <si>
    <t>18:19:51</t>
  </si>
  <si>
    <t>18:39:41</t>
  </si>
  <si>
    <t>11820579</t>
  </si>
  <si>
    <t>18:21:44</t>
  </si>
  <si>
    <t>18:52:46</t>
  </si>
  <si>
    <t>11820631</t>
  </si>
  <si>
    <t>22:16:09</t>
  </si>
  <si>
    <t>22:32:15</t>
  </si>
  <si>
    <t>11820574</t>
  </si>
  <si>
    <t>17:08:36</t>
  </si>
  <si>
    <t>17:28:56</t>
  </si>
  <si>
    <t>11820575</t>
  </si>
  <si>
    <t>17:23:42</t>
  </si>
  <si>
    <t>17:54:45</t>
  </si>
  <si>
    <t>11820635</t>
  </si>
  <si>
    <t>22:46:30</t>
  </si>
  <si>
    <t>23:10:24</t>
  </si>
  <si>
    <t>11820455</t>
  </si>
  <si>
    <t>7:47:35</t>
  </si>
  <si>
    <t>8:15:16</t>
  </si>
  <si>
    <t>11820550</t>
  </si>
  <si>
    <t>15:14:50</t>
  </si>
  <si>
    <t>15:48:48</t>
  </si>
  <si>
    <t>11820552</t>
  </si>
  <si>
    <t>16:06:28</t>
  </si>
  <si>
    <t>16:35:43</t>
  </si>
  <si>
    <t>11820592</t>
  </si>
  <si>
    <t>19:53:07</t>
  </si>
  <si>
    <t>20:31:50</t>
  </si>
  <si>
    <t>11820454</t>
  </si>
  <si>
    <t>7:46:37</t>
  </si>
  <si>
    <t>8:08:38</t>
  </si>
  <si>
    <t>11820596</t>
  </si>
  <si>
    <t>20:46:22</t>
  </si>
  <si>
    <t>21:04:21</t>
  </si>
  <si>
    <t>11820500</t>
  </si>
  <si>
    <t>10:10:04</t>
  </si>
  <si>
    <t>10:35:06</t>
  </si>
  <si>
    <t>Weighing in week</t>
  </si>
  <si>
    <t>45.2022</t>
  </si>
  <si>
    <t>Entry Hours</t>
  </si>
  <si>
    <t>Daily Hours</t>
  </si>
  <si>
    <t>Daily Total Number of Chip Trucks by Hour</t>
  </si>
  <si>
    <t>Total Time</t>
  </si>
  <si>
    <t>Daily Average Number of Chip Trucks by Hour</t>
  </si>
  <si>
    <t>Daily Average Time of Weighing Chip Trucks by Hour</t>
  </si>
  <si>
    <t>Daily Average Time of Weighing Chip Trucks</t>
  </si>
  <si>
    <t>24:09:06</t>
  </si>
  <si>
    <t>Weekly Total Number of Chip Trucks by Hour</t>
  </si>
  <si>
    <t>Weekly Average Time of Weighing Chip Trucks by Hour</t>
  </si>
  <si>
    <t>Weekly Average Number of Chip Trucks by Hour</t>
  </si>
  <si>
    <t>Weekly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</si>
</sst>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49" fontId="2" fillId="4" borderId="5" xfId="5" applyNumberFormat="1" applyFill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4" borderId="0" xfId="0" applyNumberFormat="1" applyFill="1"/>
    <xf numFmtId="0" fontId="0" fillId="4" borderId="0" xfId="0" applyFill="1"/>
    <xf numFmtId="0" fontId="0" fillId="5" borderId="0" xfId="0" applyFill="1"/>
    <xf numFmtId="165" fontId="0" fillId="5" borderId="0" xfId="0" applyNumberFormat="1" applyFont="1" applyFill="1" applyBorder="1"/>
    <xf numFmtId="165" fontId="0" fillId="5" borderId="0" xfId="0" applyNumberFormat="1" applyFill="1"/>
    <xf numFmtId="0" fontId="0" fillId="6" borderId="0" xfId="0" applyFill="1"/>
    <xf numFmtId="49" fontId="2" fillId="7" borderId="6" xfId="5" applyNumberFormat="1" applyFill="1" applyBorder="1">
      <alignment horizontal="right" vertical="center"/>
    </xf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5"/>
  <sheetViews>
    <sheetView topLeftCell="K1" workbookViewId="0">
      <selection activeCell="S2" sqref="S2:T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7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2031</v>
      </c>
      <c r="K1" s="3" t="s">
        <v>7</v>
      </c>
      <c r="L1" s="3" t="s">
        <v>8</v>
      </c>
      <c r="M1" s="17" t="s">
        <v>2036</v>
      </c>
      <c r="N1" t="s">
        <v>2033</v>
      </c>
      <c r="P1" t="s">
        <v>2034</v>
      </c>
      <c r="Q1" t="s">
        <v>2041</v>
      </c>
      <c r="R1" t="s">
        <v>2043</v>
      </c>
      <c r="S1" s="26" t="s">
        <v>2042</v>
      </c>
      <c r="T1" t="s">
        <v>2044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8</v>
      </c>
      <c r="R2">
        <f>AVERAGE($Q$2:$Q$25)</f>
        <v>26.041666666666668</v>
      </c>
      <c r="S2" s="17">
        <f t="shared" ref="S2:S25" si="0">AVERAGEIF($N$2:$N$1200,  P2, $M$2:$M$1200)</f>
        <v>1.3324652777777777E-2</v>
      </c>
      <c r="T2" s="17">
        <f>AVERAGEIF($S$2:$S$25,"&lt;&gt; 0")</f>
        <v>2.0268926643084859E-2</v>
      </c>
    </row>
    <row r="3" spans="1:20" x14ac:dyDescent="0.25">
      <c r="A3" s="3" t="s">
        <v>380</v>
      </c>
      <c r="B3" s="9" t="s">
        <v>381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7</v>
      </c>
      <c r="R3">
        <f t="shared" ref="R3:R25" si="1">AVERAGE($Q$2:$Q$25)</f>
        <v>26.041666666666668</v>
      </c>
      <c r="S3" s="17">
        <f t="shared" si="0"/>
        <v>1.9770171957671962E-2</v>
      </c>
      <c r="T3" s="17">
        <f t="shared" ref="T3:T25" si="2">AVERAGEIF($S$2:$S$25,"&lt;&gt; 0")</f>
        <v>2.0268926643084859E-2</v>
      </c>
    </row>
    <row r="4" spans="1:20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9</v>
      </c>
      <c r="R4">
        <f t="shared" si="1"/>
        <v>26.041666666666668</v>
      </c>
      <c r="S4" s="17">
        <f t="shared" si="0"/>
        <v>1.4701646090534981E-2</v>
      </c>
      <c r="T4" s="17">
        <f t="shared" si="2"/>
        <v>2.0268926643084859E-2</v>
      </c>
    </row>
    <row r="5" spans="1:20" x14ac:dyDescent="0.25">
      <c r="A5" s="11"/>
      <c r="B5" s="12"/>
      <c r="C5" s="12"/>
      <c r="D5" s="12"/>
      <c r="E5" s="12"/>
      <c r="F5" s="12"/>
      <c r="G5" s="9" t="s">
        <v>759</v>
      </c>
      <c r="H5" s="9" t="s">
        <v>24</v>
      </c>
      <c r="I5" s="9" t="s">
        <v>452</v>
      </c>
      <c r="J5" s="3" t="s">
        <v>2032</v>
      </c>
      <c r="K5" s="13" t="s">
        <v>760</v>
      </c>
      <c r="L5" s="14" t="s">
        <v>761</v>
      </c>
      <c r="M5" s="17">
        <f t="shared" ref="M5:M66" si="3">L5-K5</f>
        <v>1.7986111111111147E-2</v>
      </c>
      <c r="N5">
        <f t="shared" ref="N5:N66" si="4">HOUR(K5)</f>
        <v>13</v>
      </c>
      <c r="P5">
        <v>3</v>
      </c>
      <c r="Q5">
        <f>COUNTIF(N:N,"3")</f>
        <v>25</v>
      </c>
      <c r="R5">
        <f t="shared" si="1"/>
        <v>26.041666666666668</v>
      </c>
      <c r="S5" s="17">
        <f t="shared" si="0"/>
        <v>1.5051851851851848E-2</v>
      </c>
      <c r="T5" s="17">
        <f t="shared" si="2"/>
        <v>2.0268926643084859E-2</v>
      </c>
    </row>
    <row r="6" spans="1:20" x14ac:dyDescent="0.25">
      <c r="A6" s="11"/>
      <c r="B6" s="12"/>
      <c r="C6" s="12"/>
      <c r="D6" s="12"/>
      <c r="E6" s="12"/>
      <c r="F6" s="12"/>
      <c r="G6" s="9" t="s">
        <v>762</v>
      </c>
      <c r="H6" s="9" t="s">
        <v>24</v>
      </c>
      <c r="I6" s="9" t="s">
        <v>452</v>
      </c>
      <c r="J6" s="3" t="s">
        <v>2032</v>
      </c>
      <c r="K6" s="13" t="s">
        <v>763</v>
      </c>
      <c r="L6" s="14" t="s">
        <v>764</v>
      </c>
      <c r="M6" s="17">
        <f t="shared" si="3"/>
        <v>1.9513888888888942E-2</v>
      </c>
      <c r="N6">
        <f t="shared" si="4"/>
        <v>14</v>
      </c>
      <c r="P6">
        <v>4</v>
      </c>
      <c r="Q6">
        <f>COUNTIF(N:N,"4")</f>
        <v>40</v>
      </c>
      <c r="R6">
        <f t="shared" si="1"/>
        <v>26.041666666666668</v>
      </c>
      <c r="S6" s="17">
        <f t="shared" si="0"/>
        <v>1.9042245370370366E-2</v>
      </c>
      <c r="T6" s="17">
        <f t="shared" si="2"/>
        <v>2.0268926643084859E-2</v>
      </c>
    </row>
    <row r="7" spans="1:20" x14ac:dyDescent="0.25">
      <c r="A7" s="11"/>
      <c r="B7" s="12"/>
      <c r="C7" s="12"/>
      <c r="D7" s="12"/>
      <c r="E7" s="12"/>
      <c r="F7" s="12"/>
      <c r="G7" s="9" t="s">
        <v>765</v>
      </c>
      <c r="H7" s="9" t="s">
        <v>24</v>
      </c>
      <c r="I7" s="9" t="s">
        <v>452</v>
      </c>
      <c r="J7" s="3" t="s">
        <v>2032</v>
      </c>
      <c r="K7" s="13" t="s">
        <v>766</v>
      </c>
      <c r="L7" s="14" t="s">
        <v>767</v>
      </c>
      <c r="M7" s="17">
        <f t="shared" si="3"/>
        <v>2.4490740740740868E-2</v>
      </c>
      <c r="N7">
        <f t="shared" si="4"/>
        <v>16</v>
      </c>
      <c r="P7">
        <v>5</v>
      </c>
      <c r="Q7">
        <f>COUNTIF(N:N,"5")</f>
        <v>33</v>
      </c>
      <c r="R7">
        <f t="shared" si="1"/>
        <v>26.041666666666668</v>
      </c>
      <c r="S7" s="17">
        <f t="shared" si="0"/>
        <v>1.8547278338945022E-2</v>
      </c>
      <c r="T7" s="17">
        <f t="shared" si="2"/>
        <v>2.0268926643084859E-2</v>
      </c>
    </row>
    <row r="8" spans="1:20" x14ac:dyDescent="0.25">
      <c r="A8" s="11"/>
      <c r="B8" s="12"/>
      <c r="C8" s="12"/>
      <c r="D8" s="12"/>
      <c r="E8" s="12"/>
      <c r="F8" s="12"/>
      <c r="G8" s="9" t="s">
        <v>874</v>
      </c>
      <c r="H8" s="9" t="s">
        <v>24</v>
      </c>
      <c r="I8" s="9" t="s">
        <v>875</v>
      </c>
      <c r="J8" s="3" t="s">
        <v>2032</v>
      </c>
      <c r="K8" s="13" t="s">
        <v>876</v>
      </c>
      <c r="L8" s="14" t="s">
        <v>877</v>
      </c>
      <c r="M8" s="17">
        <f t="shared" si="3"/>
        <v>2.0949074074074092E-2</v>
      </c>
      <c r="N8">
        <f t="shared" si="4"/>
        <v>8</v>
      </c>
      <c r="P8">
        <v>6</v>
      </c>
      <c r="Q8">
        <f>COUNTIF(N:N,"6")</f>
        <v>41</v>
      </c>
      <c r="R8">
        <f t="shared" si="1"/>
        <v>26.041666666666668</v>
      </c>
      <c r="S8" s="17">
        <f t="shared" si="0"/>
        <v>2.0063233965672982E-2</v>
      </c>
      <c r="T8" s="17">
        <f t="shared" si="2"/>
        <v>2.0268926643084859E-2</v>
      </c>
    </row>
    <row r="9" spans="1:20" x14ac:dyDescent="0.25">
      <c r="A9" s="11"/>
      <c r="B9" s="12"/>
      <c r="C9" s="12"/>
      <c r="D9" s="12"/>
      <c r="E9" s="12"/>
      <c r="F9" s="12"/>
      <c r="G9" s="9" t="s">
        <v>1274</v>
      </c>
      <c r="H9" s="9" t="s">
        <v>24</v>
      </c>
      <c r="I9" s="9" t="s">
        <v>1275</v>
      </c>
      <c r="J9" s="3" t="s">
        <v>2032</v>
      </c>
      <c r="K9" s="13" t="s">
        <v>1276</v>
      </c>
      <c r="L9" s="14" t="s">
        <v>1277</v>
      </c>
      <c r="M9" s="17">
        <f t="shared" si="3"/>
        <v>1.4884259259259291E-2</v>
      </c>
      <c r="N9">
        <f t="shared" si="4"/>
        <v>13</v>
      </c>
      <c r="P9">
        <v>7</v>
      </c>
      <c r="Q9">
        <f>COUNTIF(N:N,"7")</f>
        <v>45</v>
      </c>
      <c r="R9">
        <f t="shared" si="1"/>
        <v>26.041666666666668</v>
      </c>
      <c r="S9" s="17">
        <f t="shared" si="0"/>
        <v>1.9559670781893003E-2</v>
      </c>
      <c r="T9" s="17">
        <f t="shared" si="2"/>
        <v>2.0268926643084859E-2</v>
      </c>
    </row>
    <row r="10" spans="1:20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5"/>
      <c r="J10" s="6"/>
      <c r="K10" s="7"/>
      <c r="L10" s="8"/>
      <c r="P10">
        <v>8</v>
      </c>
      <c r="Q10">
        <f>COUNTIF(N:N,"8")</f>
        <v>43</v>
      </c>
      <c r="R10">
        <f t="shared" si="1"/>
        <v>26.041666666666668</v>
      </c>
      <c r="S10" s="17">
        <f t="shared" si="0"/>
        <v>2.1274224806201541E-2</v>
      </c>
      <c r="T10" s="17">
        <f t="shared" si="2"/>
        <v>2.0268926643084859E-2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382</v>
      </c>
      <c r="H11" s="9" t="s">
        <v>24</v>
      </c>
      <c r="I11" s="9" t="s">
        <v>18</v>
      </c>
      <c r="J11" s="3" t="s">
        <v>2032</v>
      </c>
      <c r="K11" s="13" t="s">
        <v>383</v>
      </c>
      <c r="L11" s="14" t="s">
        <v>384</v>
      </c>
      <c r="M11" s="17">
        <f t="shared" si="3"/>
        <v>2.3252314814814823E-2</v>
      </c>
      <c r="N11">
        <f t="shared" si="4"/>
        <v>7</v>
      </c>
      <c r="P11">
        <v>9</v>
      </c>
      <c r="Q11">
        <f>COUNTIF(N:N,"9")</f>
        <v>46</v>
      </c>
      <c r="R11">
        <f t="shared" si="1"/>
        <v>26.041666666666668</v>
      </c>
      <c r="S11" s="17">
        <f t="shared" si="0"/>
        <v>2.4349084138486309E-2</v>
      </c>
      <c r="T11" s="17">
        <f t="shared" si="2"/>
        <v>2.0268926643084859E-2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768</v>
      </c>
      <c r="H12" s="9" t="s">
        <v>24</v>
      </c>
      <c r="I12" s="9" t="s">
        <v>452</v>
      </c>
      <c r="J12" s="3" t="s">
        <v>2032</v>
      </c>
      <c r="K12" s="13" t="s">
        <v>769</v>
      </c>
      <c r="L12" s="14" t="s">
        <v>770</v>
      </c>
      <c r="M12" s="17">
        <f t="shared" si="3"/>
        <v>1.8356481481481446E-2</v>
      </c>
      <c r="N12">
        <f t="shared" si="4"/>
        <v>6</v>
      </c>
      <c r="P12">
        <v>10</v>
      </c>
      <c r="Q12">
        <f>COUNTIF(N:N,"10")</f>
        <v>59</v>
      </c>
      <c r="R12">
        <f t="shared" si="1"/>
        <v>26.041666666666668</v>
      </c>
      <c r="S12" s="17">
        <f t="shared" si="0"/>
        <v>2.6405955743879481E-2</v>
      </c>
      <c r="T12" s="17">
        <f t="shared" si="2"/>
        <v>2.0268926643084859E-2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771</v>
      </c>
      <c r="H13" s="9" t="s">
        <v>24</v>
      </c>
      <c r="I13" s="9" t="s">
        <v>452</v>
      </c>
      <c r="J13" s="3" t="s">
        <v>2032</v>
      </c>
      <c r="K13" s="13" t="s">
        <v>772</v>
      </c>
      <c r="L13" s="14" t="s">
        <v>773</v>
      </c>
      <c r="M13" s="17">
        <f t="shared" si="3"/>
        <v>2.5821759259259225E-2</v>
      </c>
      <c r="N13">
        <f t="shared" si="4"/>
        <v>15</v>
      </c>
      <c r="P13">
        <v>11</v>
      </c>
      <c r="Q13">
        <f>COUNTIF(N:N,"11")</f>
        <v>39</v>
      </c>
      <c r="R13">
        <f t="shared" si="1"/>
        <v>26.041666666666668</v>
      </c>
      <c r="S13" s="17">
        <f t="shared" si="0"/>
        <v>2.9228395061728387E-2</v>
      </c>
      <c r="T13" s="17">
        <f t="shared" si="2"/>
        <v>2.0268926643084859E-2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878</v>
      </c>
      <c r="H14" s="9" t="s">
        <v>24</v>
      </c>
      <c r="I14" s="9" t="s">
        <v>875</v>
      </c>
      <c r="J14" s="3" t="s">
        <v>2032</v>
      </c>
      <c r="K14" s="13" t="s">
        <v>879</v>
      </c>
      <c r="L14" s="14" t="s">
        <v>880</v>
      </c>
      <c r="M14" s="17">
        <f t="shared" si="3"/>
        <v>1.5162037037037002E-2</v>
      </c>
      <c r="N14">
        <f t="shared" si="4"/>
        <v>12</v>
      </c>
      <c r="P14">
        <v>12</v>
      </c>
      <c r="Q14">
        <f>COUNTIF(N:N,"12")</f>
        <v>44</v>
      </c>
      <c r="R14">
        <f t="shared" si="1"/>
        <v>26.041666666666668</v>
      </c>
      <c r="S14" s="17">
        <f t="shared" si="0"/>
        <v>2.7038878367003361E-2</v>
      </c>
      <c r="T14" s="17">
        <f t="shared" si="2"/>
        <v>2.0268926643084859E-2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1278</v>
      </c>
      <c r="H15" s="9" t="s">
        <v>24</v>
      </c>
      <c r="I15" s="9" t="s">
        <v>1275</v>
      </c>
      <c r="J15" s="3" t="s">
        <v>2032</v>
      </c>
      <c r="K15" s="13" t="s">
        <v>1279</v>
      </c>
      <c r="L15" s="14" t="s">
        <v>1280</v>
      </c>
      <c r="M15" s="17">
        <f t="shared" si="3"/>
        <v>2.1203703703703725E-2</v>
      </c>
      <c r="N15">
        <f t="shared" si="4"/>
        <v>15</v>
      </c>
      <c r="P15">
        <v>13</v>
      </c>
      <c r="Q15">
        <f>COUNTIF(N:N,"13")</f>
        <v>39</v>
      </c>
      <c r="R15">
        <f t="shared" si="1"/>
        <v>26.041666666666668</v>
      </c>
      <c r="S15" s="17">
        <f t="shared" si="0"/>
        <v>2.5462369420702746E-2</v>
      </c>
      <c r="T15" s="17">
        <f t="shared" si="2"/>
        <v>2.0268926643084859E-2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1679</v>
      </c>
      <c r="H16" s="9" t="s">
        <v>24</v>
      </c>
      <c r="I16" s="9" t="s">
        <v>1680</v>
      </c>
      <c r="J16" s="3" t="s">
        <v>2032</v>
      </c>
      <c r="K16" s="13" t="s">
        <v>1681</v>
      </c>
      <c r="L16" s="14" t="s">
        <v>1682</v>
      </c>
      <c r="M16" s="17">
        <f t="shared" si="3"/>
        <v>2.1863425925925939E-2</v>
      </c>
      <c r="N16">
        <f t="shared" si="4"/>
        <v>5</v>
      </c>
      <c r="P16">
        <v>14</v>
      </c>
      <c r="Q16">
        <f>COUNTIF(N:N,"14")</f>
        <v>27</v>
      </c>
      <c r="R16">
        <f t="shared" si="1"/>
        <v>26.041666666666668</v>
      </c>
      <c r="S16" s="17">
        <f t="shared" si="0"/>
        <v>2.1811556927297679E-2</v>
      </c>
      <c r="T16" s="17">
        <f t="shared" si="2"/>
        <v>2.0268926643084859E-2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1683</v>
      </c>
      <c r="H17" s="9" t="s">
        <v>24</v>
      </c>
      <c r="I17" s="9" t="s">
        <v>1680</v>
      </c>
      <c r="J17" s="3" t="s">
        <v>2032</v>
      </c>
      <c r="K17" s="13" t="s">
        <v>1684</v>
      </c>
      <c r="L17" s="14" t="s">
        <v>1685</v>
      </c>
      <c r="M17" s="17">
        <f t="shared" si="3"/>
        <v>2.8946759259259214E-2</v>
      </c>
      <c r="N17">
        <f t="shared" si="4"/>
        <v>9</v>
      </c>
      <c r="P17">
        <v>15</v>
      </c>
      <c r="Q17">
        <f>COUNTIF(N:N,"15")</f>
        <v>30</v>
      </c>
      <c r="R17">
        <f t="shared" si="1"/>
        <v>26.041666666666668</v>
      </c>
      <c r="S17" s="17">
        <f t="shared" si="0"/>
        <v>2.3971064814814827E-2</v>
      </c>
      <c r="T17" s="17">
        <f t="shared" si="2"/>
        <v>2.0268926643084859E-2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1686</v>
      </c>
      <c r="H18" s="9" t="s">
        <v>24</v>
      </c>
      <c r="I18" s="9" t="s">
        <v>1680</v>
      </c>
      <c r="J18" s="3" t="s">
        <v>2032</v>
      </c>
      <c r="K18" s="13" t="s">
        <v>1687</v>
      </c>
      <c r="L18" s="14" t="s">
        <v>1688</v>
      </c>
      <c r="M18" s="17">
        <f t="shared" si="3"/>
        <v>2.8761574074073981E-2</v>
      </c>
      <c r="N18">
        <f t="shared" si="4"/>
        <v>12</v>
      </c>
      <c r="P18">
        <v>16</v>
      </c>
      <c r="Q18">
        <f>COUNTIF(N:N,"16")</f>
        <v>10</v>
      </c>
      <c r="R18">
        <f t="shared" si="1"/>
        <v>26.041666666666668</v>
      </c>
      <c r="S18" s="17">
        <f t="shared" si="0"/>
        <v>1.8750000000000024E-2</v>
      </c>
      <c r="T18" s="17">
        <f t="shared" si="2"/>
        <v>2.0268926643084859E-2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1689</v>
      </c>
      <c r="H19" s="9" t="s">
        <v>24</v>
      </c>
      <c r="I19" s="9" t="s">
        <v>1680</v>
      </c>
      <c r="J19" s="3" t="s">
        <v>2032</v>
      </c>
      <c r="K19" s="13" t="s">
        <v>1690</v>
      </c>
      <c r="L19" s="14" t="s">
        <v>1691</v>
      </c>
      <c r="M19" s="17">
        <f t="shared" si="3"/>
        <v>1.5138888888888924E-2</v>
      </c>
      <c r="N19">
        <f t="shared" si="4"/>
        <v>13</v>
      </c>
      <c r="P19">
        <v>17</v>
      </c>
      <c r="Q19">
        <f>COUNTIF(N:N,"17")</f>
        <v>27</v>
      </c>
      <c r="R19">
        <f t="shared" si="1"/>
        <v>26.041666666666668</v>
      </c>
      <c r="S19" s="17">
        <f t="shared" si="0"/>
        <v>2.160022290809329E-2</v>
      </c>
      <c r="T19" s="17">
        <f t="shared" si="2"/>
        <v>2.0268926643084859E-2</v>
      </c>
    </row>
    <row r="20" spans="1:20" x14ac:dyDescent="0.25">
      <c r="A20" s="11"/>
      <c r="B20" s="12"/>
      <c r="C20" s="9" t="s">
        <v>334</v>
      </c>
      <c r="D20" s="9" t="s">
        <v>335</v>
      </c>
      <c r="E20" s="9" t="s">
        <v>335</v>
      </c>
      <c r="F20" s="9" t="s">
        <v>15</v>
      </c>
      <c r="G20" s="10" t="s">
        <v>12</v>
      </c>
      <c r="H20" s="5"/>
      <c r="I20" s="5"/>
      <c r="J20" s="6"/>
      <c r="K20" s="7"/>
      <c r="L20" s="8"/>
      <c r="P20">
        <v>18</v>
      </c>
      <c r="Q20">
        <f>COUNTIF(N:N,"18")</f>
        <v>14</v>
      </c>
      <c r="R20">
        <f t="shared" si="1"/>
        <v>26.041666666666668</v>
      </c>
      <c r="S20" s="17">
        <f t="shared" si="0"/>
        <v>2.755539021164025E-2</v>
      </c>
      <c r="T20" s="17">
        <f t="shared" si="2"/>
        <v>2.0268926643084859E-2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774</v>
      </c>
      <c r="H21" s="9" t="s">
        <v>24</v>
      </c>
      <c r="I21" s="9" t="s">
        <v>452</v>
      </c>
      <c r="J21" s="3" t="s">
        <v>2032</v>
      </c>
      <c r="K21" s="13" t="s">
        <v>775</v>
      </c>
      <c r="L21" s="14" t="s">
        <v>776</v>
      </c>
      <c r="M21" s="17">
        <f t="shared" si="3"/>
        <v>2.2187500000000027E-2</v>
      </c>
      <c r="N21">
        <f t="shared" si="4"/>
        <v>9</v>
      </c>
      <c r="P21">
        <v>19</v>
      </c>
      <c r="Q21">
        <f>COUNTIF(N:N,"19")</f>
        <v>8</v>
      </c>
      <c r="R21">
        <f t="shared" si="1"/>
        <v>26.041666666666668</v>
      </c>
      <c r="S21" s="17">
        <f t="shared" si="0"/>
        <v>2.0868055555555556E-2</v>
      </c>
      <c r="T21" s="17">
        <f t="shared" si="2"/>
        <v>2.0268926643084859E-2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1692</v>
      </c>
      <c r="H22" s="9" t="s">
        <v>17</v>
      </c>
      <c r="I22" s="9" t="s">
        <v>1680</v>
      </c>
      <c r="J22" s="3" t="s">
        <v>2032</v>
      </c>
      <c r="K22" s="13" t="s">
        <v>1693</v>
      </c>
      <c r="L22" s="14" t="s">
        <v>1694</v>
      </c>
      <c r="M22" s="17">
        <f t="shared" si="3"/>
        <v>2.4421296296296247E-2</v>
      </c>
      <c r="N22">
        <f t="shared" si="4"/>
        <v>8</v>
      </c>
      <c r="P22">
        <v>20</v>
      </c>
      <c r="Q22">
        <f>COUNTIF(N:N,"20")</f>
        <v>14</v>
      </c>
      <c r="R22">
        <f t="shared" si="1"/>
        <v>26.041666666666668</v>
      </c>
      <c r="S22" s="17">
        <f t="shared" si="0"/>
        <v>1.4962797619047594E-2</v>
      </c>
      <c r="T22" s="17">
        <f t="shared" si="2"/>
        <v>2.0268926643084859E-2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1695</v>
      </c>
      <c r="H23" s="9" t="s">
        <v>24</v>
      </c>
      <c r="I23" s="9" t="s">
        <v>1680</v>
      </c>
      <c r="J23" s="3" t="s">
        <v>2032</v>
      </c>
      <c r="K23" s="13" t="s">
        <v>1696</v>
      </c>
      <c r="L23" s="14" t="s">
        <v>1697</v>
      </c>
      <c r="M23" s="17">
        <f t="shared" si="3"/>
        <v>1.6307870370370292E-2</v>
      </c>
      <c r="N23">
        <f t="shared" si="4"/>
        <v>13</v>
      </c>
      <c r="P23">
        <v>21</v>
      </c>
      <c r="Q23">
        <f>COUNTIF(N:N,"21")</f>
        <v>7</v>
      </c>
      <c r="R23">
        <f t="shared" si="1"/>
        <v>26.041666666666668</v>
      </c>
      <c r="S23" s="17">
        <f t="shared" si="0"/>
        <v>1.4576719576719592E-2</v>
      </c>
      <c r="T23" s="17">
        <f t="shared" si="2"/>
        <v>2.0268926643084859E-2</v>
      </c>
    </row>
    <row r="24" spans="1:20" x14ac:dyDescent="0.25">
      <c r="A24" s="11"/>
      <c r="B24" s="12"/>
      <c r="C24" s="9" t="s">
        <v>57</v>
      </c>
      <c r="D24" s="9" t="s">
        <v>58</v>
      </c>
      <c r="E24" s="9" t="s">
        <v>58</v>
      </c>
      <c r="F24" s="9" t="s">
        <v>15</v>
      </c>
      <c r="G24" s="10" t="s">
        <v>12</v>
      </c>
      <c r="H24" s="5"/>
      <c r="I24" s="5"/>
      <c r="J24" s="6"/>
      <c r="K24" s="7"/>
      <c r="L24" s="8"/>
      <c r="P24">
        <v>22</v>
      </c>
      <c r="Q24">
        <f>COUNTIF(N:N,"22")</f>
        <v>6</v>
      </c>
      <c r="R24">
        <f t="shared" si="1"/>
        <v>26.041666666666668</v>
      </c>
      <c r="S24" s="17">
        <f t="shared" si="0"/>
        <v>1.3744212962962984E-2</v>
      </c>
      <c r="T24" s="17">
        <f t="shared" si="2"/>
        <v>2.0268926643084859E-2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385</v>
      </c>
      <c r="H25" s="9" t="s">
        <v>24</v>
      </c>
      <c r="I25" s="9" t="s">
        <v>18</v>
      </c>
      <c r="J25" s="3" t="s">
        <v>2032</v>
      </c>
      <c r="K25" s="13" t="s">
        <v>386</v>
      </c>
      <c r="L25" s="14" t="s">
        <v>387</v>
      </c>
      <c r="M25" s="17">
        <f t="shared" si="3"/>
        <v>1.7060185185185262E-2</v>
      </c>
      <c r="N25">
        <f t="shared" si="4"/>
        <v>17</v>
      </c>
      <c r="P25">
        <v>23</v>
      </c>
      <c r="Q25">
        <f>COUNTIF(N:N,"23")</f>
        <v>4</v>
      </c>
      <c r="R25">
        <f t="shared" si="1"/>
        <v>26.041666666666668</v>
      </c>
      <c r="S25" s="17">
        <f t="shared" si="0"/>
        <v>1.4794560185185185E-2</v>
      </c>
      <c r="T25" s="17">
        <f t="shared" si="2"/>
        <v>2.0268926643084859E-2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777</v>
      </c>
      <c r="H26" s="9" t="s">
        <v>24</v>
      </c>
      <c r="I26" s="9" t="s">
        <v>452</v>
      </c>
      <c r="J26" s="3" t="s">
        <v>2032</v>
      </c>
      <c r="K26" s="13" t="s">
        <v>778</v>
      </c>
      <c r="L26" s="14" t="s">
        <v>779</v>
      </c>
      <c r="M26" s="17">
        <f t="shared" si="3"/>
        <v>1.349537037037038E-2</v>
      </c>
      <c r="N26">
        <f t="shared" si="4"/>
        <v>3</v>
      </c>
    </row>
    <row r="27" spans="1:20" x14ac:dyDescent="0.25">
      <c r="A27" s="11"/>
      <c r="B27" s="12"/>
      <c r="C27" s="12"/>
      <c r="D27" s="12"/>
      <c r="E27" s="12"/>
      <c r="F27" s="12"/>
      <c r="G27" s="9" t="s">
        <v>780</v>
      </c>
      <c r="H27" s="9" t="s">
        <v>24</v>
      </c>
      <c r="I27" s="9" t="s">
        <v>452</v>
      </c>
      <c r="J27" s="3" t="s">
        <v>2032</v>
      </c>
      <c r="K27" s="13" t="s">
        <v>781</v>
      </c>
      <c r="L27" s="14" t="s">
        <v>782</v>
      </c>
      <c r="M27" s="17">
        <f t="shared" si="3"/>
        <v>1.9421296296296298E-2</v>
      </c>
      <c r="N27">
        <f t="shared" si="4"/>
        <v>4</v>
      </c>
    </row>
    <row r="28" spans="1:20" x14ac:dyDescent="0.25">
      <c r="A28" s="11"/>
      <c r="B28" s="12"/>
      <c r="C28" s="12"/>
      <c r="D28" s="12"/>
      <c r="E28" s="12"/>
      <c r="F28" s="12"/>
      <c r="G28" s="9" t="s">
        <v>783</v>
      </c>
      <c r="H28" s="9" t="s">
        <v>24</v>
      </c>
      <c r="I28" s="9" t="s">
        <v>452</v>
      </c>
      <c r="J28" s="3" t="s">
        <v>2032</v>
      </c>
      <c r="K28" s="13" t="s">
        <v>784</v>
      </c>
      <c r="L28" s="14" t="s">
        <v>785</v>
      </c>
      <c r="M28" s="17">
        <f t="shared" si="3"/>
        <v>2.4409722222222235E-2</v>
      </c>
      <c r="N28">
        <f t="shared" si="4"/>
        <v>4</v>
      </c>
      <c r="P28" s="13" t="s">
        <v>694</v>
      </c>
      <c r="Q28" s="27" t="s">
        <v>695</v>
      </c>
      <c r="R28" s="17">
        <f t="shared" ref="R28" si="5">Q28-P28</f>
        <v>9.6412037037037004E-3</v>
      </c>
      <c r="S28">
        <v>0</v>
      </c>
    </row>
    <row r="29" spans="1:20" x14ac:dyDescent="0.25">
      <c r="A29" s="11"/>
      <c r="B29" s="12"/>
      <c r="C29" s="12"/>
      <c r="D29" s="12"/>
      <c r="E29" s="12"/>
      <c r="F29" s="12"/>
      <c r="G29" s="9" t="s">
        <v>786</v>
      </c>
      <c r="H29" s="9" t="s">
        <v>24</v>
      </c>
      <c r="I29" s="9" t="s">
        <v>452</v>
      </c>
      <c r="J29" s="3" t="s">
        <v>2032</v>
      </c>
      <c r="K29" s="13" t="s">
        <v>787</v>
      </c>
      <c r="L29" s="14" t="s">
        <v>788</v>
      </c>
      <c r="M29" s="17">
        <f t="shared" si="3"/>
        <v>1.86574074074074E-2</v>
      </c>
      <c r="N29">
        <f t="shared" si="4"/>
        <v>4</v>
      </c>
      <c r="P29" s="13" t="s">
        <v>343</v>
      </c>
      <c r="Q29" s="14" t="s">
        <v>344</v>
      </c>
      <c r="R29" s="17">
        <f t="shared" ref="R29:R35" si="6">Q29-P29</f>
        <v>1.3761574074074079E-2</v>
      </c>
      <c r="S29">
        <v>0</v>
      </c>
    </row>
    <row r="30" spans="1:20" x14ac:dyDescent="0.25">
      <c r="A30" s="11"/>
      <c r="B30" s="12"/>
      <c r="C30" s="12"/>
      <c r="D30" s="12"/>
      <c r="E30" s="12"/>
      <c r="F30" s="12"/>
      <c r="G30" s="9" t="s">
        <v>789</v>
      </c>
      <c r="H30" s="9" t="s">
        <v>24</v>
      </c>
      <c r="I30" s="9" t="s">
        <v>452</v>
      </c>
      <c r="J30" s="3" t="s">
        <v>2032</v>
      </c>
      <c r="K30" s="13" t="s">
        <v>790</v>
      </c>
      <c r="L30" s="14" t="s">
        <v>791</v>
      </c>
      <c r="M30" s="17">
        <f t="shared" si="3"/>
        <v>2.3321759259259278E-2</v>
      </c>
      <c r="N30">
        <f t="shared" si="4"/>
        <v>5</v>
      </c>
      <c r="P30" s="13" t="s">
        <v>700</v>
      </c>
      <c r="Q30" s="14" t="s">
        <v>701</v>
      </c>
      <c r="R30" s="17">
        <f t="shared" si="6"/>
        <v>1.396990740740741E-2</v>
      </c>
      <c r="S30">
        <v>0</v>
      </c>
    </row>
    <row r="31" spans="1:20" x14ac:dyDescent="0.25">
      <c r="A31" s="11"/>
      <c r="B31" s="12"/>
      <c r="C31" s="12"/>
      <c r="D31" s="12"/>
      <c r="E31" s="12"/>
      <c r="F31" s="12"/>
      <c r="G31" s="9" t="s">
        <v>792</v>
      </c>
      <c r="H31" s="9" t="s">
        <v>24</v>
      </c>
      <c r="I31" s="9" t="s">
        <v>452</v>
      </c>
      <c r="J31" s="3" t="s">
        <v>2032</v>
      </c>
      <c r="K31" s="13" t="s">
        <v>793</v>
      </c>
      <c r="L31" s="14" t="s">
        <v>794</v>
      </c>
      <c r="M31" s="17">
        <f t="shared" si="3"/>
        <v>1.2638888888888866E-2</v>
      </c>
      <c r="N31">
        <f t="shared" si="4"/>
        <v>21</v>
      </c>
      <c r="P31" s="13" t="s">
        <v>885</v>
      </c>
      <c r="Q31" s="27" t="s">
        <v>886</v>
      </c>
      <c r="R31" s="17">
        <f t="shared" si="6"/>
        <v>1.6840277777777777E-2</v>
      </c>
      <c r="S31">
        <v>0</v>
      </c>
    </row>
    <row r="32" spans="1:20" x14ac:dyDescent="0.25">
      <c r="A32" s="11"/>
      <c r="B32" s="12"/>
      <c r="C32" s="12"/>
      <c r="D32" s="12"/>
      <c r="E32" s="12"/>
      <c r="F32" s="12"/>
      <c r="G32" s="9" t="s">
        <v>881</v>
      </c>
      <c r="H32" s="9" t="s">
        <v>24</v>
      </c>
      <c r="I32" s="9" t="s">
        <v>875</v>
      </c>
      <c r="J32" s="3" t="s">
        <v>2032</v>
      </c>
      <c r="K32" s="13" t="s">
        <v>882</v>
      </c>
      <c r="L32" s="14" t="s">
        <v>883</v>
      </c>
      <c r="M32" s="17">
        <f t="shared" si="3"/>
        <v>1.2708333333333321E-2</v>
      </c>
      <c r="N32">
        <f t="shared" si="4"/>
        <v>17</v>
      </c>
      <c r="P32" s="13" t="s">
        <v>1018</v>
      </c>
      <c r="Q32" s="27" t="s">
        <v>1019</v>
      </c>
      <c r="R32" s="17">
        <f t="shared" si="6"/>
        <v>1.0567129629629628E-2</v>
      </c>
      <c r="S32">
        <v>0</v>
      </c>
    </row>
    <row r="33" spans="1:19" x14ac:dyDescent="0.25">
      <c r="A33" s="11"/>
      <c r="B33" s="12"/>
      <c r="C33" s="12"/>
      <c r="D33" s="12"/>
      <c r="E33" s="12"/>
      <c r="F33" s="12"/>
      <c r="G33" s="9" t="s">
        <v>1281</v>
      </c>
      <c r="H33" s="9" t="s">
        <v>24</v>
      </c>
      <c r="I33" s="9" t="s">
        <v>1275</v>
      </c>
      <c r="J33" s="3" t="s">
        <v>2032</v>
      </c>
      <c r="K33" s="13" t="s">
        <v>1282</v>
      </c>
      <c r="L33" s="14" t="s">
        <v>1283</v>
      </c>
      <c r="M33" s="17">
        <f t="shared" si="3"/>
        <v>2.0393518518518533E-2</v>
      </c>
      <c r="N33">
        <f t="shared" si="4"/>
        <v>3</v>
      </c>
      <c r="P33" s="13" t="s">
        <v>1199</v>
      </c>
      <c r="Q33" s="14" t="s">
        <v>1200</v>
      </c>
      <c r="R33" s="17">
        <f t="shared" si="6"/>
        <v>1.1504629629629629E-2</v>
      </c>
      <c r="S33">
        <v>0</v>
      </c>
    </row>
    <row r="34" spans="1:19" x14ac:dyDescent="0.25">
      <c r="A34" s="11"/>
      <c r="B34" s="12"/>
      <c r="C34" s="12"/>
      <c r="D34" s="12"/>
      <c r="E34" s="12"/>
      <c r="F34" s="12"/>
      <c r="G34" s="9" t="s">
        <v>1284</v>
      </c>
      <c r="H34" s="9" t="s">
        <v>24</v>
      </c>
      <c r="I34" s="9" t="s">
        <v>1275</v>
      </c>
      <c r="J34" s="3" t="s">
        <v>2032</v>
      </c>
      <c r="K34" s="13" t="s">
        <v>1285</v>
      </c>
      <c r="L34" s="14" t="s">
        <v>1286</v>
      </c>
      <c r="M34" s="17">
        <f t="shared" si="3"/>
        <v>2.3449074074074067E-2</v>
      </c>
      <c r="N34">
        <f t="shared" si="4"/>
        <v>4</v>
      </c>
      <c r="P34" s="13" t="s">
        <v>1596</v>
      </c>
      <c r="Q34" s="14" t="s">
        <v>1597</v>
      </c>
      <c r="R34" s="17">
        <f t="shared" si="6"/>
        <v>1.396990740740741E-2</v>
      </c>
      <c r="S34">
        <v>0</v>
      </c>
    </row>
    <row r="35" spans="1:19" x14ac:dyDescent="0.25">
      <c r="A35" s="11"/>
      <c r="B35" s="12"/>
      <c r="C35" s="12"/>
      <c r="D35" s="12"/>
      <c r="E35" s="12"/>
      <c r="F35" s="12"/>
      <c r="G35" s="9" t="s">
        <v>1287</v>
      </c>
      <c r="H35" s="9" t="s">
        <v>24</v>
      </c>
      <c r="I35" s="9" t="s">
        <v>1275</v>
      </c>
      <c r="J35" s="3" t="s">
        <v>2032</v>
      </c>
      <c r="K35" s="13" t="s">
        <v>1288</v>
      </c>
      <c r="L35" s="14" t="s">
        <v>1289</v>
      </c>
      <c r="M35" s="17">
        <f t="shared" si="3"/>
        <v>1.2453703703703689E-2</v>
      </c>
      <c r="N35">
        <f t="shared" si="4"/>
        <v>21</v>
      </c>
      <c r="P35" s="13" t="s">
        <v>1888</v>
      </c>
      <c r="Q35" s="27" t="s">
        <v>1889</v>
      </c>
      <c r="R35" s="17">
        <f t="shared" si="6"/>
        <v>1.6342592592592586E-2</v>
      </c>
      <c r="S35">
        <v>0</v>
      </c>
    </row>
    <row r="36" spans="1:19" x14ac:dyDescent="0.25">
      <c r="A36" s="11"/>
      <c r="B36" s="12"/>
      <c r="C36" s="12"/>
      <c r="D36" s="12"/>
      <c r="E36" s="12"/>
      <c r="F36" s="12"/>
      <c r="G36" s="9" t="s">
        <v>1988</v>
      </c>
      <c r="H36" s="9" t="s">
        <v>24</v>
      </c>
      <c r="I36" s="9" t="s">
        <v>1989</v>
      </c>
      <c r="J36" s="3" t="s">
        <v>2032</v>
      </c>
      <c r="K36" s="13" t="s">
        <v>1990</v>
      </c>
      <c r="L36" s="14" t="s">
        <v>1991</v>
      </c>
      <c r="M36" s="17">
        <f t="shared" si="3"/>
        <v>2.8287037037036944E-2</v>
      </c>
      <c r="N36">
        <f t="shared" si="4"/>
        <v>17</v>
      </c>
    </row>
    <row r="37" spans="1:19" x14ac:dyDescent="0.25">
      <c r="A37" s="11"/>
      <c r="B37" s="12"/>
      <c r="C37" s="9" t="s">
        <v>388</v>
      </c>
      <c r="D37" s="9" t="s">
        <v>389</v>
      </c>
      <c r="E37" s="9" t="s">
        <v>389</v>
      </c>
      <c r="F37" s="9" t="s">
        <v>15</v>
      </c>
      <c r="G37" s="10" t="s">
        <v>12</v>
      </c>
      <c r="H37" s="5"/>
      <c r="I37" s="5"/>
      <c r="J37" s="6"/>
      <c r="K37" s="7"/>
      <c r="L37" s="8"/>
    </row>
    <row r="38" spans="1:19" x14ac:dyDescent="0.25">
      <c r="A38" s="11"/>
      <c r="B38" s="12"/>
      <c r="C38" s="12"/>
      <c r="D38" s="12"/>
      <c r="E38" s="12"/>
      <c r="F38" s="12"/>
      <c r="G38" s="9" t="s">
        <v>390</v>
      </c>
      <c r="H38" s="9" t="s">
        <v>24</v>
      </c>
      <c r="I38" s="9" t="s">
        <v>18</v>
      </c>
      <c r="J38" s="3" t="s">
        <v>2032</v>
      </c>
      <c r="K38" s="13" t="s">
        <v>391</v>
      </c>
      <c r="L38" s="14" t="s">
        <v>392</v>
      </c>
      <c r="M38" s="17">
        <f t="shared" si="3"/>
        <v>2.96643518518519E-2</v>
      </c>
      <c r="N38">
        <f t="shared" si="4"/>
        <v>18</v>
      </c>
      <c r="P38" s="13" t="s">
        <v>1059</v>
      </c>
      <c r="Q38" s="14" t="s">
        <v>1060</v>
      </c>
      <c r="R38" s="17">
        <f t="shared" ref="R38:R41" si="7">Q38-P38</f>
        <v>1.56018518518517E-2</v>
      </c>
      <c r="S38">
        <f t="shared" ref="S38:S41" si="8">HOUR(P38)</f>
        <v>23</v>
      </c>
    </row>
    <row r="39" spans="1:19" x14ac:dyDescent="0.25">
      <c r="A39" s="11"/>
      <c r="B39" s="12"/>
      <c r="C39" s="12"/>
      <c r="D39" s="12"/>
      <c r="E39" s="12"/>
      <c r="F39" s="12"/>
      <c r="G39" s="9" t="s">
        <v>393</v>
      </c>
      <c r="H39" s="9" t="s">
        <v>24</v>
      </c>
      <c r="I39" s="9" t="s">
        <v>18</v>
      </c>
      <c r="J39" s="3" t="s">
        <v>2032</v>
      </c>
      <c r="K39" s="13" t="s">
        <v>394</v>
      </c>
      <c r="L39" s="14" t="s">
        <v>395</v>
      </c>
      <c r="M39" s="17">
        <f t="shared" si="3"/>
        <v>1.8900462962962994E-2</v>
      </c>
      <c r="N39">
        <f t="shared" si="4"/>
        <v>20</v>
      </c>
      <c r="P39" s="13" t="s">
        <v>1662</v>
      </c>
      <c r="Q39" s="14" t="s">
        <v>1663</v>
      </c>
      <c r="R39" s="17">
        <f t="shared" si="7"/>
        <v>1.4155092592592622E-2</v>
      </c>
      <c r="S39">
        <f t="shared" si="8"/>
        <v>23</v>
      </c>
    </row>
    <row r="40" spans="1:19" x14ac:dyDescent="0.25">
      <c r="A40" s="11"/>
      <c r="B40" s="12"/>
      <c r="C40" s="12"/>
      <c r="D40" s="12"/>
      <c r="E40" s="12"/>
      <c r="F40" s="12"/>
      <c r="G40" s="9" t="s">
        <v>795</v>
      </c>
      <c r="H40" s="9" t="s">
        <v>24</v>
      </c>
      <c r="I40" s="9" t="s">
        <v>452</v>
      </c>
      <c r="J40" s="3" t="s">
        <v>2032</v>
      </c>
      <c r="K40" s="13" t="s">
        <v>796</v>
      </c>
      <c r="L40" s="14" t="s">
        <v>797</v>
      </c>
      <c r="M40" s="17">
        <f t="shared" si="3"/>
        <v>3.8564814814814719E-2</v>
      </c>
      <c r="N40">
        <f t="shared" si="4"/>
        <v>11</v>
      </c>
      <c r="P40" s="13" t="s">
        <v>1906</v>
      </c>
      <c r="Q40" s="14" t="s">
        <v>1907</v>
      </c>
      <c r="R40" s="17">
        <f t="shared" si="7"/>
        <v>1.5856481481481444E-2</v>
      </c>
      <c r="S40">
        <f t="shared" si="8"/>
        <v>23</v>
      </c>
    </row>
    <row r="41" spans="1:19" x14ac:dyDescent="0.25">
      <c r="A41" s="11"/>
      <c r="B41" s="12"/>
      <c r="C41" s="12"/>
      <c r="D41" s="12"/>
      <c r="E41" s="12"/>
      <c r="F41" s="12"/>
      <c r="G41" s="9" t="s">
        <v>884</v>
      </c>
      <c r="H41" s="9" t="s">
        <v>24</v>
      </c>
      <c r="I41" s="9" t="s">
        <v>875</v>
      </c>
      <c r="J41" s="3" t="s">
        <v>2032</v>
      </c>
      <c r="K41" s="19" t="s">
        <v>885</v>
      </c>
      <c r="L41" s="20" t="s">
        <v>886</v>
      </c>
      <c r="M41" s="21">
        <f t="shared" si="3"/>
        <v>1.6840277777777777E-2</v>
      </c>
      <c r="N41" s="22">
        <v>0</v>
      </c>
      <c r="P41" s="13" t="s">
        <v>1909</v>
      </c>
      <c r="Q41" s="27" t="s">
        <v>2040</v>
      </c>
      <c r="R41" s="17">
        <f t="shared" si="7"/>
        <v>1.3564814814814974E-2</v>
      </c>
      <c r="S41">
        <f t="shared" si="8"/>
        <v>23</v>
      </c>
    </row>
    <row r="42" spans="1:19" x14ac:dyDescent="0.25">
      <c r="A42" s="11"/>
      <c r="B42" s="12"/>
      <c r="C42" s="9" t="s">
        <v>170</v>
      </c>
      <c r="D42" s="9" t="s">
        <v>171</v>
      </c>
      <c r="E42" s="10" t="s">
        <v>12</v>
      </c>
      <c r="F42" s="5"/>
      <c r="G42" s="5"/>
      <c r="H42" s="5"/>
      <c r="I42" s="5"/>
      <c r="J42" s="6"/>
      <c r="K42" s="7"/>
      <c r="L42" s="8"/>
    </row>
    <row r="43" spans="1:19" x14ac:dyDescent="0.25">
      <c r="A43" s="11"/>
      <c r="B43" s="12"/>
      <c r="C43" s="12"/>
      <c r="D43" s="12"/>
      <c r="E43" s="9" t="s">
        <v>172</v>
      </c>
      <c r="F43" s="9" t="s">
        <v>15</v>
      </c>
      <c r="G43" s="10" t="s">
        <v>12</v>
      </c>
      <c r="H43" s="5"/>
      <c r="I43" s="5"/>
      <c r="J43" s="6"/>
      <c r="K43" s="7"/>
      <c r="L43" s="8"/>
    </row>
    <row r="44" spans="1:19" x14ac:dyDescent="0.25">
      <c r="A44" s="11"/>
      <c r="B44" s="12"/>
      <c r="C44" s="12"/>
      <c r="D44" s="12"/>
      <c r="E44" s="12"/>
      <c r="F44" s="12"/>
      <c r="G44" s="9" t="s">
        <v>396</v>
      </c>
      <c r="H44" s="9" t="s">
        <v>17</v>
      </c>
      <c r="I44" s="9" t="s">
        <v>18</v>
      </c>
      <c r="J44" s="3" t="s">
        <v>2032</v>
      </c>
      <c r="K44" s="13" t="s">
        <v>397</v>
      </c>
      <c r="L44" s="14" t="s">
        <v>398</v>
      </c>
      <c r="M44" s="17">
        <f t="shared" si="3"/>
        <v>1.2731481481481399E-2</v>
      </c>
      <c r="N44">
        <f t="shared" si="4"/>
        <v>20</v>
      </c>
    </row>
    <row r="45" spans="1:19" x14ac:dyDescent="0.25">
      <c r="A45" s="11"/>
      <c r="B45" s="12"/>
      <c r="C45" s="12"/>
      <c r="D45" s="12"/>
      <c r="E45" s="12"/>
      <c r="F45" s="12"/>
      <c r="G45" s="9" t="s">
        <v>798</v>
      </c>
      <c r="H45" s="9" t="s">
        <v>17</v>
      </c>
      <c r="I45" s="9" t="s">
        <v>452</v>
      </c>
      <c r="J45" s="3" t="s">
        <v>2032</v>
      </c>
      <c r="K45" s="13" t="s">
        <v>799</v>
      </c>
      <c r="L45" s="14" t="s">
        <v>800</v>
      </c>
      <c r="M45" s="17">
        <f t="shared" si="3"/>
        <v>1.5810185185185177E-2</v>
      </c>
      <c r="N45">
        <f t="shared" si="4"/>
        <v>3</v>
      </c>
    </row>
    <row r="46" spans="1:19" x14ac:dyDescent="0.25">
      <c r="A46" s="11"/>
      <c r="B46" s="12"/>
      <c r="C46" s="12"/>
      <c r="D46" s="12"/>
      <c r="E46" s="12"/>
      <c r="F46" s="12"/>
      <c r="G46" s="9" t="s">
        <v>801</v>
      </c>
      <c r="H46" s="9" t="s">
        <v>17</v>
      </c>
      <c r="I46" s="9" t="s">
        <v>452</v>
      </c>
      <c r="J46" s="3" t="s">
        <v>2032</v>
      </c>
      <c r="K46" s="13" t="s">
        <v>802</v>
      </c>
      <c r="L46" s="14" t="s">
        <v>803</v>
      </c>
      <c r="M46" s="17">
        <f t="shared" si="3"/>
        <v>1.7673611111111098E-2</v>
      </c>
      <c r="N46">
        <f t="shared" si="4"/>
        <v>10</v>
      </c>
    </row>
    <row r="47" spans="1:19" x14ac:dyDescent="0.25">
      <c r="A47" s="11"/>
      <c r="B47" s="12"/>
      <c r="C47" s="12"/>
      <c r="D47" s="12"/>
      <c r="E47" s="12"/>
      <c r="F47" s="12"/>
      <c r="G47" s="9" t="s">
        <v>804</v>
      </c>
      <c r="H47" s="9" t="s">
        <v>17</v>
      </c>
      <c r="I47" s="9" t="s">
        <v>452</v>
      </c>
      <c r="J47" s="3" t="s">
        <v>2032</v>
      </c>
      <c r="K47" s="13" t="s">
        <v>805</v>
      </c>
      <c r="L47" s="14" t="s">
        <v>806</v>
      </c>
      <c r="M47" s="17">
        <f t="shared" si="3"/>
        <v>3.0914351851851984E-2</v>
      </c>
      <c r="N47">
        <f t="shared" si="4"/>
        <v>15</v>
      </c>
    </row>
    <row r="48" spans="1:19" x14ac:dyDescent="0.25">
      <c r="A48" s="11"/>
      <c r="B48" s="12"/>
      <c r="C48" s="12"/>
      <c r="D48" s="12"/>
      <c r="E48" s="12"/>
      <c r="F48" s="12"/>
      <c r="G48" s="9" t="s">
        <v>807</v>
      </c>
      <c r="H48" s="9" t="s">
        <v>17</v>
      </c>
      <c r="I48" s="9" t="s">
        <v>452</v>
      </c>
      <c r="J48" s="3" t="s">
        <v>2032</v>
      </c>
      <c r="K48" s="13" t="s">
        <v>808</v>
      </c>
      <c r="L48" s="14" t="s">
        <v>809</v>
      </c>
      <c r="M48" s="17">
        <f t="shared" si="3"/>
        <v>1.503472222222213E-2</v>
      </c>
      <c r="N48">
        <f t="shared" si="4"/>
        <v>17</v>
      </c>
    </row>
    <row r="49" spans="1:14" x14ac:dyDescent="0.25">
      <c r="A49" s="11"/>
      <c r="B49" s="12"/>
      <c r="C49" s="12"/>
      <c r="D49" s="12"/>
      <c r="E49" s="12"/>
      <c r="F49" s="12"/>
      <c r="G49" s="9" t="s">
        <v>810</v>
      </c>
      <c r="H49" s="9" t="s">
        <v>17</v>
      </c>
      <c r="I49" s="9" t="s">
        <v>452</v>
      </c>
      <c r="J49" s="3" t="s">
        <v>2032</v>
      </c>
      <c r="K49" s="13" t="s">
        <v>811</v>
      </c>
      <c r="L49" s="14" t="s">
        <v>812</v>
      </c>
      <c r="M49" s="17">
        <f t="shared" si="3"/>
        <v>2.9374999999999929E-2</v>
      </c>
      <c r="N49">
        <f t="shared" si="4"/>
        <v>19</v>
      </c>
    </row>
    <row r="50" spans="1:14" x14ac:dyDescent="0.25">
      <c r="A50" s="11"/>
      <c r="B50" s="12"/>
      <c r="C50" s="12"/>
      <c r="D50" s="12"/>
      <c r="E50" s="12"/>
      <c r="F50" s="12"/>
      <c r="G50" s="9" t="s">
        <v>887</v>
      </c>
      <c r="H50" s="9" t="s">
        <v>17</v>
      </c>
      <c r="I50" s="9" t="s">
        <v>875</v>
      </c>
      <c r="J50" s="3" t="s">
        <v>2032</v>
      </c>
      <c r="K50" s="13" t="s">
        <v>888</v>
      </c>
      <c r="L50" s="14" t="s">
        <v>889</v>
      </c>
      <c r="M50" s="17">
        <f t="shared" si="3"/>
        <v>1.3692129629629679E-2</v>
      </c>
      <c r="N50">
        <f t="shared" si="4"/>
        <v>4</v>
      </c>
    </row>
    <row r="51" spans="1:14" x14ac:dyDescent="0.25">
      <c r="A51" s="11"/>
      <c r="B51" s="12"/>
      <c r="C51" s="12"/>
      <c r="D51" s="12"/>
      <c r="E51" s="12"/>
      <c r="F51" s="12"/>
      <c r="G51" s="9" t="s">
        <v>890</v>
      </c>
      <c r="H51" s="9" t="s">
        <v>17</v>
      </c>
      <c r="I51" s="9" t="s">
        <v>875</v>
      </c>
      <c r="J51" s="3" t="s">
        <v>2032</v>
      </c>
      <c r="K51" s="13" t="s">
        <v>891</v>
      </c>
      <c r="L51" s="14" t="s">
        <v>892</v>
      </c>
      <c r="M51" s="17">
        <f t="shared" si="3"/>
        <v>2.9687499999999978E-2</v>
      </c>
      <c r="N51">
        <f t="shared" si="4"/>
        <v>10</v>
      </c>
    </row>
    <row r="52" spans="1:14" x14ac:dyDescent="0.25">
      <c r="A52" s="11"/>
      <c r="B52" s="12"/>
      <c r="C52" s="12"/>
      <c r="D52" s="12"/>
      <c r="E52" s="12"/>
      <c r="F52" s="12"/>
      <c r="G52" s="9" t="s">
        <v>893</v>
      </c>
      <c r="H52" s="9" t="s">
        <v>17</v>
      </c>
      <c r="I52" s="9" t="s">
        <v>875</v>
      </c>
      <c r="J52" s="3" t="s">
        <v>2032</v>
      </c>
      <c r="K52" s="13" t="s">
        <v>894</v>
      </c>
      <c r="L52" s="14" t="s">
        <v>895</v>
      </c>
      <c r="M52" s="17">
        <f t="shared" si="3"/>
        <v>2.5162037037037122E-2</v>
      </c>
      <c r="N52">
        <f t="shared" si="4"/>
        <v>15</v>
      </c>
    </row>
    <row r="53" spans="1:14" x14ac:dyDescent="0.25">
      <c r="A53" s="11"/>
      <c r="B53" s="12"/>
      <c r="C53" s="12"/>
      <c r="D53" s="12"/>
      <c r="E53" s="12"/>
      <c r="F53" s="12"/>
      <c r="G53" s="9" t="s">
        <v>896</v>
      </c>
      <c r="H53" s="9" t="s">
        <v>24</v>
      </c>
      <c r="I53" s="9" t="s">
        <v>875</v>
      </c>
      <c r="J53" s="3" t="s">
        <v>2032</v>
      </c>
      <c r="K53" s="13" t="s">
        <v>481</v>
      </c>
      <c r="L53" s="14" t="s">
        <v>897</v>
      </c>
      <c r="M53" s="17">
        <f t="shared" si="3"/>
        <v>1.8344907407407351E-2</v>
      </c>
      <c r="N53">
        <f t="shared" si="4"/>
        <v>20</v>
      </c>
    </row>
    <row r="54" spans="1:14" x14ac:dyDescent="0.25">
      <c r="A54" s="11"/>
      <c r="B54" s="12"/>
      <c r="C54" s="12"/>
      <c r="D54" s="12"/>
      <c r="E54" s="12"/>
      <c r="F54" s="12"/>
      <c r="G54" s="9" t="s">
        <v>1290</v>
      </c>
      <c r="H54" s="9" t="s">
        <v>17</v>
      </c>
      <c r="I54" s="9" t="s">
        <v>1275</v>
      </c>
      <c r="J54" s="3" t="s">
        <v>2032</v>
      </c>
      <c r="K54" s="13" t="s">
        <v>1291</v>
      </c>
      <c r="L54" s="14" t="s">
        <v>1292</v>
      </c>
      <c r="M54" s="17">
        <f t="shared" si="3"/>
        <v>1.9062500000000038E-2</v>
      </c>
      <c r="N54">
        <f t="shared" si="4"/>
        <v>4</v>
      </c>
    </row>
    <row r="55" spans="1:14" x14ac:dyDescent="0.25">
      <c r="A55" s="11"/>
      <c r="B55" s="12"/>
      <c r="C55" s="12"/>
      <c r="D55" s="12"/>
      <c r="E55" s="12"/>
      <c r="F55" s="12"/>
      <c r="G55" s="9" t="s">
        <v>1293</v>
      </c>
      <c r="H55" s="9" t="s">
        <v>24</v>
      </c>
      <c r="I55" s="9" t="s">
        <v>1275</v>
      </c>
      <c r="J55" s="3" t="s">
        <v>2032</v>
      </c>
      <c r="K55" s="13" t="s">
        <v>1294</v>
      </c>
      <c r="L55" s="14" t="s">
        <v>1295</v>
      </c>
      <c r="M55" s="17">
        <f t="shared" si="3"/>
        <v>1.7824074074074048E-2</v>
      </c>
      <c r="N55">
        <f t="shared" si="4"/>
        <v>10</v>
      </c>
    </row>
    <row r="56" spans="1:14" x14ac:dyDescent="0.25">
      <c r="A56" s="11"/>
      <c r="B56" s="12"/>
      <c r="C56" s="12"/>
      <c r="D56" s="12"/>
      <c r="E56" s="12"/>
      <c r="F56" s="12"/>
      <c r="G56" s="9" t="s">
        <v>1698</v>
      </c>
      <c r="H56" s="9" t="s">
        <v>24</v>
      </c>
      <c r="I56" s="9" t="s">
        <v>1680</v>
      </c>
      <c r="J56" s="3" t="s">
        <v>2032</v>
      </c>
      <c r="K56" s="13" t="s">
        <v>1699</v>
      </c>
      <c r="L56" s="14" t="s">
        <v>1700</v>
      </c>
      <c r="M56" s="17">
        <f t="shared" si="3"/>
        <v>1.2650462962962905E-2</v>
      </c>
      <c r="N56">
        <f t="shared" si="4"/>
        <v>20</v>
      </c>
    </row>
    <row r="57" spans="1:14" x14ac:dyDescent="0.25">
      <c r="A57" s="11"/>
      <c r="B57" s="12"/>
      <c r="C57" s="12"/>
      <c r="D57" s="12"/>
      <c r="E57" s="9" t="s">
        <v>171</v>
      </c>
      <c r="F57" s="9" t="s">
        <v>15</v>
      </c>
      <c r="G57" s="10" t="s">
        <v>12</v>
      </c>
      <c r="H57" s="5"/>
      <c r="I57" s="5"/>
      <c r="J57" s="6"/>
      <c r="K57" s="7"/>
      <c r="L57" s="8"/>
    </row>
    <row r="58" spans="1:14" x14ac:dyDescent="0.25">
      <c r="A58" s="11"/>
      <c r="B58" s="12"/>
      <c r="C58" s="12"/>
      <c r="D58" s="12"/>
      <c r="E58" s="12"/>
      <c r="F58" s="12"/>
      <c r="G58" s="9" t="s">
        <v>399</v>
      </c>
      <c r="H58" s="9" t="s">
        <v>24</v>
      </c>
      <c r="I58" s="9" t="s">
        <v>18</v>
      </c>
      <c r="J58" s="3" t="s">
        <v>2032</v>
      </c>
      <c r="K58" s="13" t="s">
        <v>400</v>
      </c>
      <c r="L58" s="14" t="s">
        <v>401</v>
      </c>
      <c r="M58" s="17">
        <f t="shared" si="3"/>
        <v>2.9050925925925952E-2</v>
      </c>
      <c r="N58">
        <f t="shared" si="4"/>
        <v>9</v>
      </c>
    </row>
    <row r="59" spans="1:14" x14ac:dyDescent="0.25">
      <c r="A59" s="11"/>
      <c r="B59" s="12"/>
      <c r="C59" s="12"/>
      <c r="D59" s="12"/>
      <c r="E59" s="12"/>
      <c r="F59" s="12"/>
      <c r="G59" s="9" t="s">
        <v>402</v>
      </c>
      <c r="H59" s="9" t="s">
        <v>24</v>
      </c>
      <c r="I59" s="9" t="s">
        <v>18</v>
      </c>
      <c r="J59" s="3" t="s">
        <v>2032</v>
      </c>
      <c r="K59" s="13" t="s">
        <v>403</v>
      </c>
      <c r="L59" s="14" t="s">
        <v>404</v>
      </c>
      <c r="M59" s="17">
        <f t="shared" si="3"/>
        <v>2.1099537037037042E-2</v>
      </c>
      <c r="N59">
        <f t="shared" si="4"/>
        <v>13</v>
      </c>
    </row>
    <row r="60" spans="1:14" x14ac:dyDescent="0.25">
      <c r="A60" s="11"/>
      <c r="B60" s="12"/>
      <c r="C60" s="12"/>
      <c r="D60" s="12"/>
      <c r="E60" s="12"/>
      <c r="F60" s="12"/>
      <c r="G60" s="9" t="s">
        <v>405</v>
      </c>
      <c r="H60" s="9" t="s">
        <v>24</v>
      </c>
      <c r="I60" s="9" t="s">
        <v>18</v>
      </c>
      <c r="J60" s="3" t="s">
        <v>2032</v>
      </c>
      <c r="K60" s="13" t="s">
        <v>406</v>
      </c>
      <c r="L60" s="14" t="s">
        <v>407</v>
      </c>
      <c r="M60" s="17">
        <f t="shared" si="3"/>
        <v>1.4918981481481519E-2</v>
      </c>
      <c r="N60">
        <f t="shared" si="4"/>
        <v>16</v>
      </c>
    </row>
    <row r="61" spans="1:14" x14ac:dyDescent="0.25">
      <c r="A61" s="11"/>
      <c r="B61" s="12"/>
      <c r="C61" s="12"/>
      <c r="D61" s="12"/>
      <c r="E61" s="12"/>
      <c r="F61" s="12"/>
      <c r="G61" s="9" t="s">
        <v>813</v>
      </c>
      <c r="H61" s="9" t="s">
        <v>17</v>
      </c>
      <c r="I61" s="9" t="s">
        <v>452</v>
      </c>
      <c r="J61" s="3" t="s">
        <v>2032</v>
      </c>
      <c r="K61" s="13" t="s">
        <v>814</v>
      </c>
      <c r="L61" s="14" t="s">
        <v>815</v>
      </c>
      <c r="M61" s="17">
        <f t="shared" si="3"/>
        <v>1.3506944444444446E-2</v>
      </c>
      <c r="N61">
        <f t="shared" si="4"/>
        <v>2</v>
      </c>
    </row>
    <row r="62" spans="1:14" x14ac:dyDescent="0.25">
      <c r="A62" s="11"/>
      <c r="B62" s="12"/>
      <c r="C62" s="12"/>
      <c r="D62" s="12"/>
      <c r="E62" s="12"/>
      <c r="F62" s="12"/>
      <c r="G62" s="9" t="s">
        <v>816</v>
      </c>
      <c r="H62" s="9" t="s">
        <v>24</v>
      </c>
      <c r="I62" s="9" t="s">
        <v>452</v>
      </c>
      <c r="J62" s="3" t="s">
        <v>2032</v>
      </c>
      <c r="K62" s="13" t="s">
        <v>817</v>
      </c>
      <c r="L62" s="14" t="s">
        <v>818</v>
      </c>
      <c r="M62" s="17">
        <f t="shared" si="3"/>
        <v>2.6874999999999982E-2</v>
      </c>
      <c r="N62">
        <f t="shared" si="4"/>
        <v>12</v>
      </c>
    </row>
    <row r="63" spans="1:14" x14ac:dyDescent="0.25">
      <c r="A63" s="11"/>
      <c r="B63" s="12"/>
      <c r="C63" s="12"/>
      <c r="D63" s="12"/>
      <c r="E63" s="12"/>
      <c r="F63" s="12"/>
      <c r="G63" s="9" t="s">
        <v>819</v>
      </c>
      <c r="H63" s="9" t="s">
        <v>24</v>
      </c>
      <c r="I63" s="9" t="s">
        <v>452</v>
      </c>
      <c r="J63" s="3" t="s">
        <v>2032</v>
      </c>
      <c r="K63" s="13" t="s">
        <v>820</v>
      </c>
      <c r="L63" s="14" t="s">
        <v>821</v>
      </c>
      <c r="M63" s="17">
        <f t="shared" si="3"/>
        <v>2.9745370370370394E-2</v>
      </c>
      <c r="N63">
        <f t="shared" si="4"/>
        <v>12</v>
      </c>
    </row>
    <row r="64" spans="1:14" x14ac:dyDescent="0.25">
      <c r="A64" s="11"/>
      <c r="B64" s="12"/>
      <c r="C64" s="12"/>
      <c r="D64" s="12"/>
      <c r="E64" s="12"/>
      <c r="F64" s="12"/>
      <c r="G64" s="9" t="s">
        <v>822</v>
      </c>
      <c r="H64" s="9" t="s">
        <v>17</v>
      </c>
      <c r="I64" s="9" t="s">
        <v>452</v>
      </c>
      <c r="J64" s="3" t="s">
        <v>2032</v>
      </c>
      <c r="K64" s="13" t="s">
        <v>823</v>
      </c>
      <c r="L64" s="14" t="s">
        <v>824</v>
      </c>
      <c r="M64" s="17">
        <f t="shared" si="3"/>
        <v>1.7557870370370376E-2</v>
      </c>
      <c r="N64">
        <f t="shared" si="4"/>
        <v>15</v>
      </c>
    </row>
    <row r="65" spans="1:14" x14ac:dyDescent="0.25">
      <c r="A65" s="11"/>
      <c r="B65" s="12"/>
      <c r="C65" s="12"/>
      <c r="D65" s="12"/>
      <c r="E65" s="12"/>
      <c r="F65" s="12"/>
      <c r="G65" s="9" t="s">
        <v>825</v>
      </c>
      <c r="H65" s="9" t="s">
        <v>24</v>
      </c>
      <c r="I65" s="9" t="s">
        <v>452</v>
      </c>
      <c r="J65" s="3" t="s">
        <v>2032</v>
      </c>
      <c r="K65" s="13" t="s">
        <v>826</v>
      </c>
      <c r="L65" s="14" t="s">
        <v>827</v>
      </c>
      <c r="M65" s="17">
        <f t="shared" si="3"/>
        <v>2.0474537037037166E-2</v>
      </c>
      <c r="N65">
        <f t="shared" si="4"/>
        <v>15</v>
      </c>
    </row>
    <row r="66" spans="1:14" x14ac:dyDescent="0.25">
      <c r="A66" s="11"/>
      <c r="B66" s="12"/>
      <c r="C66" s="12"/>
      <c r="D66" s="12"/>
      <c r="E66" s="12"/>
      <c r="F66" s="12"/>
      <c r="G66" s="9" t="s">
        <v>828</v>
      </c>
      <c r="H66" s="9" t="s">
        <v>24</v>
      </c>
      <c r="I66" s="9" t="s">
        <v>452</v>
      </c>
      <c r="J66" s="3" t="s">
        <v>2032</v>
      </c>
      <c r="K66" s="13" t="s">
        <v>829</v>
      </c>
      <c r="L66" s="14" t="s">
        <v>830</v>
      </c>
      <c r="M66" s="17">
        <f t="shared" si="3"/>
        <v>0.12638888888888888</v>
      </c>
      <c r="N66">
        <f t="shared" si="4"/>
        <v>18</v>
      </c>
    </row>
    <row r="67" spans="1:14" x14ac:dyDescent="0.25">
      <c r="A67" s="11"/>
      <c r="B67" s="12"/>
      <c r="C67" s="12"/>
      <c r="D67" s="12"/>
      <c r="E67" s="12"/>
      <c r="F67" s="12"/>
      <c r="G67" s="9" t="s">
        <v>898</v>
      </c>
      <c r="H67" s="9" t="s">
        <v>24</v>
      </c>
      <c r="I67" s="9" t="s">
        <v>875</v>
      </c>
      <c r="J67" s="3" t="s">
        <v>2032</v>
      </c>
      <c r="K67" s="13" t="s">
        <v>899</v>
      </c>
      <c r="L67" s="14" t="s">
        <v>900</v>
      </c>
      <c r="M67" s="17">
        <f t="shared" ref="M67:M130" si="9">L67-K67</f>
        <v>5.7268518518518496E-2</v>
      </c>
      <c r="N67">
        <f t="shared" ref="N67:N130" si="10">HOUR(K67)</f>
        <v>10</v>
      </c>
    </row>
    <row r="68" spans="1:14" x14ac:dyDescent="0.25">
      <c r="A68" s="11"/>
      <c r="B68" s="12"/>
      <c r="C68" s="12"/>
      <c r="D68" s="12"/>
      <c r="E68" s="12"/>
      <c r="F68" s="12"/>
      <c r="G68" s="9" t="s">
        <v>901</v>
      </c>
      <c r="H68" s="9" t="s">
        <v>17</v>
      </c>
      <c r="I68" s="9" t="s">
        <v>875</v>
      </c>
      <c r="J68" s="3" t="s">
        <v>2032</v>
      </c>
      <c r="K68" s="13" t="s">
        <v>902</v>
      </c>
      <c r="L68" s="14" t="s">
        <v>903</v>
      </c>
      <c r="M68" s="17">
        <f t="shared" si="9"/>
        <v>1.5717592592592644E-2</v>
      </c>
      <c r="N68">
        <f t="shared" si="10"/>
        <v>15</v>
      </c>
    </row>
    <row r="69" spans="1:14" x14ac:dyDescent="0.25">
      <c r="A69" s="11"/>
      <c r="B69" s="12"/>
      <c r="C69" s="12"/>
      <c r="D69" s="12"/>
      <c r="E69" s="12"/>
      <c r="F69" s="12"/>
      <c r="G69" s="9" t="s">
        <v>904</v>
      </c>
      <c r="H69" s="9" t="s">
        <v>17</v>
      </c>
      <c r="I69" s="9" t="s">
        <v>875</v>
      </c>
      <c r="J69" s="3" t="s">
        <v>2032</v>
      </c>
      <c r="K69" s="13" t="s">
        <v>905</v>
      </c>
      <c r="L69" s="14" t="s">
        <v>906</v>
      </c>
      <c r="M69" s="17">
        <f t="shared" si="9"/>
        <v>2.5370370370370487E-2</v>
      </c>
      <c r="N69">
        <f t="shared" si="10"/>
        <v>18</v>
      </c>
    </row>
    <row r="70" spans="1:14" x14ac:dyDescent="0.25">
      <c r="A70" s="11"/>
      <c r="B70" s="12"/>
      <c r="C70" s="12"/>
      <c r="D70" s="12"/>
      <c r="E70" s="12"/>
      <c r="F70" s="12"/>
      <c r="G70" s="9" t="s">
        <v>1296</v>
      </c>
      <c r="H70" s="9" t="s">
        <v>17</v>
      </c>
      <c r="I70" s="9" t="s">
        <v>1275</v>
      </c>
      <c r="J70" s="3" t="s">
        <v>2032</v>
      </c>
      <c r="K70" s="13" t="s">
        <v>1297</v>
      </c>
      <c r="L70" s="14" t="s">
        <v>1298</v>
      </c>
      <c r="M70" s="17">
        <f t="shared" si="9"/>
        <v>2.6666666666666672E-2</v>
      </c>
      <c r="N70">
        <f t="shared" si="10"/>
        <v>9</v>
      </c>
    </row>
    <row r="71" spans="1:14" x14ac:dyDescent="0.25">
      <c r="A71" s="11"/>
      <c r="B71" s="12"/>
      <c r="C71" s="9" t="s">
        <v>831</v>
      </c>
      <c r="D71" s="9" t="s">
        <v>832</v>
      </c>
      <c r="E71" s="9" t="s">
        <v>832</v>
      </c>
      <c r="F71" s="9" t="s">
        <v>15</v>
      </c>
      <c r="G71" s="9" t="s">
        <v>833</v>
      </c>
      <c r="H71" s="9" t="s">
        <v>17</v>
      </c>
      <c r="I71" s="9" t="s">
        <v>452</v>
      </c>
      <c r="J71" s="3" t="s">
        <v>2032</v>
      </c>
      <c r="K71" s="13" t="s">
        <v>834</v>
      </c>
      <c r="L71" s="14" t="s">
        <v>835</v>
      </c>
      <c r="M71" s="17">
        <f t="shared" si="9"/>
        <v>1.092592592592595E-2</v>
      </c>
      <c r="N71">
        <f t="shared" si="10"/>
        <v>3</v>
      </c>
    </row>
    <row r="72" spans="1:14" x14ac:dyDescent="0.25">
      <c r="A72" s="3" t="s">
        <v>10</v>
      </c>
      <c r="B72" s="9" t="s">
        <v>11</v>
      </c>
      <c r="C72" s="10" t="s">
        <v>12</v>
      </c>
      <c r="D72" s="5"/>
      <c r="E72" s="5"/>
      <c r="F72" s="5"/>
      <c r="G72" s="5"/>
      <c r="H72" s="5"/>
      <c r="I72" s="5"/>
      <c r="J72" s="6"/>
      <c r="K72" s="7"/>
      <c r="L72" s="8"/>
    </row>
    <row r="73" spans="1:14" x14ac:dyDescent="0.25">
      <c r="A73" s="11"/>
      <c r="B73" s="12"/>
      <c r="C73" s="9" t="s">
        <v>13</v>
      </c>
      <c r="D73" s="9" t="s">
        <v>14</v>
      </c>
      <c r="E73" s="9" t="s">
        <v>14</v>
      </c>
      <c r="F73" s="9" t="s">
        <v>15</v>
      </c>
      <c r="G73" s="10" t="s">
        <v>12</v>
      </c>
      <c r="H73" s="5"/>
      <c r="I73" s="5"/>
      <c r="J73" s="6"/>
      <c r="K73" s="7"/>
      <c r="L73" s="8"/>
    </row>
    <row r="74" spans="1:14" x14ac:dyDescent="0.25">
      <c r="A74" s="11"/>
      <c r="B74" s="12"/>
      <c r="C74" s="12"/>
      <c r="D74" s="12"/>
      <c r="E74" s="12"/>
      <c r="F74" s="12"/>
      <c r="G74" s="9" t="s">
        <v>16</v>
      </c>
      <c r="H74" s="9" t="s">
        <v>17</v>
      </c>
      <c r="I74" s="9" t="s">
        <v>18</v>
      </c>
      <c r="J74" s="3" t="s">
        <v>2032</v>
      </c>
      <c r="K74" s="13" t="s">
        <v>19</v>
      </c>
      <c r="L74" s="14" t="s">
        <v>20</v>
      </c>
      <c r="M74" s="17">
        <f t="shared" si="9"/>
        <v>2.5046296296296289E-2</v>
      </c>
      <c r="N74">
        <f t="shared" si="10"/>
        <v>12</v>
      </c>
    </row>
    <row r="75" spans="1:14" x14ac:dyDescent="0.25">
      <c r="A75" s="11"/>
      <c r="B75" s="12"/>
      <c r="C75" s="12"/>
      <c r="D75" s="12"/>
      <c r="E75" s="12"/>
      <c r="F75" s="12"/>
      <c r="G75" s="9" t="s">
        <v>907</v>
      </c>
      <c r="H75" s="9" t="s">
        <v>17</v>
      </c>
      <c r="I75" s="9" t="s">
        <v>875</v>
      </c>
      <c r="J75" s="3" t="s">
        <v>2032</v>
      </c>
      <c r="K75" s="13" t="s">
        <v>908</v>
      </c>
      <c r="L75" s="14" t="s">
        <v>909</v>
      </c>
      <c r="M75" s="17">
        <f t="shared" si="9"/>
        <v>1.4722222222222192E-2</v>
      </c>
      <c r="N75">
        <f t="shared" si="10"/>
        <v>12</v>
      </c>
    </row>
    <row r="76" spans="1:14" x14ac:dyDescent="0.25">
      <c r="A76" s="11"/>
      <c r="B76" s="12"/>
      <c r="C76" s="12"/>
      <c r="D76" s="12"/>
      <c r="E76" s="12"/>
      <c r="F76" s="12"/>
      <c r="G76" s="9" t="s">
        <v>1299</v>
      </c>
      <c r="H76" s="9" t="s">
        <v>17</v>
      </c>
      <c r="I76" s="9" t="s">
        <v>1275</v>
      </c>
      <c r="J76" s="3" t="s">
        <v>2032</v>
      </c>
      <c r="K76" s="13" t="s">
        <v>1300</v>
      </c>
      <c r="L76" s="14" t="s">
        <v>1301</v>
      </c>
      <c r="M76" s="17">
        <f t="shared" si="9"/>
        <v>2.2013888888888833E-2</v>
      </c>
      <c r="N76">
        <f t="shared" si="10"/>
        <v>7</v>
      </c>
    </row>
    <row r="77" spans="1:14" x14ac:dyDescent="0.25">
      <c r="A77" s="11"/>
      <c r="B77" s="12"/>
      <c r="C77" s="9" t="s">
        <v>21</v>
      </c>
      <c r="D77" s="9" t="s">
        <v>22</v>
      </c>
      <c r="E77" s="9" t="s">
        <v>22</v>
      </c>
      <c r="F77" s="9" t="s">
        <v>15</v>
      </c>
      <c r="G77" s="10" t="s">
        <v>12</v>
      </c>
      <c r="H77" s="5"/>
      <c r="I77" s="5"/>
      <c r="J77" s="6"/>
      <c r="K77" s="7"/>
      <c r="L77" s="8"/>
    </row>
    <row r="78" spans="1:14" x14ac:dyDescent="0.25">
      <c r="A78" s="11"/>
      <c r="B78" s="12"/>
      <c r="C78" s="12"/>
      <c r="D78" s="12"/>
      <c r="E78" s="12"/>
      <c r="F78" s="12"/>
      <c r="G78" s="9" t="s">
        <v>23</v>
      </c>
      <c r="H78" s="9" t="s">
        <v>24</v>
      </c>
      <c r="I78" s="9" t="s">
        <v>18</v>
      </c>
      <c r="J78" s="3" t="s">
        <v>2032</v>
      </c>
      <c r="K78" s="13" t="s">
        <v>25</v>
      </c>
      <c r="L78" s="14" t="s">
        <v>26</v>
      </c>
      <c r="M78" s="17">
        <f t="shared" si="9"/>
        <v>1.6342592592592631E-2</v>
      </c>
      <c r="N78">
        <f t="shared" si="10"/>
        <v>8</v>
      </c>
    </row>
    <row r="79" spans="1:14" x14ac:dyDescent="0.25">
      <c r="A79" s="11"/>
      <c r="B79" s="12"/>
      <c r="C79" s="12"/>
      <c r="D79" s="12"/>
      <c r="E79" s="12"/>
      <c r="F79" s="12"/>
      <c r="G79" s="9" t="s">
        <v>27</v>
      </c>
      <c r="H79" s="9" t="s">
        <v>24</v>
      </c>
      <c r="I79" s="9" t="s">
        <v>18</v>
      </c>
      <c r="J79" s="3" t="s">
        <v>2032</v>
      </c>
      <c r="K79" s="13" t="s">
        <v>28</v>
      </c>
      <c r="L79" s="14" t="s">
        <v>29</v>
      </c>
      <c r="M79" s="17">
        <f t="shared" si="9"/>
        <v>3.26967592592593E-2</v>
      </c>
      <c r="N79">
        <f t="shared" si="10"/>
        <v>11</v>
      </c>
    </row>
    <row r="80" spans="1:14" x14ac:dyDescent="0.25">
      <c r="A80" s="11"/>
      <c r="B80" s="12"/>
      <c r="C80" s="12"/>
      <c r="D80" s="12"/>
      <c r="E80" s="12"/>
      <c r="F80" s="12"/>
      <c r="G80" s="9" t="s">
        <v>30</v>
      </c>
      <c r="H80" s="9" t="s">
        <v>24</v>
      </c>
      <c r="I80" s="9" t="s">
        <v>18</v>
      </c>
      <c r="J80" s="3" t="s">
        <v>2032</v>
      </c>
      <c r="K80" s="13" t="s">
        <v>31</v>
      </c>
      <c r="L80" s="14" t="s">
        <v>32</v>
      </c>
      <c r="M80" s="17">
        <f t="shared" si="9"/>
        <v>3.4456018518518428E-2</v>
      </c>
      <c r="N80">
        <f t="shared" si="10"/>
        <v>15</v>
      </c>
    </row>
    <row r="81" spans="1:14" x14ac:dyDescent="0.25">
      <c r="A81" s="11"/>
      <c r="B81" s="12"/>
      <c r="C81" s="12"/>
      <c r="D81" s="12"/>
      <c r="E81" s="12"/>
      <c r="F81" s="12"/>
      <c r="G81" s="9" t="s">
        <v>451</v>
      </c>
      <c r="H81" s="9" t="s">
        <v>24</v>
      </c>
      <c r="I81" s="9" t="s">
        <v>452</v>
      </c>
      <c r="J81" s="3" t="s">
        <v>2032</v>
      </c>
      <c r="K81" s="13" t="s">
        <v>453</v>
      </c>
      <c r="L81" s="14" t="s">
        <v>454</v>
      </c>
      <c r="M81" s="17">
        <f t="shared" si="9"/>
        <v>1.9745370370370385E-2</v>
      </c>
      <c r="N81">
        <f t="shared" si="10"/>
        <v>8</v>
      </c>
    </row>
    <row r="82" spans="1:14" x14ac:dyDescent="0.25">
      <c r="A82" s="11"/>
      <c r="B82" s="12"/>
      <c r="C82" s="12"/>
      <c r="D82" s="12"/>
      <c r="E82" s="12"/>
      <c r="F82" s="12"/>
      <c r="G82" s="9" t="s">
        <v>455</v>
      </c>
      <c r="H82" s="9" t="s">
        <v>24</v>
      </c>
      <c r="I82" s="9" t="s">
        <v>452</v>
      </c>
      <c r="J82" s="3" t="s">
        <v>2032</v>
      </c>
      <c r="K82" s="13" t="s">
        <v>456</v>
      </c>
      <c r="L82" s="14" t="s">
        <v>457</v>
      </c>
      <c r="M82" s="17">
        <f t="shared" si="9"/>
        <v>4.7083333333333366E-2</v>
      </c>
      <c r="N82">
        <f t="shared" si="10"/>
        <v>11</v>
      </c>
    </row>
    <row r="83" spans="1:14" x14ac:dyDescent="0.25">
      <c r="A83" s="11"/>
      <c r="B83" s="12"/>
      <c r="C83" s="12"/>
      <c r="D83" s="12"/>
      <c r="E83" s="12"/>
      <c r="F83" s="12"/>
      <c r="G83" s="9" t="s">
        <v>458</v>
      </c>
      <c r="H83" s="9" t="s">
        <v>24</v>
      </c>
      <c r="I83" s="9" t="s">
        <v>452</v>
      </c>
      <c r="J83" s="3" t="s">
        <v>2032</v>
      </c>
      <c r="K83" s="13" t="s">
        <v>459</v>
      </c>
      <c r="L83" s="14" t="s">
        <v>460</v>
      </c>
      <c r="M83" s="17">
        <f t="shared" si="9"/>
        <v>1.8703703703703667E-2</v>
      </c>
      <c r="N83">
        <f t="shared" si="10"/>
        <v>14</v>
      </c>
    </row>
    <row r="84" spans="1:14" x14ac:dyDescent="0.25">
      <c r="A84" s="11"/>
      <c r="B84" s="12"/>
      <c r="C84" s="12"/>
      <c r="D84" s="12"/>
      <c r="E84" s="12"/>
      <c r="F84" s="12"/>
      <c r="G84" s="9" t="s">
        <v>910</v>
      </c>
      <c r="H84" s="9" t="s">
        <v>24</v>
      </c>
      <c r="I84" s="9" t="s">
        <v>875</v>
      </c>
      <c r="J84" s="3" t="s">
        <v>2032</v>
      </c>
      <c r="K84" s="13" t="s">
        <v>911</v>
      </c>
      <c r="L84" s="14" t="s">
        <v>912</v>
      </c>
      <c r="M84" s="17">
        <f t="shared" si="9"/>
        <v>3.7604166666666661E-2</v>
      </c>
      <c r="N84">
        <f t="shared" si="10"/>
        <v>8</v>
      </c>
    </row>
    <row r="85" spans="1:14" x14ac:dyDescent="0.25">
      <c r="A85" s="11"/>
      <c r="B85" s="12"/>
      <c r="C85" s="12"/>
      <c r="D85" s="12"/>
      <c r="E85" s="12"/>
      <c r="F85" s="12"/>
      <c r="G85" s="9" t="s">
        <v>913</v>
      </c>
      <c r="H85" s="9" t="s">
        <v>24</v>
      </c>
      <c r="I85" s="9" t="s">
        <v>875</v>
      </c>
      <c r="J85" s="3" t="s">
        <v>2032</v>
      </c>
      <c r="K85" s="13" t="s">
        <v>914</v>
      </c>
      <c r="L85" s="14" t="s">
        <v>915</v>
      </c>
      <c r="M85" s="17">
        <f t="shared" si="9"/>
        <v>1.9166666666666665E-2</v>
      </c>
      <c r="N85">
        <f t="shared" si="10"/>
        <v>12</v>
      </c>
    </row>
    <row r="86" spans="1:14" x14ac:dyDescent="0.25">
      <c r="A86" s="11"/>
      <c r="B86" s="12"/>
      <c r="C86" s="12"/>
      <c r="D86" s="12"/>
      <c r="E86" s="12"/>
      <c r="F86" s="12"/>
      <c r="G86" s="9" t="s">
        <v>916</v>
      </c>
      <c r="H86" s="9" t="s">
        <v>24</v>
      </c>
      <c r="I86" s="9" t="s">
        <v>875</v>
      </c>
      <c r="J86" s="3" t="s">
        <v>2032</v>
      </c>
      <c r="K86" s="13" t="s">
        <v>917</v>
      </c>
      <c r="L86" s="14" t="s">
        <v>918</v>
      </c>
      <c r="M86" s="17">
        <f t="shared" si="9"/>
        <v>2.3333333333333317E-2</v>
      </c>
      <c r="N86">
        <f t="shared" si="10"/>
        <v>15</v>
      </c>
    </row>
    <row r="87" spans="1:14" x14ac:dyDescent="0.25">
      <c r="A87" s="11"/>
      <c r="B87" s="12"/>
      <c r="C87" s="12"/>
      <c r="D87" s="12"/>
      <c r="E87" s="12"/>
      <c r="F87" s="12"/>
      <c r="G87" s="9" t="s">
        <v>1302</v>
      </c>
      <c r="H87" s="9" t="s">
        <v>24</v>
      </c>
      <c r="I87" s="9" t="s">
        <v>1275</v>
      </c>
      <c r="J87" s="3" t="s">
        <v>2032</v>
      </c>
      <c r="K87" s="13" t="s">
        <v>1303</v>
      </c>
      <c r="L87" s="14" t="s">
        <v>1304</v>
      </c>
      <c r="M87" s="17">
        <f t="shared" si="9"/>
        <v>1.7986111111111092E-2</v>
      </c>
      <c r="N87">
        <f t="shared" si="10"/>
        <v>9</v>
      </c>
    </row>
    <row r="88" spans="1:14" x14ac:dyDescent="0.25">
      <c r="A88" s="11"/>
      <c r="B88" s="12"/>
      <c r="C88" s="12"/>
      <c r="D88" s="12"/>
      <c r="E88" s="12"/>
      <c r="F88" s="12"/>
      <c r="G88" s="9" t="s">
        <v>1305</v>
      </c>
      <c r="H88" s="9" t="s">
        <v>24</v>
      </c>
      <c r="I88" s="9" t="s">
        <v>1275</v>
      </c>
      <c r="J88" s="3" t="s">
        <v>2032</v>
      </c>
      <c r="K88" s="13" t="s">
        <v>1306</v>
      </c>
      <c r="L88" s="14" t="s">
        <v>1307</v>
      </c>
      <c r="M88" s="17">
        <f t="shared" si="9"/>
        <v>1.966435185185178E-2</v>
      </c>
      <c r="N88">
        <f t="shared" si="10"/>
        <v>13</v>
      </c>
    </row>
    <row r="89" spans="1:14" x14ac:dyDescent="0.25">
      <c r="A89" s="11"/>
      <c r="B89" s="12"/>
      <c r="C89" s="12"/>
      <c r="D89" s="12"/>
      <c r="E89" s="12"/>
      <c r="F89" s="12"/>
      <c r="G89" s="9" t="s">
        <v>1308</v>
      </c>
      <c r="H89" s="9" t="s">
        <v>24</v>
      </c>
      <c r="I89" s="9" t="s">
        <v>1275</v>
      </c>
      <c r="J89" s="3" t="s">
        <v>2032</v>
      </c>
      <c r="K89" s="13" t="s">
        <v>1309</v>
      </c>
      <c r="L89" s="14" t="s">
        <v>1310</v>
      </c>
      <c r="M89" s="17">
        <f t="shared" si="9"/>
        <v>2.0925925925926014E-2</v>
      </c>
      <c r="N89">
        <f t="shared" si="10"/>
        <v>15</v>
      </c>
    </row>
    <row r="90" spans="1:14" x14ac:dyDescent="0.25">
      <c r="A90" s="11"/>
      <c r="B90" s="12"/>
      <c r="C90" s="12"/>
      <c r="D90" s="12"/>
      <c r="E90" s="12"/>
      <c r="F90" s="12"/>
      <c r="G90" s="9" t="s">
        <v>1701</v>
      </c>
      <c r="H90" s="9" t="s">
        <v>24</v>
      </c>
      <c r="I90" s="9" t="s">
        <v>1680</v>
      </c>
      <c r="J90" s="3" t="s">
        <v>2032</v>
      </c>
      <c r="K90" s="13" t="s">
        <v>1702</v>
      </c>
      <c r="L90" s="14" t="s">
        <v>1703</v>
      </c>
      <c r="M90" s="17">
        <f t="shared" si="9"/>
        <v>2.5046296296296289E-2</v>
      </c>
      <c r="N90">
        <f t="shared" si="10"/>
        <v>9</v>
      </c>
    </row>
    <row r="91" spans="1:14" x14ac:dyDescent="0.25">
      <c r="A91" s="11"/>
      <c r="B91" s="12"/>
      <c r="C91" s="9" t="s">
        <v>33</v>
      </c>
      <c r="D91" s="9" t="s">
        <v>34</v>
      </c>
      <c r="E91" s="9" t="s">
        <v>34</v>
      </c>
      <c r="F91" s="9" t="s">
        <v>15</v>
      </c>
      <c r="G91" s="10" t="s">
        <v>12</v>
      </c>
      <c r="H91" s="5"/>
      <c r="I91" s="5"/>
      <c r="J91" s="6"/>
      <c r="K91" s="7"/>
      <c r="L91" s="8"/>
    </row>
    <row r="92" spans="1:14" x14ac:dyDescent="0.25">
      <c r="A92" s="11"/>
      <c r="B92" s="12"/>
      <c r="C92" s="12"/>
      <c r="D92" s="12"/>
      <c r="E92" s="12"/>
      <c r="F92" s="12"/>
      <c r="G92" s="9" t="s">
        <v>35</v>
      </c>
      <c r="H92" s="9" t="s">
        <v>24</v>
      </c>
      <c r="I92" s="9" t="s">
        <v>18</v>
      </c>
      <c r="J92" s="3" t="s">
        <v>2032</v>
      </c>
      <c r="K92" s="13" t="s">
        <v>36</v>
      </c>
      <c r="L92" s="14" t="s">
        <v>37</v>
      </c>
      <c r="M92" s="17">
        <f t="shared" si="9"/>
        <v>3.2824074074074117E-2</v>
      </c>
      <c r="N92">
        <f t="shared" si="10"/>
        <v>9</v>
      </c>
    </row>
    <row r="93" spans="1:14" x14ac:dyDescent="0.25">
      <c r="A93" s="11"/>
      <c r="B93" s="12"/>
      <c r="C93" s="12"/>
      <c r="D93" s="12"/>
      <c r="E93" s="12"/>
      <c r="F93" s="12"/>
      <c r="G93" s="9" t="s">
        <v>461</v>
      </c>
      <c r="H93" s="9" t="s">
        <v>24</v>
      </c>
      <c r="I93" s="9" t="s">
        <v>452</v>
      </c>
      <c r="J93" s="3" t="s">
        <v>2032</v>
      </c>
      <c r="K93" s="13" t="s">
        <v>462</v>
      </c>
      <c r="L93" s="14" t="s">
        <v>463</v>
      </c>
      <c r="M93" s="17">
        <f t="shared" si="9"/>
        <v>2.0300925925925917E-2</v>
      </c>
      <c r="N93">
        <f t="shared" si="10"/>
        <v>8</v>
      </c>
    </row>
    <row r="94" spans="1:14" x14ac:dyDescent="0.25">
      <c r="A94" s="11"/>
      <c r="B94" s="12"/>
      <c r="C94" s="12"/>
      <c r="D94" s="12"/>
      <c r="E94" s="12"/>
      <c r="F94" s="12"/>
      <c r="G94" s="9" t="s">
        <v>464</v>
      </c>
      <c r="H94" s="9" t="s">
        <v>17</v>
      </c>
      <c r="I94" s="9" t="s">
        <v>452</v>
      </c>
      <c r="J94" s="3" t="s">
        <v>2032</v>
      </c>
      <c r="K94" s="13" t="s">
        <v>465</v>
      </c>
      <c r="L94" s="14" t="s">
        <v>466</v>
      </c>
      <c r="M94" s="17">
        <f t="shared" si="9"/>
        <v>2.1608796296296306E-2</v>
      </c>
      <c r="N94">
        <f t="shared" si="10"/>
        <v>12</v>
      </c>
    </row>
    <row r="95" spans="1:14" x14ac:dyDescent="0.25">
      <c r="A95" s="11"/>
      <c r="B95" s="12"/>
      <c r="C95" s="12"/>
      <c r="D95" s="12"/>
      <c r="E95" s="12"/>
      <c r="F95" s="12"/>
      <c r="G95" s="9" t="s">
        <v>467</v>
      </c>
      <c r="H95" s="9" t="s">
        <v>17</v>
      </c>
      <c r="I95" s="9" t="s">
        <v>452</v>
      </c>
      <c r="J95" s="3" t="s">
        <v>2032</v>
      </c>
      <c r="K95" s="13" t="s">
        <v>468</v>
      </c>
      <c r="L95" s="14" t="s">
        <v>469</v>
      </c>
      <c r="M95" s="17">
        <f t="shared" si="9"/>
        <v>2.8865740740740775E-2</v>
      </c>
      <c r="N95">
        <f t="shared" si="10"/>
        <v>12</v>
      </c>
    </row>
    <row r="96" spans="1:14" x14ac:dyDescent="0.25">
      <c r="A96" s="11"/>
      <c r="B96" s="12"/>
      <c r="C96" s="12"/>
      <c r="D96" s="12"/>
      <c r="E96" s="12"/>
      <c r="F96" s="12"/>
      <c r="G96" s="9" t="s">
        <v>470</v>
      </c>
      <c r="H96" s="9" t="s">
        <v>17</v>
      </c>
      <c r="I96" s="9" t="s">
        <v>452</v>
      </c>
      <c r="J96" s="3" t="s">
        <v>2032</v>
      </c>
      <c r="K96" s="13" t="s">
        <v>471</v>
      </c>
      <c r="L96" s="14" t="s">
        <v>472</v>
      </c>
      <c r="M96" s="17">
        <f t="shared" si="9"/>
        <v>2.1539351851851851E-2</v>
      </c>
      <c r="N96">
        <f t="shared" si="10"/>
        <v>14</v>
      </c>
    </row>
    <row r="97" spans="1:14" x14ac:dyDescent="0.25">
      <c r="A97" s="11"/>
      <c r="B97" s="12"/>
      <c r="C97" s="12"/>
      <c r="D97" s="12"/>
      <c r="E97" s="12"/>
      <c r="F97" s="12"/>
      <c r="G97" s="9" t="s">
        <v>919</v>
      </c>
      <c r="H97" s="9" t="s">
        <v>24</v>
      </c>
      <c r="I97" s="9" t="s">
        <v>875</v>
      </c>
      <c r="J97" s="3" t="s">
        <v>2032</v>
      </c>
      <c r="K97" s="13" t="s">
        <v>920</v>
      </c>
      <c r="L97" s="14" t="s">
        <v>921</v>
      </c>
      <c r="M97" s="17">
        <f t="shared" si="9"/>
        <v>3.877314814814814E-2</v>
      </c>
      <c r="N97">
        <f t="shared" si="10"/>
        <v>7</v>
      </c>
    </row>
    <row r="98" spans="1:14" x14ac:dyDescent="0.25">
      <c r="A98" s="11"/>
      <c r="B98" s="12"/>
      <c r="C98" s="12"/>
      <c r="D98" s="12"/>
      <c r="E98" s="12"/>
      <c r="F98" s="12"/>
      <c r="G98" s="9" t="s">
        <v>922</v>
      </c>
      <c r="H98" s="9" t="s">
        <v>24</v>
      </c>
      <c r="I98" s="9" t="s">
        <v>875</v>
      </c>
      <c r="J98" s="3" t="s">
        <v>2032</v>
      </c>
      <c r="K98" s="13" t="s">
        <v>923</v>
      </c>
      <c r="L98" s="14" t="s">
        <v>924</v>
      </c>
      <c r="M98" s="17">
        <f t="shared" si="9"/>
        <v>1.3541666666666619E-2</v>
      </c>
      <c r="N98">
        <f t="shared" si="10"/>
        <v>9</v>
      </c>
    </row>
    <row r="99" spans="1:14" x14ac:dyDescent="0.25">
      <c r="A99" s="11"/>
      <c r="B99" s="12"/>
      <c r="C99" s="12"/>
      <c r="D99" s="12"/>
      <c r="E99" s="12"/>
      <c r="F99" s="12"/>
      <c r="G99" s="9" t="s">
        <v>1311</v>
      </c>
      <c r="H99" s="9" t="s">
        <v>24</v>
      </c>
      <c r="I99" s="9" t="s">
        <v>1275</v>
      </c>
      <c r="J99" s="3" t="s">
        <v>2032</v>
      </c>
      <c r="K99" s="13" t="s">
        <v>1312</v>
      </c>
      <c r="L99" s="14" t="s">
        <v>1313</v>
      </c>
      <c r="M99" s="17">
        <f t="shared" si="9"/>
        <v>2.2881944444444469E-2</v>
      </c>
      <c r="N99">
        <f t="shared" si="10"/>
        <v>13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1704</v>
      </c>
      <c r="H100" s="9" t="s">
        <v>24</v>
      </c>
      <c r="I100" s="9" t="s">
        <v>1680</v>
      </c>
      <c r="J100" s="3" t="s">
        <v>2032</v>
      </c>
      <c r="K100" s="13" t="s">
        <v>1705</v>
      </c>
      <c r="L100" s="14" t="s">
        <v>1706</v>
      </c>
      <c r="M100" s="17">
        <f t="shared" si="9"/>
        <v>2.6527777777777761E-2</v>
      </c>
      <c r="N100">
        <f t="shared" si="10"/>
        <v>6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1707</v>
      </c>
      <c r="H101" s="9" t="s">
        <v>17</v>
      </c>
      <c r="I101" s="9" t="s">
        <v>1680</v>
      </c>
      <c r="J101" s="3" t="s">
        <v>2032</v>
      </c>
      <c r="K101" s="13" t="s">
        <v>1708</v>
      </c>
      <c r="L101" s="14" t="s">
        <v>1709</v>
      </c>
      <c r="M101" s="17">
        <f t="shared" si="9"/>
        <v>1.6620370370370396E-2</v>
      </c>
      <c r="N101">
        <f t="shared" si="10"/>
        <v>10</v>
      </c>
    </row>
    <row r="102" spans="1:14" x14ac:dyDescent="0.25">
      <c r="A102" s="11"/>
      <c r="B102" s="12"/>
      <c r="C102" s="9" t="s">
        <v>334</v>
      </c>
      <c r="D102" s="9" t="s">
        <v>335</v>
      </c>
      <c r="E102" s="9" t="s">
        <v>335</v>
      </c>
      <c r="F102" s="9" t="s">
        <v>15</v>
      </c>
      <c r="G102" s="10" t="s">
        <v>12</v>
      </c>
      <c r="H102" s="5"/>
      <c r="I102" s="5"/>
      <c r="J102" s="6"/>
      <c r="K102" s="7"/>
      <c r="L102" s="8"/>
    </row>
    <row r="103" spans="1:14" x14ac:dyDescent="0.25">
      <c r="A103" s="11"/>
      <c r="B103" s="12"/>
      <c r="C103" s="12"/>
      <c r="D103" s="12"/>
      <c r="E103" s="12"/>
      <c r="F103" s="12"/>
      <c r="G103" s="9" t="s">
        <v>473</v>
      </c>
      <c r="H103" s="9" t="s">
        <v>24</v>
      </c>
      <c r="I103" s="9" t="s">
        <v>452</v>
      </c>
      <c r="J103" s="3" t="s">
        <v>2032</v>
      </c>
      <c r="K103" s="13" t="s">
        <v>474</v>
      </c>
      <c r="L103" s="14" t="s">
        <v>475</v>
      </c>
      <c r="M103" s="17">
        <f t="shared" si="9"/>
        <v>1.6863425925925934E-2</v>
      </c>
      <c r="N103">
        <f t="shared" si="10"/>
        <v>14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1314</v>
      </c>
      <c r="H104" s="9" t="s">
        <v>24</v>
      </c>
      <c r="I104" s="9" t="s">
        <v>1275</v>
      </c>
      <c r="J104" s="3" t="s">
        <v>2032</v>
      </c>
      <c r="K104" s="13" t="s">
        <v>1315</v>
      </c>
      <c r="L104" s="14" t="s">
        <v>1316</v>
      </c>
      <c r="M104" s="17">
        <f t="shared" si="9"/>
        <v>1.4212962962963038E-2</v>
      </c>
      <c r="N104">
        <f t="shared" si="10"/>
        <v>14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1710</v>
      </c>
      <c r="H105" s="9" t="s">
        <v>24</v>
      </c>
      <c r="I105" s="9" t="s">
        <v>1680</v>
      </c>
      <c r="J105" s="3" t="s">
        <v>2032</v>
      </c>
      <c r="K105" s="13" t="s">
        <v>1711</v>
      </c>
      <c r="L105" s="14" t="s">
        <v>1712</v>
      </c>
      <c r="M105" s="17">
        <f t="shared" si="9"/>
        <v>2.4421296296296302E-2</v>
      </c>
      <c r="N105">
        <f t="shared" si="10"/>
        <v>14</v>
      </c>
    </row>
    <row r="106" spans="1:14" x14ac:dyDescent="0.25">
      <c r="A106" s="11"/>
      <c r="B106" s="12"/>
      <c r="C106" s="9" t="s">
        <v>38</v>
      </c>
      <c r="D106" s="9" t="s">
        <v>39</v>
      </c>
      <c r="E106" s="9" t="s">
        <v>39</v>
      </c>
      <c r="F106" s="9" t="s">
        <v>15</v>
      </c>
      <c r="G106" s="10" t="s">
        <v>12</v>
      </c>
      <c r="H106" s="5"/>
      <c r="I106" s="5"/>
      <c r="J106" s="6"/>
      <c r="K106" s="7"/>
      <c r="L106" s="8"/>
    </row>
    <row r="107" spans="1:14" x14ac:dyDescent="0.25">
      <c r="A107" s="11"/>
      <c r="B107" s="12"/>
      <c r="C107" s="12"/>
      <c r="D107" s="12"/>
      <c r="E107" s="12"/>
      <c r="F107" s="12"/>
      <c r="G107" s="9" t="s">
        <v>40</v>
      </c>
      <c r="H107" s="9" t="s">
        <v>24</v>
      </c>
      <c r="I107" s="9" t="s">
        <v>18</v>
      </c>
      <c r="J107" s="3" t="s">
        <v>2032</v>
      </c>
      <c r="K107" s="13" t="s">
        <v>41</v>
      </c>
      <c r="L107" s="14" t="s">
        <v>42</v>
      </c>
      <c r="M107" s="17">
        <f t="shared" si="9"/>
        <v>1.3287037037037042E-2</v>
      </c>
      <c r="N107">
        <f t="shared" si="10"/>
        <v>2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43</v>
      </c>
      <c r="H108" s="9" t="s">
        <v>24</v>
      </c>
      <c r="I108" s="9" t="s">
        <v>18</v>
      </c>
      <c r="J108" s="3" t="s">
        <v>2032</v>
      </c>
      <c r="K108" s="13" t="s">
        <v>44</v>
      </c>
      <c r="L108" s="14" t="s">
        <v>45</v>
      </c>
      <c r="M108" s="17">
        <f t="shared" si="9"/>
        <v>1.5231481481481457E-2</v>
      </c>
      <c r="N108">
        <f t="shared" si="10"/>
        <v>3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46</v>
      </c>
      <c r="H109" s="9" t="s">
        <v>24</v>
      </c>
      <c r="I109" s="9" t="s">
        <v>18</v>
      </c>
      <c r="J109" s="3" t="s">
        <v>2032</v>
      </c>
      <c r="K109" s="13" t="s">
        <v>47</v>
      </c>
      <c r="L109" s="14" t="s">
        <v>48</v>
      </c>
      <c r="M109" s="17">
        <f t="shared" si="9"/>
        <v>1.4537037037037015E-2</v>
      </c>
      <c r="N109">
        <f t="shared" si="10"/>
        <v>10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49</v>
      </c>
      <c r="H110" s="9" t="s">
        <v>24</v>
      </c>
      <c r="I110" s="9" t="s">
        <v>18</v>
      </c>
      <c r="J110" s="3" t="s">
        <v>2032</v>
      </c>
      <c r="K110" s="13" t="s">
        <v>50</v>
      </c>
      <c r="L110" s="14" t="s">
        <v>51</v>
      </c>
      <c r="M110" s="17">
        <f t="shared" si="9"/>
        <v>1.1168981481481488E-2</v>
      </c>
      <c r="N110">
        <f t="shared" si="10"/>
        <v>21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476</v>
      </c>
      <c r="H111" s="9" t="s">
        <v>24</v>
      </c>
      <c r="I111" s="9" t="s">
        <v>452</v>
      </c>
      <c r="J111" s="3" t="s">
        <v>2032</v>
      </c>
      <c r="K111" s="13" t="s">
        <v>477</v>
      </c>
      <c r="L111" s="14" t="s">
        <v>478</v>
      </c>
      <c r="M111" s="17">
        <f t="shared" si="9"/>
        <v>2.3900462962962943E-2</v>
      </c>
      <c r="N111">
        <f t="shared" si="10"/>
        <v>9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479</v>
      </c>
      <c r="H112" s="9" t="s">
        <v>24</v>
      </c>
      <c r="I112" s="9" t="s">
        <v>452</v>
      </c>
      <c r="J112" s="3" t="s">
        <v>2032</v>
      </c>
      <c r="K112" s="13" t="s">
        <v>480</v>
      </c>
      <c r="L112" s="14" t="s">
        <v>481</v>
      </c>
      <c r="M112" s="17">
        <f t="shared" si="9"/>
        <v>1.1793981481481475E-2</v>
      </c>
      <c r="N112">
        <f t="shared" si="10"/>
        <v>20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1317</v>
      </c>
      <c r="H113" s="9" t="s">
        <v>24</v>
      </c>
      <c r="I113" s="9" t="s">
        <v>1275</v>
      </c>
      <c r="J113" s="3" t="s">
        <v>2032</v>
      </c>
      <c r="K113" s="13" t="s">
        <v>1318</v>
      </c>
      <c r="L113" s="14" t="s">
        <v>1319</v>
      </c>
      <c r="M113" s="17">
        <f t="shared" si="9"/>
        <v>1.1620370370370371E-2</v>
      </c>
      <c r="N113">
        <f t="shared" si="10"/>
        <v>1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1320</v>
      </c>
      <c r="H114" s="9" t="s">
        <v>24</v>
      </c>
      <c r="I114" s="9" t="s">
        <v>1275</v>
      </c>
      <c r="J114" s="3" t="s">
        <v>2032</v>
      </c>
      <c r="K114" s="13" t="s">
        <v>1321</v>
      </c>
      <c r="L114" s="14" t="s">
        <v>1322</v>
      </c>
      <c r="M114" s="17">
        <f t="shared" si="9"/>
        <v>1.2245370370370379E-2</v>
      </c>
      <c r="N114">
        <f t="shared" si="10"/>
        <v>7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1982</v>
      </c>
      <c r="H115" s="9" t="s">
        <v>24</v>
      </c>
      <c r="I115" s="9" t="s">
        <v>1943</v>
      </c>
      <c r="J115" s="3" t="s">
        <v>2032</v>
      </c>
      <c r="K115" s="13" t="s">
        <v>1983</v>
      </c>
      <c r="L115" s="14" t="s">
        <v>1984</v>
      </c>
      <c r="M115" s="17">
        <f t="shared" si="9"/>
        <v>1.288194444444446E-2</v>
      </c>
      <c r="N115">
        <f t="shared" si="10"/>
        <v>7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1985</v>
      </c>
      <c r="H116" s="9" t="s">
        <v>24</v>
      </c>
      <c r="I116" s="9" t="s">
        <v>1943</v>
      </c>
      <c r="J116" s="3" t="s">
        <v>2032</v>
      </c>
      <c r="K116" s="13" t="s">
        <v>1986</v>
      </c>
      <c r="L116" s="14" t="s">
        <v>1987</v>
      </c>
      <c r="M116" s="17">
        <f t="shared" si="9"/>
        <v>1.5775462962962949E-2</v>
      </c>
      <c r="N116">
        <f t="shared" si="10"/>
        <v>8</v>
      </c>
    </row>
    <row r="117" spans="1:14" x14ac:dyDescent="0.25">
      <c r="A117" s="11"/>
      <c r="B117" s="12"/>
      <c r="C117" s="9" t="s">
        <v>52</v>
      </c>
      <c r="D117" s="9" t="s">
        <v>53</v>
      </c>
      <c r="E117" s="9" t="s">
        <v>53</v>
      </c>
      <c r="F117" s="9" t="s">
        <v>15</v>
      </c>
      <c r="G117" s="10" t="s">
        <v>12</v>
      </c>
      <c r="H117" s="5"/>
      <c r="I117" s="5"/>
      <c r="J117" s="6"/>
      <c r="K117" s="7"/>
      <c r="L117" s="8"/>
    </row>
    <row r="118" spans="1:14" x14ac:dyDescent="0.25">
      <c r="A118" s="11"/>
      <c r="B118" s="12"/>
      <c r="C118" s="12"/>
      <c r="D118" s="12"/>
      <c r="E118" s="12"/>
      <c r="F118" s="12"/>
      <c r="G118" s="9" t="s">
        <v>54</v>
      </c>
      <c r="H118" s="9" t="s">
        <v>17</v>
      </c>
      <c r="I118" s="9" t="s">
        <v>18</v>
      </c>
      <c r="J118" s="3" t="s">
        <v>2032</v>
      </c>
      <c r="K118" s="13" t="s">
        <v>55</v>
      </c>
      <c r="L118" s="14" t="s">
        <v>56</v>
      </c>
      <c r="M118" s="17">
        <f t="shared" si="9"/>
        <v>1.7199074074074061E-2</v>
      </c>
      <c r="N118">
        <f t="shared" si="10"/>
        <v>14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482</v>
      </c>
      <c r="H119" s="9" t="s">
        <v>17</v>
      </c>
      <c r="I119" s="9" t="s">
        <v>452</v>
      </c>
      <c r="J119" s="3" t="s">
        <v>2032</v>
      </c>
      <c r="K119" s="13" t="s">
        <v>483</v>
      </c>
      <c r="L119" s="14" t="s">
        <v>484</v>
      </c>
      <c r="M119" s="17">
        <f t="shared" si="9"/>
        <v>1.533564814814814E-2</v>
      </c>
      <c r="N119">
        <f t="shared" si="10"/>
        <v>7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925</v>
      </c>
      <c r="H120" s="9" t="s">
        <v>17</v>
      </c>
      <c r="I120" s="9" t="s">
        <v>875</v>
      </c>
      <c r="J120" s="3" t="s">
        <v>2032</v>
      </c>
      <c r="K120" s="13" t="s">
        <v>926</v>
      </c>
      <c r="L120" s="14" t="s">
        <v>927</v>
      </c>
      <c r="M120" s="17">
        <f t="shared" si="9"/>
        <v>2.8877314814814814E-2</v>
      </c>
      <c r="N120">
        <f t="shared" si="10"/>
        <v>6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1713</v>
      </c>
      <c r="H121" s="9" t="s">
        <v>17</v>
      </c>
      <c r="I121" s="9" t="s">
        <v>1680</v>
      </c>
      <c r="J121" s="3" t="s">
        <v>2032</v>
      </c>
      <c r="K121" s="13" t="s">
        <v>1714</v>
      </c>
      <c r="L121" s="14" t="s">
        <v>1715</v>
      </c>
      <c r="M121" s="17">
        <f t="shared" si="9"/>
        <v>4.1412037037037108E-2</v>
      </c>
      <c r="N121">
        <f t="shared" si="10"/>
        <v>12</v>
      </c>
    </row>
    <row r="122" spans="1:14" x14ac:dyDescent="0.25">
      <c r="A122" s="11"/>
      <c r="B122" s="12"/>
      <c r="C122" s="9" t="s">
        <v>57</v>
      </c>
      <c r="D122" s="9" t="s">
        <v>58</v>
      </c>
      <c r="E122" s="9" t="s">
        <v>59</v>
      </c>
      <c r="F122" s="9" t="s">
        <v>15</v>
      </c>
      <c r="G122" s="10" t="s">
        <v>12</v>
      </c>
      <c r="H122" s="5"/>
      <c r="I122" s="5"/>
      <c r="J122" s="6"/>
      <c r="K122" s="7"/>
      <c r="L122" s="8"/>
    </row>
    <row r="123" spans="1:14" x14ac:dyDescent="0.25">
      <c r="A123" s="11"/>
      <c r="B123" s="12"/>
      <c r="C123" s="12"/>
      <c r="D123" s="12"/>
      <c r="E123" s="12"/>
      <c r="F123" s="12"/>
      <c r="G123" s="9" t="s">
        <v>60</v>
      </c>
      <c r="H123" s="9" t="s">
        <v>24</v>
      </c>
      <c r="I123" s="9" t="s">
        <v>18</v>
      </c>
      <c r="J123" s="3" t="s">
        <v>2032</v>
      </c>
      <c r="K123" s="13" t="s">
        <v>61</v>
      </c>
      <c r="L123" s="14" t="s">
        <v>62</v>
      </c>
      <c r="M123" s="17">
        <f t="shared" si="9"/>
        <v>1.4791666666666703E-2</v>
      </c>
      <c r="N123">
        <f t="shared" si="10"/>
        <v>5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928</v>
      </c>
      <c r="H124" s="9" t="s">
        <v>24</v>
      </c>
      <c r="I124" s="9" t="s">
        <v>875</v>
      </c>
      <c r="J124" s="3" t="s">
        <v>2032</v>
      </c>
      <c r="K124" s="13" t="s">
        <v>929</v>
      </c>
      <c r="L124" s="14" t="s">
        <v>930</v>
      </c>
      <c r="M124" s="17">
        <f t="shared" si="9"/>
        <v>1.5682870370370305E-2</v>
      </c>
      <c r="N124">
        <f t="shared" si="10"/>
        <v>9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1716</v>
      </c>
      <c r="H125" s="9" t="s">
        <v>24</v>
      </c>
      <c r="I125" s="9" t="s">
        <v>1680</v>
      </c>
      <c r="J125" s="3" t="s">
        <v>2032</v>
      </c>
      <c r="K125" s="13" t="s">
        <v>1717</v>
      </c>
      <c r="L125" s="14" t="s">
        <v>1718</v>
      </c>
      <c r="M125" s="17">
        <f t="shared" si="9"/>
        <v>1.4247685185185155E-2</v>
      </c>
      <c r="N125">
        <f t="shared" si="10"/>
        <v>12</v>
      </c>
    </row>
    <row r="126" spans="1:14" x14ac:dyDescent="0.25">
      <c r="A126" s="11"/>
      <c r="B126" s="12"/>
      <c r="C126" s="9" t="s">
        <v>388</v>
      </c>
      <c r="D126" s="9" t="s">
        <v>389</v>
      </c>
      <c r="E126" s="9" t="s">
        <v>389</v>
      </c>
      <c r="F126" s="9" t="s">
        <v>15</v>
      </c>
      <c r="G126" s="9" t="s">
        <v>485</v>
      </c>
      <c r="H126" s="9" t="s">
        <v>17</v>
      </c>
      <c r="I126" s="9" t="s">
        <v>452</v>
      </c>
      <c r="J126" s="3" t="s">
        <v>2032</v>
      </c>
      <c r="K126" s="13" t="s">
        <v>486</v>
      </c>
      <c r="L126" s="14" t="s">
        <v>487</v>
      </c>
      <c r="M126" s="17">
        <f t="shared" si="9"/>
        <v>1.7106481481481639E-2</v>
      </c>
      <c r="N126">
        <f t="shared" si="10"/>
        <v>21</v>
      </c>
    </row>
    <row r="127" spans="1:14" x14ac:dyDescent="0.25">
      <c r="A127" s="11"/>
      <c r="B127" s="12"/>
      <c r="C127" s="9" t="s">
        <v>562</v>
      </c>
      <c r="D127" s="9" t="s">
        <v>563</v>
      </c>
      <c r="E127" s="9" t="s">
        <v>563</v>
      </c>
      <c r="F127" s="9" t="s">
        <v>15</v>
      </c>
      <c r="G127" s="10" t="s">
        <v>12</v>
      </c>
      <c r="H127" s="5"/>
      <c r="I127" s="5"/>
      <c r="J127" s="6"/>
      <c r="K127" s="7"/>
      <c r="L127" s="8"/>
    </row>
    <row r="128" spans="1:14" x14ac:dyDescent="0.25">
      <c r="A128" s="11"/>
      <c r="B128" s="12"/>
      <c r="C128" s="12"/>
      <c r="D128" s="12"/>
      <c r="E128" s="12"/>
      <c r="F128" s="12"/>
      <c r="G128" s="9" t="s">
        <v>1719</v>
      </c>
      <c r="H128" s="9" t="s">
        <v>24</v>
      </c>
      <c r="I128" s="9" t="s">
        <v>1680</v>
      </c>
      <c r="J128" s="3" t="s">
        <v>2032</v>
      </c>
      <c r="K128" s="13" t="s">
        <v>1720</v>
      </c>
      <c r="L128" s="14" t="s">
        <v>1721</v>
      </c>
      <c r="M128" s="17">
        <f t="shared" si="9"/>
        <v>2.3506944444444428E-2</v>
      </c>
      <c r="N128">
        <f t="shared" si="10"/>
        <v>5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1722</v>
      </c>
      <c r="H129" s="9" t="s">
        <v>24</v>
      </c>
      <c r="I129" s="9" t="s">
        <v>1680</v>
      </c>
      <c r="J129" s="3" t="s">
        <v>2032</v>
      </c>
      <c r="K129" s="13" t="s">
        <v>1723</v>
      </c>
      <c r="L129" s="14" t="s">
        <v>1724</v>
      </c>
      <c r="M129" s="17">
        <f t="shared" si="9"/>
        <v>2.0312500000000067E-2</v>
      </c>
      <c r="N129">
        <f t="shared" si="10"/>
        <v>7</v>
      </c>
    </row>
    <row r="130" spans="1:14" x14ac:dyDescent="0.25">
      <c r="A130" s="11"/>
      <c r="B130" s="12"/>
      <c r="C130" s="9" t="s">
        <v>931</v>
      </c>
      <c r="D130" s="9" t="s">
        <v>932</v>
      </c>
      <c r="E130" s="9" t="s">
        <v>932</v>
      </c>
      <c r="F130" s="9" t="s">
        <v>15</v>
      </c>
      <c r="G130" s="9" t="s">
        <v>933</v>
      </c>
      <c r="H130" s="9" t="s">
        <v>17</v>
      </c>
      <c r="I130" s="9" t="s">
        <v>875</v>
      </c>
      <c r="J130" s="3" t="s">
        <v>2032</v>
      </c>
      <c r="K130" s="13" t="s">
        <v>934</v>
      </c>
      <c r="L130" s="14" t="s">
        <v>935</v>
      </c>
      <c r="M130" s="17">
        <f t="shared" si="9"/>
        <v>2.3333333333333373E-2</v>
      </c>
      <c r="N130">
        <f t="shared" si="10"/>
        <v>6</v>
      </c>
    </row>
    <row r="131" spans="1:14" x14ac:dyDescent="0.25">
      <c r="A131" s="11"/>
      <c r="B131" s="12"/>
      <c r="C131" s="9" t="s">
        <v>1725</v>
      </c>
      <c r="D131" s="9" t="s">
        <v>1726</v>
      </c>
      <c r="E131" s="9" t="s">
        <v>1726</v>
      </c>
      <c r="F131" s="9" t="s">
        <v>15</v>
      </c>
      <c r="G131" s="9" t="s">
        <v>1727</v>
      </c>
      <c r="H131" s="9" t="s">
        <v>24</v>
      </c>
      <c r="I131" s="9" t="s">
        <v>1680</v>
      </c>
      <c r="J131" s="3" t="s">
        <v>2032</v>
      </c>
      <c r="K131" s="13" t="s">
        <v>1728</v>
      </c>
      <c r="L131" s="14" t="s">
        <v>1729</v>
      </c>
      <c r="M131" s="17">
        <f t="shared" ref="M131:M194" si="11">L131-K131</f>
        <v>2.126157407407403E-2</v>
      </c>
      <c r="N131">
        <f t="shared" ref="N131:N194" si="12">HOUR(K131)</f>
        <v>9</v>
      </c>
    </row>
    <row r="132" spans="1:14" x14ac:dyDescent="0.25">
      <c r="A132" s="11"/>
      <c r="B132" s="12"/>
      <c r="C132" s="9" t="s">
        <v>63</v>
      </c>
      <c r="D132" s="9" t="s">
        <v>64</v>
      </c>
      <c r="E132" s="9" t="s">
        <v>64</v>
      </c>
      <c r="F132" s="9" t="s">
        <v>15</v>
      </c>
      <c r="G132" s="10" t="s">
        <v>12</v>
      </c>
      <c r="H132" s="5"/>
      <c r="I132" s="5"/>
      <c r="J132" s="6"/>
      <c r="K132" s="7"/>
      <c r="L132" s="8"/>
    </row>
    <row r="133" spans="1:14" x14ac:dyDescent="0.25">
      <c r="A133" s="11"/>
      <c r="B133" s="12"/>
      <c r="C133" s="12"/>
      <c r="D133" s="12"/>
      <c r="E133" s="12"/>
      <c r="F133" s="12"/>
      <c r="G133" s="9" t="s">
        <v>65</v>
      </c>
      <c r="H133" s="9" t="s">
        <v>24</v>
      </c>
      <c r="I133" s="9" t="s">
        <v>18</v>
      </c>
      <c r="J133" s="3" t="s">
        <v>2032</v>
      </c>
      <c r="K133" s="13" t="s">
        <v>66</v>
      </c>
      <c r="L133" s="14" t="s">
        <v>67</v>
      </c>
      <c r="M133" s="17">
        <f t="shared" si="11"/>
        <v>1.4004629629629645E-2</v>
      </c>
      <c r="N133">
        <f t="shared" si="12"/>
        <v>4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68</v>
      </c>
      <c r="H134" s="9" t="s">
        <v>24</v>
      </c>
      <c r="I134" s="9" t="s">
        <v>18</v>
      </c>
      <c r="J134" s="3" t="s">
        <v>2032</v>
      </c>
      <c r="K134" s="13" t="s">
        <v>69</v>
      </c>
      <c r="L134" s="14" t="s">
        <v>70</v>
      </c>
      <c r="M134" s="17">
        <f t="shared" si="11"/>
        <v>2.1921296296296244E-2</v>
      </c>
      <c r="N134">
        <f t="shared" si="12"/>
        <v>13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1730</v>
      </c>
      <c r="H135" s="9" t="s">
        <v>24</v>
      </c>
      <c r="I135" s="9" t="s">
        <v>1680</v>
      </c>
      <c r="J135" s="3" t="s">
        <v>2032</v>
      </c>
      <c r="K135" s="13" t="s">
        <v>1731</v>
      </c>
      <c r="L135" s="14" t="s">
        <v>1732</v>
      </c>
      <c r="M135" s="17">
        <f t="shared" si="11"/>
        <v>2.3449074074074039E-2</v>
      </c>
      <c r="N135">
        <f t="shared" si="12"/>
        <v>7</v>
      </c>
    </row>
    <row r="136" spans="1:14" x14ac:dyDescent="0.25">
      <c r="A136" s="11"/>
      <c r="B136" s="12"/>
      <c r="C136" s="9" t="s">
        <v>170</v>
      </c>
      <c r="D136" s="9" t="s">
        <v>171</v>
      </c>
      <c r="E136" s="9" t="s">
        <v>172</v>
      </c>
      <c r="F136" s="9" t="s">
        <v>15</v>
      </c>
      <c r="G136" s="10" t="s">
        <v>12</v>
      </c>
      <c r="H136" s="5"/>
      <c r="I136" s="5"/>
      <c r="J136" s="6"/>
      <c r="K136" s="7"/>
      <c r="L136" s="8"/>
    </row>
    <row r="137" spans="1:14" x14ac:dyDescent="0.25">
      <c r="A137" s="11"/>
      <c r="B137" s="12"/>
      <c r="C137" s="12"/>
      <c r="D137" s="12"/>
      <c r="E137" s="12"/>
      <c r="F137" s="12"/>
      <c r="G137" s="9" t="s">
        <v>1323</v>
      </c>
      <c r="H137" s="9" t="s">
        <v>17</v>
      </c>
      <c r="I137" s="9" t="s">
        <v>1275</v>
      </c>
      <c r="J137" s="3" t="s">
        <v>2032</v>
      </c>
      <c r="K137" s="13" t="s">
        <v>1324</v>
      </c>
      <c r="L137" s="14" t="s">
        <v>1325</v>
      </c>
      <c r="M137" s="17">
        <f t="shared" si="11"/>
        <v>1.6192129629629654E-2</v>
      </c>
      <c r="N137">
        <f t="shared" si="12"/>
        <v>5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1326</v>
      </c>
      <c r="H138" s="9" t="s">
        <v>24</v>
      </c>
      <c r="I138" s="9" t="s">
        <v>1275</v>
      </c>
      <c r="J138" s="3" t="s">
        <v>2032</v>
      </c>
      <c r="K138" s="13" t="s">
        <v>1327</v>
      </c>
      <c r="L138" s="14" t="s">
        <v>1328</v>
      </c>
      <c r="M138" s="17">
        <f t="shared" si="11"/>
        <v>4.1874999999999885E-2</v>
      </c>
      <c r="N138">
        <f t="shared" si="12"/>
        <v>17</v>
      </c>
    </row>
    <row r="139" spans="1:14" x14ac:dyDescent="0.25">
      <c r="A139" s="11"/>
      <c r="B139" s="12"/>
      <c r="C139" s="9" t="s">
        <v>71</v>
      </c>
      <c r="D139" s="9" t="s">
        <v>72</v>
      </c>
      <c r="E139" s="9" t="s">
        <v>72</v>
      </c>
      <c r="F139" s="9" t="s">
        <v>15</v>
      </c>
      <c r="G139" s="10" t="s">
        <v>12</v>
      </c>
      <c r="H139" s="5"/>
      <c r="I139" s="5"/>
      <c r="J139" s="6"/>
      <c r="K139" s="7"/>
      <c r="L139" s="8"/>
    </row>
    <row r="140" spans="1:14" x14ac:dyDescent="0.25">
      <c r="A140" s="11"/>
      <c r="B140" s="12"/>
      <c r="C140" s="12"/>
      <c r="D140" s="12"/>
      <c r="E140" s="12"/>
      <c r="F140" s="12"/>
      <c r="G140" s="9" t="s">
        <v>73</v>
      </c>
      <c r="H140" s="9" t="s">
        <v>17</v>
      </c>
      <c r="I140" s="9" t="s">
        <v>18</v>
      </c>
      <c r="J140" s="3" t="s">
        <v>2032</v>
      </c>
      <c r="K140" s="13" t="s">
        <v>74</v>
      </c>
      <c r="L140" s="14" t="s">
        <v>75</v>
      </c>
      <c r="M140" s="17">
        <f t="shared" si="11"/>
        <v>2.5300925925925921E-2</v>
      </c>
      <c r="N140">
        <f t="shared" si="12"/>
        <v>12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936</v>
      </c>
      <c r="H141" s="9" t="s">
        <v>24</v>
      </c>
      <c r="I141" s="9" t="s">
        <v>875</v>
      </c>
      <c r="J141" s="3" t="s">
        <v>2032</v>
      </c>
      <c r="K141" s="13" t="s">
        <v>937</v>
      </c>
      <c r="L141" s="14" t="s">
        <v>938</v>
      </c>
      <c r="M141" s="17">
        <f t="shared" si="11"/>
        <v>2.4131944444444442E-2</v>
      </c>
      <c r="N141">
        <f t="shared" si="12"/>
        <v>14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1329</v>
      </c>
      <c r="H142" s="9" t="s">
        <v>24</v>
      </c>
      <c r="I142" s="9" t="s">
        <v>1275</v>
      </c>
      <c r="J142" s="3" t="s">
        <v>2032</v>
      </c>
      <c r="K142" s="13" t="s">
        <v>1330</v>
      </c>
      <c r="L142" s="14" t="s">
        <v>1331</v>
      </c>
      <c r="M142" s="17">
        <f t="shared" si="11"/>
        <v>2.4340277777777808E-2</v>
      </c>
      <c r="N142">
        <f t="shared" si="12"/>
        <v>7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1332</v>
      </c>
      <c r="H143" s="9" t="s">
        <v>24</v>
      </c>
      <c r="I143" s="9" t="s">
        <v>1275</v>
      </c>
      <c r="J143" s="3" t="s">
        <v>2032</v>
      </c>
      <c r="K143" s="13" t="s">
        <v>1333</v>
      </c>
      <c r="L143" s="14" t="s">
        <v>1334</v>
      </c>
      <c r="M143" s="17">
        <f t="shared" si="11"/>
        <v>2.0185185185185195E-2</v>
      </c>
      <c r="N143">
        <f t="shared" si="12"/>
        <v>11</v>
      </c>
    </row>
    <row r="144" spans="1:14" x14ac:dyDescent="0.25">
      <c r="A144" s="11"/>
      <c r="B144" s="12"/>
      <c r="C144" s="9" t="s">
        <v>939</v>
      </c>
      <c r="D144" s="9" t="s">
        <v>940</v>
      </c>
      <c r="E144" s="9" t="s">
        <v>940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941</v>
      </c>
      <c r="H145" s="9" t="s">
        <v>24</v>
      </c>
      <c r="I145" s="9" t="s">
        <v>875</v>
      </c>
      <c r="J145" s="3" t="s">
        <v>2032</v>
      </c>
      <c r="K145" s="13" t="s">
        <v>942</v>
      </c>
      <c r="L145" s="14" t="s">
        <v>943</v>
      </c>
      <c r="M145" s="17">
        <f t="shared" si="11"/>
        <v>2.8946759259259269E-2</v>
      </c>
      <c r="N145">
        <f t="shared" si="12"/>
        <v>13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1733</v>
      </c>
      <c r="H146" s="9" t="s">
        <v>24</v>
      </c>
      <c r="I146" s="9" t="s">
        <v>1680</v>
      </c>
      <c r="J146" s="3" t="s">
        <v>2032</v>
      </c>
      <c r="K146" s="13" t="s">
        <v>1734</v>
      </c>
      <c r="L146" s="14" t="s">
        <v>1735</v>
      </c>
      <c r="M146" s="17">
        <f t="shared" si="11"/>
        <v>2.3171296296296273E-2</v>
      </c>
      <c r="N146">
        <f t="shared" si="12"/>
        <v>8</v>
      </c>
    </row>
    <row r="147" spans="1:14" x14ac:dyDescent="0.25">
      <c r="A147" s="11"/>
      <c r="B147" s="12"/>
      <c r="C147" s="9" t="s">
        <v>1335</v>
      </c>
      <c r="D147" s="9" t="s">
        <v>1336</v>
      </c>
      <c r="E147" s="9" t="s">
        <v>1336</v>
      </c>
      <c r="F147" s="9" t="s">
        <v>15</v>
      </c>
      <c r="G147" s="9" t="s">
        <v>1337</v>
      </c>
      <c r="H147" s="9" t="s">
        <v>17</v>
      </c>
      <c r="I147" s="9" t="s">
        <v>1275</v>
      </c>
      <c r="J147" s="3" t="s">
        <v>2032</v>
      </c>
      <c r="K147" s="13" t="s">
        <v>1338</v>
      </c>
      <c r="L147" s="14" t="s">
        <v>1339</v>
      </c>
      <c r="M147" s="17">
        <f t="shared" si="11"/>
        <v>2.1493055555555529E-2</v>
      </c>
      <c r="N147">
        <f t="shared" si="12"/>
        <v>3</v>
      </c>
    </row>
    <row r="148" spans="1:14" x14ac:dyDescent="0.25">
      <c r="A148" s="11"/>
      <c r="B148" s="12"/>
      <c r="C148" s="9" t="s">
        <v>944</v>
      </c>
      <c r="D148" s="9" t="s">
        <v>945</v>
      </c>
      <c r="E148" s="9" t="s">
        <v>945</v>
      </c>
      <c r="F148" s="9" t="s">
        <v>15</v>
      </c>
      <c r="G148" s="9" t="s">
        <v>946</v>
      </c>
      <c r="H148" s="9" t="s">
        <v>24</v>
      </c>
      <c r="I148" s="9" t="s">
        <v>875</v>
      </c>
      <c r="J148" s="3" t="s">
        <v>2032</v>
      </c>
      <c r="K148" s="13" t="s">
        <v>947</v>
      </c>
      <c r="L148" s="14" t="s">
        <v>948</v>
      </c>
      <c r="M148" s="17">
        <f t="shared" si="11"/>
        <v>2.1666666666666612E-2</v>
      </c>
      <c r="N148">
        <f t="shared" si="12"/>
        <v>12</v>
      </c>
    </row>
    <row r="149" spans="1:14" x14ac:dyDescent="0.25">
      <c r="A149" s="11"/>
      <c r="B149" s="12"/>
      <c r="C149" s="9" t="s">
        <v>1340</v>
      </c>
      <c r="D149" s="9" t="s">
        <v>1341</v>
      </c>
      <c r="E149" s="9" t="s">
        <v>1341</v>
      </c>
      <c r="F149" s="9" t="s">
        <v>15</v>
      </c>
      <c r="G149" s="10" t="s">
        <v>12</v>
      </c>
      <c r="H149" s="5"/>
      <c r="I149" s="5"/>
      <c r="J149" s="6"/>
      <c r="K149" s="7"/>
      <c r="L149" s="8"/>
    </row>
    <row r="150" spans="1:14" x14ac:dyDescent="0.25">
      <c r="A150" s="11"/>
      <c r="B150" s="12"/>
      <c r="C150" s="12"/>
      <c r="D150" s="12"/>
      <c r="E150" s="12"/>
      <c r="F150" s="12"/>
      <c r="G150" s="9" t="s">
        <v>1342</v>
      </c>
      <c r="H150" s="9" t="s">
        <v>24</v>
      </c>
      <c r="I150" s="9" t="s">
        <v>1275</v>
      </c>
      <c r="J150" s="3" t="s">
        <v>2032</v>
      </c>
      <c r="K150" s="13" t="s">
        <v>1343</v>
      </c>
      <c r="L150" s="14" t="s">
        <v>1344</v>
      </c>
      <c r="M150" s="17">
        <f t="shared" si="11"/>
        <v>1.7384259259259238E-2</v>
      </c>
      <c r="N150">
        <f t="shared" si="12"/>
        <v>13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1736</v>
      </c>
      <c r="H151" s="9" t="s">
        <v>24</v>
      </c>
      <c r="I151" s="9" t="s">
        <v>1680</v>
      </c>
      <c r="J151" s="3" t="s">
        <v>2032</v>
      </c>
      <c r="K151" s="13" t="s">
        <v>1737</v>
      </c>
      <c r="L151" s="14" t="s">
        <v>1738</v>
      </c>
      <c r="M151" s="17">
        <f t="shared" si="11"/>
        <v>2.0057870370370434E-2</v>
      </c>
      <c r="N151">
        <f t="shared" si="12"/>
        <v>11</v>
      </c>
    </row>
    <row r="152" spans="1:14" x14ac:dyDescent="0.25">
      <c r="A152" s="11"/>
      <c r="B152" s="12"/>
      <c r="C152" s="9" t="s">
        <v>949</v>
      </c>
      <c r="D152" s="9" t="s">
        <v>950</v>
      </c>
      <c r="E152" s="9" t="s">
        <v>950</v>
      </c>
      <c r="F152" s="9" t="s">
        <v>15</v>
      </c>
      <c r="G152" s="10" t="s">
        <v>12</v>
      </c>
      <c r="H152" s="5"/>
      <c r="I152" s="5"/>
      <c r="J152" s="6"/>
      <c r="K152" s="7"/>
      <c r="L152" s="8"/>
    </row>
    <row r="153" spans="1:14" x14ac:dyDescent="0.25">
      <c r="A153" s="11"/>
      <c r="B153" s="12"/>
      <c r="C153" s="12"/>
      <c r="D153" s="12"/>
      <c r="E153" s="12"/>
      <c r="F153" s="12"/>
      <c r="G153" s="9" t="s">
        <v>951</v>
      </c>
      <c r="H153" s="9" t="s">
        <v>121</v>
      </c>
      <c r="I153" s="9" t="s">
        <v>875</v>
      </c>
      <c r="J153" s="3" t="s">
        <v>2032</v>
      </c>
      <c r="K153" s="13" t="s">
        <v>952</v>
      </c>
      <c r="L153" s="14" t="s">
        <v>953</v>
      </c>
      <c r="M153" s="17">
        <f t="shared" si="11"/>
        <v>6.0821759259259256E-2</v>
      </c>
      <c r="N153">
        <f t="shared" si="12"/>
        <v>10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1345</v>
      </c>
      <c r="H154" s="9" t="s">
        <v>17</v>
      </c>
      <c r="I154" s="9" t="s">
        <v>1275</v>
      </c>
      <c r="J154" s="3" t="s">
        <v>2032</v>
      </c>
      <c r="K154" s="13" t="s">
        <v>1346</v>
      </c>
      <c r="L154" s="14" t="s">
        <v>239</v>
      </c>
      <c r="M154" s="17">
        <f t="shared" si="11"/>
        <v>2.1412037037036979E-2</v>
      </c>
      <c r="N154">
        <f t="shared" si="12"/>
        <v>8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1347</v>
      </c>
      <c r="H155" s="9" t="s">
        <v>17</v>
      </c>
      <c r="I155" s="9" t="s">
        <v>1275</v>
      </c>
      <c r="J155" s="3" t="s">
        <v>2032</v>
      </c>
      <c r="K155" s="13" t="s">
        <v>1348</v>
      </c>
      <c r="L155" s="14" t="s">
        <v>1349</v>
      </c>
      <c r="M155" s="17">
        <f t="shared" si="11"/>
        <v>2.9363425925925946E-2</v>
      </c>
      <c r="N155">
        <f t="shared" si="12"/>
        <v>10</v>
      </c>
    </row>
    <row r="156" spans="1:14" x14ac:dyDescent="0.25">
      <c r="A156" s="11"/>
      <c r="B156" s="12"/>
      <c r="C156" s="9" t="s">
        <v>488</v>
      </c>
      <c r="D156" s="9" t="s">
        <v>489</v>
      </c>
      <c r="E156" s="9" t="s">
        <v>489</v>
      </c>
      <c r="F156" s="9" t="s">
        <v>15</v>
      </c>
      <c r="G156" s="9" t="s">
        <v>490</v>
      </c>
      <c r="H156" s="9" t="s">
        <v>24</v>
      </c>
      <c r="I156" s="9" t="s">
        <v>452</v>
      </c>
      <c r="J156" s="3" t="s">
        <v>2032</v>
      </c>
      <c r="K156" s="13" t="s">
        <v>491</v>
      </c>
      <c r="L156" s="14" t="s">
        <v>492</v>
      </c>
      <c r="M156" s="17">
        <f t="shared" si="11"/>
        <v>1.5000000000000069E-2</v>
      </c>
      <c r="N156">
        <f t="shared" si="12"/>
        <v>8</v>
      </c>
    </row>
    <row r="157" spans="1:14" x14ac:dyDescent="0.25">
      <c r="A157" s="11"/>
      <c r="B157" s="12"/>
      <c r="C157" s="9" t="s">
        <v>76</v>
      </c>
      <c r="D157" s="9" t="s">
        <v>77</v>
      </c>
      <c r="E157" s="9" t="s">
        <v>77</v>
      </c>
      <c r="F157" s="9" t="s">
        <v>15</v>
      </c>
      <c r="G157" s="10" t="s">
        <v>12</v>
      </c>
      <c r="H157" s="5"/>
      <c r="I157" s="5"/>
      <c r="J157" s="6"/>
      <c r="K157" s="7"/>
      <c r="L157" s="8"/>
    </row>
    <row r="158" spans="1:14" x14ac:dyDescent="0.25">
      <c r="A158" s="11"/>
      <c r="B158" s="12"/>
      <c r="C158" s="12"/>
      <c r="D158" s="12"/>
      <c r="E158" s="12"/>
      <c r="F158" s="12"/>
      <c r="G158" s="9" t="s">
        <v>78</v>
      </c>
      <c r="H158" s="9" t="s">
        <v>24</v>
      </c>
      <c r="I158" s="9" t="s">
        <v>18</v>
      </c>
      <c r="J158" s="3" t="s">
        <v>2032</v>
      </c>
      <c r="K158" s="13" t="s">
        <v>79</v>
      </c>
      <c r="L158" s="14" t="s">
        <v>80</v>
      </c>
      <c r="M158" s="17">
        <f t="shared" si="11"/>
        <v>2.7256944444444375E-2</v>
      </c>
      <c r="N158">
        <f t="shared" si="12"/>
        <v>15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493</v>
      </c>
      <c r="H159" s="9" t="s">
        <v>24</v>
      </c>
      <c r="I159" s="9" t="s">
        <v>452</v>
      </c>
      <c r="J159" s="3" t="s">
        <v>2032</v>
      </c>
      <c r="K159" s="13" t="s">
        <v>494</v>
      </c>
      <c r="L159" s="14" t="s">
        <v>495</v>
      </c>
      <c r="M159" s="17">
        <f t="shared" si="11"/>
        <v>2.401620370370372E-2</v>
      </c>
      <c r="N159">
        <f t="shared" si="12"/>
        <v>10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1350</v>
      </c>
      <c r="H160" s="9" t="s">
        <v>24</v>
      </c>
      <c r="I160" s="9" t="s">
        <v>1275</v>
      </c>
      <c r="J160" s="3" t="s">
        <v>2032</v>
      </c>
      <c r="K160" s="13" t="s">
        <v>1351</v>
      </c>
      <c r="L160" s="14" t="s">
        <v>1352</v>
      </c>
      <c r="M160" s="17">
        <f t="shared" si="11"/>
        <v>1.6574074074074074E-2</v>
      </c>
      <c r="N160">
        <f t="shared" si="12"/>
        <v>11</v>
      </c>
    </row>
    <row r="161" spans="1:14" x14ac:dyDescent="0.25">
      <c r="A161" s="3" t="s">
        <v>81</v>
      </c>
      <c r="B161" s="9" t="s">
        <v>82</v>
      </c>
      <c r="C161" s="10" t="s">
        <v>12</v>
      </c>
      <c r="D161" s="5"/>
      <c r="E161" s="5"/>
      <c r="F161" s="5"/>
      <c r="G161" s="5"/>
      <c r="H161" s="5"/>
      <c r="I161" s="5"/>
      <c r="J161" s="6"/>
      <c r="K161" s="7"/>
      <c r="L161" s="8"/>
    </row>
    <row r="162" spans="1:14" x14ac:dyDescent="0.25">
      <c r="A162" s="11"/>
      <c r="B162" s="12"/>
      <c r="C162" s="9" t="s">
        <v>199</v>
      </c>
      <c r="D162" s="9" t="s">
        <v>200</v>
      </c>
      <c r="E162" s="9" t="s">
        <v>496</v>
      </c>
      <c r="F162" s="9" t="s">
        <v>15</v>
      </c>
      <c r="G162" s="10" t="s">
        <v>12</v>
      </c>
      <c r="H162" s="5"/>
      <c r="I162" s="5"/>
      <c r="J162" s="6"/>
      <c r="K162" s="7"/>
      <c r="L162" s="8"/>
    </row>
    <row r="163" spans="1:14" x14ac:dyDescent="0.25">
      <c r="A163" s="11"/>
      <c r="B163" s="12"/>
      <c r="C163" s="12"/>
      <c r="D163" s="12"/>
      <c r="E163" s="12"/>
      <c r="F163" s="12"/>
      <c r="G163" s="9" t="s">
        <v>497</v>
      </c>
      <c r="H163" s="9" t="s">
        <v>121</v>
      </c>
      <c r="I163" s="9" t="s">
        <v>452</v>
      </c>
      <c r="J163" s="3" t="s">
        <v>2032</v>
      </c>
      <c r="K163" s="13" t="s">
        <v>498</v>
      </c>
      <c r="L163" s="14" t="s">
        <v>499</v>
      </c>
      <c r="M163" s="17">
        <f t="shared" si="11"/>
        <v>2.0127314814814778E-2</v>
      </c>
      <c r="N163">
        <f t="shared" si="12"/>
        <v>17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954</v>
      </c>
      <c r="H164" s="9" t="s">
        <v>121</v>
      </c>
      <c r="I164" s="9" t="s">
        <v>875</v>
      </c>
      <c r="J164" s="3" t="s">
        <v>2032</v>
      </c>
      <c r="K164" s="13" t="s">
        <v>955</v>
      </c>
      <c r="L164" s="14" t="s">
        <v>956</v>
      </c>
      <c r="M164" s="17">
        <f t="shared" si="11"/>
        <v>1.5532407407407439E-2</v>
      </c>
      <c r="N164">
        <f t="shared" si="12"/>
        <v>5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957</v>
      </c>
      <c r="H165" s="9" t="s">
        <v>121</v>
      </c>
      <c r="I165" s="9" t="s">
        <v>875</v>
      </c>
      <c r="J165" s="3" t="s">
        <v>2032</v>
      </c>
      <c r="K165" s="13" t="s">
        <v>958</v>
      </c>
      <c r="L165" s="14" t="s">
        <v>959</v>
      </c>
      <c r="M165" s="17">
        <f t="shared" si="11"/>
        <v>1.6655092592592569E-2</v>
      </c>
      <c r="N165">
        <f t="shared" si="12"/>
        <v>8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960</v>
      </c>
      <c r="H166" s="9" t="s">
        <v>121</v>
      </c>
      <c r="I166" s="9" t="s">
        <v>875</v>
      </c>
      <c r="J166" s="3" t="s">
        <v>2032</v>
      </c>
      <c r="K166" s="13" t="s">
        <v>961</v>
      </c>
      <c r="L166" s="14" t="s">
        <v>962</v>
      </c>
      <c r="M166" s="17">
        <f t="shared" si="11"/>
        <v>2.0011574074074168E-2</v>
      </c>
      <c r="N166">
        <f t="shared" si="12"/>
        <v>18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1353</v>
      </c>
      <c r="H167" s="9" t="s">
        <v>121</v>
      </c>
      <c r="I167" s="9" t="s">
        <v>1275</v>
      </c>
      <c r="J167" s="3" t="s">
        <v>2032</v>
      </c>
      <c r="K167" s="13" t="s">
        <v>1354</v>
      </c>
      <c r="L167" s="14" t="s">
        <v>1355</v>
      </c>
      <c r="M167" s="17">
        <f t="shared" si="11"/>
        <v>1.7083333333333339E-2</v>
      </c>
      <c r="N167">
        <f t="shared" si="12"/>
        <v>5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1356</v>
      </c>
      <c r="H168" s="9" t="s">
        <v>121</v>
      </c>
      <c r="I168" s="9" t="s">
        <v>1275</v>
      </c>
      <c r="J168" s="3" t="s">
        <v>2032</v>
      </c>
      <c r="K168" s="13" t="s">
        <v>1357</v>
      </c>
      <c r="L168" s="14" t="s">
        <v>1358</v>
      </c>
      <c r="M168" s="17">
        <f t="shared" si="11"/>
        <v>2.206018518518521E-2</v>
      </c>
      <c r="N168">
        <f t="shared" si="12"/>
        <v>8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1359</v>
      </c>
      <c r="H169" s="9" t="s">
        <v>121</v>
      </c>
      <c r="I169" s="9" t="s">
        <v>1275</v>
      </c>
      <c r="J169" s="3" t="s">
        <v>2032</v>
      </c>
      <c r="K169" s="13" t="s">
        <v>1360</v>
      </c>
      <c r="L169" s="14" t="s">
        <v>1361</v>
      </c>
      <c r="M169" s="17">
        <f t="shared" si="11"/>
        <v>1.4004629629629672E-2</v>
      </c>
      <c r="N169">
        <f t="shared" si="12"/>
        <v>17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1967</v>
      </c>
      <c r="H170" s="9" t="s">
        <v>121</v>
      </c>
      <c r="I170" s="9" t="s">
        <v>1943</v>
      </c>
      <c r="J170" s="3" t="s">
        <v>2032</v>
      </c>
      <c r="K170" s="13" t="s">
        <v>1968</v>
      </c>
      <c r="L170" s="14" t="s">
        <v>1969</v>
      </c>
      <c r="M170" s="17">
        <f t="shared" si="11"/>
        <v>1.4270833333333344E-2</v>
      </c>
      <c r="N170">
        <f t="shared" si="12"/>
        <v>5</v>
      </c>
    </row>
    <row r="171" spans="1:14" x14ac:dyDescent="0.25">
      <c r="A171" s="11"/>
      <c r="B171" s="12"/>
      <c r="C171" s="9" t="s">
        <v>83</v>
      </c>
      <c r="D171" s="9" t="s">
        <v>84</v>
      </c>
      <c r="E171" s="10" t="s">
        <v>12</v>
      </c>
      <c r="F171" s="5"/>
      <c r="G171" s="5"/>
      <c r="H171" s="5"/>
      <c r="I171" s="5"/>
      <c r="J171" s="6"/>
      <c r="K171" s="7"/>
      <c r="L171" s="8"/>
    </row>
    <row r="172" spans="1:14" x14ac:dyDescent="0.25">
      <c r="A172" s="11"/>
      <c r="B172" s="12"/>
      <c r="C172" s="12"/>
      <c r="D172" s="12"/>
      <c r="E172" s="9" t="s">
        <v>84</v>
      </c>
      <c r="F172" s="9" t="s">
        <v>15</v>
      </c>
      <c r="G172" s="10" t="s">
        <v>12</v>
      </c>
      <c r="H172" s="5"/>
      <c r="I172" s="5"/>
      <c r="J172" s="6"/>
      <c r="K172" s="7"/>
      <c r="L172" s="8"/>
    </row>
    <row r="173" spans="1:14" x14ac:dyDescent="0.25">
      <c r="A173" s="11"/>
      <c r="B173" s="12"/>
      <c r="C173" s="12"/>
      <c r="D173" s="12"/>
      <c r="E173" s="12"/>
      <c r="F173" s="12"/>
      <c r="G173" s="9" t="s">
        <v>85</v>
      </c>
      <c r="H173" s="9" t="s">
        <v>86</v>
      </c>
      <c r="I173" s="9" t="s">
        <v>18</v>
      </c>
      <c r="J173" s="3" t="s">
        <v>2032</v>
      </c>
      <c r="K173" s="13" t="s">
        <v>87</v>
      </c>
      <c r="L173" s="14" t="s">
        <v>88</v>
      </c>
      <c r="M173" s="17">
        <f t="shared" si="11"/>
        <v>1.4629629629629631E-2</v>
      </c>
      <c r="N173">
        <f t="shared" si="12"/>
        <v>3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89</v>
      </c>
      <c r="H174" s="9" t="s">
        <v>86</v>
      </c>
      <c r="I174" s="9" t="s">
        <v>18</v>
      </c>
      <c r="J174" s="3" t="s">
        <v>2032</v>
      </c>
      <c r="K174" s="13" t="s">
        <v>90</v>
      </c>
      <c r="L174" s="14" t="s">
        <v>91</v>
      </c>
      <c r="M174" s="17">
        <f t="shared" si="11"/>
        <v>1.5520833333333373E-2</v>
      </c>
      <c r="N174">
        <f t="shared" si="12"/>
        <v>5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92</v>
      </c>
      <c r="H175" s="9" t="s">
        <v>86</v>
      </c>
      <c r="I175" s="9" t="s">
        <v>18</v>
      </c>
      <c r="J175" s="3" t="s">
        <v>2032</v>
      </c>
      <c r="K175" s="13" t="s">
        <v>93</v>
      </c>
      <c r="L175" s="14" t="s">
        <v>94</v>
      </c>
      <c r="M175" s="17">
        <f t="shared" si="11"/>
        <v>1.4583333333333282E-2</v>
      </c>
      <c r="N175">
        <f t="shared" si="12"/>
        <v>6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95</v>
      </c>
      <c r="H176" s="9" t="s">
        <v>86</v>
      </c>
      <c r="I176" s="9" t="s">
        <v>18</v>
      </c>
      <c r="J176" s="3" t="s">
        <v>2032</v>
      </c>
      <c r="K176" s="13" t="s">
        <v>96</v>
      </c>
      <c r="L176" s="14" t="s">
        <v>97</v>
      </c>
      <c r="M176" s="17">
        <f t="shared" si="11"/>
        <v>1.9652777777777797E-2</v>
      </c>
      <c r="N176">
        <f t="shared" si="12"/>
        <v>6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98</v>
      </c>
      <c r="H177" s="9" t="s">
        <v>86</v>
      </c>
      <c r="I177" s="9" t="s">
        <v>18</v>
      </c>
      <c r="J177" s="3" t="s">
        <v>2032</v>
      </c>
      <c r="K177" s="13" t="s">
        <v>99</v>
      </c>
      <c r="L177" s="14" t="s">
        <v>100</v>
      </c>
      <c r="M177" s="17">
        <f t="shared" si="11"/>
        <v>1.4247685185185155E-2</v>
      </c>
      <c r="N177">
        <f t="shared" si="12"/>
        <v>8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101</v>
      </c>
      <c r="H178" s="9" t="s">
        <v>86</v>
      </c>
      <c r="I178" s="9" t="s">
        <v>18</v>
      </c>
      <c r="J178" s="3" t="s">
        <v>2032</v>
      </c>
      <c r="K178" s="13" t="s">
        <v>102</v>
      </c>
      <c r="L178" s="14" t="s">
        <v>103</v>
      </c>
      <c r="M178" s="17">
        <f t="shared" si="11"/>
        <v>1.9097222222222154E-2</v>
      </c>
      <c r="N178">
        <f t="shared" si="12"/>
        <v>8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104</v>
      </c>
      <c r="H179" s="9" t="s">
        <v>86</v>
      </c>
      <c r="I179" s="9" t="s">
        <v>18</v>
      </c>
      <c r="J179" s="3" t="s">
        <v>2032</v>
      </c>
      <c r="K179" s="13" t="s">
        <v>105</v>
      </c>
      <c r="L179" s="14" t="s">
        <v>106</v>
      </c>
      <c r="M179" s="17">
        <f t="shared" si="11"/>
        <v>1.853009259259264E-2</v>
      </c>
      <c r="N179">
        <f t="shared" si="12"/>
        <v>9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107</v>
      </c>
      <c r="H180" s="9" t="s">
        <v>86</v>
      </c>
      <c r="I180" s="9" t="s">
        <v>18</v>
      </c>
      <c r="J180" s="3" t="s">
        <v>2032</v>
      </c>
      <c r="K180" s="13" t="s">
        <v>108</v>
      </c>
      <c r="L180" s="14" t="s">
        <v>109</v>
      </c>
      <c r="M180" s="17">
        <f t="shared" si="11"/>
        <v>1.9884259259259296E-2</v>
      </c>
      <c r="N180">
        <f t="shared" si="12"/>
        <v>9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110</v>
      </c>
      <c r="H181" s="9" t="s">
        <v>86</v>
      </c>
      <c r="I181" s="9" t="s">
        <v>18</v>
      </c>
      <c r="J181" s="3" t="s">
        <v>2032</v>
      </c>
      <c r="K181" s="13" t="s">
        <v>111</v>
      </c>
      <c r="L181" s="14" t="s">
        <v>112</v>
      </c>
      <c r="M181" s="17">
        <f t="shared" si="11"/>
        <v>2.4074074074074026E-2</v>
      </c>
      <c r="N181">
        <f t="shared" si="12"/>
        <v>11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113</v>
      </c>
      <c r="H182" s="9" t="s">
        <v>86</v>
      </c>
      <c r="I182" s="9" t="s">
        <v>18</v>
      </c>
      <c r="J182" s="3" t="s">
        <v>2032</v>
      </c>
      <c r="K182" s="13" t="s">
        <v>114</v>
      </c>
      <c r="L182" s="14" t="s">
        <v>115</v>
      </c>
      <c r="M182" s="17">
        <f t="shared" si="11"/>
        <v>2.6238425925925957E-2</v>
      </c>
      <c r="N182">
        <f t="shared" si="12"/>
        <v>11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116</v>
      </c>
      <c r="H183" s="9" t="s">
        <v>86</v>
      </c>
      <c r="I183" s="9" t="s">
        <v>18</v>
      </c>
      <c r="J183" s="3" t="s">
        <v>2032</v>
      </c>
      <c r="K183" s="13" t="s">
        <v>117</v>
      </c>
      <c r="L183" s="14" t="s">
        <v>118</v>
      </c>
      <c r="M183" s="17">
        <f t="shared" si="11"/>
        <v>1.4085648148148167E-2</v>
      </c>
      <c r="N183">
        <f t="shared" si="12"/>
        <v>12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500</v>
      </c>
      <c r="H184" s="9" t="s">
        <v>86</v>
      </c>
      <c r="I184" s="9" t="s">
        <v>452</v>
      </c>
      <c r="J184" s="3" t="s">
        <v>2032</v>
      </c>
      <c r="K184" s="13" t="s">
        <v>501</v>
      </c>
      <c r="L184" s="14" t="s">
        <v>502</v>
      </c>
      <c r="M184" s="17">
        <f t="shared" si="11"/>
        <v>1.207175925925924E-2</v>
      </c>
      <c r="N184">
        <f t="shared" si="12"/>
        <v>3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503</v>
      </c>
      <c r="H185" s="9" t="s">
        <v>86</v>
      </c>
      <c r="I185" s="9" t="s">
        <v>452</v>
      </c>
      <c r="J185" s="3" t="s">
        <v>2032</v>
      </c>
      <c r="K185" s="13" t="s">
        <v>504</v>
      </c>
      <c r="L185" s="14" t="s">
        <v>505</v>
      </c>
      <c r="M185" s="17">
        <f t="shared" si="11"/>
        <v>1.3958333333333323E-2</v>
      </c>
      <c r="N185">
        <f t="shared" si="12"/>
        <v>5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506</v>
      </c>
      <c r="H186" s="9" t="s">
        <v>86</v>
      </c>
      <c r="I186" s="9" t="s">
        <v>452</v>
      </c>
      <c r="J186" s="3" t="s">
        <v>2032</v>
      </c>
      <c r="K186" s="13" t="s">
        <v>507</v>
      </c>
      <c r="L186" s="14" t="s">
        <v>508</v>
      </c>
      <c r="M186" s="17">
        <f t="shared" si="11"/>
        <v>2.1979166666666661E-2</v>
      </c>
      <c r="N186">
        <f t="shared" si="12"/>
        <v>7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509</v>
      </c>
      <c r="H187" s="9" t="s">
        <v>86</v>
      </c>
      <c r="I187" s="9" t="s">
        <v>452</v>
      </c>
      <c r="J187" s="3" t="s">
        <v>2032</v>
      </c>
      <c r="K187" s="13" t="s">
        <v>510</v>
      </c>
      <c r="L187" s="14" t="s">
        <v>511</v>
      </c>
      <c r="M187" s="17">
        <f t="shared" si="11"/>
        <v>1.8067129629629586E-2</v>
      </c>
      <c r="N187">
        <f t="shared" si="12"/>
        <v>7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512</v>
      </c>
      <c r="H188" s="9" t="s">
        <v>86</v>
      </c>
      <c r="I188" s="9" t="s">
        <v>452</v>
      </c>
      <c r="J188" s="3" t="s">
        <v>2032</v>
      </c>
      <c r="K188" s="13" t="s">
        <v>513</v>
      </c>
      <c r="L188" s="14" t="s">
        <v>25</v>
      </c>
      <c r="M188" s="17">
        <f t="shared" si="11"/>
        <v>1.9490740740740697E-2</v>
      </c>
      <c r="N188">
        <f t="shared" si="12"/>
        <v>7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514</v>
      </c>
      <c r="H189" s="9" t="s">
        <v>86</v>
      </c>
      <c r="I189" s="9" t="s">
        <v>452</v>
      </c>
      <c r="J189" s="3" t="s">
        <v>2032</v>
      </c>
      <c r="K189" s="13" t="s">
        <v>515</v>
      </c>
      <c r="L189" s="14" t="s">
        <v>516</v>
      </c>
      <c r="M189" s="17">
        <f t="shared" si="11"/>
        <v>1.6203703703703609E-2</v>
      </c>
      <c r="N189">
        <f t="shared" si="12"/>
        <v>8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517</v>
      </c>
      <c r="H190" s="9" t="s">
        <v>86</v>
      </c>
      <c r="I190" s="9" t="s">
        <v>452</v>
      </c>
      <c r="J190" s="3" t="s">
        <v>2032</v>
      </c>
      <c r="K190" s="13" t="s">
        <v>518</v>
      </c>
      <c r="L190" s="14" t="s">
        <v>519</v>
      </c>
      <c r="M190" s="17">
        <f t="shared" si="11"/>
        <v>4.0995370370370432E-2</v>
      </c>
      <c r="N190">
        <f t="shared" si="12"/>
        <v>10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520</v>
      </c>
      <c r="H191" s="9" t="s">
        <v>86</v>
      </c>
      <c r="I191" s="9" t="s">
        <v>452</v>
      </c>
      <c r="J191" s="3" t="s">
        <v>2032</v>
      </c>
      <c r="K191" s="13" t="s">
        <v>521</v>
      </c>
      <c r="L191" s="14" t="s">
        <v>522</v>
      </c>
      <c r="M191" s="17">
        <f t="shared" si="11"/>
        <v>5.2245370370370414E-2</v>
      </c>
      <c r="N191">
        <f t="shared" si="12"/>
        <v>10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523</v>
      </c>
      <c r="H192" s="9" t="s">
        <v>86</v>
      </c>
      <c r="I192" s="9" t="s">
        <v>452</v>
      </c>
      <c r="J192" s="3" t="s">
        <v>2032</v>
      </c>
      <c r="K192" s="13" t="s">
        <v>524</v>
      </c>
      <c r="L192" s="14" t="s">
        <v>525</v>
      </c>
      <c r="M192" s="17">
        <f t="shared" si="11"/>
        <v>2.3425925925925906E-2</v>
      </c>
      <c r="N192">
        <f t="shared" si="12"/>
        <v>11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526</v>
      </c>
      <c r="H193" s="9" t="s">
        <v>86</v>
      </c>
      <c r="I193" s="9" t="s">
        <v>452</v>
      </c>
      <c r="J193" s="3" t="s">
        <v>2032</v>
      </c>
      <c r="K193" s="13" t="s">
        <v>527</v>
      </c>
      <c r="L193" s="14" t="s">
        <v>528</v>
      </c>
      <c r="M193" s="17">
        <f t="shared" si="11"/>
        <v>1.7453703703703694E-2</v>
      </c>
      <c r="N193">
        <f t="shared" si="12"/>
        <v>15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963</v>
      </c>
      <c r="H194" s="9" t="s">
        <v>86</v>
      </c>
      <c r="I194" s="9" t="s">
        <v>875</v>
      </c>
      <c r="J194" s="3" t="s">
        <v>2032</v>
      </c>
      <c r="K194" s="13" t="s">
        <v>964</v>
      </c>
      <c r="L194" s="14" t="s">
        <v>965</v>
      </c>
      <c r="M194" s="17">
        <f t="shared" si="11"/>
        <v>1.4918981481481464E-2</v>
      </c>
      <c r="N194">
        <f t="shared" si="12"/>
        <v>3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966</v>
      </c>
      <c r="H195" s="9" t="s">
        <v>86</v>
      </c>
      <c r="I195" s="9" t="s">
        <v>875</v>
      </c>
      <c r="J195" s="3" t="s">
        <v>2032</v>
      </c>
      <c r="K195" s="13" t="s">
        <v>967</v>
      </c>
      <c r="L195" s="14" t="s">
        <v>968</v>
      </c>
      <c r="M195" s="17">
        <f t="shared" ref="M195:M258" si="13">L195-K195</f>
        <v>1.6284722222222214E-2</v>
      </c>
      <c r="N195">
        <f t="shared" ref="N195:N258" si="14">HOUR(K195)</f>
        <v>5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969</v>
      </c>
      <c r="H196" s="9" t="s">
        <v>86</v>
      </c>
      <c r="I196" s="9" t="s">
        <v>875</v>
      </c>
      <c r="J196" s="3" t="s">
        <v>2032</v>
      </c>
      <c r="K196" s="13" t="s">
        <v>970</v>
      </c>
      <c r="L196" s="14" t="s">
        <v>971</v>
      </c>
      <c r="M196" s="17">
        <f t="shared" si="13"/>
        <v>3.1620370370370354E-2</v>
      </c>
      <c r="N196">
        <f t="shared" si="14"/>
        <v>6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972</v>
      </c>
      <c r="H197" s="9" t="s">
        <v>86</v>
      </c>
      <c r="I197" s="9" t="s">
        <v>875</v>
      </c>
      <c r="J197" s="3" t="s">
        <v>2032</v>
      </c>
      <c r="K197" s="13" t="s">
        <v>973</v>
      </c>
      <c r="L197" s="14" t="s">
        <v>974</v>
      </c>
      <c r="M197" s="17">
        <f t="shared" si="13"/>
        <v>2.9629629629629617E-2</v>
      </c>
      <c r="N197">
        <f t="shared" si="14"/>
        <v>6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975</v>
      </c>
      <c r="H198" s="9" t="s">
        <v>86</v>
      </c>
      <c r="I198" s="9" t="s">
        <v>875</v>
      </c>
      <c r="J198" s="3" t="s">
        <v>2032</v>
      </c>
      <c r="K198" s="13" t="s">
        <v>976</v>
      </c>
      <c r="L198" s="14" t="s">
        <v>977</v>
      </c>
      <c r="M198" s="17">
        <f t="shared" si="13"/>
        <v>1.9861111111111107E-2</v>
      </c>
      <c r="N198">
        <f t="shared" si="14"/>
        <v>9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978</v>
      </c>
      <c r="H199" s="9" t="s">
        <v>86</v>
      </c>
      <c r="I199" s="9" t="s">
        <v>875</v>
      </c>
      <c r="J199" s="3" t="s">
        <v>2032</v>
      </c>
      <c r="K199" s="13" t="s">
        <v>979</v>
      </c>
      <c r="L199" s="14" t="s">
        <v>980</v>
      </c>
      <c r="M199" s="17">
        <f t="shared" si="13"/>
        <v>5.8321759259259254E-2</v>
      </c>
      <c r="N199">
        <f t="shared" si="14"/>
        <v>10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1362</v>
      </c>
      <c r="H200" s="9" t="s">
        <v>86</v>
      </c>
      <c r="I200" s="9" t="s">
        <v>1275</v>
      </c>
      <c r="J200" s="3" t="s">
        <v>2032</v>
      </c>
      <c r="K200" s="13" t="s">
        <v>1363</v>
      </c>
      <c r="L200" s="14" t="s">
        <v>1364</v>
      </c>
      <c r="M200" s="17">
        <f t="shared" si="13"/>
        <v>1.2696759259259255E-2</v>
      </c>
      <c r="N200">
        <f t="shared" si="14"/>
        <v>3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1365</v>
      </c>
      <c r="H201" s="9" t="s">
        <v>86</v>
      </c>
      <c r="I201" s="9" t="s">
        <v>1275</v>
      </c>
      <c r="J201" s="3" t="s">
        <v>2032</v>
      </c>
      <c r="K201" s="13" t="s">
        <v>1366</v>
      </c>
      <c r="L201" s="14" t="s">
        <v>1367</v>
      </c>
      <c r="M201" s="17">
        <f t="shared" si="13"/>
        <v>1.6365740740740736E-2</v>
      </c>
      <c r="N201">
        <f t="shared" si="14"/>
        <v>5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1368</v>
      </c>
      <c r="H202" s="9" t="s">
        <v>86</v>
      </c>
      <c r="I202" s="9" t="s">
        <v>1275</v>
      </c>
      <c r="J202" s="3" t="s">
        <v>2032</v>
      </c>
      <c r="K202" s="13" t="s">
        <v>1369</v>
      </c>
      <c r="L202" s="14" t="s">
        <v>1370</v>
      </c>
      <c r="M202" s="17">
        <f t="shared" si="13"/>
        <v>2.2962962962962963E-2</v>
      </c>
      <c r="N202">
        <f t="shared" si="14"/>
        <v>5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1371</v>
      </c>
      <c r="H203" s="9" t="s">
        <v>86</v>
      </c>
      <c r="I203" s="9" t="s">
        <v>1275</v>
      </c>
      <c r="J203" s="3" t="s">
        <v>2032</v>
      </c>
      <c r="K203" s="13" t="s">
        <v>1372</v>
      </c>
      <c r="L203" s="14" t="s">
        <v>1373</v>
      </c>
      <c r="M203" s="17">
        <f t="shared" si="13"/>
        <v>2.2731481481481519E-2</v>
      </c>
      <c r="N203">
        <f t="shared" si="14"/>
        <v>5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1374</v>
      </c>
      <c r="H204" s="9" t="s">
        <v>86</v>
      </c>
      <c r="I204" s="9" t="s">
        <v>1275</v>
      </c>
      <c r="J204" s="3" t="s">
        <v>2032</v>
      </c>
      <c r="K204" s="13" t="s">
        <v>1375</v>
      </c>
      <c r="L204" s="14" t="s">
        <v>1376</v>
      </c>
      <c r="M204" s="17">
        <f t="shared" si="13"/>
        <v>2.2858796296296335E-2</v>
      </c>
      <c r="N204">
        <f t="shared" si="14"/>
        <v>8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1377</v>
      </c>
      <c r="H205" s="9" t="s">
        <v>86</v>
      </c>
      <c r="I205" s="9" t="s">
        <v>1275</v>
      </c>
      <c r="J205" s="3" t="s">
        <v>2032</v>
      </c>
      <c r="K205" s="13" t="s">
        <v>1378</v>
      </c>
      <c r="L205" s="14" t="s">
        <v>1379</v>
      </c>
      <c r="M205" s="17">
        <f t="shared" si="13"/>
        <v>2.7349537037037019E-2</v>
      </c>
      <c r="N205">
        <f t="shared" si="14"/>
        <v>9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1380</v>
      </c>
      <c r="H206" s="9" t="s">
        <v>86</v>
      </c>
      <c r="I206" s="9" t="s">
        <v>1275</v>
      </c>
      <c r="J206" s="3" t="s">
        <v>2032</v>
      </c>
      <c r="K206" s="13" t="s">
        <v>1381</v>
      </c>
      <c r="L206" s="14" t="s">
        <v>1382</v>
      </c>
      <c r="M206" s="17">
        <f t="shared" si="13"/>
        <v>1.590277777777771E-2</v>
      </c>
      <c r="N206">
        <f t="shared" si="14"/>
        <v>12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1739</v>
      </c>
      <c r="H207" s="9" t="s">
        <v>86</v>
      </c>
      <c r="I207" s="9" t="s">
        <v>1680</v>
      </c>
      <c r="J207" s="3" t="s">
        <v>2032</v>
      </c>
      <c r="K207" s="13" t="s">
        <v>1740</v>
      </c>
      <c r="L207" s="14" t="s">
        <v>1741</v>
      </c>
      <c r="M207" s="17">
        <f t="shared" si="13"/>
        <v>1.3171296296296292E-2</v>
      </c>
      <c r="N207">
        <f t="shared" si="14"/>
        <v>3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1742</v>
      </c>
      <c r="H208" s="9" t="s">
        <v>86</v>
      </c>
      <c r="I208" s="9" t="s">
        <v>1680</v>
      </c>
      <c r="J208" s="3" t="s">
        <v>2032</v>
      </c>
      <c r="K208" s="13" t="s">
        <v>1743</v>
      </c>
      <c r="L208" s="14" t="s">
        <v>1744</v>
      </c>
      <c r="M208" s="17">
        <f t="shared" si="13"/>
        <v>1.4201388888888888E-2</v>
      </c>
      <c r="N208">
        <f t="shared" si="14"/>
        <v>5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1745</v>
      </c>
      <c r="H209" s="9" t="s">
        <v>86</v>
      </c>
      <c r="I209" s="9" t="s">
        <v>1680</v>
      </c>
      <c r="J209" s="3" t="s">
        <v>2032</v>
      </c>
      <c r="K209" s="13" t="s">
        <v>1746</v>
      </c>
      <c r="L209" s="14" t="s">
        <v>1747</v>
      </c>
      <c r="M209" s="17">
        <f t="shared" si="13"/>
        <v>1.4039351851851845E-2</v>
      </c>
      <c r="N209">
        <f t="shared" si="14"/>
        <v>6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1748</v>
      </c>
      <c r="H210" s="9" t="s">
        <v>86</v>
      </c>
      <c r="I210" s="9" t="s">
        <v>1680</v>
      </c>
      <c r="J210" s="3" t="s">
        <v>2032</v>
      </c>
      <c r="K210" s="13" t="s">
        <v>1749</v>
      </c>
      <c r="L210" s="14" t="s">
        <v>1750</v>
      </c>
      <c r="M210" s="17">
        <f t="shared" si="13"/>
        <v>1.9467592592592564E-2</v>
      </c>
      <c r="N210">
        <f t="shared" si="14"/>
        <v>6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1751</v>
      </c>
      <c r="H211" s="9" t="s">
        <v>86</v>
      </c>
      <c r="I211" s="9" t="s">
        <v>1680</v>
      </c>
      <c r="J211" s="3" t="s">
        <v>2032</v>
      </c>
      <c r="K211" s="13" t="s">
        <v>1752</v>
      </c>
      <c r="L211" s="14" t="s">
        <v>1753</v>
      </c>
      <c r="M211" s="17">
        <f t="shared" si="13"/>
        <v>1.4351851851851838E-2</v>
      </c>
      <c r="N211">
        <f t="shared" si="14"/>
        <v>8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1754</v>
      </c>
      <c r="H212" s="9" t="s">
        <v>86</v>
      </c>
      <c r="I212" s="9" t="s">
        <v>1680</v>
      </c>
      <c r="J212" s="3" t="s">
        <v>2032</v>
      </c>
      <c r="K212" s="13" t="s">
        <v>1755</v>
      </c>
      <c r="L212" s="14" t="s">
        <v>1756</v>
      </c>
      <c r="M212" s="17">
        <f t="shared" si="13"/>
        <v>2.270833333333333E-2</v>
      </c>
      <c r="N212">
        <f t="shared" si="14"/>
        <v>10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1757</v>
      </c>
      <c r="H213" s="9" t="s">
        <v>86</v>
      </c>
      <c r="I213" s="9" t="s">
        <v>1680</v>
      </c>
      <c r="J213" s="3" t="s">
        <v>2032</v>
      </c>
      <c r="K213" s="13" t="s">
        <v>1758</v>
      </c>
      <c r="L213" s="14" t="s">
        <v>1759</v>
      </c>
      <c r="M213" s="17">
        <f t="shared" si="13"/>
        <v>1.3113425925925959E-2</v>
      </c>
      <c r="N213">
        <f t="shared" si="14"/>
        <v>10</v>
      </c>
    </row>
    <row r="214" spans="1:14" x14ac:dyDescent="0.25">
      <c r="A214" s="11"/>
      <c r="B214" s="12"/>
      <c r="C214" s="12"/>
      <c r="D214" s="12"/>
      <c r="E214" s="9" t="s">
        <v>119</v>
      </c>
      <c r="F214" s="9" t="s">
        <v>15</v>
      </c>
      <c r="G214" s="10" t="s">
        <v>12</v>
      </c>
      <c r="H214" s="5"/>
      <c r="I214" s="5"/>
      <c r="J214" s="6"/>
      <c r="K214" s="7"/>
      <c r="L214" s="8"/>
    </row>
    <row r="215" spans="1:14" x14ac:dyDescent="0.25">
      <c r="A215" s="11"/>
      <c r="B215" s="12"/>
      <c r="C215" s="12"/>
      <c r="D215" s="12"/>
      <c r="E215" s="12"/>
      <c r="F215" s="12"/>
      <c r="G215" s="9" t="s">
        <v>120</v>
      </c>
      <c r="H215" s="9" t="s">
        <v>121</v>
      </c>
      <c r="I215" s="9" t="s">
        <v>18</v>
      </c>
      <c r="J215" s="3" t="s">
        <v>2032</v>
      </c>
      <c r="K215" s="13" t="s">
        <v>122</v>
      </c>
      <c r="L215" s="14" t="s">
        <v>123</v>
      </c>
      <c r="M215" s="17">
        <f t="shared" si="13"/>
        <v>2.2523148148148098E-2</v>
      </c>
      <c r="N215">
        <f t="shared" si="14"/>
        <v>10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124</v>
      </c>
      <c r="H216" s="9" t="s">
        <v>121</v>
      </c>
      <c r="I216" s="9" t="s">
        <v>18</v>
      </c>
      <c r="J216" s="3" t="s">
        <v>2032</v>
      </c>
      <c r="K216" s="13" t="s">
        <v>125</v>
      </c>
      <c r="L216" s="14" t="s">
        <v>126</v>
      </c>
      <c r="M216" s="17">
        <f t="shared" si="13"/>
        <v>1.4675925925926037E-2</v>
      </c>
      <c r="N216">
        <f t="shared" si="14"/>
        <v>17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127</v>
      </c>
      <c r="H217" s="9" t="s">
        <v>121</v>
      </c>
      <c r="I217" s="9" t="s">
        <v>18</v>
      </c>
      <c r="J217" s="3" t="s">
        <v>2032</v>
      </c>
      <c r="K217" s="13" t="s">
        <v>128</v>
      </c>
      <c r="L217" s="14" t="s">
        <v>129</v>
      </c>
      <c r="M217" s="17">
        <f t="shared" si="13"/>
        <v>2.1435185185185168E-2</v>
      </c>
      <c r="N217">
        <f t="shared" si="14"/>
        <v>17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529</v>
      </c>
      <c r="H218" s="9" t="s">
        <v>121</v>
      </c>
      <c r="I218" s="9" t="s">
        <v>452</v>
      </c>
      <c r="J218" s="3" t="s">
        <v>2032</v>
      </c>
      <c r="K218" s="13" t="s">
        <v>530</v>
      </c>
      <c r="L218" s="14" t="s">
        <v>531</v>
      </c>
      <c r="M218" s="17">
        <f t="shared" si="13"/>
        <v>2.1284722222222163E-2</v>
      </c>
      <c r="N218">
        <f t="shared" si="14"/>
        <v>10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532</v>
      </c>
      <c r="H219" s="9" t="s">
        <v>121</v>
      </c>
      <c r="I219" s="9" t="s">
        <v>452</v>
      </c>
      <c r="J219" s="3" t="s">
        <v>2032</v>
      </c>
      <c r="K219" s="13" t="s">
        <v>533</v>
      </c>
      <c r="L219" s="14" t="s">
        <v>534</v>
      </c>
      <c r="M219" s="17">
        <f t="shared" si="13"/>
        <v>2.6226851851851807E-2</v>
      </c>
      <c r="N219">
        <f t="shared" si="14"/>
        <v>17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535</v>
      </c>
      <c r="H220" s="9" t="s">
        <v>121</v>
      </c>
      <c r="I220" s="9" t="s">
        <v>452</v>
      </c>
      <c r="J220" s="3" t="s">
        <v>2032</v>
      </c>
      <c r="K220" s="13" t="s">
        <v>536</v>
      </c>
      <c r="L220" s="14" t="s">
        <v>537</v>
      </c>
      <c r="M220" s="17">
        <f t="shared" si="13"/>
        <v>3.5671296296296395E-2</v>
      </c>
      <c r="N220">
        <f t="shared" si="14"/>
        <v>17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981</v>
      </c>
      <c r="H221" s="9" t="s">
        <v>121</v>
      </c>
      <c r="I221" s="9" t="s">
        <v>875</v>
      </c>
      <c r="J221" s="3" t="s">
        <v>2032</v>
      </c>
      <c r="K221" s="13" t="s">
        <v>982</v>
      </c>
      <c r="L221" s="14" t="s">
        <v>983</v>
      </c>
      <c r="M221" s="17">
        <f t="shared" si="13"/>
        <v>2.053240740740736E-2</v>
      </c>
      <c r="N221">
        <f t="shared" si="14"/>
        <v>10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984</v>
      </c>
      <c r="H222" s="9" t="s">
        <v>121</v>
      </c>
      <c r="I222" s="9" t="s">
        <v>875</v>
      </c>
      <c r="J222" s="3" t="s">
        <v>2032</v>
      </c>
      <c r="K222" s="13" t="s">
        <v>985</v>
      </c>
      <c r="L222" s="14" t="s">
        <v>986</v>
      </c>
      <c r="M222" s="17">
        <f t="shared" si="13"/>
        <v>1.7071759259259189E-2</v>
      </c>
      <c r="N222">
        <f t="shared" si="14"/>
        <v>13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987</v>
      </c>
      <c r="H223" s="9" t="s">
        <v>121</v>
      </c>
      <c r="I223" s="9" t="s">
        <v>875</v>
      </c>
      <c r="J223" s="3" t="s">
        <v>2032</v>
      </c>
      <c r="K223" s="13" t="s">
        <v>988</v>
      </c>
      <c r="L223" s="14" t="s">
        <v>989</v>
      </c>
      <c r="M223" s="17">
        <f t="shared" si="13"/>
        <v>1.5138888888888924E-2</v>
      </c>
      <c r="N223">
        <f t="shared" si="14"/>
        <v>17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990</v>
      </c>
      <c r="H224" s="9" t="s">
        <v>121</v>
      </c>
      <c r="I224" s="9" t="s">
        <v>875</v>
      </c>
      <c r="J224" s="3" t="s">
        <v>2032</v>
      </c>
      <c r="K224" s="13" t="s">
        <v>991</v>
      </c>
      <c r="L224" s="14" t="s">
        <v>992</v>
      </c>
      <c r="M224" s="17">
        <f t="shared" si="13"/>
        <v>2.2928240740740846E-2</v>
      </c>
      <c r="N224">
        <f t="shared" si="14"/>
        <v>17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1383</v>
      </c>
      <c r="H225" s="9" t="s">
        <v>121</v>
      </c>
      <c r="I225" s="9" t="s">
        <v>1275</v>
      </c>
      <c r="J225" s="3" t="s">
        <v>2032</v>
      </c>
      <c r="K225" s="13" t="s">
        <v>1384</v>
      </c>
      <c r="L225" s="14" t="s">
        <v>1385</v>
      </c>
      <c r="M225" s="17">
        <f t="shared" si="13"/>
        <v>2.4849537037037017E-2</v>
      </c>
      <c r="N225">
        <f t="shared" si="14"/>
        <v>10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1386</v>
      </c>
      <c r="H226" s="9" t="s">
        <v>121</v>
      </c>
      <c r="I226" s="9" t="s">
        <v>1275</v>
      </c>
      <c r="J226" s="3" t="s">
        <v>2032</v>
      </c>
      <c r="K226" s="13" t="s">
        <v>1387</v>
      </c>
      <c r="L226" s="14" t="s">
        <v>1388</v>
      </c>
      <c r="M226" s="17">
        <f t="shared" si="13"/>
        <v>1.402777777777775E-2</v>
      </c>
      <c r="N226">
        <f t="shared" si="14"/>
        <v>12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1389</v>
      </c>
      <c r="H227" s="9" t="s">
        <v>121</v>
      </c>
      <c r="I227" s="9" t="s">
        <v>1275</v>
      </c>
      <c r="J227" s="3" t="s">
        <v>2032</v>
      </c>
      <c r="K227" s="13" t="s">
        <v>1390</v>
      </c>
      <c r="L227" s="14" t="s">
        <v>1391</v>
      </c>
      <c r="M227" s="17">
        <f t="shared" si="13"/>
        <v>2.3958333333333304E-2</v>
      </c>
      <c r="N227">
        <f t="shared" si="14"/>
        <v>17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1392</v>
      </c>
      <c r="H228" s="9" t="s">
        <v>121</v>
      </c>
      <c r="I228" s="9" t="s">
        <v>1275</v>
      </c>
      <c r="J228" s="3" t="s">
        <v>2032</v>
      </c>
      <c r="K228" s="13" t="s">
        <v>1393</v>
      </c>
      <c r="L228" s="14" t="s">
        <v>1394</v>
      </c>
      <c r="M228" s="17">
        <f t="shared" si="13"/>
        <v>2.4166666666666781E-2</v>
      </c>
      <c r="N228">
        <f t="shared" si="14"/>
        <v>17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1760</v>
      </c>
      <c r="H229" s="9" t="s">
        <v>121</v>
      </c>
      <c r="I229" s="9" t="s">
        <v>1680</v>
      </c>
      <c r="J229" s="3" t="s">
        <v>2032</v>
      </c>
      <c r="K229" s="13" t="s">
        <v>1761</v>
      </c>
      <c r="L229" s="14" t="s">
        <v>1762</v>
      </c>
      <c r="M229" s="17">
        <f t="shared" si="13"/>
        <v>1.5636574074074067E-2</v>
      </c>
      <c r="N229">
        <f t="shared" si="14"/>
        <v>4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1763</v>
      </c>
      <c r="H230" s="9" t="s">
        <v>121</v>
      </c>
      <c r="I230" s="9" t="s">
        <v>1680</v>
      </c>
      <c r="J230" s="3" t="s">
        <v>2032</v>
      </c>
      <c r="K230" s="13" t="s">
        <v>1764</v>
      </c>
      <c r="L230" s="14" t="s">
        <v>1765</v>
      </c>
      <c r="M230" s="17">
        <f t="shared" si="13"/>
        <v>2.2592592592592609E-2</v>
      </c>
      <c r="N230">
        <f t="shared" si="14"/>
        <v>5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1766</v>
      </c>
      <c r="H231" s="9" t="s">
        <v>1767</v>
      </c>
      <c r="I231" s="9" t="s">
        <v>1680</v>
      </c>
      <c r="J231" s="3" t="s">
        <v>2032</v>
      </c>
      <c r="K231" s="13" t="s">
        <v>1768</v>
      </c>
      <c r="L231" s="14" t="s">
        <v>1769</v>
      </c>
      <c r="M231" s="17">
        <f t="shared" si="13"/>
        <v>2.3958333333333359E-2</v>
      </c>
      <c r="N231">
        <f t="shared" si="14"/>
        <v>7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1770</v>
      </c>
      <c r="H232" s="9" t="s">
        <v>121</v>
      </c>
      <c r="I232" s="9" t="s">
        <v>1680</v>
      </c>
      <c r="J232" s="3" t="s">
        <v>2032</v>
      </c>
      <c r="K232" s="13" t="s">
        <v>1771</v>
      </c>
      <c r="L232" s="14" t="s">
        <v>1772</v>
      </c>
      <c r="M232" s="17">
        <f t="shared" si="13"/>
        <v>1.3981481481481539E-2</v>
      </c>
      <c r="N232">
        <f t="shared" si="14"/>
        <v>8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1773</v>
      </c>
      <c r="H233" s="9" t="s">
        <v>121</v>
      </c>
      <c r="I233" s="9" t="s">
        <v>1680</v>
      </c>
      <c r="J233" s="3" t="s">
        <v>2032</v>
      </c>
      <c r="K233" s="13" t="s">
        <v>1774</v>
      </c>
      <c r="L233" s="14" t="s">
        <v>1775</v>
      </c>
      <c r="M233" s="17">
        <f t="shared" si="13"/>
        <v>2.8958333333333308E-2</v>
      </c>
      <c r="N233">
        <f t="shared" si="14"/>
        <v>10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1776</v>
      </c>
      <c r="H234" s="9" t="s">
        <v>121</v>
      </c>
      <c r="I234" s="9" t="s">
        <v>1680</v>
      </c>
      <c r="J234" s="3" t="s">
        <v>2032</v>
      </c>
      <c r="K234" s="13" t="s">
        <v>1777</v>
      </c>
      <c r="L234" s="14" t="s">
        <v>1778</v>
      </c>
      <c r="M234" s="17">
        <f t="shared" si="13"/>
        <v>2.0775462962962843E-2</v>
      </c>
      <c r="N234">
        <f t="shared" si="14"/>
        <v>12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1992</v>
      </c>
      <c r="H235" s="9" t="s">
        <v>121</v>
      </c>
      <c r="I235" s="9" t="s">
        <v>1989</v>
      </c>
      <c r="J235" s="3" t="s">
        <v>2032</v>
      </c>
      <c r="K235" s="13" t="s">
        <v>1993</v>
      </c>
      <c r="L235" s="14" t="s">
        <v>1994</v>
      </c>
      <c r="M235" s="17">
        <f t="shared" si="13"/>
        <v>1.3773148148148118E-2</v>
      </c>
      <c r="N235">
        <f t="shared" si="14"/>
        <v>18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1995</v>
      </c>
      <c r="H236" s="9" t="s">
        <v>121</v>
      </c>
      <c r="I236" s="9" t="s">
        <v>1989</v>
      </c>
      <c r="J236" s="3" t="s">
        <v>2032</v>
      </c>
      <c r="K236" s="13" t="s">
        <v>1996</v>
      </c>
      <c r="L236" s="14" t="s">
        <v>1997</v>
      </c>
      <c r="M236" s="17">
        <f t="shared" si="13"/>
        <v>2.1550925925926001E-2</v>
      </c>
      <c r="N236">
        <f t="shared" si="14"/>
        <v>18</v>
      </c>
    </row>
    <row r="237" spans="1:14" x14ac:dyDescent="0.25">
      <c r="A237" s="11"/>
      <c r="B237" s="12"/>
      <c r="C237" s="9" t="s">
        <v>130</v>
      </c>
      <c r="D237" s="9" t="s">
        <v>131</v>
      </c>
      <c r="E237" s="9" t="s">
        <v>131</v>
      </c>
      <c r="F237" s="9" t="s">
        <v>15</v>
      </c>
      <c r="G237" s="10" t="s">
        <v>12</v>
      </c>
      <c r="H237" s="5"/>
      <c r="I237" s="5"/>
      <c r="J237" s="6"/>
      <c r="K237" s="7"/>
      <c r="L237" s="8"/>
    </row>
    <row r="238" spans="1:14" x14ac:dyDescent="0.25">
      <c r="A238" s="11"/>
      <c r="B238" s="12"/>
      <c r="C238" s="12"/>
      <c r="D238" s="12"/>
      <c r="E238" s="12"/>
      <c r="F238" s="12"/>
      <c r="G238" s="9" t="s">
        <v>132</v>
      </c>
      <c r="H238" s="9" t="s">
        <v>86</v>
      </c>
      <c r="I238" s="9" t="s">
        <v>18</v>
      </c>
      <c r="J238" s="3" t="s">
        <v>2032</v>
      </c>
      <c r="K238" s="13" t="s">
        <v>133</v>
      </c>
      <c r="L238" s="14" t="s">
        <v>134</v>
      </c>
      <c r="M238" s="17">
        <f t="shared" si="13"/>
        <v>1.5833333333333366E-2</v>
      </c>
      <c r="N238">
        <f t="shared" si="14"/>
        <v>4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135</v>
      </c>
      <c r="H239" s="9" t="s">
        <v>86</v>
      </c>
      <c r="I239" s="9" t="s">
        <v>18</v>
      </c>
      <c r="J239" s="3" t="s">
        <v>2032</v>
      </c>
      <c r="K239" s="13" t="s">
        <v>136</v>
      </c>
      <c r="L239" s="14" t="s">
        <v>137</v>
      </c>
      <c r="M239" s="17">
        <f t="shared" si="13"/>
        <v>1.8287037037037046E-2</v>
      </c>
      <c r="N239">
        <f t="shared" si="14"/>
        <v>10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138</v>
      </c>
      <c r="H240" s="9" t="s">
        <v>86</v>
      </c>
      <c r="I240" s="9" t="s">
        <v>18</v>
      </c>
      <c r="J240" s="3" t="s">
        <v>2032</v>
      </c>
      <c r="K240" s="13" t="s">
        <v>139</v>
      </c>
      <c r="L240" s="14" t="s">
        <v>140</v>
      </c>
      <c r="M240" s="17">
        <f t="shared" si="13"/>
        <v>1.4363425925925877E-2</v>
      </c>
      <c r="N240">
        <f t="shared" si="14"/>
        <v>13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538</v>
      </c>
      <c r="H241" s="9" t="s">
        <v>86</v>
      </c>
      <c r="I241" s="9" t="s">
        <v>452</v>
      </c>
      <c r="J241" s="3" t="s">
        <v>2032</v>
      </c>
      <c r="K241" s="13" t="s">
        <v>539</v>
      </c>
      <c r="L241" s="14" t="s">
        <v>540</v>
      </c>
      <c r="M241" s="17">
        <f t="shared" si="13"/>
        <v>1.7858796296296275E-2</v>
      </c>
      <c r="N241">
        <f t="shared" si="14"/>
        <v>4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541</v>
      </c>
      <c r="H242" s="9" t="s">
        <v>86</v>
      </c>
      <c r="I242" s="9" t="s">
        <v>452</v>
      </c>
      <c r="J242" s="3" t="s">
        <v>2032</v>
      </c>
      <c r="K242" s="13" t="s">
        <v>542</v>
      </c>
      <c r="L242" s="14" t="s">
        <v>543</v>
      </c>
      <c r="M242" s="17">
        <f t="shared" si="13"/>
        <v>1.4756944444444475E-2</v>
      </c>
      <c r="N242">
        <f t="shared" si="14"/>
        <v>10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544</v>
      </c>
      <c r="H243" s="9" t="s">
        <v>86</v>
      </c>
      <c r="I243" s="9" t="s">
        <v>452</v>
      </c>
      <c r="J243" s="3" t="s">
        <v>2032</v>
      </c>
      <c r="K243" s="13" t="s">
        <v>545</v>
      </c>
      <c r="L243" s="14" t="s">
        <v>546</v>
      </c>
      <c r="M243" s="17">
        <f t="shared" si="13"/>
        <v>2.1331018518518485E-2</v>
      </c>
      <c r="N243">
        <f t="shared" si="14"/>
        <v>12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993</v>
      </c>
      <c r="H244" s="9" t="s">
        <v>86</v>
      </c>
      <c r="I244" s="9" t="s">
        <v>875</v>
      </c>
      <c r="J244" s="3" t="s">
        <v>2032</v>
      </c>
      <c r="K244" s="13" t="s">
        <v>994</v>
      </c>
      <c r="L244" s="14" t="s">
        <v>995</v>
      </c>
      <c r="M244" s="17">
        <f t="shared" si="13"/>
        <v>1.4409722222222199E-2</v>
      </c>
      <c r="N244">
        <f t="shared" si="14"/>
        <v>4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996</v>
      </c>
      <c r="H245" s="9" t="s">
        <v>86</v>
      </c>
      <c r="I245" s="9" t="s">
        <v>875</v>
      </c>
      <c r="J245" s="3" t="s">
        <v>2032</v>
      </c>
      <c r="K245" s="13" t="s">
        <v>997</v>
      </c>
      <c r="L245" s="14" t="s">
        <v>998</v>
      </c>
      <c r="M245" s="17">
        <f t="shared" si="13"/>
        <v>0.11299768518518521</v>
      </c>
      <c r="N245">
        <f t="shared" si="14"/>
        <v>8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999</v>
      </c>
      <c r="H246" s="9" t="s">
        <v>86</v>
      </c>
      <c r="I246" s="9" t="s">
        <v>875</v>
      </c>
      <c r="J246" s="3" t="s">
        <v>2032</v>
      </c>
      <c r="K246" s="13" t="s">
        <v>1000</v>
      </c>
      <c r="L246" s="14" t="s">
        <v>1001</v>
      </c>
      <c r="M246" s="17">
        <f t="shared" si="13"/>
        <v>2.0706018518518554E-2</v>
      </c>
      <c r="N246">
        <f t="shared" si="14"/>
        <v>10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1002</v>
      </c>
      <c r="H247" s="9" t="s">
        <v>86</v>
      </c>
      <c r="I247" s="9" t="s">
        <v>875</v>
      </c>
      <c r="J247" s="3" t="s">
        <v>2032</v>
      </c>
      <c r="K247" s="13" t="s">
        <v>1003</v>
      </c>
      <c r="L247" s="14" t="s">
        <v>1004</v>
      </c>
      <c r="M247" s="17">
        <f t="shared" si="13"/>
        <v>3.356481481481477E-2</v>
      </c>
      <c r="N247">
        <f t="shared" si="14"/>
        <v>13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1395</v>
      </c>
      <c r="H248" s="9" t="s">
        <v>86</v>
      </c>
      <c r="I248" s="9" t="s">
        <v>1275</v>
      </c>
      <c r="J248" s="3" t="s">
        <v>2032</v>
      </c>
      <c r="K248" s="13" t="s">
        <v>1396</v>
      </c>
      <c r="L248" s="14" t="s">
        <v>1397</v>
      </c>
      <c r="M248" s="17">
        <f t="shared" si="13"/>
        <v>1.5104166666666641E-2</v>
      </c>
      <c r="N248">
        <f t="shared" si="14"/>
        <v>4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1398</v>
      </c>
      <c r="H249" s="9" t="s">
        <v>86</v>
      </c>
      <c r="I249" s="9" t="s">
        <v>1275</v>
      </c>
      <c r="J249" s="3" t="s">
        <v>2032</v>
      </c>
      <c r="K249" s="13" t="s">
        <v>1399</v>
      </c>
      <c r="L249" s="14" t="s">
        <v>1400</v>
      </c>
      <c r="M249" s="17">
        <f t="shared" si="13"/>
        <v>1.5219907407407363E-2</v>
      </c>
      <c r="N249">
        <f t="shared" si="14"/>
        <v>9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1401</v>
      </c>
      <c r="H250" s="9" t="s">
        <v>86</v>
      </c>
      <c r="I250" s="9" t="s">
        <v>1275</v>
      </c>
      <c r="J250" s="3" t="s">
        <v>2032</v>
      </c>
      <c r="K250" s="13" t="s">
        <v>1402</v>
      </c>
      <c r="L250" s="14" t="s">
        <v>1403</v>
      </c>
      <c r="M250" s="17">
        <f t="shared" si="13"/>
        <v>2.3518518518518605E-2</v>
      </c>
      <c r="N250">
        <f t="shared" si="14"/>
        <v>13</v>
      </c>
    </row>
    <row r="251" spans="1:14" x14ac:dyDescent="0.25">
      <c r="A251" s="11"/>
      <c r="B251" s="12"/>
      <c r="C251" s="9" t="s">
        <v>141</v>
      </c>
      <c r="D251" s="9" t="s">
        <v>142</v>
      </c>
      <c r="E251" s="9" t="s">
        <v>142</v>
      </c>
      <c r="F251" s="9" t="s">
        <v>15</v>
      </c>
      <c r="G251" s="10" t="s">
        <v>12</v>
      </c>
      <c r="H251" s="5"/>
      <c r="I251" s="5"/>
      <c r="J251" s="6"/>
      <c r="K251" s="7"/>
      <c r="L251" s="8"/>
    </row>
    <row r="252" spans="1:14" x14ac:dyDescent="0.25">
      <c r="A252" s="11"/>
      <c r="B252" s="12"/>
      <c r="C252" s="12"/>
      <c r="D252" s="12"/>
      <c r="E252" s="12"/>
      <c r="F252" s="12"/>
      <c r="G252" s="9" t="s">
        <v>143</v>
      </c>
      <c r="H252" s="9" t="s">
        <v>86</v>
      </c>
      <c r="I252" s="9" t="s">
        <v>18</v>
      </c>
      <c r="J252" s="3" t="s">
        <v>2032</v>
      </c>
      <c r="K252" s="13" t="s">
        <v>144</v>
      </c>
      <c r="L252" s="14" t="s">
        <v>145</v>
      </c>
      <c r="M252" s="17">
        <f t="shared" si="13"/>
        <v>1.3252314814814814E-2</v>
      </c>
      <c r="N252">
        <f t="shared" si="14"/>
        <v>1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146</v>
      </c>
      <c r="H253" s="9" t="s">
        <v>86</v>
      </c>
      <c r="I253" s="9" t="s">
        <v>18</v>
      </c>
      <c r="J253" s="3" t="s">
        <v>2032</v>
      </c>
      <c r="K253" s="13" t="s">
        <v>147</v>
      </c>
      <c r="L253" s="14" t="s">
        <v>148</v>
      </c>
      <c r="M253" s="17">
        <f t="shared" si="13"/>
        <v>1.3946759259259284E-2</v>
      </c>
      <c r="N253">
        <f t="shared" si="14"/>
        <v>4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547</v>
      </c>
      <c r="H254" s="9" t="s">
        <v>86</v>
      </c>
      <c r="I254" s="9" t="s">
        <v>452</v>
      </c>
      <c r="J254" s="3" t="s">
        <v>2032</v>
      </c>
      <c r="K254" s="13" t="s">
        <v>548</v>
      </c>
      <c r="L254" s="14" t="s">
        <v>549</v>
      </c>
      <c r="M254" s="17">
        <f t="shared" si="13"/>
        <v>1.6145833333333331E-2</v>
      </c>
      <c r="N254">
        <f t="shared" si="14"/>
        <v>3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1005</v>
      </c>
      <c r="H255" s="9" t="s">
        <v>86</v>
      </c>
      <c r="I255" s="9" t="s">
        <v>875</v>
      </c>
      <c r="J255" s="3" t="s">
        <v>2032</v>
      </c>
      <c r="K255" s="13" t="s">
        <v>1006</v>
      </c>
      <c r="L255" s="14" t="s">
        <v>1007</v>
      </c>
      <c r="M255" s="17">
        <f t="shared" si="13"/>
        <v>1.3888888888888923E-2</v>
      </c>
      <c r="N255">
        <f t="shared" si="14"/>
        <v>4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1404</v>
      </c>
      <c r="H256" s="9" t="s">
        <v>86</v>
      </c>
      <c r="I256" s="9" t="s">
        <v>1275</v>
      </c>
      <c r="J256" s="3" t="s">
        <v>2032</v>
      </c>
      <c r="K256" s="13" t="s">
        <v>1405</v>
      </c>
      <c r="L256" s="14" t="s">
        <v>1406</v>
      </c>
      <c r="M256" s="17">
        <f t="shared" si="13"/>
        <v>1.5509259259259257E-2</v>
      </c>
      <c r="N256">
        <f t="shared" si="14"/>
        <v>1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1407</v>
      </c>
      <c r="H257" s="9" t="s">
        <v>86</v>
      </c>
      <c r="I257" s="9" t="s">
        <v>1275</v>
      </c>
      <c r="J257" s="3" t="s">
        <v>2032</v>
      </c>
      <c r="K257" s="13" t="s">
        <v>1408</v>
      </c>
      <c r="L257" s="14" t="s">
        <v>1409</v>
      </c>
      <c r="M257" s="17">
        <f t="shared" si="13"/>
        <v>2.2916666666666669E-2</v>
      </c>
      <c r="N257">
        <f t="shared" si="14"/>
        <v>4</v>
      </c>
    </row>
    <row r="258" spans="1:14" x14ac:dyDescent="0.25">
      <c r="A258" s="11"/>
      <c r="B258" s="12"/>
      <c r="C258" s="9" t="s">
        <v>334</v>
      </c>
      <c r="D258" s="9" t="s">
        <v>335</v>
      </c>
      <c r="E258" s="9" t="s">
        <v>335</v>
      </c>
      <c r="F258" s="9" t="s">
        <v>15</v>
      </c>
      <c r="G258" s="9" t="s">
        <v>1779</v>
      </c>
      <c r="H258" s="9" t="s">
        <v>86</v>
      </c>
      <c r="I258" s="9" t="s">
        <v>1680</v>
      </c>
      <c r="J258" s="3" t="s">
        <v>2032</v>
      </c>
      <c r="K258" s="13" t="s">
        <v>1780</v>
      </c>
      <c r="L258" s="14" t="s">
        <v>1781</v>
      </c>
      <c r="M258" s="17">
        <f t="shared" si="13"/>
        <v>1.8703703703703778E-2</v>
      </c>
      <c r="N258">
        <f t="shared" si="14"/>
        <v>18</v>
      </c>
    </row>
    <row r="259" spans="1:14" x14ac:dyDescent="0.25">
      <c r="A259" s="11"/>
      <c r="B259" s="12"/>
      <c r="C259" s="9" t="s">
        <v>149</v>
      </c>
      <c r="D259" s="9" t="s">
        <v>150</v>
      </c>
      <c r="E259" s="9" t="s">
        <v>150</v>
      </c>
      <c r="F259" s="9" t="s">
        <v>15</v>
      </c>
      <c r="G259" s="10" t="s">
        <v>12</v>
      </c>
      <c r="H259" s="5"/>
      <c r="I259" s="5"/>
      <c r="J259" s="6"/>
      <c r="K259" s="7"/>
      <c r="L259" s="8"/>
    </row>
    <row r="260" spans="1:14" x14ac:dyDescent="0.25">
      <c r="A260" s="11"/>
      <c r="B260" s="12"/>
      <c r="C260" s="12"/>
      <c r="D260" s="12"/>
      <c r="E260" s="12"/>
      <c r="F260" s="12"/>
      <c r="G260" s="9" t="s">
        <v>151</v>
      </c>
      <c r="H260" s="9" t="s">
        <v>121</v>
      </c>
      <c r="I260" s="9" t="s">
        <v>18</v>
      </c>
      <c r="J260" s="3" t="s">
        <v>2032</v>
      </c>
      <c r="K260" s="13" t="s">
        <v>152</v>
      </c>
      <c r="L260" s="14" t="s">
        <v>153</v>
      </c>
      <c r="M260" s="17">
        <f t="shared" ref="M260:M322" si="15">L260-K260</f>
        <v>3.1585648148148127E-2</v>
      </c>
      <c r="N260">
        <f t="shared" ref="N260:N322" si="16">HOUR(K260)</f>
        <v>8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550</v>
      </c>
      <c r="H261" s="9" t="s">
        <v>121</v>
      </c>
      <c r="I261" s="9" t="s">
        <v>452</v>
      </c>
      <c r="J261" s="3" t="s">
        <v>2032</v>
      </c>
      <c r="K261" s="13" t="s">
        <v>551</v>
      </c>
      <c r="L261" s="14" t="s">
        <v>552</v>
      </c>
      <c r="M261" s="17">
        <f t="shared" si="15"/>
        <v>2.4039351851851853E-2</v>
      </c>
      <c r="N261">
        <f t="shared" si="16"/>
        <v>9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1008</v>
      </c>
      <c r="H262" s="9" t="s">
        <v>121</v>
      </c>
      <c r="I262" s="9" t="s">
        <v>875</v>
      </c>
      <c r="J262" s="3" t="s">
        <v>2032</v>
      </c>
      <c r="K262" s="13" t="s">
        <v>1009</v>
      </c>
      <c r="L262" s="14" t="s">
        <v>1010</v>
      </c>
      <c r="M262" s="17">
        <f t="shared" si="15"/>
        <v>2.9085648148148124E-2</v>
      </c>
      <c r="N262">
        <f t="shared" si="16"/>
        <v>9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1011</v>
      </c>
      <c r="H263" s="9" t="s">
        <v>121</v>
      </c>
      <c r="I263" s="9" t="s">
        <v>875</v>
      </c>
      <c r="J263" s="3" t="s">
        <v>2032</v>
      </c>
      <c r="K263" s="13" t="s">
        <v>1012</v>
      </c>
      <c r="L263" s="14" t="s">
        <v>1013</v>
      </c>
      <c r="M263" s="17">
        <f t="shared" si="15"/>
        <v>4.0196759259259307E-2</v>
      </c>
      <c r="N263">
        <f t="shared" si="16"/>
        <v>10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1014</v>
      </c>
      <c r="H264" s="9" t="s">
        <v>121</v>
      </c>
      <c r="I264" s="9" t="s">
        <v>875</v>
      </c>
      <c r="J264" s="3" t="s">
        <v>2032</v>
      </c>
      <c r="K264" s="13" t="s">
        <v>1015</v>
      </c>
      <c r="L264" s="14" t="s">
        <v>1016</v>
      </c>
      <c r="M264" s="17">
        <f t="shared" si="15"/>
        <v>3.559027777777779E-2</v>
      </c>
      <c r="N264">
        <f t="shared" si="16"/>
        <v>15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1410</v>
      </c>
      <c r="H265" s="9" t="s">
        <v>121</v>
      </c>
      <c r="I265" s="9" t="s">
        <v>1275</v>
      </c>
      <c r="J265" s="3" t="s">
        <v>2032</v>
      </c>
      <c r="K265" s="13" t="s">
        <v>1411</v>
      </c>
      <c r="L265" s="14" t="s">
        <v>1412</v>
      </c>
      <c r="M265" s="17">
        <f t="shared" si="15"/>
        <v>2.0243055555555611E-2</v>
      </c>
      <c r="N265">
        <f t="shared" si="16"/>
        <v>16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1782</v>
      </c>
      <c r="H266" s="9" t="s">
        <v>121</v>
      </c>
      <c r="I266" s="9" t="s">
        <v>1680</v>
      </c>
      <c r="J266" s="3" t="s">
        <v>2032</v>
      </c>
      <c r="K266" s="13" t="s">
        <v>1783</v>
      </c>
      <c r="L266" s="14" t="s">
        <v>1784</v>
      </c>
      <c r="M266" s="17">
        <f t="shared" si="15"/>
        <v>3.8148148148148042E-2</v>
      </c>
      <c r="N266">
        <f t="shared" si="16"/>
        <v>12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1785</v>
      </c>
      <c r="H267" s="9" t="s">
        <v>86</v>
      </c>
      <c r="I267" s="9" t="s">
        <v>1680</v>
      </c>
      <c r="J267" s="3" t="s">
        <v>2032</v>
      </c>
      <c r="K267" s="13" t="s">
        <v>1786</v>
      </c>
      <c r="L267" s="14" t="s">
        <v>1787</v>
      </c>
      <c r="M267" s="17">
        <f t="shared" si="15"/>
        <v>2.5532407407407365E-2</v>
      </c>
      <c r="N267">
        <f t="shared" si="16"/>
        <v>17</v>
      </c>
    </row>
    <row r="268" spans="1:14" x14ac:dyDescent="0.25">
      <c r="A268" s="11"/>
      <c r="B268" s="12"/>
      <c r="C268" s="9" t="s">
        <v>38</v>
      </c>
      <c r="D268" s="9" t="s">
        <v>39</v>
      </c>
      <c r="E268" s="10" t="s">
        <v>12</v>
      </c>
      <c r="F268" s="5"/>
      <c r="G268" s="5"/>
      <c r="H268" s="5"/>
      <c r="I268" s="5"/>
      <c r="J268" s="6"/>
      <c r="K268" s="7"/>
      <c r="L268" s="8"/>
    </row>
    <row r="269" spans="1:14" x14ac:dyDescent="0.25">
      <c r="A269" s="11"/>
      <c r="B269" s="12"/>
      <c r="C269" s="12"/>
      <c r="D269" s="12"/>
      <c r="E269" s="9" t="s">
        <v>39</v>
      </c>
      <c r="F269" s="9" t="s">
        <v>15</v>
      </c>
      <c r="G269" s="10" t="s">
        <v>12</v>
      </c>
      <c r="H269" s="5"/>
      <c r="I269" s="5"/>
      <c r="J269" s="6"/>
      <c r="K269" s="7"/>
      <c r="L269" s="8"/>
    </row>
    <row r="270" spans="1:14" x14ac:dyDescent="0.25">
      <c r="A270" s="11"/>
      <c r="B270" s="12"/>
      <c r="C270" s="12"/>
      <c r="D270" s="12"/>
      <c r="E270" s="12"/>
      <c r="F270" s="12"/>
      <c r="G270" s="9" t="s">
        <v>154</v>
      </c>
      <c r="H270" s="9" t="s">
        <v>86</v>
      </c>
      <c r="I270" s="9" t="s">
        <v>18</v>
      </c>
      <c r="J270" s="3" t="s">
        <v>2032</v>
      </c>
      <c r="K270" s="13" t="s">
        <v>155</v>
      </c>
      <c r="L270" s="14" t="s">
        <v>156</v>
      </c>
      <c r="M270" s="17">
        <f t="shared" si="15"/>
        <v>1.4872685185185197E-2</v>
      </c>
      <c r="N270">
        <f t="shared" si="16"/>
        <v>6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157</v>
      </c>
      <c r="H271" s="9" t="s">
        <v>86</v>
      </c>
      <c r="I271" s="9" t="s">
        <v>18</v>
      </c>
      <c r="J271" s="3" t="s">
        <v>2032</v>
      </c>
      <c r="K271" s="13" t="s">
        <v>158</v>
      </c>
      <c r="L271" s="14" t="s">
        <v>159</v>
      </c>
      <c r="M271" s="17">
        <f t="shared" si="15"/>
        <v>4.2407407407407449E-2</v>
      </c>
      <c r="N271">
        <f t="shared" si="16"/>
        <v>9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1017</v>
      </c>
      <c r="H272" s="9" t="s">
        <v>86</v>
      </c>
      <c r="I272" s="9" t="s">
        <v>875</v>
      </c>
      <c r="J272" s="3" t="s">
        <v>2032</v>
      </c>
      <c r="K272" s="19" t="s">
        <v>1018</v>
      </c>
      <c r="L272" s="20" t="s">
        <v>1019</v>
      </c>
      <c r="M272" s="21">
        <f t="shared" si="15"/>
        <v>1.0567129629629628E-2</v>
      </c>
      <c r="N272" s="22">
        <v>0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1020</v>
      </c>
      <c r="H273" s="9" t="s">
        <v>86</v>
      </c>
      <c r="I273" s="9" t="s">
        <v>875</v>
      </c>
      <c r="J273" s="3" t="s">
        <v>2032</v>
      </c>
      <c r="K273" s="13" t="s">
        <v>1021</v>
      </c>
      <c r="L273" s="14" t="s">
        <v>1022</v>
      </c>
      <c r="M273" s="17">
        <f t="shared" si="15"/>
        <v>1.5370370370370368E-2</v>
      </c>
      <c r="N273">
        <f t="shared" si="16"/>
        <v>3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1023</v>
      </c>
      <c r="H274" s="9" t="s">
        <v>86</v>
      </c>
      <c r="I274" s="9" t="s">
        <v>875</v>
      </c>
      <c r="J274" s="3" t="s">
        <v>2032</v>
      </c>
      <c r="K274" s="13" t="s">
        <v>1024</v>
      </c>
      <c r="L274" s="14" t="s">
        <v>1025</v>
      </c>
      <c r="M274" s="17">
        <f t="shared" si="15"/>
        <v>3.1747685185185226E-2</v>
      </c>
      <c r="N274">
        <f t="shared" si="16"/>
        <v>6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1026</v>
      </c>
      <c r="H275" s="9" t="s">
        <v>86</v>
      </c>
      <c r="I275" s="9" t="s">
        <v>875</v>
      </c>
      <c r="J275" s="3" t="s">
        <v>2032</v>
      </c>
      <c r="K275" s="13" t="s">
        <v>1027</v>
      </c>
      <c r="L275" s="14" t="s">
        <v>1028</v>
      </c>
      <c r="M275" s="17">
        <f t="shared" si="15"/>
        <v>1.836805555555554E-2</v>
      </c>
      <c r="N275">
        <f t="shared" si="16"/>
        <v>7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1029</v>
      </c>
      <c r="H276" s="9" t="s">
        <v>86</v>
      </c>
      <c r="I276" s="9" t="s">
        <v>875</v>
      </c>
      <c r="J276" s="3" t="s">
        <v>2032</v>
      </c>
      <c r="K276" s="13" t="s">
        <v>1030</v>
      </c>
      <c r="L276" s="14" t="s">
        <v>1031</v>
      </c>
      <c r="M276" s="17">
        <f t="shared" si="15"/>
        <v>4.8217592592592617E-2</v>
      </c>
      <c r="N276">
        <f t="shared" si="16"/>
        <v>7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1413</v>
      </c>
      <c r="H277" s="9" t="s">
        <v>86</v>
      </c>
      <c r="I277" s="9" t="s">
        <v>1275</v>
      </c>
      <c r="J277" s="3" t="s">
        <v>2032</v>
      </c>
      <c r="K277" s="13" t="s">
        <v>1414</v>
      </c>
      <c r="L277" s="14" t="s">
        <v>1415</v>
      </c>
      <c r="M277" s="17">
        <f t="shared" si="15"/>
        <v>1.4444444444444426E-2</v>
      </c>
      <c r="N277">
        <f t="shared" si="16"/>
        <v>3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1416</v>
      </c>
      <c r="H278" s="9" t="s">
        <v>86</v>
      </c>
      <c r="I278" s="9" t="s">
        <v>1275</v>
      </c>
      <c r="J278" s="3" t="s">
        <v>2032</v>
      </c>
      <c r="K278" s="13" t="s">
        <v>1417</v>
      </c>
      <c r="L278" s="14" t="s">
        <v>1418</v>
      </c>
      <c r="M278" s="17">
        <f t="shared" si="15"/>
        <v>1.7048611111111112E-2</v>
      </c>
      <c r="N278">
        <f t="shared" si="16"/>
        <v>4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1419</v>
      </c>
      <c r="H279" s="9" t="s">
        <v>86</v>
      </c>
      <c r="I279" s="9" t="s">
        <v>1275</v>
      </c>
      <c r="J279" s="3" t="s">
        <v>2032</v>
      </c>
      <c r="K279" s="13" t="s">
        <v>1420</v>
      </c>
      <c r="L279" s="14" t="s">
        <v>1421</v>
      </c>
      <c r="M279" s="17">
        <f t="shared" si="15"/>
        <v>1.8506944444444451E-2</v>
      </c>
      <c r="N279">
        <f t="shared" si="16"/>
        <v>6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1422</v>
      </c>
      <c r="H280" s="9" t="s">
        <v>86</v>
      </c>
      <c r="I280" s="9" t="s">
        <v>1275</v>
      </c>
      <c r="J280" s="3" t="s">
        <v>2032</v>
      </c>
      <c r="K280" s="13" t="s">
        <v>1423</v>
      </c>
      <c r="L280" s="14" t="s">
        <v>1424</v>
      </c>
      <c r="M280" s="17">
        <f t="shared" si="15"/>
        <v>1.5983796296296315E-2</v>
      </c>
      <c r="N280">
        <f t="shared" si="16"/>
        <v>10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1425</v>
      </c>
      <c r="H281" s="9" t="s">
        <v>86</v>
      </c>
      <c r="I281" s="9" t="s">
        <v>1275</v>
      </c>
      <c r="J281" s="3" t="s">
        <v>2032</v>
      </c>
      <c r="K281" s="13" t="s">
        <v>439</v>
      </c>
      <c r="L281" s="14" t="s">
        <v>1426</v>
      </c>
      <c r="M281" s="17">
        <f t="shared" si="15"/>
        <v>1.0798611111111134E-2</v>
      </c>
      <c r="N281">
        <f t="shared" si="16"/>
        <v>22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1998</v>
      </c>
      <c r="H282" s="9" t="s">
        <v>86</v>
      </c>
      <c r="I282" s="9" t="s">
        <v>1989</v>
      </c>
      <c r="J282" s="3" t="s">
        <v>2032</v>
      </c>
      <c r="K282" s="13" t="s">
        <v>1999</v>
      </c>
      <c r="L282" s="14" t="s">
        <v>2000</v>
      </c>
      <c r="M282" s="17">
        <f t="shared" si="15"/>
        <v>1.1180555555555527E-2</v>
      </c>
      <c r="N282">
        <f t="shared" si="16"/>
        <v>22</v>
      </c>
    </row>
    <row r="283" spans="1:14" x14ac:dyDescent="0.25">
      <c r="A283" s="11"/>
      <c r="B283" s="12"/>
      <c r="C283" s="12"/>
      <c r="D283" s="12"/>
      <c r="E283" s="9" t="s">
        <v>160</v>
      </c>
      <c r="F283" s="9" t="s">
        <v>15</v>
      </c>
      <c r="G283" s="10" t="s">
        <v>12</v>
      </c>
      <c r="H283" s="5"/>
      <c r="I283" s="5"/>
      <c r="J283" s="6"/>
      <c r="K283" s="7"/>
      <c r="L283" s="8"/>
    </row>
    <row r="284" spans="1:14" x14ac:dyDescent="0.25">
      <c r="A284" s="11"/>
      <c r="B284" s="12"/>
      <c r="C284" s="12"/>
      <c r="D284" s="12"/>
      <c r="E284" s="12"/>
      <c r="F284" s="12"/>
      <c r="G284" s="9" t="s">
        <v>161</v>
      </c>
      <c r="H284" s="9" t="s">
        <v>86</v>
      </c>
      <c r="I284" s="9" t="s">
        <v>18</v>
      </c>
      <c r="J284" s="3" t="s">
        <v>2032</v>
      </c>
      <c r="K284" s="13" t="s">
        <v>162</v>
      </c>
      <c r="L284" s="14" t="s">
        <v>163</v>
      </c>
      <c r="M284" s="17">
        <f t="shared" si="15"/>
        <v>1.475694444444442E-2</v>
      </c>
      <c r="N284">
        <f t="shared" si="16"/>
        <v>6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164</v>
      </c>
      <c r="H285" s="9" t="s">
        <v>86</v>
      </c>
      <c r="I285" s="9" t="s">
        <v>18</v>
      </c>
      <c r="J285" s="3" t="s">
        <v>2032</v>
      </c>
      <c r="K285" s="13" t="s">
        <v>165</v>
      </c>
      <c r="L285" s="14" t="s">
        <v>166</v>
      </c>
      <c r="M285" s="17">
        <f t="shared" si="15"/>
        <v>1.6886574074074123E-2</v>
      </c>
      <c r="N285">
        <f t="shared" si="16"/>
        <v>12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167</v>
      </c>
      <c r="H286" s="9" t="s">
        <v>86</v>
      </c>
      <c r="I286" s="9" t="s">
        <v>18</v>
      </c>
      <c r="J286" s="3" t="s">
        <v>2032</v>
      </c>
      <c r="K286" s="13" t="s">
        <v>168</v>
      </c>
      <c r="L286" s="14" t="s">
        <v>169</v>
      </c>
      <c r="M286" s="17">
        <f t="shared" si="15"/>
        <v>1.5127314814814774E-2</v>
      </c>
      <c r="N286">
        <f t="shared" si="16"/>
        <v>20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553</v>
      </c>
      <c r="H287" s="9" t="s">
        <v>86</v>
      </c>
      <c r="I287" s="9" t="s">
        <v>452</v>
      </c>
      <c r="J287" s="3" t="s">
        <v>2032</v>
      </c>
      <c r="K287" s="13" t="s">
        <v>554</v>
      </c>
      <c r="L287" s="14" t="s">
        <v>555</v>
      </c>
      <c r="M287" s="17">
        <f t="shared" si="15"/>
        <v>1.4664351851851887E-2</v>
      </c>
      <c r="N287">
        <f t="shared" si="16"/>
        <v>6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556</v>
      </c>
      <c r="H288" s="9" t="s">
        <v>86</v>
      </c>
      <c r="I288" s="9" t="s">
        <v>452</v>
      </c>
      <c r="J288" s="3" t="s">
        <v>2032</v>
      </c>
      <c r="K288" s="13" t="s">
        <v>557</v>
      </c>
      <c r="L288" s="14" t="s">
        <v>558</v>
      </c>
      <c r="M288" s="17">
        <f t="shared" si="15"/>
        <v>1.5567129629629695E-2</v>
      </c>
      <c r="N288">
        <f t="shared" si="16"/>
        <v>17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559</v>
      </c>
      <c r="H289" s="9" t="s">
        <v>86</v>
      </c>
      <c r="I289" s="9" t="s">
        <v>452</v>
      </c>
      <c r="J289" s="3" t="s">
        <v>2032</v>
      </c>
      <c r="K289" s="13" t="s">
        <v>560</v>
      </c>
      <c r="L289" s="14" t="s">
        <v>561</v>
      </c>
      <c r="M289" s="17">
        <f t="shared" si="15"/>
        <v>1.2916666666666687E-2</v>
      </c>
      <c r="N289">
        <f t="shared" si="16"/>
        <v>20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1032</v>
      </c>
      <c r="H290" s="9" t="s">
        <v>86</v>
      </c>
      <c r="I290" s="9" t="s">
        <v>875</v>
      </c>
      <c r="J290" s="3" t="s">
        <v>2032</v>
      </c>
      <c r="K290" s="13" t="s">
        <v>1033</v>
      </c>
      <c r="L290" s="14" t="s">
        <v>1034</v>
      </c>
      <c r="M290" s="17">
        <f t="shared" si="15"/>
        <v>1.8148148148148135E-2</v>
      </c>
      <c r="N290">
        <f t="shared" si="16"/>
        <v>6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1035</v>
      </c>
      <c r="H291" s="9" t="s">
        <v>86</v>
      </c>
      <c r="I291" s="9" t="s">
        <v>875</v>
      </c>
      <c r="J291" s="3" t="s">
        <v>2032</v>
      </c>
      <c r="K291" s="13" t="s">
        <v>1036</v>
      </c>
      <c r="L291" s="14" t="s">
        <v>1037</v>
      </c>
      <c r="M291" s="17">
        <f t="shared" si="15"/>
        <v>4.3425925925925868E-2</v>
      </c>
      <c r="N291">
        <f t="shared" si="16"/>
        <v>13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1038</v>
      </c>
      <c r="H292" s="9" t="s">
        <v>86</v>
      </c>
      <c r="I292" s="9" t="s">
        <v>875</v>
      </c>
      <c r="J292" s="3" t="s">
        <v>2032</v>
      </c>
      <c r="K292" s="13" t="s">
        <v>1039</v>
      </c>
      <c r="L292" s="14" t="s">
        <v>1040</v>
      </c>
      <c r="M292" s="17">
        <f t="shared" si="15"/>
        <v>1.3159722222222281E-2</v>
      </c>
      <c r="N292">
        <f t="shared" si="16"/>
        <v>20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1427</v>
      </c>
      <c r="H293" s="9" t="s">
        <v>86</v>
      </c>
      <c r="I293" s="9" t="s">
        <v>1275</v>
      </c>
      <c r="J293" s="3" t="s">
        <v>2032</v>
      </c>
      <c r="K293" s="13" t="s">
        <v>1122</v>
      </c>
      <c r="L293" s="14" t="s">
        <v>1428</v>
      </c>
      <c r="M293" s="17">
        <f t="shared" si="15"/>
        <v>1.1562500000000031E-2</v>
      </c>
      <c r="N293">
        <f t="shared" si="16"/>
        <v>7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1429</v>
      </c>
      <c r="H294" s="9" t="s">
        <v>86</v>
      </c>
      <c r="I294" s="9" t="s">
        <v>1275</v>
      </c>
      <c r="J294" s="3" t="s">
        <v>2032</v>
      </c>
      <c r="K294" s="13" t="s">
        <v>1430</v>
      </c>
      <c r="L294" s="14" t="s">
        <v>1431</v>
      </c>
      <c r="M294" s="17">
        <f t="shared" si="15"/>
        <v>1.8206018518518552E-2</v>
      </c>
      <c r="N294">
        <f t="shared" si="16"/>
        <v>18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1432</v>
      </c>
      <c r="H295" s="9" t="s">
        <v>86</v>
      </c>
      <c r="I295" s="9" t="s">
        <v>1275</v>
      </c>
      <c r="J295" s="3" t="s">
        <v>2032</v>
      </c>
      <c r="K295" s="13" t="s">
        <v>1433</v>
      </c>
      <c r="L295" s="14" t="s">
        <v>1434</v>
      </c>
      <c r="M295" s="17">
        <f t="shared" si="15"/>
        <v>1.4826388888888875E-2</v>
      </c>
      <c r="N295">
        <f t="shared" si="16"/>
        <v>22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1788</v>
      </c>
      <c r="H296" s="9" t="s">
        <v>86</v>
      </c>
      <c r="I296" s="9" t="s">
        <v>1680</v>
      </c>
      <c r="J296" s="3" t="s">
        <v>2032</v>
      </c>
      <c r="K296" s="13" t="s">
        <v>1789</v>
      </c>
      <c r="L296" s="14" t="s">
        <v>163</v>
      </c>
      <c r="M296" s="17">
        <f t="shared" si="15"/>
        <v>1.424768518518521E-2</v>
      </c>
      <c r="N296">
        <f t="shared" si="16"/>
        <v>6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1790</v>
      </c>
      <c r="H297" s="9" t="s">
        <v>86</v>
      </c>
      <c r="I297" s="9" t="s">
        <v>1680</v>
      </c>
      <c r="J297" s="3" t="s">
        <v>2032</v>
      </c>
      <c r="K297" s="13" t="s">
        <v>1791</v>
      </c>
      <c r="L297" s="14" t="s">
        <v>1792</v>
      </c>
      <c r="M297" s="17">
        <f t="shared" si="15"/>
        <v>1.7546296296296282E-2</v>
      </c>
      <c r="N297">
        <f t="shared" si="16"/>
        <v>7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1793</v>
      </c>
      <c r="H298" s="9" t="s">
        <v>86</v>
      </c>
      <c r="I298" s="9" t="s">
        <v>1680</v>
      </c>
      <c r="J298" s="3" t="s">
        <v>2032</v>
      </c>
      <c r="K298" s="13" t="s">
        <v>1794</v>
      </c>
      <c r="L298" s="14" t="s">
        <v>1795</v>
      </c>
      <c r="M298" s="17">
        <f t="shared" si="15"/>
        <v>1.8842592592592577E-2</v>
      </c>
      <c r="N298">
        <f t="shared" si="16"/>
        <v>17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1796</v>
      </c>
      <c r="H299" s="9" t="s">
        <v>86</v>
      </c>
      <c r="I299" s="9" t="s">
        <v>1680</v>
      </c>
      <c r="J299" s="3" t="s">
        <v>2032</v>
      </c>
      <c r="K299" s="13" t="s">
        <v>1229</v>
      </c>
      <c r="L299" s="14" t="s">
        <v>1797</v>
      </c>
      <c r="M299" s="17">
        <f t="shared" si="15"/>
        <v>1.2928240740740726E-2</v>
      </c>
      <c r="N299">
        <f t="shared" si="16"/>
        <v>21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2001</v>
      </c>
      <c r="H300" s="9" t="s">
        <v>86</v>
      </c>
      <c r="I300" s="9" t="s">
        <v>1989</v>
      </c>
      <c r="J300" s="3" t="s">
        <v>2032</v>
      </c>
      <c r="K300" s="13" t="s">
        <v>2002</v>
      </c>
      <c r="L300" s="14" t="s">
        <v>2003</v>
      </c>
      <c r="M300" s="17">
        <f t="shared" si="15"/>
        <v>1.4120370370370283E-2</v>
      </c>
      <c r="N300">
        <f t="shared" si="16"/>
        <v>17</v>
      </c>
    </row>
    <row r="301" spans="1:14" x14ac:dyDescent="0.25">
      <c r="A301" s="11"/>
      <c r="B301" s="12"/>
      <c r="C301" s="9" t="s">
        <v>388</v>
      </c>
      <c r="D301" s="9" t="s">
        <v>389</v>
      </c>
      <c r="E301" s="9" t="s">
        <v>389</v>
      </c>
      <c r="F301" s="9" t="s">
        <v>15</v>
      </c>
      <c r="G301" s="10" t="s">
        <v>12</v>
      </c>
      <c r="H301" s="5"/>
      <c r="I301" s="5"/>
      <c r="J301" s="6"/>
      <c r="K301" s="7"/>
      <c r="L301" s="8"/>
    </row>
    <row r="302" spans="1:14" x14ac:dyDescent="0.25">
      <c r="A302" s="11"/>
      <c r="B302" s="12"/>
      <c r="C302" s="12"/>
      <c r="D302" s="12"/>
      <c r="E302" s="12"/>
      <c r="F302" s="12"/>
      <c r="G302" s="9" t="s">
        <v>1435</v>
      </c>
      <c r="H302" s="9" t="s">
        <v>86</v>
      </c>
      <c r="I302" s="9" t="s">
        <v>1275</v>
      </c>
      <c r="J302" s="3" t="s">
        <v>2032</v>
      </c>
      <c r="K302" s="13" t="s">
        <v>1436</v>
      </c>
      <c r="L302" s="14" t="s">
        <v>1437</v>
      </c>
      <c r="M302" s="17">
        <f t="shared" si="15"/>
        <v>2.5069444444444589E-2</v>
      </c>
      <c r="N302">
        <f t="shared" si="16"/>
        <v>14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1438</v>
      </c>
      <c r="H303" s="9" t="s">
        <v>86</v>
      </c>
      <c r="I303" s="9" t="s">
        <v>1275</v>
      </c>
      <c r="J303" s="3" t="s">
        <v>2032</v>
      </c>
      <c r="K303" s="13" t="s">
        <v>1439</v>
      </c>
      <c r="L303" s="14" t="s">
        <v>1440</v>
      </c>
      <c r="M303" s="17">
        <f t="shared" si="15"/>
        <v>1.8032407407407525E-2</v>
      </c>
      <c r="N303">
        <f t="shared" si="16"/>
        <v>18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1798</v>
      </c>
      <c r="H304" s="9" t="s">
        <v>86</v>
      </c>
      <c r="I304" s="9" t="s">
        <v>1680</v>
      </c>
      <c r="J304" s="3" t="s">
        <v>2032</v>
      </c>
      <c r="K304" s="13" t="s">
        <v>1799</v>
      </c>
      <c r="L304" s="14" t="s">
        <v>1800</v>
      </c>
      <c r="M304" s="17">
        <f t="shared" si="15"/>
        <v>1.7488425925925921E-2</v>
      </c>
      <c r="N304">
        <f t="shared" si="16"/>
        <v>13</v>
      </c>
    </row>
    <row r="305" spans="1:14" x14ac:dyDescent="0.25">
      <c r="A305" s="11"/>
      <c r="B305" s="12"/>
      <c r="C305" s="9" t="s">
        <v>562</v>
      </c>
      <c r="D305" s="9" t="s">
        <v>563</v>
      </c>
      <c r="E305" s="9" t="s">
        <v>563</v>
      </c>
      <c r="F305" s="9" t="s">
        <v>15</v>
      </c>
      <c r="G305" s="10" t="s">
        <v>12</v>
      </c>
      <c r="H305" s="5"/>
      <c r="I305" s="5"/>
      <c r="J305" s="6"/>
      <c r="K305" s="7"/>
      <c r="L305" s="8"/>
    </row>
    <row r="306" spans="1:14" x14ac:dyDescent="0.25">
      <c r="A306" s="11"/>
      <c r="B306" s="12"/>
      <c r="C306" s="12"/>
      <c r="D306" s="12"/>
      <c r="E306" s="12"/>
      <c r="F306" s="12"/>
      <c r="G306" s="9" t="s">
        <v>564</v>
      </c>
      <c r="H306" s="9" t="s">
        <v>86</v>
      </c>
      <c r="I306" s="9" t="s">
        <v>452</v>
      </c>
      <c r="J306" s="3" t="s">
        <v>2032</v>
      </c>
      <c r="K306" s="13" t="s">
        <v>565</v>
      </c>
      <c r="L306" s="14" t="s">
        <v>566</v>
      </c>
      <c r="M306" s="17">
        <f t="shared" si="15"/>
        <v>2.8414351851851843E-2</v>
      </c>
      <c r="N306">
        <f t="shared" si="16"/>
        <v>4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567</v>
      </c>
      <c r="H307" s="9" t="s">
        <v>86</v>
      </c>
      <c r="I307" s="9" t="s">
        <v>452</v>
      </c>
      <c r="J307" s="3" t="s">
        <v>2032</v>
      </c>
      <c r="K307" s="13" t="s">
        <v>568</v>
      </c>
      <c r="L307" s="14" t="s">
        <v>569</v>
      </c>
      <c r="M307" s="17">
        <f t="shared" si="15"/>
        <v>1.3784722222222212E-2</v>
      </c>
      <c r="N307">
        <f t="shared" si="16"/>
        <v>5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1041</v>
      </c>
      <c r="H308" s="9" t="s">
        <v>86</v>
      </c>
      <c r="I308" s="9" t="s">
        <v>875</v>
      </c>
      <c r="J308" s="3" t="s">
        <v>2032</v>
      </c>
      <c r="K308" s="13" t="s">
        <v>1042</v>
      </c>
      <c r="L308" s="14" t="s">
        <v>1043</v>
      </c>
      <c r="M308" s="17">
        <f t="shared" si="15"/>
        <v>2.0717592592592593E-2</v>
      </c>
      <c r="N308">
        <f t="shared" si="16"/>
        <v>6</v>
      </c>
    </row>
    <row r="309" spans="1:14" x14ac:dyDescent="0.25">
      <c r="A309" s="11"/>
      <c r="B309" s="12"/>
      <c r="C309" s="9" t="s">
        <v>1044</v>
      </c>
      <c r="D309" s="9" t="s">
        <v>1045</v>
      </c>
      <c r="E309" s="9" t="s">
        <v>1045</v>
      </c>
      <c r="F309" s="9" t="s">
        <v>15</v>
      </c>
      <c r="G309" s="9" t="s">
        <v>1046</v>
      </c>
      <c r="H309" s="9" t="s">
        <v>86</v>
      </c>
      <c r="I309" s="9" t="s">
        <v>875</v>
      </c>
      <c r="J309" s="3" t="s">
        <v>2032</v>
      </c>
      <c r="K309" s="13" t="s">
        <v>1047</v>
      </c>
      <c r="L309" s="14" t="s">
        <v>1048</v>
      </c>
      <c r="M309" s="17">
        <f t="shared" si="15"/>
        <v>4.8437499999999994E-2</v>
      </c>
      <c r="N309">
        <f t="shared" si="16"/>
        <v>1</v>
      </c>
    </row>
    <row r="310" spans="1:14" x14ac:dyDescent="0.25">
      <c r="A310" s="11"/>
      <c r="B310" s="12"/>
      <c r="C310" s="9" t="s">
        <v>359</v>
      </c>
      <c r="D310" s="9" t="s">
        <v>360</v>
      </c>
      <c r="E310" s="9" t="s">
        <v>360</v>
      </c>
      <c r="F310" s="9" t="s">
        <v>15</v>
      </c>
      <c r="G310" s="9" t="s">
        <v>1049</v>
      </c>
      <c r="H310" s="9" t="s">
        <v>86</v>
      </c>
      <c r="I310" s="9" t="s">
        <v>875</v>
      </c>
      <c r="J310" s="3" t="s">
        <v>2032</v>
      </c>
      <c r="K310" s="13" t="s">
        <v>1050</v>
      </c>
      <c r="L310" s="14" t="s">
        <v>1051</v>
      </c>
      <c r="M310" s="17">
        <f t="shared" si="15"/>
        <v>5.3807870370370325E-2</v>
      </c>
      <c r="N310">
        <f t="shared" si="16"/>
        <v>10</v>
      </c>
    </row>
    <row r="311" spans="1:14" x14ac:dyDescent="0.25">
      <c r="A311" s="11"/>
      <c r="B311" s="12"/>
      <c r="C311" s="9" t="s">
        <v>170</v>
      </c>
      <c r="D311" s="9" t="s">
        <v>171</v>
      </c>
      <c r="E311" s="10" t="s">
        <v>12</v>
      </c>
      <c r="F311" s="5"/>
      <c r="G311" s="5"/>
      <c r="H311" s="5"/>
      <c r="I311" s="5"/>
      <c r="J311" s="6"/>
      <c r="K311" s="7"/>
      <c r="L311" s="8"/>
    </row>
    <row r="312" spans="1:14" x14ac:dyDescent="0.25">
      <c r="A312" s="11"/>
      <c r="B312" s="12"/>
      <c r="C312" s="12"/>
      <c r="D312" s="12"/>
      <c r="E312" s="9" t="s">
        <v>172</v>
      </c>
      <c r="F312" s="9" t="s">
        <v>15</v>
      </c>
      <c r="G312" s="10" t="s">
        <v>12</v>
      </c>
      <c r="H312" s="5"/>
      <c r="I312" s="5"/>
      <c r="J312" s="6"/>
      <c r="K312" s="7"/>
      <c r="L312" s="8"/>
    </row>
    <row r="313" spans="1:14" x14ac:dyDescent="0.25">
      <c r="A313" s="11"/>
      <c r="B313" s="12"/>
      <c r="C313" s="12"/>
      <c r="D313" s="12"/>
      <c r="E313" s="12"/>
      <c r="F313" s="12"/>
      <c r="G313" s="9" t="s">
        <v>173</v>
      </c>
      <c r="H313" s="9" t="s">
        <v>86</v>
      </c>
      <c r="I313" s="9" t="s">
        <v>18</v>
      </c>
      <c r="J313" s="3" t="s">
        <v>2032</v>
      </c>
      <c r="K313" s="13" t="s">
        <v>174</v>
      </c>
      <c r="L313" s="14" t="s">
        <v>175</v>
      </c>
      <c r="M313" s="17">
        <f t="shared" si="15"/>
        <v>1.9652777777777741E-2</v>
      </c>
      <c r="N313">
        <f t="shared" si="16"/>
        <v>16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570</v>
      </c>
      <c r="H314" s="9" t="s">
        <v>86</v>
      </c>
      <c r="I314" s="9" t="s">
        <v>452</v>
      </c>
      <c r="J314" s="3" t="s">
        <v>2032</v>
      </c>
      <c r="K314" s="13" t="s">
        <v>571</v>
      </c>
      <c r="L314" s="14" t="s">
        <v>572</v>
      </c>
      <c r="M314" s="17">
        <f t="shared" si="15"/>
        <v>5.0104166666666672E-2</v>
      </c>
      <c r="N314">
        <f t="shared" si="16"/>
        <v>10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1052</v>
      </c>
      <c r="H315" s="9" t="s">
        <v>365</v>
      </c>
      <c r="I315" s="9" t="s">
        <v>875</v>
      </c>
      <c r="J315" s="3" t="s">
        <v>2032</v>
      </c>
      <c r="K315" s="13" t="s">
        <v>1053</v>
      </c>
      <c r="L315" s="14" t="s">
        <v>1054</v>
      </c>
      <c r="M315" s="17">
        <f t="shared" si="15"/>
        <v>1.288194444444446E-2</v>
      </c>
      <c r="N315">
        <f t="shared" si="16"/>
        <v>5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1055</v>
      </c>
      <c r="H316" s="9" t="s">
        <v>86</v>
      </c>
      <c r="I316" s="9" t="s">
        <v>875</v>
      </c>
      <c r="J316" s="3" t="s">
        <v>2032</v>
      </c>
      <c r="K316" s="13" t="s">
        <v>1056</v>
      </c>
      <c r="L316" s="14" t="s">
        <v>1057</v>
      </c>
      <c r="M316" s="17">
        <f t="shared" si="15"/>
        <v>2.6944444444444438E-2</v>
      </c>
      <c r="N316">
        <f t="shared" si="16"/>
        <v>17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1058</v>
      </c>
      <c r="H317" s="9" t="s">
        <v>365</v>
      </c>
      <c r="I317" s="9" t="s">
        <v>875</v>
      </c>
      <c r="J317" s="3" t="s">
        <v>2032</v>
      </c>
      <c r="K317" s="19" t="s">
        <v>1059</v>
      </c>
      <c r="L317" s="20" t="s">
        <v>1060</v>
      </c>
      <c r="M317" s="21">
        <f t="shared" si="15"/>
        <v>1.56018518518517E-2</v>
      </c>
      <c r="N317" s="22">
        <f t="shared" si="16"/>
        <v>23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1441</v>
      </c>
      <c r="H318" s="9" t="s">
        <v>86</v>
      </c>
      <c r="I318" s="9" t="s">
        <v>1275</v>
      </c>
      <c r="J318" s="3" t="s">
        <v>2032</v>
      </c>
      <c r="K318" s="13" t="s">
        <v>1442</v>
      </c>
      <c r="L318" s="14" t="s">
        <v>1443</v>
      </c>
      <c r="M318" s="17">
        <f t="shared" si="15"/>
        <v>1.4039351851851845E-2</v>
      </c>
      <c r="N318">
        <f t="shared" si="16"/>
        <v>7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1444</v>
      </c>
      <c r="H319" s="9" t="s">
        <v>86</v>
      </c>
      <c r="I319" s="9" t="s">
        <v>1275</v>
      </c>
      <c r="J319" s="3" t="s">
        <v>2032</v>
      </c>
      <c r="K319" s="13" t="s">
        <v>1445</v>
      </c>
      <c r="L319" s="14" t="s">
        <v>1446</v>
      </c>
      <c r="M319" s="17">
        <f t="shared" si="15"/>
        <v>1.3703703703703718E-2</v>
      </c>
      <c r="N319">
        <f t="shared" si="16"/>
        <v>10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1447</v>
      </c>
      <c r="H320" s="9" t="s">
        <v>365</v>
      </c>
      <c r="I320" s="9" t="s">
        <v>1275</v>
      </c>
      <c r="J320" s="3" t="s">
        <v>2032</v>
      </c>
      <c r="K320" s="13" t="s">
        <v>1448</v>
      </c>
      <c r="L320" s="14" t="s">
        <v>1449</v>
      </c>
      <c r="M320" s="17">
        <f t="shared" si="15"/>
        <v>2.0555555555555549E-2</v>
      </c>
      <c r="N320">
        <f t="shared" si="16"/>
        <v>15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1801</v>
      </c>
      <c r="H321" s="9" t="s">
        <v>365</v>
      </c>
      <c r="I321" s="9" t="s">
        <v>1680</v>
      </c>
      <c r="J321" s="3" t="s">
        <v>2032</v>
      </c>
      <c r="K321" s="13" t="s">
        <v>1802</v>
      </c>
      <c r="L321" s="14" t="s">
        <v>1803</v>
      </c>
      <c r="M321" s="17">
        <f t="shared" si="15"/>
        <v>2.0960648148148159E-2</v>
      </c>
      <c r="N321">
        <f t="shared" si="16"/>
        <v>5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1804</v>
      </c>
      <c r="H322" s="9" t="s">
        <v>86</v>
      </c>
      <c r="I322" s="9" t="s">
        <v>1680</v>
      </c>
      <c r="J322" s="3" t="s">
        <v>2032</v>
      </c>
      <c r="K322" s="13" t="s">
        <v>1805</v>
      </c>
      <c r="L322" s="14" t="s">
        <v>1806</v>
      </c>
      <c r="M322" s="17">
        <f t="shared" si="15"/>
        <v>1.8645833333333306E-2</v>
      </c>
      <c r="N322">
        <f t="shared" si="16"/>
        <v>9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1807</v>
      </c>
      <c r="H323" s="9" t="s">
        <v>86</v>
      </c>
      <c r="I323" s="9" t="s">
        <v>1680</v>
      </c>
      <c r="J323" s="3" t="s">
        <v>2032</v>
      </c>
      <c r="K323" s="13" t="s">
        <v>1808</v>
      </c>
      <c r="L323" s="14" t="s">
        <v>1809</v>
      </c>
      <c r="M323" s="17">
        <f t="shared" ref="M323:M386" si="17">L323-K323</f>
        <v>2.4548611111111174E-2</v>
      </c>
      <c r="N323">
        <f t="shared" ref="N323:N386" si="18">HOUR(K323)</f>
        <v>9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1810</v>
      </c>
      <c r="H324" s="9" t="s">
        <v>86</v>
      </c>
      <c r="I324" s="9" t="s">
        <v>1680</v>
      </c>
      <c r="J324" s="3" t="s">
        <v>2032</v>
      </c>
      <c r="K324" s="13" t="s">
        <v>1811</v>
      </c>
      <c r="L324" s="14" t="s">
        <v>1812</v>
      </c>
      <c r="M324" s="17">
        <f t="shared" si="17"/>
        <v>2.864583333333337E-2</v>
      </c>
      <c r="N324">
        <f t="shared" si="18"/>
        <v>15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1970</v>
      </c>
      <c r="H325" s="9" t="s">
        <v>365</v>
      </c>
      <c r="I325" s="9" t="s">
        <v>1943</v>
      </c>
      <c r="J325" s="3" t="s">
        <v>2032</v>
      </c>
      <c r="K325" s="13" t="s">
        <v>1971</v>
      </c>
      <c r="L325" s="14" t="s">
        <v>1972</v>
      </c>
      <c r="M325" s="17">
        <f t="shared" si="17"/>
        <v>2.1076388888888895E-2</v>
      </c>
      <c r="N325">
        <f t="shared" si="18"/>
        <v>2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2004</v>
      </c>
      <c r="H326" s="9" t="s">
        <v>86</v>
      </c>
      <c r="I326" s="9" t="s">
        <v>1989</v>
      </c>
      <c r="J326" s="3" t="s">
        <v>2032</v>
      </c>
      <c r="K326" s="13" t="s">
        <v>2005</v>
      </c>
      <c r="L326" s="14" t="s">
        <v>2006</v>
      </c>
      <c r="M326" s="17">
        <f t="shared" si="17"/>
        <v>2.1562500000000151E-2</v>
      </c>
      <c r="N326">
        <f t="shared" si="18"/>
        <v>17</v>
      </c>
    </row>
    <row r="327" spans="1:14" x14ac:dyDescent="0.25">
      <c r="A327" s="11"/>
      <c r="B327" s="12"/>
      <c r="C327" s="12"/>
      <c r="D327" s="12"/>
      <c r="E327" s="9" t="s">
        <v>171</v>
      </c>
      <c r="F327" s="9" t="s">
        <v>15</v>
      </c>
      <c r="G327" s="9" t="s">
        <v>1813</v>
      </c>
      <c r="H327" s="9" t="s">
        <v>86</v>
      </c>
      <c r="I327" s="9" t="s">
        <v>1680</v>
      </c>
      <c r="J327" s="3" t="s">
        <v>2032</v>
      </c>
      <c r="K327" s="13" t="s">
        <v>1814</v>
      </c>
      <c r="L327" s="14" t="s">
        <v>1815</v>
      </c>
      <c r="M327" s="17">
        <f t="shared" si="17"/>
        <v>1.9537037037037019E-2</v>
      </c>
      <c r="N327">
        <f t="shared" si="18"/>
        <v>14</v>
      </c>
    </row>
    <row r="328" spans="1:14" x14ac:dyDescent="0.25">
      <c r="A328" s="11"/>
      <c r="B328" s="12"/>
      <c r="C328" s="9" t="s">
        <v>1061</v>
      </c>
      <c r="D328" s="9" t="s">
        <v>1062</v>
      </c>
      <c r="E328" s="9" t="s">
        <v>1062</v>
      </c>
      <c r="F328" s="9" t="s">
        <v>15</v>
      </c>
      <c r="G328" s="9" t="s">
        <v>1063</v>
      </c>
      <c r="H328" s="9" t="s">
        <v>86</v>
      </c>
      <c r="I328" s="9" t="s">
        <v>875</v>
      </c>
      <c r="J328" s="3" t="s">
        <v>2032</v>
      </c>
      <c r="K328" s="13" t="s">
        <v>1064</v>
      </c>
      <c r="L328" s="14" t="s">
        <v>1065</v>
      </c>
      <c r="M328" s="17">
        <f t="shared" si="17"/>
        <v>3.8831018518518445E-2</v>
      </c>
      <c r="N328">
        <f t="shared" si="18"/>
        <v>13</v>
      </c>
    </row>
    <row r="329" spans="1:14" x14ac:dyDescent="0.25">
      <c r="A329" s="11"/>
      <c r="B329" s="12"/>
      <c r="C329" s="9" t="s">
        <v>573</v>
      </c>
      <c r="D329" s="9" t="s">
        <v>574</v>
      </c>
      <c r="E329" s="9" t="s">
        <v>574</v>
      </c>
      <c r="F329" s="9" t="s">
        <v>15</v>
      </c>
      <c r="G329" s="10" t="s">
        <v>12</v>
      </c>
      <c r="H329" s="5"/>
      <c r="I329" s="5"/>
      <c r="J329" s="6"/>
      <c r="K329" s="7"/>
      <c r="L329" s="8"/>
    </row>
    <row r="330" spans="1:14" x14ac:dyDescent="0.25">
      <c r="A330" s="11"/>
      <c r="B330" s="12"/>
      <c r="C330" s="12"/>
      <c r="D330" s="12"/>
      <c r="E330" s="12"/>
      <c r="F330" s="12"/>
      <c r="G330" s="9" t="s">
        <v>575</v>
      </c>
      <c r="H330" s="9" t="s">
        <v>86</v>
      </c>
      <c r="I330" s="9" t="s">
        <v>452</v>
      </c>
      <c r="J330" s="3" t="s">
        <v>2032</v>
      </c>
      <c r="K330" s="13" t="s">
        <v>576</v>
      </c>
      <c r="L330" s="14" t="s">
        <v>577</v>
      </c>
      <c r="M330" s="17">
        <f t="shared" si="17"/>
        <v>1.7488425925925977E-2</v>
      </c>
      <c r="N330">
        <f t="shared" si="18"/>
        <v>8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1816</v>
      </c>
      <c r="H331" s="9" t="s">
        <v>86</v>
      </c>
      <c r="I331" s="9" t="s">
        <v>1680</v>
      </c>
      <c r="J331" s="3" t="s">
        <v>2032</v>
      </c>
      <c r="K331" s="13" t="s">
        <v>1817</v>
      </c>
      <c r="L331" s="14" t="s">
        <v>1818</v>
      </c>
      <c r="M331" s="17">
        <f t="shared" si="17"/>
        <v>2.3819444444444504E-2</v>
      </c>
      <c r="N331">
        <f t="shared" si="18"/>
        <v>11</v>
      </c>
    </row>
    <row r="332" spans="1:14" x14ac:dyDescent="0.25">
      <c r="A332" s="11"/>
      <c r="B332" s="12"/>
      <c r="C332" s="9" t="s">
        <v>176</v>
      </c>
      <c r="D332" s="9" t="s">
        <v>177</v>
      </c>
      <c r="E332" s="9" t="s">
        <v>177</v>
      </c>
      <c r="F332" s="9" t="s">
        <v>15</v>
      </c>
      <c r="G332" s="10" t="s">
        <v>12</v>
      </c>
      <c r="H332" s="5"/>
      <c r="I332" s="5"/>
      <c r="J332" s="6"/>
      <c r="K332" s="7"/>
      <c r="L332" s="8"/>
    </row>
    <row r="333" spans="1:14" x14ac:dyDescent="0.25">
      <c r="A333" s="11"/>
      <c r="B333" s="12"/>
      <c r="C333" s="12"/>
      <c r="D333" s="12"/>
      <c r="E333" s="12"/>
      <c r="F333" s="12"/>
      <c r="G333" s="9" t="s">
        <v>178</v>
      </c>
      <c r="H333" s="9" t="s">
        <v>86</v>
      </c>
      <c r="I333" s="9" t="s">
        <v>18</v>
      </c>
      <c r="J333" s="3" t="s">
        <v>2032</v>
      </c>
      <c r="K333" s="13" t="s">
        <v>179</v>
      </c>
      <c r="L333" s="14" t="s">
        <v>180</v>
      </c>
      <c r="M333" s="17">
        <f t="shared" si="17"/>
        <v>3.2592592592592562E-2</v>
      </c>
      <c r="N333">
        <f t="shared" si="18"/>
        <v>9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181</v>
      </c>
      <c r="H334" s="9" t="s">
        <v>86</v>
      </c>
      <c r="I334" s="9" t="s">
        <v>18</v>
      </c>
      <c r="J334" s="3" t="s">
        <v>2032</v>
      </c>
      <c r="K334" s="13" t="s">
        <v>182</v>
      </c>
      <c r="L334" s="14" t="s">
        <v>183</v>
      </c>
      <c r="M334" s="17">
        <f t="shared" si="17"/>
        <v>1.9282407407407387E-2</v>
      </c>
      <c r="N334">
        <f t="shared" si="18"/>
        <v>18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578</v>
      </c>
      <c r="H335" s="9" t="s">
        <v>86</v>
      </c>
      <c r="I335" s="9" t="s">
        <v>452</v>
      </c>
      <c r="J335" s="3" t="s">
        <v>2032</v>
      </c>
      <c r="K335" s="13" t="s">
        <v>579</v>
      </c>
      <c r="L335" s="14" t="s">
        <v>580</v>
      </c>
      <c r="M335" s="17">
        <f t="shared" si="17"/>
        <v>1.7407407407407316E-2</v>
      </c>
      <c r="N335">
        <f t="shared" si="18"/>
        <v>16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1066</v>
      </c>
      <c r="H336" s="9" t="s">
        <v>86</v>
      </c>
      <c r="I336" s="9" t="s">
        <v>875</v>
      </c>
      <c r="J336" s="3" t="s">
        <v>2032</v>
      </c>
      <c r="K336" s="13" t="s">
        <v>1067</v>
      </c>
      <c r="L336" s="14" t="s">
        <v>1068</v>
      </c>
      <c r="M336" s="17">
        <f t="shared" si="17"/>
        <v>3.1122685185185239E-2</v>
      </c>
      <c r="N336">
        <f t="shared" si="18"/>
        <v>15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1069</v>
      </c>
      <c r="H337" s="9" t="s">
        <v>86</v>
      </c>
      <c r="I337" s="9" t="s">
        <v>875</v>
      </c>
      <c r="J337" s="3" t="s">
        <v>2032</v>
      </c>
      <c r="K337" s="13" t="s">
        <v>1070</v>
      </c>
      <c r="L337" s="14" t="s">
        <v>1071</v>
      </c>
      <c r="M337" s="17">
        <f t="shared" si="17"/>
        <v>2.0081018518518512E-2</v>
      </c>
      <c r="N337">
        <f t="shared" si="18"/>
        <v>18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1450</v>
      </c>
      <c r="H338" s="9" t="s">
        <v>86</v>
      </c>
      <c r="I338" s="9" t="s">
        <v>1275</v>
      </c>
      <c r="J338" s="3" t="s">
        <v>2032</v>
      </c>
      <c r="K338" s="13" t="s">
        <v>1451</v>
      </c>
      <c r="L338" s="14" t="s">
        <v>1452</v>
      </c>
      <c r="M338" s="17">
        <f t="shared" si="17"/>
        <v>1.8622685185185173E-2</v>
      </c>
      <c r="N338">
        <f t="shared" si="18"/>
        <v>19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1819</v>
      </c>
      <c r="H339" s="9" t="s">
        <v>86</v>
      </c>
      <c r="I339" s="9" t="s">
        <v>1680</v>
      </c>
      <c r="J339" s="3" t="s">
        <v>2032</v>
      </c>
      <c r="K339" s="13" t="s">
        <v>1820</v>
      </c>
      <c r="L339" s="14" t="s">
        <v>1821</v>
      </c>
      <c r="M339" s="17">
        <f t="shared" si="17"/>
        <v>2.8379629629629588E-2</v>
      </c>
      <c r="N339">
        <f t="shared" si="18"/>
        <v>14</v>
      </c>
    </row>
    <row r="340" spans="1:14" x14ac:dyDescent="0.25">
      <c r="A340" s="11"/>
      <c r="B340" s="12"/>
      <c r="C340" s="9" t="s">
        <v>184</v>
      </c>
      <c r="D340" s="9" t="s">
        <v>185</v>
      </c>
      <c r="E340" s="9" t="s">
        <v>185</v>
      </c>
      <c r="F340" s="9" t="s">
        <v>15</v>
      </c>
      <c r="G340" s="10" t="s">
        <v>12</v>
      </c>
      <c r="H340" s="5"/>
      <c r="I340" s="5"/>
      <c r="J340" s="6"/>
      <c r="K340" s="7"/>
      <c r="L340" s="8"/>
    </row>
    <row r="341" spans="1:14" x14ac:dyDescent="0.25">
      <c r="A341" s="11"/>
      <c r="B341" s="12"/>
      <c r="C341" s="12"/>
      <c r="D341" s="12"/>
      <c r="E341" s="12"/>
      <c r="F341" s="12"/>
      <c r="G341" s="9" t="s">
        <v>186</v>
      </c>
      <c r="H341" s="9" t="s">
        <v>121</v>
      </c>
      <c r="I341" s="9" t="s">
        <v>18</v>
      </c>
      <c r="J341" s="3" t="s">
        <v>2032</v>
      </c>
      <c r="K341" s="13" t="s">
        <v>187</v>
      </c>
      <c r="L341" s="14" t="s">
        <v>188</v>
      </c>
      <c r="M341" s="17">
        <f t="shared" si="17"/>
        <v>2.581018518518513E-2</v>
      </c>
      <c r="N341">
        <f t="shared" si="18"/>
        <v>8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581</v>
      </c>
      <c r="H342" s="9" t="s">
        <v>121</v>
      </c>
      <c r="I342" s="9" t="s">
        <v>452</v>
      </c>
      <c r="J342" s="3" t="s">
        <v>2032</v>
      </c>
      <c r="K342" s="13" t="s">
        <v>582</v>
      </c>
      <c r="L342" s="14" t="s">
        <v>583</v>
      </c>
      <c r="M342" s="17">
        <f t="shared" si="17"/>
        <v>3.3900462962962952E-2</v>
      </c>
      <c r="N342">
        <f t="shared" si="18"/>
        <v>9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1453</v>
      </c>
      <c r="H343" s="9" t="s">
        <v>121</v>
      </c>
      <c r="I343" s="9" t="s">
        <v>1275</v>
      </c>
      <c r="J343" s="3" t="s">
        <v>2032</v>
      </c>
      <c r="K343" s="13" t="s">
        <v>1454</v>
      </c>
      <c r="L343" s="14" t="s">
        <v>1455</v>
      </c>
      <c r="M343" s="17">
        <f t="shared" si="17"/>
        <v>3.1134259259259278E-2</v>
      </c>
      <c r="N343">
        <f t="shared" si="18"/>
        <v>9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1456</v>
      </c>
      <c r="H344" s="9" t="s">
        <v>121</v>
      </c>
      <c r="I344" s="9" t="s">
        <v>1275</v>
      </c>
      <c r="J344" s="3" t="s">
        <v>2032</v>
      </c>
      <c r="K344" s="13" t="s">
        <v>1457</v>
      </c>
      <c r="L344" s="14" t="s">
        <v>1458</v>
      </c>
      <c r="M344" s="17">
        <f t="shared" si="17"/>
        <v>1.8854166666666727E-2</v>
      </c>
      <c r="N344">
        <f t="shared" si="18"/>
        <v>14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2007</v>
      </c>
      <c r="H345" s="9" t="s">
        <v>121</v>
      </c>
      <c r="I345" s="9" t="s">
        <v>1989</v>
      </c>
      <c r="J345" s="3" t="s">
        <v>2032</v>
      </c>
      <c r="K345" s="13" t="s">
        <v>2008</v>
      </c>
      <c r="L345" s="14" t="s">
        <v>2009</v>
      </c>
      <c r="M345" s="17">
        <f t="shared" si="17"/>
        <v>1.6597222222222263E-2</v>
      </c>
      <c r="N345">
        <f t="shared" si="18"/>
        <v>22</v>
      </c>
    </row>
    <row r="346" spans="1:14" x14ac:dyDescent="0.25">
      <c r="A346" s="11"/>
      <c r="B346" s="12"/>
      <c r="C346" s="9" t="s">
        <v>1072</v>
      </c>
      <c r="D346" s="9" t="s">
        <v>1073</v>
      </c>
      <c r="E346" s="9" t="s">
        <v>1073</v>
      </c>
      <c r="F346" s="9" t="s">
        <v>15</v>
      </c>
      <c r="G346" s="9" t="s">
        <v>1074</v>
      </c>
      <c r="H346" s="9" t="s">
        <v>86</v>
      </c>
      <c r="I346" s="9" t="s">
        <v>875</v>
      </c>
      <c r="J346" s="3" t="s">
        <v>2032</v>
      </c>
      <c r="K346" s="13" t="s">
        <v>1075</v>
      </c>
      <c r="L346" s="14" t="s">
        <v>1076</v>
      </c>
      <c r="M346" s="17">
        <f t="shared" si="17"/>
        <v>2.4537037037037024E-2</v>
      </c>
      <c r="N346">
        <f t="shared" si="18"/>
        <v>14</v>
      </c>
    </row>
    <row r="347" spans="1:14" x14ac:dyDescent="0.25">
      <c r="A347" s="11"/>
      <c r="B347" s="12"/>
      <c r="C347" s="9" t="s">
        <v>189</v>
      </c>
      <c r="D347" s="9" t="s">
        <v>190</v>
      </c>
      <c r="E347" s="9" t="s">
        <v>190</v>
      </c>
      <c r="F347" s="9" t="s">
        <v>15</v>
      </c>
      <c r="G347" s="10" t="s">
        <v>12</v>
      </c>
      <c r="H347" s="5"/>
      <c r="I347" s="5"/>
      <c r="J347" s="6"/>
      <c r="K347" s="7"/>
      <c r="L347" s="8"/>
    </row>
    <row r="348" spans="1:14" x14ac:dyDescent="0.25">
      <c r="A348" s="11"/>
      <c r="B348" s="12"/>
      <c r="C348" s="12"/>
      <c r="D348" s="12"/>
      <c r="E348" s="12"/>
      <c r="F348" s="12"/>
      <c r="G348" s="9" t="s">
        <v>191</v>
      </c>
      <c r="H348" s="9" t="s">
        <v>86</v>
      </c>
      <c r="I348" s="9" t="s">
        <v>18</v>
      </c>
      <c r="J348" s="3" t="s">
        <v>2032</v>
      </c>
      <c r="K348" s="13" t="s">
        <v>192</v>
      </c>
      <c r="L348" s="14" t="s">
        <v>193</v>
      </c>
      <c r="M348" s="17">
        <f t="shared" si="17"/>
        <v>2.6863425925925832E-2</v>
      </c>
      <c r="N348">
        <f t="shared" si="18"/>
        <v>11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194</v>
      </c>
      <c r="H349" s="9" t="s">
        <v>86</v>
      </c>
      <c r="I349" s="9" t="s">
        <v>18</v>
      </c>
      <c r="J349" s="3" t="s">
        <v>2032</v>
      </c>
      <c r="K349" s="13" t="s">
        <v>195</v>
      </c>
      <c r="L349" s="14" t="s">
        <v>196</v>
      </c>
      <c r="M349" s="17">
        <f t="shared" si="17"/>
        <v>3.2731481481481528E-2</v>
      </c>
      <c r="N349">
        <f t="shared" si="18"/>
        <v>15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584</v>
      </c>
      <c r="H350" s="9" t="s">
        <v>86</v>
      </c>
      <c r="I350" s="9" t="s">
        <v>452</v>
      </c>
      <c r="J350" s="3" t="s">
        <v>2032</v>
      </c>
      <c r="K350" s="13" t="s">
        <v>585</v>
      </c>
      <c r="L350" s="14" t="s">
        <v>586</v>
      </c>
      <c r="M350" s="17">
        <f t="shared" si="17"/>
        <v>2.3171296296296273E-2</v>
      </c>
      <c r="N350">
        <f t="shared" si="18"/>
        <v>7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587</v>
      </c>
      <c r="H351" s="9" t="s">
        <v>86</v>
      </c>
      <c r="I351" s="9" t="s">
        <v>452</v>
      </c>
      <c r="J351" s="3" t="s">
        <v>2032</v>
      </c>
      <c r="K351" s="13" t="s">
        <v>588</v>
      </c>
      <c r="L351" s="14" t="s">
        <v>589</v>
      </c>
      <c r="M351" s="17">
        <f t="shared" si="17"/>
        <v>2.6539351851851745E-2</v>
      </c>
      <c r="N351">
        <f t="shared" si="18"/>
        <v>13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1822</v>
      </c>
      <c r="H352" s="9" t="s">
        <v>86</v>
      </c>
      <c r="I352" s="9" t="s">
        <v>1680</v>
      </c>
      <c r="J352" s="3" t="s">
        <v>2032</v>
      </c>
      <c r="K352" s="13" t="s">
        <v>1823</v>
      </c>
      <c r="L352" s="14" t="s">
        <v>1824</v>
      </c>
      <c r="M352" s="17">
        <f t="shared" si="17"/>
        <v>2.1122685185185175E-2</v>
      </c>
      <c r="N352">
        <f t="shared" si="18"/>
        <v>10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1825</v>
      </c>
      <c r="H353" s="9" t="s">
        <v>86</v>
      </c>
      <c r="I353" s="9" t="s">
        <v>1680</v>
      </c>
      <c r="J353" s="3" t="s">
        <v>2032</v>
      </c>
      <c r="K353" s="13" t="s">
        <v>1826</v>
      </c>
      <c r="L353" s="14" t="s">
        <v>1827</v>
      </c>
      <c r="M353" s="17">
        <f t="shared" si="17"/>
        <v>1.4293981481481477E-2</v>
      </c>
      <c r="N353">
        <f t="shared" si="18"/>
        <v>11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1828</v>
      </c>
      <c r="H354" s="9" t="s">
        <v>86</v>
      </c>
      <c r="I354" s="9" t="s">
        <v>1680</v>
      </c>
      <c r="J354" s="3" t="s">
        <v>2032</v>
      </c>
      <c r="K354" s="13" t="s">
        <v>1829</v>
      </c>
      <c r="L354" s="14" t="s">
        <v>1830</v>
      </c>
      <c r="M354" s="17">
        <f t="shared" si="17"/>
        <v>1.6689814814814796E-2</v>
      </c>
      <c r="N354">
        <f t="shared" si="18"/>
        <v>14</v>
      </c>
    </row>
    <row r="355" spans="1:14" x14ac:dyDescent="0.25">
      <c r="A355" s="11"/>
      <c r="B355" s="12"/>
      <c r="C355" s="9" t="s">
        <v>590</v>
      </c>
      <c r="D355" s="9" t="s">
        <v>591</v>
      </c>
      <c r="E355" s="9" t="s">
        <v>591</v>
      </c>
      <c r="F355" s="9" t="s">
        <v>15</v>
      </c>
      <c r="G355" s="10" t="s">
        <v>12</v>
      </c>
      <c r="H355" s="5"/>
      <c r="I355" s="5"/>
      <c r="J355" s="6"/>
      <c r="K355" s="7"/>
      <c r="L355" s="8"/>
    </row>
    <row r="356" spans="1:14" x14ac:dyDescent="0.25">
      <c r="A356" s="11"/>
      <c r="B356" s="12"/>
      <c r="C356" s="12"/>
      <c r="D356" s="12"/>
      <c r="E356" s="12"/>
      <c r="F356" s="12"/>
      <c r="G356" s="9" t="s">
        <v>592</v>
      </c>
      <c r="H356" s="9" t="s">
        <v>121</v>
      </c>
      <c r="I356" s="9" t="s">
        <v>452</v>
      </c>
      <c r="J356" s="3" t="s">
        <v>2032</v>
      </c>
      <c r="K356" s="13" t="s">
        <v>593</v>
      </c>
      <c r="L356" s="14" t="s">
        <v>594</v>
      </c>
      <c r="M356" s="17">
        <f t="shared" si="17"/>
        <v>1.6550925925925886E-2</v>
      </c>
      <c r="N356">
        <f t="shared" si="18"/>
        <v>20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1973</v>
      </c>
      <c r="H357" s="9" t="s">
        <v>121</v>
      </c>
      <c r="I357" s="9" t="s">
        <v>1943</v>
      </c>
      <c r="J357" s="3" t="s">
        <v>2032</v>
      </c>
      <c r="K357" s="13" t="s">
        <v>1974</v>
      </c>
      <c r="L357" s="14" t="s">
        <v>1975</v>
      </c>
      <c r="M357" s="17">
        <f t="shared" si="17"/>
        <v>1.7928240740740731E-2</v>
      </c>
      <c r="N357">
        <f t="shared" si="18"/>
        <v>19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1976</v>
      </c>
      <c r="H358" s="9" t="s">
        <v>121</v>
      </c>
      <c r="I358" s="9" t="s">
        <v>1943</v>
      </c>
      <c r="J358" s="3" t="s">
        <v>2032</v>
      </c>
      <c r="K358" s="13" t="s">
        <v>1977</v>
      </c>
      <c r="L358" s="14" t="s">
        <v>1978</v>
      </c>
      <c r="M358" s="17">
        <f t="shared" si="17"/>
        <v>1.7615740740740793E-2</v>
      </c>
      <c r="N358">
        <f t="shared" si="18"/>
        <v>21</v>
      </c>
    </row>
    <row r="359" spans="1:14" x14ac:dyDescent="0.25">
      <c r="A359" s="11"/>
      <c r="B359" s="12"/>
      <c r="C359" s="9" t="s">
        <v>1077</v>
      </c>
      <c r="D359" s="9" t="s">
        <v>1078</v>
      </c>
      <c r="E359" s="9" t="s">
        <v>1078</v>
      </c>
      <c r="F359" s="9" t="s">
        <v>15</v>
      </c>
      <c r="G359" s="10" t="s">
        <v>12</v>
      </c>
      <c r="H359" s="5"/>
      <c r="I359" s="5"/>
      <c r="J359" s="6"/>
      <c r="K359" s="7"/>
      <c r="L359" s="8"/>
    </row>
    <row r="360" spans="1:14" x14ac:dyDescent="0.25">
      <c r="A360" s="11"/>
      <c r="B360" s="12"/>
      <c r="C360" s="12"/>
      <c r="D360" s="12"/>
      <c r="E360" s="12"/>
      <c r="F360" s="12"/>
      <c r="G360" s="9" t="s">
        <v>1079</v>
      </c>
      <c r="H360" s="9" t="s">
        <v>86</v>
      </c>
      <c r="I360" s="9" t="s">
        <v>875</v>
      </c>
      <c r="J360" s="3" t="s">
        <v>2032</v>
      </c>
      <c r="K360" s="13" t="s">
        <v>1080</v>
      </c>
      <c r="L360" s="14" t="s">
        <v>1081</v>
      </c>
      <c r="M360" s="17">
        <f t="shared" si="17"/>
        <v>2.4629629629629612E-2</v>
      </c>
      <c r="N360">
        <f t="shared" si="18"/>
        <v>5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1459</v>
      </c>
      <c r="H361" s="9" t="s">
        <v>86</v>
      </c>
      <c r="I361" s="9" t="s">
        <v>1275</v>
      </c>
      <c r="J361" s="3" t="s">
        <v>2032</v>
      </c>
      <c r="K361" s="13" t="s">
        <v>1460</v>
      </c>
      <c r="L361" s="14" t="s">
        <v>1461</v>
      </c>
      <c r="M361" s="17">
        <f t="shared" si="17"/>
        <v>1.7847222222222237E-2</v>
      </c>
      <c r="N361">
        <f t="shared" si="18"/>
        <v>7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1979</v>
      </c>
      <c r="H362" s="9" t="s">
        <v>86</v>
      </c>
      <c r="I362" s="9" t="s">
        <v>1943</v>
      </c>
      <c r="J362" s="3" t="s">
        <v>2032</v>
      </c>
      <c r="K362" s="13" t="s">
        <v>1980</v>
      </c>
      <c r="L362" s="14" t="s">
        <v>1981</v>
      </c>
      <c r="M362" s="17">
        <f t="shared" si="17"/>
        <v>1.8206018518518441E-2</v>
      </c>
      <c r="N362">
        <f t="shared" si="18"/>
        <v>14</v>
      </c>
    </row>
    <row r="363" spans="1:14" x14ac:dyDescent="0.25">
      <c r="A363" s="3" t="s">
        <v>197</v>
      </c>
      <c r="B363" s="9" t="s">
        <v>198</v>
      </c>
      <c r="C363" s="10" t="s">
        <v>12</v>
      </c>
      <c r="D363" s="5"/>
      <c r="E363" s="5"/>
      <c r="F363" s="5"/>
      <c r="G363" s="5"/>
      <c r="H363" s="5"/>
      <c r="I363" s="5"/>
      <c r="J363" s="6"/>
      <c r="K363" s="7"/>
      <c r="L363" s="8"/>
    </row>
    <row r="364" spans="1:14" x14ac:dyDescent="0.25">
      <c r="A364" s="11"/>
      <c r="B364" s="12"/>
      <c r="C364" s="9" t="s">
        <v>199</v>
      </c>
      <c r="D364" s="9" t="s">
        <v>200</v>
      </c>
      <c r="E364" s="9" t="s">
        <v>200</v>
      </c>
      <c r="F364" s="9" t="s">
        <v>15</v>
      </c>
      <c r="G364" s="10" t="s">
        <v>12</v>
      </c>
      <c r="H364" s="5"/>
      <c r="I364" s="5"/>
      <c r="J364" s="6"/>
      <c r="K364" s="7"/>
      <c r="L364" s="8"/>
    </row>
    <row r="365" spans="1:14" x14ac:dyDescent="0.25">
      <c r="A365" s="11"/>
      <c r="B365" s="12"/>
      <c r="C365" s="12"/>
      <c r="D365" s="12"/>
      <c r="E365" s="12"/>
      <c r="F365" s="12"/>
      <c r="G365" s="9" t="s">
        <v>201</v>
      </c>
      <c r="H365" s="9" t="s">
        <v>86</v>
      </c>
      <c r="I365" s="9" t="s">
        <v>18</v>
      </c>
      <c r="J365" s="3" t="s">
        <v>2032</v>
      </c>
      <c r="K365" s="13" t="s">
        <v>202</v>
      </c>
      <c r="L365" s="14" t="s">
        <v>203</v>
      </c>
      <c r="M365" s="17">
        <f t="shared" si="17"/>
        <v>2.5543981481481459E-2</v>
      </c>
      <c r="N365">
        <f t="shared" si="18"/>
        <v>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204</v>
      </c>
      <c r="H366" s="9" t="s">
        <v>86</v>
      </c>
      <c r="I366" s="9" t="s">
        <v>18</v>
      </c>
      <c r="J366" s="3" t="s">
        <v>2032</v>
      </c>
      <c r="K366" s="13" t="s">
        <v>205</v>
      </c>
      <c r="L366" s="14" t="s">
        <v>206</v>
      </c>
      <c r="M366" s="17">
        <f t="shared" si="17"/>
        <v>2.8391203703703682E-2</v>
      </c>
      <c r="N366">
        <f t="shared" si="18"/>
        <v>4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207</v>
      </c>
      <c r="H367" s="9" t="s">
        <v>86</v>
      </c>
      <c r="I367" s="9" t="s">
        <v>18</v>
      </c>
      <c r="J367" s="3" t="s">
        <v>2032</v>
      </c>
      <c r="K367" s="13" t="s">
        <v>208</v>
      </c>
      <c r="L367" s="14" t="s">
        <v>209</v>
      </c>
      <c r="M367" s="17">
        <f t="shared" si="17"/>
        <v>1.4027777777777861E-2</v>
      </c>
      <c r="N367">
        <f t="shared" si="18"/>
        <v>8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210</v>
      </c>
      <c r="H368" s="9" t="s">
        <v>86</v>
      </c>
      <c r="I368" s="9" t="s">
        <v>18</v>
      </c>
      <c r="J368" s="3" t="s">
        <v>2032</v>
      </c>
      <c r="K368" s="13" t="s">
        <v>211</v>
      </c>
      <c r="L368" s="14" t="s">
        <v>212</v>
      </c>
      <c r="M368" s="17">
        <f t="shared" si="17"/>
        <v>2.1018518518518492E-2</v>
      </c>
      <c r="N368">
        <f t="shared" si="18"/>
        <v>10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213</v>
      </c>
      <c r="H369" s="9" t="s">
        <v>86</v>
      </c>
      <c r="I369" s="9" t="s">
        <v>18</v>
      </c>
      <c r="J369" s="3" t="s">
        <v>2032</v>
      </c>
      <c r="K369" s="13" t="s">
        <v>214</v>
      </c>
      <c r="L369" s="14" t="s">
        <v>215</v>
      </c>
      <c r="M369" s="17">
        <f t="shared" si="17"/>
        <v>1.3414351851851858E-2</v>
      </c>
      <c r="N369">
        <f t="shared" si="18"/>
        <v>11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216</v>
      </c>
      <c r="H370" s="9" t="s">
        <v>86</v>
      </c>
      <c r="I370" s="9" t="s">
        <v>18</v>
      </c>
      <c r="J370" s="3" t="s">
        <v>2032</v>
      </c>
      <c r="K370" s="13" t="s">
        <v>217</v>
      </c>
      <c r="L370" s="14" t="s">
        <v>218</v>
      </c>
      <c r="M370" s="17">
        <f t="shared" si="17"/>
        <v>1.2037037037037068E-2</v>
      </c>
      <c r="N370">
        <f t="shared" si="18"/>
        <v>13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595</v>
      </c>
      <c r="H371" s="9" t="s">
        <v>86</v>
      </c>
      <c r="I371" s="9" t="s">
        <v>452</v>
      </c>
      <c r="J371" s="3" t="s">
        <v>2032</v>
      </c>
      <c r="K371" s="13" t="s">
        <v>596</v>
      </c>
      <c r="L371" s="14" t="s">
        <v>597</v>
      </c>
      <c r="M371" s="17">
        <f t="shared" si="17"/>
        <v>2.7789351851851829E-2</v>
      </c>
      <c r="N371">
        <f t="shared" si="18"/>
        <v>4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598</v>
      </c>
      <c r="H372" s="9" t="s">
        <v>86</v>
      </c>
      <c r="I372" s="9" t="s">
        <v>452</v>
      </c>
      <c r="J372" s="3" t="s">
        <v>2032</v>
      </c>
      <c r="K372" s="13" t="s">
        <v>599</v>
      </c>
      <c r="L372" s="14" t="s">
        <v>600</v>
      </c>
      <c r="M372" s="17">
        <f t="shared" si="17"/>
        <v>2.4363425925925941E-2</v>
      </c>
      <c r="N372">
        <f t="shared" si="18"/>
        <v>6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601</v>
      </c>
      <c r="H373" s="9" t="s">
        <v>86</v>
      </c>
      <c r="I373" s="9" t="s">
        <v>452</v>
      </c>
      <c r="J373" s="3" t="s">
        <v>2032</v>
      </c>
      <c r="K373" s="13" t="s">
        <v>602</v>
      </c>
      <c r="L373" s="14" t="s">
        <v>603</v>
      </c>
      <c r="M373" s="17">
        <f t="shared" si="17"/>
        <v>1.5578703703703678E-2</v>
      </c>
      <c r="N373">
        <f t="shared" si="18"/>
        <v>8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604</v>
      </c>
      <c r="H374" s="9" t="s">
        <v>86</v>
      </c>
      <c r="I374" s="9" t="s">
        <v>452</v>
      </c>
      <c r="J374" s="3" t="s">
        <v>2032</v>
      </c>
      <c r="K374" s="13" t="s">
        <v>605</v>
      </c>
      <c r="L374" s="14" t="s">
        <v>606</v>
      </c>
      <c r="M374" s="17">
        <f t="shared" si="17"/>
        <v>2.597222222222223E-2</v>
      </c>
      <c r="N374">
        <f t="shared" si="18"/>
        <v>11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607</v>
      </c>
      <c r="H375" s="9" t="s">
        <v>86</v>
      </c>
      <c r="I375" s="9" t="s">
        <v>452</v>
      </c>
      <c r="J375" s="3" t="s">
        <v>2032</v>
      </c>
      <c r="K375" s="13" t="s">
        <v>608</v>
      </c>
      <c r="L375" s="14" t="s">
        <v>609</v>
      </c>
      <c r="M375" s="17">
        <f t="shared" si="17"/>
        <v>1.41782407407407E-2</v>
      </c>
      <c r="N375">
        <f t="shared" si="18"/>
        <v>13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610</v>
      </c>
      <c r="H376" s="9" t="s">
        <v>86</v>
      </c>
      <c r="I376" s="9" t="s">
        <v>452</v>
      </c>
      <c r="J376" s="3" t="s">
        <v>2032</v>
      </c>
      <c r="K376" s="13" t="s">
        <v>611</v>
      </c>
      <c r="L376" s="14" t="s">
        <v>612</v>
      </c>
      <c r="M376" s="17">
        <f t="shared" si="17"/>
        <v>1.2638888888888866E-2</v>
      </c>
      <c r="N376">
        <f t="shared" si="18"/>
        <v>15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613</v>
      </c>
      <c r="H377" s="9" t="s">
        <v>86</v>
      </c>
      <c r="I377" s="9" t="s">
        <v>452</v>
      </c>
      <c r="J377" s="3" t="s">
        <v>2032</v>
      </c>
      <c r="K377" s="13" t="s">
        <v>614</v>
      </c>
      <c r="L377" s="14" t="s">
        <v>615</v>
      </c>
      <c r="M377" s="17">
        <f t="shared" si="17"/>
        <v>2.6087962962963007E-2</v>
      </c>
      <c r="N377">
        <f t="shared" si="18"/>
        <v>15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1082</v>
      </c>
      <c r="H378" s="9" t="s">
        <v>86</v>
      </c>
      <c r="I378" s="9" t="s">
        <v>875</v>
      </c>
      <c r="J378" s="3" t="s">
        <v>2032</v>
      </c>
      <c r="K378" s="13" t="s">
        <v>1083</v>
      </c>
      <c r="L378" s="14" t="s">
        <v>1084</v>
      </c>
      <c r="M378" s="17">
        <f t="shared" si="17"/>
        <v>1.5798611111111083E-2</v>
      </c>
      <c r="N378">
        <f t="shared" si="18"/>
        <v>4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1085</v>
      </c>
      <c r="H379" s="9" t="s">
        <v>86</v>
      </c>
      <c r="I379" s="9" t="s">
        <v>875</v>
      </c>
      <c r="J379" s="3" t="s">
        <v>2032</v>
      </c>
      <c r="K379" s="13" t="s">
        <v>1086</v>
      </c>
      <c r="L379" s="14" t="s">
        <v>1087</v>
      </c>
      <c r="M379" s="17">
        <f t="shared" si="17"/>
        <v>2.0335648148148144E-2</v>
      </c>
      <c r="N379">
        <f t="shared" si="18"/>
        <v>7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1088</v>
      </c>
      <c r="H380" s="9" t="s">
        <v>86</v>
      </c>
      <c r="I380" s="9" t="s">
        <v>875</v>
      </c>
      <c r="J380" s="3" t="s">
        <v>2032</v>
      </c>
      <c r="K380" s="13" t="s">
        <v>1089</v>
      </c>
      <c r="L380" s="14" t="s">
        <v>1090</v>
      </c>
      <c r="M380" s="17">
        <f t="shared" si="17"/>
        <v>1.280092592592591E-2</v>
      </c>
      <c r="N380">
        <f t="shared" si="18"/>
        <v>10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1091</v>
      </c>
      <c r="H381" s="9" t="s">
        <v>86</v>
      </c>
      <c r="I381" s="9" t="s">
        <v>875</v>
      </c>
      <c r="J381" s="3" t="s">
        <v>2032</v>
      </c>
      <c r="K381" s="13" t="s">
        <v>1092</v>
      </c>
      <c r="L381" s="14" t="s">
        <v>1093</v>
      </c>
      <c r="M381" s="17">
        <f t="shared" si="17"/>
        <v>2.2476851851851887E-2</v>
      </c>
      <c r="N381">
        <f t="shared" si="18"/>
        <v>10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1094</v>
      </c>
      <c r="H382" s="9" t="s">
        <v>86</v>
      </c>
      <c r="I382" s="9" t="s">
        <v>875</v>
      </c>
      <c r="J382" s="3" t="s">
        <v>2032</v>
      </c>
      <c r="K382" s="13" t="s">
        <v>1095</v>
      </c>
      <c r="L382" s="14" t="s">
        <v>1096</v>
      </c>
      <c r="M382" s="17">
        <f t="shared" si="17"/>
        <v>1.6898148148148107E-2</v>
      </c>
      <c r="N382">
        <f t="shared" si="18"/>
        <v>11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1097</v>
      </c>
      <c r="H383" s="9" t="s">
        <v>86</v>
      </c>
      <c r="I383" s="9" t="s">
        <v>875</v>
      </c>
      <c r="J383" s="3" t="s">
        <v>2032</v>
      </c>
      <c r="K383" s="13" t="s">
        <v>1098</v>
      </c>
      <c r="L383" s="14" t="s">
        <v>1099</v>
      </c>
      <c r="M383" s="17">
        <f t="shared" si="17"/>
        <v>1.4212962962963038E-2</v>
      </c>
      <c r="N383">
        <f t="shared" si="18"/>
        <v>12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1100</v>
      </c>
      <c r="H384" s="9" t="s">
        <v>86</v>
      </c>
      <c r="I384" s="9" t="s">
        <v>875</v>
      </c>
      <c r="J384" s="3" t="s">
        <v>2032</v>
      </c>
      <c r="K384" s="13" t="s">
        <v>1101</v>
      </c>
      <c r="L384" s="14" t="s">
        <v>1102</v>
      </c>
      <c r="M384" s="17">
        <f t="shared" si="17"/>
        <v>3.067129629629628E-2</v>
      </c>
      <c r="N384">
        <f t="shared" si="18"/>
        <v>12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1103</v>
      </c>
      <c r="H385" s="9" t="s">
        <v>86</v>
      </c>
      <c r="I385" s="9" t="s">
        <v>875</v>
      </c>
      <c r="J385" s="3" t="s">
        <v>2032</v>
      </c>
      <c r="K385" s="13" t="s">
        <v>1104</v>
      </c>
      <c r="L385" s="14" t="s">
        <v>1105</v>
      </c>
      <c r="M385" s="17">
        <f t="shared" si="17"/>
        <v>3.268518518518515E-2</v>
      </c>
      <c r="N385">
        <f t="shared" si="18"/>
        <v>14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1106</v>
      </c>
      <c r="H386" s="9" t="s">
        <v>86</v>
      </c>
      <c r="I386" s="9" t="s">
        <v>875</v>
      </c>
      <c r="J386" s="3" t="s">
        <v>2032</v>
      </c>
      <c r="K386" s="13" t="s">
        <v>1107</v>
      </c>
      <c r="L386" s="14" t="s">
        <v>1108</v>
      </c>
      <c r="M386" s="17">
        <f t="shared" si="17"/>
        <v>1.3680555555555585E-2</v>
      </c>
      <c r="N386">
        <f t="shared" si="18"/>
        <v>14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1109</v>
      </c>
      <c r="H387" s="9" t="s">
        <v>86</v>
      </c>
      <c r="I387" s="9" t="s">
        <v>875</v>
      </c>
      <c r="J387" s="3" t="s">
        <v>2032</v>
      </c>
      <c r="K387" s="13" t="s">
        <v>1110</v>
      </c>
      <c r="L387" s="14" t="s">
        <v>1111</v>
      </c>
      <c r="M387" s="17">
        <f t="shared" ref="M387:M450" si="19">L387-K387</f>
        <v>2.1342592592592524E-2</v>
      </c>
      <c r="N387">
        <f t="shared" ref="N387:N450" si="20">HOUR(K387)</f>
        <v>15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1462</v>
      </c>
      <c r="H388" s="9" t="s">
        <v>86</v>
      </c>
      <c r="I388" s="9" t="s">
        <v>1275</v>
      </c>
      <c r="J388" s="3" t="s">
        <v>2032</v>
      </c>
      <c r="K388" s="13" t="s">
        <v>1463</v>
      </c>
      <c r="L388" s="14" t="s">
        <v>1464</v>
      </c>
      <c r="M388" s="17">
        <f t="shared" si="19"/>
        <v>2.7187500000000003E-2</v>
      </c>
      <c r="N388">
        <f t="shared" si="20"/>
        <v>4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1465</v>
      </c>
      <c r="H389" s="9" t="s">
        <v>86</v>
      </c>
      <c r="I389" s="9" t="s">
        <v>1275</v>
      </c>
      <c r="J389" s="3" t="s">
        <v>2032</v>
      </c>
      <c r="K389" s="13" t="s">
        <v>1466</v>
      </c>
      <c r="L389" s="14" t="s">
        <v>1467</v>
      </c>
      <c r="M389" s="17">
        <f t="shared" si="19"/>
        <v>1.4525462962962976E-2</v>
      </c>
      <c r="N389">
        <f t="shared" si="20"/>
        <v>8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1468</v>
      </c>
      <c r="H390" s="9" t="s">
        <v>86</v>
      </c>
      <c r="I390" s="9" t="s">
        <v>1275</v>
      </c>
      <c r="J390" s="3" t="s">
        <v>2032</v>
      </c>
      <c r="K390" s="13" t="s">
        <v>1469</v>
      </c>
      <c r="L390" s="14" t="s">
        <v>1470</v>
      </c>
      <c r="M390" s="17">
        <f t="shared" si="19"/>
        <v>2.0127314814814778E-2</v>
      </c>
      <c r="N390">
        <f t="shared" si="20"/>
        <v>9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1471</v>
      </c>
      <c r="H391" s="9" t="s">
        <v>86</v>
      </c>
      <c r="I391" s="9" t="s">
        <v>1275</v>
      </c>
      <c r="J391" s="3" t="s">
        <v>2032</v>
      </c>
      <c r="K391" s="13" t="s">
        <v>1472</v>
      </c>
      <c r="L391" s="14" t="s">
        <v>1473</v>
      </c>
      <c r="M391" s="17">
        <f t="shared" si="19"/>
        <v>6.87037037037036E-2</v>
      </c>
      <c r="N391">
        <f t="shared" si="20"/>
        <v>11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1474</v>
      </c>
      <c r="H392" s="9" t="s">
        <v>86</v>
      </c>
      <c r="I392" s="9" t="s">
        <v>1275</v>
      </c>
      <c r="J392" s="3" t="s">
        <v>2032</v>
      </c>
      <c r="K392" s="13" t="s">
        <v>1475</v>
      </c>
      <c r="L392" s="14" t="s">
        <v>218</v>
      </c>
      <c r="M392" s="17">
        <f t="shared" si="19"/>
        <v>6.0393518518518596E-2</v>
      </c>
      <c r="N392">
        <f t="shared" si="20"/>
        <v>12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1476</v>
      </c>
      <c r="H393" s="9" t="s">
        <v>86</v>
      </c>
      <c r="I393" s="9" t="s">
        <v>1275</v>
      </c>
      <c r="J393" s="3" t="s">
        <v>2032</v>
      </c>
      <c r="K393" s="13" t="s">
        <v>1477</v>
      </c>
      <c r="L393" s="14" t="s">
        <v>1478</v>
      </c>
      <c r="M393" s="17">
        <f t="shared" si="19"/>
        <v>6.7233796296296222E-2</v>
      </c>
      <c r="N393">
        <f t="shared" si="20"/>
        <v>12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1479</v>
      </c>
      <c r="H394" s="9" t="s">
        <v>86</v>
      </c>
      <c r="I394" s="9" t="s">
        <v>1275</v>
      </c>
      <c r="J394" s="3" t="s">
        <v>2032</v>
      </c>
      <c r="K394" s="13" t="s">
        <v>1480</v>
      </c>
      <c r="L394" s="14" t="s">
        <v>1481</v>
      </c>
      <c r="M394" s="17">
        <f t="shared" si="19"/>
        <v>5.3472222222222254E-2</v>
      </c>
      <c r="N394">
        <f t="shared" si="20"/>
        <v>13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1942</v>
      </c>
      <c r="H395" s="9" t="s">
        <v>86</v>
      </c>
      <c r="I395" s="9" t="s">
        <v>1943</v>
      </c>
      <c r="J395" s="3" t="s">
        <v>2032</v>
      </c>
      <c r="K395" s="13" t="s">
        <v>1944</v>
      </c>
      <c r="L395" s="14" t="s">
        <v>1945</v>
      </c>
      <c r="M395" s="17">
        <f t="shared" si="19"/>
        <v>1.5949074074074088E-2</v>
      </c>
      <c r="N395">
        <f t="shared" si="20"/>
        <v>3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1946</v>
      </c>
      <c r="H396" s="9" t="s">
        <v>86</v>
      </c>
      <c r="I396" s="9" t="s">
        <v>1943</v>
      </c>
      <c r="J396" s="3" t="s">
        <v>2032</v>
      </c>
      <c r="K396" s="13" t="s">
        <v>1947</v>
      </c>
      <c r="L396" s="14" t="s">
        <v>1948</v>
      </c>
      <c r="M396" s="17">
        <f t="shared" si="19"/>
        <v>1.7071759259259245E-2</v>
      </c>
      <c r="N396">
        <f t="shared" si="20"/>
        <v>6</v>
      </c>
    </row>
    <row r="397" spans="1:14" x14ac:dyDescent="0.25">
      <c r="A397" s="11"/>
      <c r="B397" s="12"/>
      <c r="C397" s="9" t="s">
        <v>83</v>
      </c>
      <c r="D397" s="9" t="s">
        <v>84</v>
      </c>
      <c r="E397" s="9" t="s">
        <v>84</v>
      </c>
      <c r="F397" s="9" t="s">
        <v>15</v>
      </c>
      <c r="G397" s="10" t="s">
        <v>12</v>
      </c>
      <c r="H397" s="5"/>
      <c r="I397" s="5"/>
      <c r="J397" s="6"/>
      <c r="K397" s="7"/>
      <c r="L397" s="8"/>
    </row>
    <row r="398" spans="1:14" x14ac:dyDescent="0.25">
      <c r="A398" s="11"/>
      <c r="B398" s="12"/>
      <c r="C398" s="12"/>
      <c r="D398" s="12"/>
      <c r="E398" s="12"/>
      <c r="F398" s="12"/>
      <c r="G398" s="9" t="s">
        <v>219</v>
      </c>
      <c r="H398" s="9" t="s">
        <v>86</v>
      </c>
      <c r="I398" s="9" t="s">
        <v>18</v>
      </c>
      <c r="J398" s="3" t="s">
        <v>2032</v>
      </c>
      <c r="K398" s="13" t="s">
        <v>220</v>
      </c>
      <c r="L398" s="14" t="s">
        <v>221</v>
      </c>
      <c r="M398" s="17">
        <f t="shared" si="19"/>
        <v>1.4768518518518514E-2</v>
      </c>
      <c r="N398">
        <f t="shared" si="20"/>
        <v>3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222</v>
      </c>
      <c r="H399" s="9" t="s">
        <v>86</v>
      </c>
      <c r="I399" s="9" t="s">
        <v>18</v>
      </c>
      <c r="J399" s="3" t="s">
        <v>2032</v>
      </c>
      <c r="K399" s="13" t="s">
        <v>223</v>
      </c>
      <c r="L399" s="14" t="s">
        <v>224</v>
      </c>
      <c r="M399" s="17">
        <f t="shared" si="19"/>
        <v>1.6342592592592575E-2</v>
      </c>
      <c r="N399">
        <f t="shared" si="20"/>
        <v>3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225</v>
      </c>
      <c r="H400" s="9" t="s">
        <v>86</v>
      </c>
      <c r="I400" s="9" t="s">
        <v>18</v>
      </c>
      <c r="J400" s="3" t="s">
        <v>2032</v>
      </c>
      <c r="K400" s="13" t="s">
        <v>226</v>
      </c>
      <c r="L400" s="14" t="s">
        <v>227</v>
      </c>
      <c r="M400" s="17">
        <f t="shared" si="19"/>
        <v>1.7916666666666664E-2</v>
      </c>
      <c r="N400">
        <f t="shared" si="20"/>
        <v>5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228</v>
      </c>
      <c r="H401" s="9" t="s">
        <v>86</v>
      </c>
      <c r="I401" s="9" t="s">
        <v>18</v>
      </c>
      <c r="J401" s="3" t="s">
        <v>2032</v>
      </c>
      <c r="K401" s="13" t="s">
        <v>229</v>
      </c>
      <c r="L401" s="14" t="s">
        <v>230</v>
      </c>
      <c r="M401" s="17">
        <f t="shared" si="19"/>
        <v>2.3657407407407405E-2</v>
      </c>
      <c r="N401">
        <f t="shared" si="20"/>
        <v>6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231</v>
      </c>
      <c r="H402" s="9" t="s">
        <v>86</v>
      </c>
      <c r="I402" s="9" t="s">
        <v>18</v>
      </c>
      <c r="J402" s="3" t="s">
        <v>2032</v>
      </c>
      <c r="K402" s="13" t="s">
        <v>232</v>
      </c>
      <c r="L402" s="14" t="s">
        <v>233</v>
      </c>
      <c r="M402" s="17">
        <f t="shared" si="19"/>
        <v>1.8935185185185166E-2</v>
      </c>
      <c r="N402">
        <f t="shared" si="20"/>
        <v>7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234</v>
      </c>
      <c r="H403" s="9" t="s">
        <v>86</v>
      </c>
      <c r="I403" s="9" t="s">
        <v>18</v>
      </c>
      <c r="J403" s="3" t="s">
        <v>2032</v>
      </c>
      <c r="K403" s="13" t="s">
        <v>235</v>
      </c>
      <c r="L403" s="14" t="s">
        <v>236</v>
      </c>
      <c r="M403" s="17">
        <f t="shared" si="19"/>
        <v>1.4479166666666654E-2</v>
      </c>
      <c r="N403">
        <f t="shared" si="20"/>
        <v>8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237</v>
      </c>
      <c r="H404" s="9" t="s">
        <v>86</v>
      </c>
      <c r="I404" s="9" t="s">
        <v>18</v>
      </c>
      <c r="J404" s="3" t="s">
        <v>2032</v>
      </c>
      <c r="K404" s="13" t="s">
        <v>238</v>
      </c>
      <c r="L404" s="14" t="s">
        <v>239</v>
      </c>
      <c r="M404" s="17">
        <f t="shared" si="19"/>
        <v>1.6759259259259252E-2</v>
      </c>
      <c r="N404">
        <f t="shared" si="20"/>
        <v>8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240</v>
      </c>
      <c r="H405" s="9" t="s">
        <v>86</v>
      </c>
      <c r="I405" s="9" t="s">
        <v>18</v>
      </c>
      <c r="J405" s="3" t="s">
        <v>2032</v>
      </c>
      <c r="K405" s="13" t="s">
        <v>241</v>
      </c>
      <c r="L405" s="14" t="s">
        <v>242</v>
      </c>
      <c r="M405" s="17">
        <f t="shared" si="19"/>
        <v>2.2569444444444531E-2</v>
      </c>
      <c r="N405">
        <f t="shared" si="20"/>
        <v>8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243</v>
      </c>
      <c r="H406" s="9" t="s">
        <v>86</v>
      </c>
      <c r="I406" s="9" t="s">
        <v>18</v>
      </c>
      <c r="J406" s="3" t="s">
        <v>2032</v>
      </c>
      <c r="K406" s="13" t="s">
        <v>244</v>
      </c>
      <c r="L406" s="14" t="s">
        <v>245</v>
      </c>
      <c r="M406" s="17">
        <f t="shared" si="19"/>
        <v>1.5821759259259216E-2</v>
      </c>
      <c r="N406">
        <f t="shared" si="20"/>
        <v>10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246</v>
      </c>
      <c r="H407" s="9" t="s">
        <v>86</v>
      </c>
      <c r="I407" s="9" t="s">
        <v>18</v>
      </c>
      <c r="J407" s="3" t="s">
        <v>2032</v>
      </c>
      <c r="K407" s="13" t="s">
        <v>247</v>
      </c>
      <c r="L407" s="14" t="s">
        <v>248</v>
      </c>
      <c r="M407" s="17">
        <f t="shared" si="19"/>
        <v>2.8773148148148187E-2</v>
      </c>
      <c r="N407">
        <f t="shared" si="20"/>
        <v>10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249</v>
      </c>
      <c r="H408" s="9" t="s">
        <v>86</v>
      </c>
      <c r="I408" s="9" t="s">
        <v>18</v>
      </c>
      <c r="J408" s="3" t="s">
        <v>2032</v>
      </c>
      <c r="K408" s="13" t="s">
        <v>250</v>
      </c>
      <c r="L408" s="14" t="s">
        <v>251</v>
      </c>
      <c r="M408" s="17">
        <f t="shared" si="19"/>
        <v>1.5729166666666738E-2</v>
      </c>
      <c r="N408">
        <f t="shared" si="20"/>
        <v>11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252</v>
      </c>
      <c r="H409" s="9" t="s">
        <v>86</v>
      </c>
      <c r="I409" s="9" t="s">
        <v>18</v>
      </c>
      <c r="J409" s="3" t="s">
        <v>2032</v>
      </c>
      <c r="K409" s="13" t="s">
        <v>253</v>
      </c>
      <c r="L409" s="14" t="s">
        <v>254</v>
      </c>
      <c r="M409" s="17">
        <f t="shared" si="19"/>
        <v>1.6805555555555629E-2</v>
      </c>
      <c r="N409">
        <f t="shared" si="20"/>
        <v>12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255</v>
      </c>
      <c r="H410" s="9" t="s">
        <v>86</v>
      </c>
      <c r="I410" s="9" t="s">
        <v>18</v>
      </c>
      <c r="J410" s="3" t="s">
        <v>2032</v>
      </c>
      <c r="K410" s="13" t="s">
        <v>256</v>
      </c>
      <c r="L410" s="14" t="s">
        <v>257</v>
      </c>
      <c r="M410" s="17">
        <f t="shared" si="19"/>
        <v>1.8692129629629628E-2</v>
      </c>
      <c r="N410">
        <f t="shared" si="20"/>
        <v>13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616</v>
      </c>
      <c r="H411" s="9" t="s">
        <v>86</v>
      </c>
      <c r="I411" s="9" t="s">
        <v>452</v>
      </c>
      <c r="J411" s="3" t="s">
        <v>2032</v>
      </c>
      <c r="K411" s="13" t="s">
        <v>617</v>
      </c>
      <c r="L411" s="14" t="s">
        <v>618</v>
      </c>
      <c r="M411" s="17">
        <f t="shared" si="19"/>
        <v>1.4756944444444461E-2</v>
      </c>
      <c r="N411">
        <f t="shared" si="20"/>
        <v>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619</v>
      </c>
      <c r="H412" s="9" t="s">
        <v>86</v>
      </c>
      <c r="I412" s="9" t="s">
        <v>452</v>
      </c>
      <c r="J412" s="3" t="s">
        <v>2032</v>
      </c>
      <c r="K412" s="13" t="s">
        <v>620</v>
      </c>
      <c r="L412" s="14" t="s">
        <v>621</v>
      </c>
      <c r="M412" s="17">
        <f t="shared" si="19"/>
        <v>1.3263888888888908E-2</v>
      </c>
      <c r="N412">
        <f t="shared" si="20"/>
        <v>3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622</v>
      </c>
      <c r="H413" s="9" t="s">
        <v>86</v>
      </c>
      <c r="I413" s="9" t="s">
        <v>452</v>
      </c>
      <c r="J413" s="3" t="s">
        <v>2032</v>
      </c>
      <c r="K413" s="13" t="s">
        <v>623</v>
      </c>
      <c r="L413" s="14" t="s">
        <v>624</v>
      </c>
      <c r="M413" s="17">
        <f t="shared" si="19"/>
        <v>2.18865740740741E-2</v>
      </c>
      <c r="N413">
        <f t="shared" si="20"/>
        <v>5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625</v>
      </c>
      <c r="H414" s="9" t="s">
        <v>86</v>
      </c>
      <c r="I414" s="9" t="s">
        <v>452</v>
      </c>
      <c r="J414" s="3" t="s">
        <v>2032</v>
      </c>
      <c r="K414" s="13" t="s">
        <v>626</v>
      </c>
      <c r="L414" s="14" t="s">
        <v>627</v>
      </c>
      <c r="M414" s="17">
        <f t="shared" si="19"/>
        <v>1.9479166666666659E-2</v>
      </c>
      <c r="N414">
        <f t="shared" si="20"/>
        <v>6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628</v>
      </c>
      <c r="H415" s="9" t="s">
        <v>86</v>
      </c>
      <c r="I415" s="9" t="s">
        <v>452</v>
      </c>
      <c r="J415" s="3" t="s">
        <v>2032</v>
      </c>
      <c r="K415" s="13" t="s">
        <v>629</v>
      </c>
      <c r="L415" s="14" t="s">
        <v>630</v>
      </c>
      <c r="M415" s="17">
        <f t="shared" si="19"/>
        <v>1.9733796296296291E-2</v>
      </c>
      <c r="N415">
        <f t="shared" si="20"/>
        <v>7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631</v>
      </c>
      <c r="H416" s="9" t="s">
        <v>86</v>
      </c>
      <c r="I416" s="9" t="s">
        <v>452</v>
      </c>
      <c r="J416" s="3" t="s">
        <v>2032</v>
      </c>
      <c r="K416" s="13" t="s">
        <v>632</v>
      </c>
      <c r="L416" s="14" t="s">
        <v>633</v>
      </c>
      <c r="M416" s="17">
        <f t="shared" si="19"/>
        <v>1.7175925925925928E-2</v>
      </c>
      <c r="N416">
        <f t="shared" si="20"/>
        <v>7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634</v>
      </c>
      <c r="H417" s="9" t="s">
        <v>86</v>
      </c>
      <c r="I417" s="9" t="s">
        <v>452</v>
      </c>
      <c r="J417" s="3" t="s">
        <v>2032</v>
      </c>
      <c r="K417" s="13" t="s">
        <v>635</v>
      </c>
      <c r="L417" s="14" t="s">
        <v>636</v>
      </c>
      <c r="M417" s="17">
        <f t="shared" si="19"/>
        <v>1.7997685185185242E-2</v>
      </c>
      <c r="N417">
        <f t="shared" si="20"/>
        <v>8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637</v>
      </c>
      <c r="H418" s="9" t="s">
        <v>86</v>
      </c>
      <c r="I418" s="9" t="s">
        <v>452</v>
      </c>
      <c r="J418" s="3" t="s">
        <v>2032</v>
      </c>
      <c r="K418" s="13" t="s">
        <v>638</v>
      </c>
      <c r="L418" s="14" t="s">
        <v>639</v>
      </c>
      <c r="M418" s="17">
        <f t="shared" si="19"/>
        <v>3.1331018518518494E-2</v>
      </c>
      <c r="N418">
        <f t="shared" si="20"/>
        <v>9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640</v>
      </c>
      <c r="H419" s="9" t="s">
        <v>86</v>
      </c>
      <c r="I419" s="9" t="s">
        <v>452</v>
      </c>
      <c r="J419" s="3" t="s">
        <v>2032</v>
      </c>
      <c r="K419" s="13" t="s">
        <v>641</v>
      </c>
      <c r="L419" s="14" t="s">
        <v>642</v>
      </c>
      <c r="M419" s="17">
        <f t="shared" si="19"/>
        <v>1.6678240740740757E-2</v>
      </c>
      <c r="N419">
        <f t="shared" si="20"/>
        <v>10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643</v>
      </c>
      <c r="H420" s="9" t="s">
        <v>86</v>
      </c>
      <c r="I420" s="9" t="s">
        <v>452</v>
      </c>
      <c r="J420" s="3" t="s">
        <v>2032</v>
      </c>
      <c r="K420" s="13" t="s">
        <v>644</v>
      </c>
      <c r="L420" s="14" t="s">
        <v>645</v>
      </c>
      <c r="M420" s="17">
        <f t="shared" si="19"/>
        <v>1.9768518518518463E-2</v>
      </c>
      <c r="N420">
        <f t="shared" si="20"/>
        <v>12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646</v>
      </c>
      <c r="H421" s="9" t="s">
        <v>86</v>
      </c>
      <c r="I421" s="9" t="s">
        <v>452</v>
      </c>
      <c r="J421" s="3" t="s">
        <v>2032</v>
      </c>
      <c r="K421" s="13" t="s">
        <v>647</v>
      </c>
      <c r="L421" s="14" t="s">
        <v>648</v>
      </c>
      <c r="M421" s="17">
        <f t="shared" si="19"/>
        <v>1.4664351851851887E-2</v>
      </c>
      <c r="N421">
        <f t="shared" si="20"/>
        <v>13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1112</v>
      </c>
      <c r="H422" s="9" t="s">
        <v>86</v>
      </c>
      <c r="I422" s="9" t="s">
        <v>875</v>
      </c>
      <c r="J422" s="3" t="s">
        <v>2032</v>
      </c>
      <c r="K422" s="13" t="s">
        <v>1113</v>
      </c>
      <c r="L422" s="14" t="s">
        <v>1114</v>
      </c>
      <c r="M422" s="17">
        <f t="shared" si="19"/>
        <v>1.4814814814814781E-2</v>
      </c>
      <c r="N422">
        <f t="shared" si="20"/>
        <v>3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1115</v>
      </c>
      <c r="H423" s="9" t="s">
        <v>86</v>
      </c>
      <c r="I423" s="9" t="s">
        <v>875</v>
      </c>
      <c r="J423" s="3" t="s">
        <v>2032</v>
      </c>
      <c r="K423" s="13" t="s">
        <v>1116</v>
      </c>
      <c r="L423" s="14" t="s">
        <v>599</v>
      </c>
      <c r="M423" s="17">
        <f t="shared" si="19"/>
        <v>1.4803240740740686E-2</v>
      </c>
      <c r="N423">
        <f t="shared" si="20"/>
        <v>6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1117</v>
      </c>
      <c r="H424" s="9" t="s">
        <v>86</v>
      </c>
      <c r="I424" s="9" t="s">
        <v>875</v>
      </c>
      <c r="J424" s="3" t="s">
        <v>2032</v>
      </c>
      <c r="K424" s="13" t="s">
        <v>1118</v>
      </c>
      <c r="L424" s="14" t="s">
        <v>1119</v>
      </c>
      <c r="M424" s="17">
        <f t="shared" si="19"/>
        <v>1.8043981481481508E-2</v>
      </c>
      <c r="N424">
        <f t="shared" si="20"/>
        <v>6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1120</v>
      </c>
      <c r="H425" s="9" t="s">
        <v>86</v>
      </c>
      <c r="I425" s="9" t="s">
        <v>875</v>
      </c>
      <c r="J425" s="3" t="s">
        <v>2032</v>
      </c>
      <c r="K425" s="13" t="s">
        <v>1121</v>
      </c>
      <c r="L425" s="14" t="s">
        <v>1122</v>
      </c>
      <c r="M425" s="17">
        <f t="shared" si="19"/>
        <v>1.2662037037036999E-2</v>
      </c>
      <c r="N425">
        <f t="shared" si="20"/>
        <v>6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1123</v>
      </c>
      <c r="H426" s="9" t="s">
        <v>86</v>
      </c>
      <c r="I426" s="9" t="s">
        <v>875</v>
      </c>
      <c r="J426" s="3" t="s">
        <v>2032</v>
      </c>
      <c r="K426" s="13" t="s">
        <v>1124</v>
      </c>
      <c r="L426" s="14" t="s">
        <v>1125</v>
      </c>
      <c r="M426" s="17">
        <f t="shared" si="19"/>
        <v>1.7268518518518461E-2</v>
      </c>
      <c r="N426">
        <f t="shared" si="20"/>
        <v>8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1126</v>
      </c>
      <c r="H427" s="9" t="s">
        <v>86</v>
      </c>
      <c r="I427" s="9" t="s">
        <v>875</v>
      </c>
      <c r="J427" s="3" t="s">
        <v>2032</v>
      </c>
      <c r="K427" s="13" t="s">
        <v>1127</v>
      </c>
      <c r="L427" s="14" t="s">
        <v>1128</v>
      </c>
      <c r="M427" s="17">
        <f t="shared" si="19"/>
        <v>4.1840277777777768E-2</v>
      </c>
      <c r="N427">
        <f t="shared" si="20"/>
        <v>9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1129</v>
      </c>
      <c r="H428" s="9" t="s">
        <v>86</v>
      </c>
      <c r="I428" s="9" t="s">
        <v>875</v>
      </c>
      <c r="J428" s="3" t="s">
        <v>2032</v>
      </c>
      <c r="K428" s="13" t="s">
        <v>1130</v>
      </c>
      <c r="L428" s="14" t="s">
        <v>1131</v>
      </c>
      <c r="M428" s="17">
        <f t="shared" si="19"/>
        <v>3.6226851851851816E-2</v>
      </c>
      <c r="N428">
        <f t="shared" si="20"/>
        <v>10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1132</v>
      </c>
      <c r="H429" s="9" t="s">
        <v>86</v>
      </c>
      <c r="I429" s="9" t="s">
        <v>875</v>
      </c>
      <c r="J429" s="3" t="s">
        <v>2032</v>
      </c>
      <c r="K429" s="13" t="s">
        <v>1133</v>
      </c>
      <c r="L429" s="14" t="s">
        <v>1134</v>
      </c>
      <c r="M429" s="17">
        <f t="shared" si="19"/>
        <v>3.0416666666666647E-2</v>
      </c>
      <c r="N429">
        <f t="shared" si="20"/>
        <v>10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1135</v>
      </c>
      <c r="H430" s="9" t="s">
        <v>86</v>
      </c>
      <c r="I430" s="9" t="s">
        <v>875</v>
      </c>
      <c r="J430" s="3" t="s">
        <v>2032</v>
      </c>
      <c r="K430" s="13" t="s">
        <v>1136</v>
      </c>
      <c r="L430" s="14" t="s">
        <v>1137</v>
      </c>
      <c r="M430" s="17">
        <f t="shared" si="19"/>
        <v>9.293981481481417E-3</v>
      </c>
      <c r="N430">
        <f t="shared" si="20"/>
        <v>12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1482</v>
      </c>
      <c r="H431" s="9" t="s">
        <v>86</v>
      </c>
      <c r="I431" s="9" t="s">
        <v>1275</v>
      </c>
      <c r="J431" s="3" t="s">
        <v>2032</v>
      </c>
      <c r="K431" s="13" t="s">
        <v>1483</v>
      </c>
      <c r="L431" s="14" t="s">
        <v>1484</v>
      </c>
      <c r="M431" s="17">
        <f t="shared" si="19"/>
        <v>1.4270833333333344E-2</v>
      </c>
      <c r="N431">
        <f t="shared" si="20"/>
        <v>3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1485</v>
      </c>
      <c r="H432" s="9" t="s">
        <v>86</v>
      </c>
      <c r="I432" s="9" t="s">
        <v>1275</v>
      </c>
      <c r="J432" s="3" t="s">
        <v>2032</v>
      </c>
      <c r="K432" s="13" t="s">
        <v>1486</v>
      </c>
      <c r="L432" s="14" t="s">
        <v>1487</v>
      </c>
      <c r="M432" s="17">
        <f t="shared" si="19"/>
        <v>1.9548611111111114E-2</v>
      </c>
      <c r="N432">
        <f t="shared" si="20"/>
        <v>5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1488</v>
      </c>
      <c r="H433" s="9" t="s">
        <v>86</v>
      </c>
      <c r="I433" s="9" t="s">
        <v>1275</v>
      </c>
      <c r="J433" s="3" t="s">
        <v>2032</v>
      </c>
      <c r="K433" s="13" t="s">
        <v>1489</v>
      </c>
      <c r="L433" s="14" t="s">
        <v>1490</v>
      </c>
      <c r="M433" s="17">
        <f t="shared" si="19"/>
        <v>2.7303240740740753E-2</v>
      </c>
      <c r="N433">
        <f t="shared" si="20"/>
        <v>6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1491</v>
      </c>
      <c r="H434" s="9" t="s">
        <v>86</v>
      </c>
      <c r="I434" s="9" t="s">
        <v>1275</v>
      </c>
      <c r="J434" s="3" t="s">
        <v>2032</v>
      </c>
      <c r="K434" s="13" t="s">
        <v>1492</v>
      </c>
      <c r="L434" s="14" t="s">
        <v>1493</v>
      </c>
      <c r="M434" s="17">
        <f t="shared" si="19"/>
        <v>1.3287037037037042E-2</v>
      </c>
      <c r="N434">
        <f t="shared" si="20"/>
        <v>7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1494</v>
      </c>
      <c r="H435" s="9" t="s">
        <v>86</v>
      </c>
      <c r="I435" s="9" t="s">
        <v>1275</v>
      </c>
      <c r="J435" s="3" t="s">
        <v>2032</v>
      </c>
      <c r="K435" s="13" t="s">
        <v>1495</v>
      </c>
      <c r="L435" s="14" t="s">
        <v>1496</v>
      </c>
      <c r="M435" s="17">
        <f t="shared" si="19"/>
        <v>1.7175925925925872E-2</v>
      </c>
      <c r="N435">
        <f t="shared" si="20"/>
        <v>7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1497</v>
      </c>
      <c r="H436" s="9" t="s">
        <v>86</v>
      </c>
      <c r="I436" s="9" t="s">
        <v>1275</v>
      </c>
      <c r="J436" s="3" t="s">
        <v>2032</v>
      </c>
      <c r="K436" s="13" t="s">
        <v>1498</v>
      </c>
      <c r="L436" s="14" t="s">
        <v>1499</v>
      </c>
      <c r="M436" s="17">
        <f t="shared" si="19"/>
        <v>1.591435185185186E-2</v>
      </c>
      <c r="N436">
        <f t="shared" si="20"/>
        <v>8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1500</v>
      </c>
      <c r="H437" s="9" t="s">
        <v>86</v>
      </c>
      <c r="I437" s="9" t="s">
        <v>1275</v>
      </c>
      <c r="J437" s="3" t="s">
        <v>2032</v>
      </c>
      <c r="K437" s="13" t="s">
        <v>1501</v>
      </c>
      <c r="L437" s="14" t="s">
        <v>1502</v>
      </c>
      <c r="M437" s="17">
        <f t="shared" si="19"/>
        <v>2.3321759259259334E-2</v>
      </c>
      <c r="N437">
        <f t="shared" si="20"/>
        <v>9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1503</v>
      </c>
      <c r="H438" s="9" t="s">
        <v>86</v>
      </c>
      <c r="I438" s="9" t="s">
        <v>1275</v>
      </c>
      <c r="J438" s="3" t="s">
        <v>2032</v>
      </c>
      <c r="K438" s="13" t="s">
        <v>1504</v>
      </c>
      <c r="L438" s="14" t="s">
        <v>1505</v>
      </c>
      <c r="M438" s="17">
        <f t="shared" si="19"/>
        <v>1.4421296296296238E-2</v>
      </c>
      <c r="N438">
        <f t="shared" si="20"/>
        <v>9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1506</v>
      </c>
      <c r="H439" s="9" t="s">
        <v>86</v>
      </c>
      <c r="I439" s="9" t="s">
        <v>1275</v>
      </c>
      <c r="J439" s="3" t="s">
        <v>2032</v>
      </c>
      <c r="K439" s="13" t="s">
        <v>1507</v>
      </c>
      <c r="L439" s="14" t="s">
        <v>1508</v>
      </c>
      <c r="M439" s="17">
        <f t="shared" si="19"/>
        <v>1.7488425925925977E-2</v>
      </c>
      <c r="N439">
        <f t="shared" si="20"/>
        <v>10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1509</v>
      </c>
      <c r="H440" s="9" t="s">
        <v>86</v>
      </c>
      <c r="I440" s="9" t="s">
        <v>1275</v>
      </c>
      <c r="J440" s="3" t="s">
        <v>2032</v>
      </c>
      <c r="K440" s="13" t="s">
        <v>1510</v>
      </c>
      <c r="L440" s="14" t="s">
        <v>1511</v>
      </c>
      <c r="M440" s="17">
        <f t="shared" si="19"/>
        <v>1.6087962962962943E-2</v>
      </c>
      <c r="N440">
        <f t="shared" si="20"/>
        <v>11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1512</v>
      </c>
      <c r="H441" s="9" t="s">
        <v>86</v>
      </c>
      <c r="I441" s="9" t="s">
        <v>1275</v>
      </c>
      <c r="J441" s="3" t="s">
        <v>2032</v>
      </c>
      <c r="K441" s="13" t="s">
        <v>1513</v>
      </c>
      <c r="L441" s="14" t="s">
        <v>1514</v>
      </c>
      <c r="M441" s="17">
        <f t="shared" si="19"/>
        <v>7.292824074074078E-2</v>
      </c>
      <c r="N441">
        <f t="shared" si="20"/>
        <v>12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1515</v>
      </c>
      <c r="H442" s="9" t="s">
        <v>86</v>
      </c>
      <c r="I442" s="9" t="s">
        <v>1275</v>
      </c>
      <c r="J442" s="3" t="s">
        <v>2032</v>
      </c>
      <c r="K442" s="13" t="s">
        <v>1516</v>
      </c>
      <c r="L442" s="14" t="s">
        <v>1517</v>
      </c>
      <c r="M442" s="17">
        <f t="shared" si="19"/>
        <v>1.5520833333333317E-2</v>
      </c>
      <c r="N442">
        <f t="shared" si="20"/>
        <v>13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1831</v>
      </c>
      <c r="H443" s="9" t="s">
        <v>86</v>
      </c>
      <c r="I443" s="9" t="s">
        <v>1680</v>
      </c>
      <c r="J443" s="3" t="s">
        <v>2032</v>
      </c>
      <c r="K443" s="13" t="s">
        <v>1832</v>
      </c>
      <c r="L443" s="14" t="s">
        <v>1833</v>
      </c>
      <c r="M443" s="17">
        <f t="shared" si="19"/>
        <v>1.5231481481481485E-2</v>
      </c>
      <c r="N443">
        <f t="shared" si="20"/>
        <v>2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1834</v>
      </c>
      <c r="H444" s="9" t="s">
        <v>86</v>
      </c>
      <c r="I444" s="9" t="s">
        <v>1680</v>
      </c>
      <c r="J444" s="3" t="s">
        <v>2032</v>
      </c>
      <c r="K444" s="13" t="s">
        <v>1835</v>
      </c>
      <c r="L444" s="14" t="s">
        <v>1836</v>
      </c>
      <c r="M444" s="17">
        <f t="shared" si="19"/>
        <v>1.504629629629628E-2</v>
      </c>
      <c r="N444">
        <f t="shared" si="20"/>
        <v>3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1837</v>
      </c>
      <c r="H445" s="9" t="s">
        <v>86</v>
      </c>
      <c r="I445" s="9" t="s">
        <v>1680</v>
      </c>
      <c r="J445" s="3" t="s">
        <v>2032</v>
      </c>
      <c r="K445" s="13" t="s">
        <v>1838</v>
      </c>
      <c r="L445" s="14" t="s">
        <v>1839</v>
      </c>
      <c r="M445" s="17">
        <f t="shared" si="19"/>
        <v>1.9340277777777748E-2</v>
      </c>
      <c r="N445">
        <f t="shared" si="20"/>
        <v>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1840</v>
      </c>
      <c r="H446" s="9" t="s">
        <v>86</v>
      </c>
      <c r="I446" s="9" t="s">
        <v>1680</v>
      </c>
      <c r="J446" s="3" t="s">
        <v>2032</v>
      </c>
      <c r="K446" s="13" t="s">
        <v>1053</v>
      </c>
      <c r="L446" s="14" t="s">
        <v>1841</v>
      </c>
      <c r="M446" s="17">
        <f t="shared" si="19"/>
        <v>1.5844907407407405E-2</v>
      </c>
      <c r="N446">
        <f t="shared" si="20"/>
        <v>5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1842</v>
      </c>
      <c r="H447" s="9" t="s">
        <v>86</v>
      </c>
      <c r="I447" s="9" t="s">
        <v>1680</v>
      </c>
      <c r="J447" s="3" t="s">
        <v>2032</v>
      </c>
      <c r="K447" s="13" t="s">
        <v>1843</v>
      </c>
      <c r="L447" s="14" t="s">
        <v>1844</v>
      </c>
      <c r="M447" s="17">
        <f t="shared" si="19"/>
        <v>1.5428240740740728E-2</v>
      </c>
      <c r="N447">
        <f t="shared" si="20"/>
        <v>6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1845</v>
      </c>
      <c r="H448" s="9" t="s">
        <v>86</v>
      </c>
      <c r="I448" s="9" t="s">
        <v>1680</v>
      </c>
      <c r="J448" s="3" t="s">
        <v>2032</v>
      </c>
      <c r="K448" s="13" t="s">
        <v>1846</v>
      </c>
      <c r="L448" s="14" t="s">
        <v>1847</v>
      </c>
      <c r="M448" s="17">
        <f t="shared" si="19"/>
        <v>1.5891203703703727E-2</v>
      </c>
      <c r="N448">
        <f t="shared" si="20"/>
        <v>7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1848</v>
      </c>
      <c r="H449" s="9" t="s">
        <v>86</v>
      </c>
      <c r="I449" s="9" t="s">
        <v>1680</v>
      </c>
      <c r="J449" s="3" t="s">
        <v>2032</v>
      </c>
      <c r="K449" s="13" t="s">
        <v>1849</v>
      </c>
      <c r="L449" s="14" t="s">
        <v>1850</v>
      </c>
      <c r="M449" s="17">
        <f t="shared" si="19"/>
        <v>1.5902777777777766E-2</v>
      </c>
      <c r="N449">
        <f t="shared" si="20"/>
        <v>7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1851</v>
      </c>
      <c r="H450" s="9" t="s">
        <v>86</v>
      </c>
      <c r="I450" s="9" t="s">
        <v>1680</v>
      </c>
      <c r="J450" s="3" t="s">
        <v>2032</v>
      </c>
      <c r="K450" s="13" t="s">
        <v>1852</v>
      </c>
      <c r="L450" s="14" t="s">
        <v>1853</v>
      </c>
      <c r="M450" s="17">
        <f t="shared" si="19"/>
        <v>1.4988425925925919E-2</v>
      </c>
      <c r="N450">
        <f t="shared" si="20"/>
        <v>8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1854</v>
      </c>
      <c r="H451" s="9" t="s">
        <v>86</v>
      </c>
      <c r="I451" s="9" t="s">
        <v>1680</v>
      </c>
      <c r="J451" s="3" t="s">
        <v>2032</v>
      </c>
      <c r="K451" s="13" t="s">
        <v>1855</v>
      </c>
      <c r="L451" s="14" t="s">
        <v>1856</v>
      </c>
      <c r="M451" s="17">
        <f t="shared" ref="M451:M514" si="21">L451-K451</f>
        <v>2.1736111111111123E-2</v>
      </c>
      <c r="N451">
        <f t="shared" ref="N451:N514" si="22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1857</v>
      </c>
      <c r="H452" s="9" t="s">
        <v>86</v>
      </c>
      <c r="I452" s="9" t="s">
        <v>1680</v>
      </c>
      <c r="J452" s="3" t="s">
        <v>2032</v>
      </c>
      <c r="K452" s="13" t="s">
        <v>1858</v>
      </c>
      <c r="L452" s="14" t="s">
        <v>1859</v>
      </c>
      <c r="M452" s="17">
        <f t="shared" si="21"/>
        <v>1.829861111111114E-2</v>
      </c>
      <c r="N452">
        <f t="shared" si="22"/>
        <v>9</v>
      </c>
    </row>
    <row r="453" spans="1:14" x14ac:dyDescent="0.25">
      <c r="A453" s="11"/>
      <c r="B453" s="12"/>
      <c r="C453" s="9" t="s">
        <v>130</v>
      </c>
      <c r="D453" s="9" t="s">
        <v>131</v>
      </c>
      <c r="E453" s="9" t="s">
        <v>131</v>
      </c>
      <c r="F453" s="9" t="s">
        <v>15</v>
      </c>
      <c r="G453" s="10" t="s">
        <v>12</v>
      </c>
      <c r="H453" s="5"/>
      <c r="I453" s="5"/>
      <c r="J453" s="6"/>
      <c r="K453" s="7"/>
      <c r="L453" s="8"/>
    </row>
    <row r="454" spans="1:14" x14ac:dyDescent="0.25">
      <c r="A454" s="11"/>
      <c r="B454" s="12"/>
      <c r="C454" s="12"/>
      <c r="D454" s="12"/>
      <c r="E454" s="12"/>
      <c r="F454" s="12"/>
      <c r="G454" s="9" t="s">
        <v>258</v>
      </c>
      <c r="H454" s="9" t="s">
        <v>86</v>
      </c>
      <c r="I454" s="9" t="s">
        <v>18</v>
      </c>
      <c r="J454" s="3" t="s">
        <v>2032</v>
      </c>
      <c r="K454" s="13" t="s">
        <v>259</v>
      </c>
      <c r="L454" s="14" t="s">
        <v>260</v>
      </c>
      <c r="M454" s="17">
        <f t="shared" si="21"/>
        <v>1.5023148148148174E-2</v>
      </c>
      <c r="N454">
        <f t="shared" si="22"/>
        <v>4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261</v>
      </c>
      <c r="H455" s="9" t="s">
        <v>86</v>
      </c>
      <c r="I455" s="9" t="s">
        <v>18</v>
      </c>
      <c r="J455" s="3" t="s">
        <v>2032</v>
      </c>
      <c r="K455" s="13" t="s">
        <v>262</v>
      </c>
      <c r="L455" s="14" t="s">
        <v>263</v>
      </c>
      <c r="M455" s="17">
        <f t="shared" si="21"/>
        <v>2.0590277777777777E-2</v>
      </c>
      <c r="N455">
        <f t="shared" si="22"/>
        <v>4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264</v>
      </c>
      <c r="H456" s="9" t="s">
        <v>86</v>
      </c>
      <c r="I456" s="9" t="s">
        <v>18</v>
      </c>
      <c r="J456" s="3" t="s">
        <v>2032</v>
      </c>
      <c r="K456" s="13" t="s">
        <v>265</v>
      </c>
      <c r="L456" s="14" t="s">
        <v>266</v>
      </c>
      <c r="M456" s="17">
        <f t="shared" si="21"/>
        <v>2.1643518518518506E-2</v>
      </c>
      <c r="N456">
        <f t="shared" si="22"/>
        <v>4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267</v>
      </c>
      <c r="H457" s="9" t="s">
        <v>86</v>
      </c>
      <c r="I457" s="9" t="s">
        <v>18</v>
      </c>
      <c r="J457" s="3" t="s">
        <v>2032</v>
      </c>
      <c r="K457" s="13" t="s">
        <v>268</v>
      </c>
      <c r="L457" s="14" t="s">
        <v>269</v>
      </c>
      <c r="M457" s="17">
        <f t="shared" si="21"/>
        <v>2.134259259259258E-2</v>
      </c>
      <c r="N457">
        <f t="shared" si="22"/>
        <v>6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270</v>
      </c>
      <c r="H458" s="9" t="s">
        <v>86</v>
      </c>
      <c r="I458" s="9" t="s">
        <v>18</v>
      </c>
      <c r="J458" s="3" t="s">
        <v>2032</v>
      </c>
      <c r="K458" s="13" t="s">
        <v>271</v>
      </c>
      <c r="L458" s="14" t="s">
        <v>272</v>
      </c>
      <c r="M458" s="17">
        <f t="shared" si="21"/>
        <v>1.8206018518518552E-2</v>
      </c>
      <c r="N458">
        <f t="shared" si="22"/>
        <v>7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273</v>
      </c>
      <c r="H459" s="9" t="s">
        <v>86</v>
      </c>
      <c r="I459" s="9" t="s">
        <v>18</v>
      </c>
      <c r="J459" s="3" t="s">
        <v>2032</v>
      </c>
      <c r="K459" s="13" t="s">
        <v>274</v>
      </c>
      <c r="L459" s="14" t="s">
        <v>275</v>
      </c>
      <c r="M459" s="17">
        <f t="shared" si="21"/>
        <v>1.194444444444448E-2</v>
      </c>
      <c r="N459">
        <f t="shared" si="22"/>
        <v>7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649</v>
      </c>
      <c r="H460" s="9" t="s">
        <v>86</v>
      </c>
      <c r="I460" s="9" t="s">
        <v>452</v>
      </c>
      <c r="J460" s="3" t="s">
        <v>2032</v>
      </c>
      <c r="K460" s="13" t="s">
        <v>650</v>
      </c>
      <c r="L460" s="14" t="s">
        <v>651</v>
      </c>
      <c r="M460" s="17">
        <f t="shared" si="21"/>
        <v>1.0555555555555568E-2</v>
      </c>
      <c r="N460">
        <f t="shared" si="22"/>
        <v>4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652</v>
      </c>
      <c r="H461" s="9" t="s">
        <v>86</v>
      </c>
      <c r="I461" s="9" t="s">
        <v>452</v>
      </c>
      <c r="J461" s="3" t="s">
        <v>2032</v>
      </c>
      <c r="K461" s="13" t="s">
        <v>653</v>
      </c>
      <c r="L461" s="14" t="s">
        <v>654</v>
      </c>
      <c r="M461" s="17">
        <f t="shared" si="21"/>
        <v>2.3831018518518488E-2</v>
      </c>
      <c r="N461">
        <f t="shared" si="22"/>
        <v>4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655</v>
      </c>
      <c r="H462" s="9" t="s">
        <v>86</v>
      </c>
      <c r="I462" s="9" t="s">
        <v>452</v>
      </c>
      <c r="J462" s="3" t="s">
        <v>2032</v>
      </c>
      <c r="K462" s="13" t="s">
        <v>656</v>
      </c>
      <c r="L462" s="14" t="s">
        <v>657</v>
      </c>
      <c r="M462" s="17">
        <f t="shared" si="21"/>
        <v>1.9398148148148164E-2</v>
      </c>
      <c r="N462">
        <f t="shared" si="22"/>
        <v>6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658</v>
      </c>
      <c r="H463" s="9" t="s">
        <v>86</v>
      </c>
      <c r="I463" s="9" t="s">
        <v>452</v>
      </c>
      <c r="J463" s="3" t="s">
        <v>2032</v>
      </c>
      <c r="K463" s="13" t="s">
        <v>659</v>
      </c>
      <c r="L463" s="14" t="s">
        <v>660</v>
      </c>
      <c r="M463" s="17">
        <f t="shared" si="21"/>
        <v>1.656249999999998E-2</v>
      </c>
      <c r="N463">
        <f t="shared" si="22"/>
        <v>7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661</v>
      </c>
      <c r="H464" s="9" t="s">
        <v>86</v>
      </c>
      <c r="I464" s="9" t="s">
        <v>452</v>
      </c>
      <c r="J464" s="3" t="s">
        <v>2032</v>
      </c>
      <c r="K464" s="13" t="s">
        <v>662</v>
      </c>
      <c r="L464" s="14" t="s">
        <v>663</v>
      </c>
      <c r="M464" s="17">
        <f t="shared" si="21"/>
        <v>2.5277777777777843E-2</v>
      </c>
      <c r="N464">
        <f t="shared" si="22"/>
        <v>11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664</v>
      </c>
      <c r="H465" s="9" t="s">
        <v>86</v>
      </c>
      <c r="I465" s="9" t="s">
        <v>452</v>
      </c>
      <c r="J465" s="3" t="s">
        <v>2032</v>
      </c>
      <c r="K465" s="13" t="s">
        <v>665</v>
      </c>
      <c r="L465" s="14" t="s">
        <v>474</v>
      </c>
      <c r="M465" s="17">
        <f t="shared" si="21"/>
        <v>2.6747685185185222E-2</v>
      </c>
      <c r="N465">
        <f t="shared" si="22"/>
        <v>13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666</v>
      </c>
      <c r="H466" s="9" t="s">
        <v>86</v>
      </c>
      <c r="I466" s="9" t="s">
        <v>452</v>
      </c>
      <c r="J466" s="3" t="s">
        <v>2032</v>
      </c>
      <c r="K466" s="13" t="s">
        <v>667</v>
      </c>
      <c r="L466" s="14" t="s">
        <v>668</v>
      </c>
      <c r="M466" s="17">
        <f t="shared" si="21"/>
        <v>1.5995370370370354E-2</v>
      </c>
      <c r="N466">
        <f t="shared" si="22"/>
        <v>14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1138</v>
      </c>
      <c r="H467" s="9" t="s">
        <v>86</v>
      </c>
      <c r="I467" s="9" t="s">
        <v>875</v>
      </c>
      <c r="J467" s="3" t="s">
        <v>2032</v>
      </c>
      <c r="K467" s="13" t="s">
        <v>1139</v>
      </c>
      <c r="L467" s="14" t="s">
        <v>1140</v>
      </c>
      <c r="M467" s="17">
        <f t="shared" si="21"/>
        <v>1.2847222222222232E-2</v>
      </c>
      <c r="N467">
        <f t="shared" si="22"/>
        <v>4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1141</v>
      </c>
      <c r="H468" s="9" t="s">
        <v>86</v>
      </c>
      <c r="I468" s="9" t="s">
        <v>875</v>
      </c>
      <c r="J468" s="3" t="s">
        <v>2032</v>
      </c>
      <c r="K468" s="13" t="s">
        <v>1142</v>
      </c>
      <c r="L468" s="14" t="s">
        <v>1143</v>
      </c>
      <c r="M468" s="17">
        <f t="shared" si="21"/>
        <v>1.497685185185188E-2</v>
      </c>
      <c r="N468">
        <f t="shared" si="22"/>
        <v>4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1144</v>
      </c>
      <c r="H469" s="9" t="s">
        <v>86</v>
      </c>
      <c r="I469" s="9" t="s">
        <v>875</v>
      </c>
      <c r="J469" s="3" t="s">
        <v>2032</v>
      </c>
      <c r="K469" s="13" t="s">
        <v>1145</v>
      </c>
      <c r="L469" s="14" t="s">
        <v>1146</v>
      </c>
      <c r="M469" s="17">
        <f t="shared" si="21"/>
        <v>1.4652777777777792E-2</v>
      </c>
      <c r="N469">
        <f t="shared" si="22"/>
        <v>6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1147</v>
      </c>
      <c r="H470" s="9" t="s">
        <v>86</v>
      </c>
      <c r="I470" s="9" t="s">
        <v>875</v>
      </c>
      <c r="J470" s="3" t="s">
        <v>2032</v>
      </c>
      <c r="K470" s="13" t="s">
        <v>1148</v>
      </c>
      <c r="L470" s="14" t="s">
        <v>1149</v>
      </c>
      <c r="M470" s="17">
        <f t="shared" si="21"/>
        <v>2.1724537037037028E-2</v>
      </c>
      <c r="N470">
        <f t="shared" si="22"/>
        <v>6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1150</v>
      </c>
      <c r="H471" s="9" t="s">
        <v>86</v>
      </c>
      <c r="I471" s="9" t="s">
        <v>875</v>
      </c>
      <c r="J471" s="3" t="s">
        <v>2032</v>
      </c>
      <c r="K471" s="13" t="s">
        <v>1151</v>
      </c>
      <c r="L471" s="14" t="s">
        <v>1152</v>
      </c>
      <c r="M471" s="17">
        <f t="shared" si="21"/>
        <v>1.6250000000000042E-2</v>
      </c>
      <c r="N471">
        <f t="shared" si="22"/>
        <v>9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1153</v>
      </c>
      <c r="H472" s="9" t="s">
        <v>86</v>
      </c>
      <c r="I472" s="9" t="s">
        <v>875</v>
      </c>
      <c r="J472" s="3" t="s">
        <v>2032</v>
      </c>
      <c r="K472" s="13" t="s">
        <v>1154</v>
      </c>
      <c r="L472" s="14" t="s">
        <v>1155</v>
      </c>
      <c r="M472" s="17">
        <f t="shared" si="21"/>
        <v>2.3252314814814823E-2</v>
      </c>
      <c r="N472">
        <f t="shared" si="22"/>
        <v>9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1518</v>
      </c>
      <c r="H473" s="9" t="s">
        <v>86</v>
      </c>
      <c r="I473" s="9" t="s">
        <v>1275</v>
      </c>
      <c r="J473" s="3" t="s">
        <v>2032</v>
      </c>
      <c r="K473" s="13" t="s">
        <v>1519</v>
      </c>
      <c r="L473" s="14" t="s">
        <v>1520</v>
      </c>
      <c r="M473" s="17">
        <f t="shared" si="21"/>
        <v>1.5451388888888917E-2</v>
      </c>
      <c r="N473">
        <f t="shared" si="22"/>
        <v>4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1521</v>
      </c>
      <c r="H474" s="9" t="s">
        <v>86</v>
      </c>
      <c r="I474" s="9" t="s">
        <v>1275</v>
      </c>
      <c r="J474" s="3" t="s">
        <v>2032</v>
      </c>
      <c r="K474" s="13" t="s">
        <v>1522</v>
      </c>
      <c r="L474" s="14" t="s">
        <v>1523</v>
      </c>
      <c r="M474" s="17">
        <f t="shared" si="21"/>
        <v>1.7800925925925914E-2</v>
      </c>
      <c r="N474">
        <f t="shared" si="22"/>
        <v>4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1524</v>
      </c>
      <c r="H475" s="9" t="s">
        <v>86</v>
      </c>
      <c r="I475" s="9" t="s">
        <v>1275</v>
      </c>
      <c r="J475" s="3" t="s">
        <v>2032</v>
      </c>
      <c r="K475" s="13" t="s">
        <v>1525</v>
      </c>
      <c r="L475" s="14" t="s">
        <v>1526</v>
      </c>
      <c r="M475" s="17">
        <f t="shared" si="21"/>
        <v>2.2303240740740748E-2</v>
      </c>
      <c r="N475">
        <f t="shared" si="22"/>
        <v>4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1527</v>
      </c>
      <c r="H476" s="9" t="s">
        <v>86</v>
      </c>
      <c r="I476" s="9" t="s">
        <v>1275</v>
      </c>
      <c r="J476" s="3" t="s">
        <v>2032</v>
      </c>
      <c r="K476" s="13" t="s">
        <v>1528</v>
      </c>
      <c r="L476" s="14" t="s">
        <v>1529</v>
      </c>
      <c r="M476" s="17">
        <f t="shared" si="21"/>
        <v>1.9155092592592571E-2</v>
      </c>
      <c r="N476">
        <f t="shared" si="22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1530</v>
      </c>
      <c r="H477" s="9" t="s">
        <v>86</v>
      </c>
      <c r="I477" s="9" t="s">
        <v>1275</v>
      </c>
      <c r="J477" s="3" t="s">
        <v>2032</v>
      </c>
      <c r="K477" s="13" t="s">
        <v>1531</v>
      </c>
      <c r="L477" s="14" t="s">
        <v>1532</v>
      </c>
      <c r="M477" s="17">
        <f t="shared" si="21"/>
        <v>2.0787037037037048E-2</v>
      </c>
      <c r="N477">
        <f t="shared" si="22"/>
        <v>7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1533</v>
      </c>
      <c r="H478" s="9" t="s">
        <v>86</v>
      </c>
      <c r="I478" s="9" t="s">
        <v>1275</v>
      </c>
      <c r="J478" s="3" t="s">
        <v>2032</v>
      </c>
      <c r="K478" s="13" t="s">
        <v>1534</v>
      </c>
      <c r="L478" s="14" t="s">
        <v>1535</v>
      </c>
      <c r="M478" s="17">
        <f t="shared" si="21"/>
        <v>1.5138888888888868E-2</v>
      </c>
      <c r="N478">
        <f t="shared" si="22"/>
        <v>8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1536</v>
      </c>
      <c r="H479" s="9" t="s">
        <v>86</v>
      </c>
      <c r="I479" s="9" t="s">
        <v>1275</v>
      </c>
      <c r="J479" s="3" t="s">
        <v>2032</v>
      </c>
      <c r="K479" s="13" t="s">
        <v>1537</v>
      </c>
      <c r="L479" s="14" t="s">
        <v>1538</v>
      </c>
      <c r="M479" s="17">
        <f t="shared" si="21"/>
        <v>2.4131944444444386E-2</v>
      </c>
      <c r="N479">
        <f t="shared" si="22"/>
        <v>9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1539</v>
      </c>
      <c r="H480" s="9" t="s">
        <v>86</v>
      </c>
      <c r="I480" s="9" t="s">
        <v>1275</v>
      </c>
      <c r="J480" s="3" t="s">
        <v>2032</v>
      </c>
      <c r="K480" s="13" t="s">
        <v>1540</v>
      </c>
      <c r="L480" s="14" t="s">
        <v>1541</v>
      </c>
      <c r="M480" s="17">
        <f t="shared" si="21"/>
        <v>1.2800925925925966E-2</v>
      </c>
      <c r="N480">
        <f t="shared" si="22"/>
        <v>10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1542</v>
      </c>
      <c r="H481" s="9" t="s">
        <v>86</v>
      </c>
      <c r="I481" s="9" t="s">
        <v>1275</v>
      </c>
      <c r="J481" s="3" t="s">
        <v>2032</v>
      </c>
      <c r="K481" s="13" t="s">
        <v>1543</v>
      </c>
      <c r="L481" s="14" t="s">
        <v>1544</v>
      </c>
      <c r="M481" s="17">
        <f t="shared" si="21"/>
        <v>1.9085648148148171E-2</v>
      </c>
      <c r="N481">
        <f t="shared" si="22"/>
        <v>10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1545</v>
      </c>
      <c r="H482" s="9" t="s">
        <v>86</v>
      </c>
      <c r="I482" s="9" t="s">
        <v>1275</v>
      </c>
      <c r="J482" s="3" t="s">
        <v>2032</v>
      </c>
      <c r="K482" s="13" t="s">
        <v>1546</v>
      </c>
      <c r="L482" s="14" t="s">
        <v>1547</v>
      </c>
      <c r="M482" s="17">
        <f t="shared" si="21"/>
        <v>2.6064814814814818E-2</v>
      </c>
      <c r="N482">
        <f t="shared" si="22"/>
        <v>10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1548</v>
      </c>
      <c r="H483" s="9" t="s">
        <v>86</v>
      </c>
      <c r="I483" s="9" t="s">
        <v>1275</v>
      </c>
      <c r="J483" s="3" t="s">
        <v>2032</v>
      </c>
      <c r="K483" s="13" t="s">
        <v>1549</v>
      </c>
      <c r="L483" s="14" t="s">
        <v>1550</v>
      </c>
      <c r="M483" s="17">
        <f t="shared" si="21"/>
        <v>3.255787037037039E-2</v>
      </c>
      <c r="N483">
        <f t="shared" si="22"/>
        <v>10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1551</v>
      </c>
      <c r="H484" s="9" t="s">
        <v>86</v>
      </c>
      <c r="I484" s="9" t="s">
        <v>1275</v>
      </c>
      <c r="J484" s="3" t="s">
        <v>2032</v>
      </c>
      <c r="K484" s="13" t="s">
        <v>1552</v>
      </c>
      <c r="L484" s="14" t="s">
        <v>1553</v>
      </c>
      <c r="M484" s="17">
        <f t="shared" si="21"/>
        <v>4.3217592592592502E-2</v>
      </c>
      <c r="N484">
        <f t="shared" si="22"/>
        <v>13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1554</v>
      </c>
      <c r="H485" s="9" t="s">
        <v>86</v>
      </c>
      <c r="I485" s="9" t="s">
        <v>1275</v>
      </c>
      <c r="J485" s="3" t="s">
        <v>2032</v>
      </c>
      <c r="K485" s="13" t="s">
        <v>1555</v>
      </c>
      <c r="L485" s="14" t="s">
        <v>1556</v>
      </c>
      <c r="M485" s="17">
        <f t="shared" si="21"/>
        <v>1.6319444444444442E-2</v>
      </c>
      <c r="N485">
        <f t="shared" si="22"/>
        <v>15</v>
      </c>
    </row>
    <row r="486" spans="1:14" x14ac:dyDescent="0.25">
      <c r="A486" s="11"/>
      <c r="B486" s="12"/>
      <c r="C486" s="9" t="s">
        <v>1557</v>
      </c>
      <c r="D486" s="9" t="s">
        <v>1558</v>
      </c>
      <c r="E486" s="9" t="s">
        <v>1558</v>
      </c>
      <c r="F486" s="9" t="s">
        <v>15</v>
      </c>
      <c r="G486" s="9" t="s">
        <v>1559</v>
      </c>
      <c r="H486" s="9" t="s">
        <v>86</v>
      </c>
      <c r="I486" s="9" t="s">
        <v>1275</v>
      </c>
      <c r="J486" s="3" t="s">
        <v>2032</v>
      </c>
      <c r="K486" s="13" t="s">
        <v>1560</v>
      </c>
      <c r="L486" s="14" t="s">
        <v>1561</v>
      </c>
      <c r="M486" s="17">
        <f t="shared" si="21"/>
        <v>1.5474537037036995E-2</v>
      </c>
      <c r="N486">
        <f t="shared" si="22"/>
        <v>7</v>
      </c>
    </row>
    <row r="487" spans="1:14" x14ac:dyDescent="0.25">
      <c r="A487" s="11"/>
      <c r="B487" s="12"/>
      <c r="C487" s="9" t="s">
        <v>276</v>
      </c>
      <c r="D487" s="9" t="s">
        <v>277</v>
      </c>
      <c r="E487" s="10" t="s">
        <v>12</v>
      </c>
      <c r="F487" s="5"/>
      <c r="G487" s="5"/>
      <c r="H487" s="5"/>
      <c r="I487" s="5"/>
      <c r="J487" s="6"/>
      <c r="K487" s="7"/>
      <c r="L487" s="8"/>
    </row>
    <row r="488" spans="1:14" x14ac:dyDescent="0.25">
      <c r="A488" s="11"/>
      <c r="B488" s="12"/>
      <c r="C488" s="12"/>
      <c r="D488" s="12"/>
      <c r="E488" s="9" t="s">
        <v>278</v>
      </c>
      <c r="F488" s="9" t="s">
        <v>15</v>
      </c>
      <c r="G488" s="10" t="s">
        <v>12</v>
      </c>
      <c r="H488" s="5"/>
      <c r="I488" s="5"/>
      <c r="J488" s="6"/>
      <c r="K488" s="7"/>
      <c r="L488" s="8"/>
    </row>
    <row r="489" spans="1:14" x14ac:dyDescent="0.25">
      <c r="A489" s="11"/>
      <c r="B489" s="12"/>
      <c r="C489" s="12"/>
      <c r="D489" s="12"/>
      <c r="E489" s="12"/>
      <c r="F489" s="12"/>
      <c r="G489" s="9" t="s">
        <v>279</v>
      </c>
      <c r="H489" s="9" t="s">
        <v>86</v>
      </c>
      <c r="I489" s="9" t="s">
        <v>18</v>
      </c>
      <c r="J489" s="3" t="s">
        <v>2032</v>
      </c>
      <c r="K489" s="13" t="s">
        <v>280</v>
      </c>
      <c r="L489" s="14" t="s">
        <v>281</v>
      </c>
      <c r="M489" s="17">
        <f t="shared" si="21"/>
        <v>2.2557870370370381E-2</v>
      </c>
      <c r="N489">
        <f t="shared" si="22"/>
        <v>7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282</v>
      </c>
      <c r="H490" s="9" t="s">
        <v>86</v>
      </c>
      <c r="I490" s="9" t="s">
        <v>18</v>
      </c>
      <c r="J490" s="3" t="s">
        <v>2032</v>
      </c>
      <c r="K490" s="13" t="s">
        <v>283</v>
      </c>
      <c r="L490" s="14" t="s">
        <v>284</v>
      </c>
      <c r="M490" s="17">
        <f t="shared" si="21"/>
        <v>2.2905092592592602E-2</v>
      </c>
      <c r="N490">
        <f t="shared" si="22"/>
        <v>7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285</v>
      </c>
      <c r="H491" s="9" t="s">
        <v>86</v>
      </c>
      <c r="I491" s="9" t="s">
        <v>18</v>
      </c>
      <c r="J491" s="3" t="s">
        <v>2032</v>
      </c>
      <c r="K491" s="13" t="s">
        <v>286</v>
      </c>
      <c r="L491" s="14" t="s">
        <v>287</v>
      </c>
      <c r="M491" s="17">
        <f t="shared" si="21"/>
        <v>2.2847222222222241E-2</v>
      </c>
      <c r="N491">
        <f t="shared" si="22"/>
        <v>9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288</v>
      </c>
      <c r="H492" s="9" t="s">
        <v>86</v>
      </c>
      <c r="I492" s="9" t="s">
        <v>18</v>
      </c>
      <c r="J492" s="3" t="s">
        <v>2032</v>
      </c>
      <c r="K492" s="13" t="s">
        <v>289</v>
      </c>
      <c r="L492" s="14" t="s">
        <v>290</v>
      </c>
      <c r="M492" s="17">
        <f t="shared" si="21"/>
        <v>2.4467592592592624E-2</v>
      </c>
      <c r="N492">
        <f t="shared" si="22"/>
        <v>10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291</v>
      </c>
      <c r="H493" s="9" t="s">
        <v>86</v>
      </c>
      <c r="I493" s="9" t="s">
        <v>18</v>
      </c>
      <c r="J493" s="3" t="s">
        <v>2032</v>
      </c>
      <c r="K493" s="13" t="s">
        <v>292</v>
      </c>
      <c r="L493" s="14" t="s">
        <v>293</v>
      </c>
      <c r="M493" s="17">
        <f t="shared" si="21"/>
        <v>2.4664351851851785E-2</v>
      </c>
      <c r="N493">
        <f t="shared" si="22"/>
        <v>10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294</v>
      </c>
      <c r="H494" s="9" t="s">
        <v>86</v>
      </c>
      <c r="I494" s="9" t="s">
        <v>18</v>
      </c>
      <c r="J494" s="3" t="s">
        <v>2032</v>
      </c>
      <c r="K494" s="13" t="s">
        <v>295</v>
      </c>
      <c r="L494" s="14" t="s">
        <v>296</v>
      </c>
      <c r="M494" s="17">
        <f t="shared" si="21"/>
        <v>2.430555555555558E-2</v>
      </c>
      <c r="N494">
        <f t="shared" si="22"/>
        <v>10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297</v>
      </c>
      <c r="H495" s="9" t="s">
        <v>86</v>
      </c>
      <c r="I495" s="9" t="s">
        <v>18</v>
      </c>
      <c r="J495" s="3" t="s">
        <v>2032</v>
      </c>
      <c r="K495" s="13" t="s">
        <v>298</v>
      </c>
      <c r="L495" s="14" t="s">
        <v>299</v>
      </c>
      <c r="M495" s="17">
        <f t="shared" si="21"/>
        <v>2.2835648148148147E-2</v>
      </c>
      <c r="N495">
        <f t="shared" si="22"/>
        <v>11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300</v>
      </c>
      <c r="H496" s="9" t="s">
        <v>86</v>
      </c>
      <c r="I496" s="9" t="s">
        <v>18</v>
      </c>
      <c r="J496" s="3" t="s">
        <v>2032</v>
      </c>
      <c r="K496" s="13" t="s">
        <v>301</v>
      </c>
      <c r="L496" s="14" t="s">
        <v>302</v>
      </c>
      <c r="M496" s="17">
        <f t="shared" si="21"/>
        <v>1.8009259259259225E-2</v>
      </c>
      <c r="N496">
        <f t="shared" si="22"/>
        <v>12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303</v>
      </c>
      <c r="H497" s="9" t="s">
        <v>86</v>
      </c>
      <c r="I497" s="9" t="s">
        <v>18</v>
      </c>
      <c r="J497" s="3" t="s">
        <v>2032</v>
      </c>
      <c r="K497" s="13" t="s">
        <v>304</v>
      </c>
      <c r="L497" s="14" t="s">
        <v>305</v>
      </c>
      <c r="M497" s="17">
        <f t="shared" si="21"/>
        <v>2.2048611111111116E-2</v>
      </c>
      <c r="N497">
        <f t="shared" si="22"/>
        <v>14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306</v>
      </c>
      <c r="H498" s="9" t="s">
        <v>86</v>
      </c>
      <c r="I498" s="9" t="s">
        <v>18</v>
      </c>
      <c r="J498" s="3" t="s">
        <v>2032</v>
      </c>
      <c r="K498" s="13" t="s">
        <v>307</v>
      </c>
      <c r="L498" s="14" t="s">
        <v>308</v>
      </c>
      <c r="M498" s="17">
        <f t="shared" si="21"/>
        <v>2.214120370370376E-2</v>
      </c>
      <c r="N498">
        <f t="shared" si="22"/>
        <v>14</v>
      </c>
    </row>
    <row r="499" spans="1:14" x14ac:dyDescent="0.25">
      <c r="A499" s="11"/>
      <c r="B499" s="12"/>
      <c r="C499" s="12"/>
      <c r="D499" s="12"/>
      <c r="E499" s="9" t="s">
        <v>309</v>
      </c>
      <c r="F499" s="9" t="s">
        <v>15</v>
      </c>
      <c r="G499" s="10" t="s">
        <v>12</v>
      </c>
      <c r="H499" s="5"/>
      <c r="I499" s="5"/>
      <c r="J499" s="6"/>
      <c r="K499" s="7"/>
      <c r="L499" s="8"/>
    </row>
    <row r="500" spans="1:14" x14ac:dyDescent="0.25">
      <c r="A500" s="11"/>
      <c r="B500" s="12"/>
      <c r="C500" s="12"/>
      <c r="D500" s="12"/>
      <c r="E500" s="12"/>
      <c r="F500" s="12"/>
      <c r="G500" s="9" t="s">
        <v>310</v>
      </c>
      <c r="H500" s="9" t="s">
        <v>86</v>
      </c>
      <c r="I500" s="9" t="s">
        <v>18</v>
      </c>
      <c r="J500" s="3" t="s">
        <v>2032</v>
      </c>
      <c r="K500" s="13" t="s">
        <v>311</v>
      </c>
      <c r="L500" s="14" t="s">
        <v>312</v>
      </c>
      <c r="M500" s="17">
        <f t="shared" si="21"/>
        <v>1.4641203703703753E-2</v>
      </c>
      <c r="N500">
        <f t="shared" si="22"/>
        <v>9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313</v>
      </c>
      <c r="H501" s="9" t="s">
        <v>86</v>
      </c>
      <c r="I501" s="9" t="s">
        <v>18</v>
      </c>
      <c r="J501" s="3" t="s">
        <v>2032</v>
      </c>
      <c r="K501" s="13" t="s">
        <v>314</v>
      </c>
      <c r="L501" s="14" t="s">
        <v>315</v>
      </c>
      <c r="M501" s="17">
        <f t="shared" si="21"/>
        <v>1.9687500000000024E-2</v>
      </c>
      <c r="N501">
        <f t="shared" si="22"/>
        <v>10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316</v>
      </c>
      <c r="H502" s="9" t="s">
        <v>86</v>
      </c>
      <c r="I502" s="9" t="s">
        <v>18</v>
      </c>
      <c r="J502" s="3" t="s">
        <v>2032</v>
      </c>
      <c r="K502" s="13" t="s">
        <v>317</v>
      </c>
      <c r="L502" s="14" t="s">
        <v>318</v>
      </c>
      <c r="M502" s="17">
        <f t="shared" si="21"/>
        <v>2.6145833333333368E-2</v>
      </c>
      <c r="N502">
        <f t="shared" si="22"/>
        <v>11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319</v>
      </c>
      <c r="H503" s="9" t="s">
        <v>86</v>
      </c>
      <c r="I503" s="9" t="s">
        <v>18</v>
      </c>
      <c r="J503" s="3" t="s">
        <v>2032</v>
      </c>
      <c r="K503" s="13" t="s">
        <v>320</v>
      </c>
      <c r="L503" s="14" t="s">
        <v>321</v>
      </c>
      <c r="M503" s="17">
        <f t="shared" si="21"/>
        <v>1.6273148148148064E-2</v>
      </c>
      <c r="N503">
        <f t="shared" si="22"/>
        <v>12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322</v>
      </c>
      <c r="H504" s="9" t="s">
        <v>86</v>
      </c>
      <c r="I504" s="9" t="s">
        <v>18</v>
      </c>
      <c r="J504" s="3" t="s">
        <v>2032</v>
      </c>
      <c r="K504" s="13" t="s">
        <v>323</v>
      </c>
      <c r="L504" s="14" t="s">
        <v>324</v>
      </c>
      <c r="M504" s="17">
        <f t="shared" si="21"/>
        <v>2.300925925925934E-2</v>
      </c>
      <c r="N504">
        <f t="shared" si="22"/>
        <v>12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325</v>
      </c>
      <c r="H505" s="9" t="s">
        <v>86</v>
      </c>
      <c r="I505" s="9" t="s">
        <v>18</v>
      </c>
      <c r="J505" s="3" t="s">
        <v>2032</v>
      </c>
      <c r="K505" s="13" t="s">
        <v>326</v>
      </c>
      <c r="L505" s="14" t="s">
        <v>327</v>
      </c>
      <c r="M505" s="17">
        <f t="shared" si="21"/>
        <v>2.5254629629629655E-2</v>
      </c>
      <c r="N505">
        <f t="shared" si="22"/>
        <v>13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328</v>
      </c>
      <c r="H506" s="9" t="s">
        <v>86</v>
      </c>
      <c r="I506" s="9" t="s">
        <v>18</v>
      </c>
      <c r="J506" s="3" t="s">
        <v>2032</v>
      </c>
      <c r="K506" s="13" t="s">
        <v>329</v>
      </c>
      <c r="L506" s="14" t="s">
        <v>330</v>
      </c>
      <c r="M506" s="17">
        <f t="shared" si="21"/>
        <v>1.9675925925926041E-2</v>
      </c>
      <c r="N506">
        <f t="shared" si="22"/>
        <v>13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331</v>
      </c>
      <c r="H507" s="9" t="s">
        <v>86</v>
      </c>
      <c r="I507" s="9" t="s">
        <v>18</v>
      </c>
      <c r="J507" s="3" t="s">
        <v>2032</v>
      </c>
      <c r="K507" s="13" t="s">
        <v>332</v>
      </c>
      <c r="L507" s="14" t="s">
        <v>333</v>
      </c>
      <c r="M507" s="17">
        <f t="shared" si="21"/>
        <v>1.5358796296296329E-2</v>
      </c>
      <c r="N507">
        <f t="shared" si="22"/>
        <v>14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669</v>
      </c>
      <c r="H508" s="9" t="s">
        <v>86</v>
      </c>
      <c r="I508" s="9" t="s">
        <v>452</v>
      </c>
      <c r="J508" s="3" t="s">
        <v>2032</v>
      </c>
      <c r="K508" s="13" t="s">
        <v>670</v>
      </c>
      <c r="L508" s="14" t="s">
        <v>671</v>
      </c>
      <c r="M508" s="17">
        <f t="shared" si="21"/>
        <v>3.0648148148148202E-2</v>
      </c>
      <c r="N508">
        <f t="shared" si="22"/>
        <v>9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672</v>
      </c>
      <c r="H509" s="9" t="s">
        <v>86</v>
      </c>
      <c r="I509" s="9" t="s">
        <v>452</v>
      </c>
      <c r="J509" s="3" t="s">
        <v>2032</v>
      </c>
      <c r="K509" s="13" t="s">
        <v>673</v>
      </c>
      <c r="L509" s="14" t="s">
        <v>674</v>
      </c>
      <c r="M509" s="17">
        <f t="shared" si="21"/>
        <v>2.2303240740740693E-2</v>
      </c>
      <c r="N509">
        <f t="shared" si="22"/>
        <v>10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675</v>
      </c>
      <c r="H510" s="9" t="s">
        <v>86</v>
      </c>
      <c r="I510" s="9" t="s">
        <v>452</v>
      </c>
      <c r="J510" s="3" t="s">
        <v>2032</v>
      </c>
      <c r="K510" s="13" t="s">
        <v>676</v>
      </c>
      <c r="L510" s="14" t="s">
        <v>677</v>
      </c>
      <c r="M510" s="17">
        <f t="shared" si="21"/>
        <v>1.7337962962962916E-2</v>
      </c>
      <c r="N510">
        <f t="shared" si="22"/>
        <v>11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678</v>
      </c>
      <c r="H511" s="9" t="s">
        <v>86</v>
      </c>
      <c r="I511" s="9" t="s">
        <v>452</v>
      </c>
      <c r="J511" s="3" t="s">
        <v>2032</v>
      </c>
      <c r="K511" s="13" t="s">
        <v>679</v>
      </c>
      <c r="L511" s="14" t="s">
        <v>680</v>
      </c>
      <c r="M511" s="17">
        <f t="shared" si="21"/>
        <v>3.0925925925925912E-2</v>
      </c>
      <c r="N511">
        <f t="shared" si="22"/>
        <v>11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681</v>
      </c>
      <c r="H512" s="9" t="s">
        <v>86</v>
      </c>
      <c r="I512" s="9" t="s">
        <v>452</v>
      </c>
      <c r="J512" s="3" t="s">
        <v>2032</v>
      </c>
      <c r="K512" s="13" t="s">
        <v>682</v>
      </c>
      <c r="L512" s="14" t="s">
        <v>683</v>
      </c>
      <c r="M512" s="17">
        <f t="shared" si="21"/>
        <v>2.2800925925925974E-2</v>
      </c>
      <c r="N512">
        <f t="shared" si="22"/>
        <v>13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1156</v>
      </c>
      <c r="H513" s="9" t="s">
        <v>86</v>
      </c>
      <c r="I513" s="9" t="s">
        <v>875</v>
      </c>
      <c r="J513" s="3" t="s">
        <v>2032</v>
      </c>
      <c r="K513" s="13" t="s">
        <v>1157</v>
      </c>
      <c r="L513" s="14" t="s">
        <v>1158</v>
      </c>
      <c r="M513" s="17">
        <f t="shared" si="21"/>
        <v>2.4930555555555567E-2</v>
      </c>
      <c r="N513">
        <f t="shared" si="22"/>
        <v>9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1159</v>
      </c>
      <c r="H514" s="9" t="s">
        <v>86</v>
      </c>
      <c r="I514" s="9" t="s">
        <v>875</v>
      </c>
      <c r="J514" s="3" t="s">
        <v>2032</v>
      </c>
      <c r="K514" s="13" t="s">
        <v>1160</v>
      </c>
      <c r="L514" s="14" t="s">
        <v>1161</v>
      </c>
      <c r="M514" s="17">
        <f t="shared" si="21"/>
        <v>2.9537037037036973E-2</v>
      </c>
      <c r="N514">
        <f t="shared" si="22"/>
        <v>9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1162</v>
      </c>
      <c r="H515" s="9" t="s">
        <v>86</v>
      </c>
      <c r="I515" s="9" t="s">
        <v>875</v>
      </c>
      <c r="J515" s="3" t="s">
        <v>2032</v>
      </c>
      <c r="K515" s="13" t="s">
        <v>1163</v>
      </c>
      <c r="L515" s="14" t="s">
        <v>1164</v>
      </c>
      <c r="M515" s="17">
        <f t="shared" ref="M515:M578" si="23">L515-K515</f>
        <v>3.5462962962963029E-2</v>
      </c>
      <c r="N515">
        <f t="shared" ref="N515:N578" si="24">HOUR(K515)</f>
        <v>11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1165</v>
      </c>
      <c r="H516" s="9" t="s">
        <v>86</v>
      </c>
      <c r="I516" s="9" t="s">
        <v>875</v>
      </c>
      <c r="J516" s="3" t="s">
        <v>2032</v>
      </c>
      <c r="K516" s="13" t="s">
        <v>1166</v>
      </c>
      <c r="L516" s="14" t="s">
        <v>1167</v>
      </c>
      <c r="M516" s="17">
        <f t="shared" si="23"/>
        <v>2.9074074074074141E-2</v>
      </c>
      <c r="N516">
        <f t="shared" si="24"/>
        <v>12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1168</v>
      </c>
      <c r="H517" s="9" t="s">
        <v>86</v>
      </c>
      <c r="I517" s="9" t="s">
        <v>875</v>
      </c>
      <c r="J517" s="3" t="s">
        <v>2032</v>
      </c>
      <c r="K517" s="13" t="s">
        <v>1169</v>
      </c>
      <c r="L517" s="14" t="s">
        <v>1170</v>
      </c>
      <c r="M517" s="17">
        <f t="shared" si="23"/>
        <v>3.9039351851851922E-2</v>
      </c>
      <c r="N517">
        <f t="shared" si="24"/>
        <v>13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1171</v>
      </c>
      <c r="H518" s="9" t="s">
        <v>86</v>
      </c>
      <c r="I518" s="9" t="s">
        <v>875</v>
      </c>
      <c r="J518" s="3" t="s">
        <v>2032</v>
      </c>
      <c r="K518" s="13" t="s">
        <v>1172</v>
      </c>
      <c r="L518" s="14" t="s">
        <v>1173</v>
      </c>
      <c r="M518" s="17">
        <f t="shared" si="23"/>
        <v>3.5057870370370448E-2</v>
      </c>
      <c r="N518">
        <f t="shared" si="24"/>
        <v>13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1174</v>
      </c>
      <c r="H519" s="9" t="s">
        <v>86</v>
      </c>
      <c r="I519" s="9" t="s">
        <v>875</v>
      </c>
      <c r="J519" s="3" t="s">
        <v>2032</v>
      </c>
      <c r="K519" s="13" t="s">
        <v>1175</v>
      </c>
      <c r="L519" s="14" t="s">
        <v>1176</v>
      </c>
      <c r="M519" s="17">
        <f t="shared" si="23"/>
        <v>3.6574074074074092E-2</v>
      </c>
      <c r="N519">
        <f t="shared" si="24"/>
        <v>13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1177</v>
      </c>
      <c r="H520" s="9" t="s">
        <v>86</v>
      </c>
      <c r="I520" s="9" t="s">
        <v>875</v>
      </c>
      <c r="J520" s="3" t="s">
        <v>2032</v>
      </c>
      <c r="K520" s="13" t="s">
        <v>1178</v>
      </c>
      <c r="L520" s="14" t="s">
        <v>1179</v>
      </c>
      <c r="M520" s="17">
        <f t="shared" si="23"/>
        <v>1.9733796296296235E-2</v>
      </c>
      <c r="N520">
        <f t="shared" si="24"/>
        <v>14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1180</v>
      </c>
      <c r="H521" s="9" t="s">
        <v>86</v>
      </c>
      <c r="I521" s="9" t="s">
        <v>875</v>
      </c>
      <c r="J521" s="3" t="s">
        <v>2032</v>
      </c>
      <c r="K521" s="13" t="s">
        <v>1181</v>
      </c>
      <c r="L521" s="14" t="s">
        <v>1182</v>
      </c>
      <c r="M521" s="17">
        <f t="shared" si="23"/>
        <v>2.6226851851851918E-2</v>
      </c>
      <c r="N521">
        <f t="shared" si="24"/>
        <v>15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1183</v>
      </c>
      <c r="H522" s="9" t="s">
        <v>86</v>
      </c>
      <c r="I522" s="9" t="s">
        <v>875</v>
      </c>
      <c r="J522" s="3" t="s">
        <v>2032</v>
      </c>
      <c r="K522" s="13" t="s">
        <v>1184</v>
      </c>
      <c r="L522" s="14" t="s">
        <v>1185</v>
      </c>
      <c r="M522" s="17">
        <f t="shared" si="23"/>
        <v>3.5358796296296346E-2</v>
      </c>
      <c r="N522">
        <f t="shared" si="24"/>
        <v>15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1562</v>
      </c>
      <c r="H523" s="9" t="s">
        <v>86</v>
      </c>
      <c r="I523" s="9" t="s">
        <v>1275</v>
      </c>
      <c r="J523" s="3" t="s">
        <v>2032</v>
      </c>
      <c r="K523" s="13" t="s">
        <v>1563</v>
      </c>
      <c r="L523" s="14" t="s">
        <v>1564</v>
      </c>
      <c r="M523" s="17">
        <f t="shared" si="23"/>
        <v>2.1481481481481435E-2</v>
      </c>
      <c r="N523">
        <f t="shared" si="24"/>
        <v>10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1565</v>
      </c>
      <c r="H524" s="9" t="s">
        <v>86</v>
      </c>
      <c r="I524" s="9" t="s">
        <v>1275</v>
      </c>
      <c r="J524" s="3" t="s">
        <v>2032</v>
      </c>
      <c r="K524" s="13" t="s">
        <v>1566</v>
      </c>
      <c r="L524" s="14" t="s">
        <v>1567</v>
      </c>
      <c r="M524" s="17">
        <f t="shared" si="23"/>
        <v>3.4490740740740711E-2</v>
      </c>
      <c r="N524">
        <f t="shared" si="24"/>
        <v>10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1568</v>
      </c>
      <c r="H525" s="9" t="s">
        <v>86</v>
      </c>
      <c r="I525" s="9" t="s">
        <v>1275</v>
      </c>
      <c r="J525" s="3" t="s">
        <v>2032</v>
      </c>
      <c r="K525" s="13" t="s">
        <v>1569</v>
      </c>
      <c r="L525" s="14" t="s">
        <v>1570</v>
      </c>
      <c r="M525" s="17">
        <f t="shared" si="23"/>
        <v>6.0937499999999978E-2</v>
      </c>
      <c r="N525">
        <f t="shared" si="24"/>
        <v>11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1571</v>
      </c>
      <c r="H526" s="9" t="s">
        <v>86</v>
      </c>
      <c r="I526" s="9" t="s">
        <v>1275</v>
      </c>
      <c r="J526" s="3" t="s">
        <v>2032</v>
      </c>
      <c r="K526" s="13" t="s">
        <v>1572</v>
      </c>
      <c r="L526" s="14" t="s">
        <v>1573</v>
      </c>
      <c r="M526" s="17">
        <f t="shared" si="23"/>
        <v>6.9097222222222254E-2</v>
      </c>
      <c r="N526">
        <f t="shared" si="24"/>
        <v>12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1574</v>
      </c>
      <c r="H527" s="9" t="s">
        <v>86</v>
      </c>
      <c r="I527" s="9" t="s">
        <v>1275</v>
      </c>
      <c r="J527" s="3" t="s">
        <v>2032</v>
      </c>
      <c r="K527" s="13" t="s">
        <v>1575</v>
      </c>
      <c r="L527" s="14" t="s">
        <v>1576</v>
      </c>
      <c r="M527" s="17">
        <f t="shared" si="23"/>
        <v>5.7615740740740717E-2</v>
      </c>
      <c r="N527">
        <f t="shared" si="24"/>
        <v>12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1577</v>
      </c>
      <c r="H528" s="9" t="s">
        <v>86</v>
      </c>
      <c r="I528" s="9" t="s">
        <v>1275</v>
      </c>
      <c r="J528" s="3" t="s">
        <v>2032</v>
      </c>
      <c r="K528" s="13" t="s">
        <v>1578</v>
      </c>
      <c r="L528" s="14" t="s">
        <v>1579</v>
      </c>
      <c r="M528" s="17">
        <f t="shared" si="23"/>
        <v>4.946759259259248E-2</v>
      </c>
      <c r="N528">
        <f t="shared" si="24"/>
        <v>13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1860</v>
      </c>
      <c r="H529" s="9" t="s">
        <v>86</v>
      </c>
      <c r="I529" s="9" t="s">
        <v>1680</v>
      </c>
      <c r="J529" s="3" t="s">
        <v>2032</v>
      </c>
      <c r="K529" s="13" t="s">
        <v>1861</v>
      </c>
      <c r="L529" s="14" t="s">
        <v>1862</v>
      </c>
      <c r="M529" s="17">
        <f t="shared" si="23"/>
        <v>1.5173611111111124E-2</v>
      </c>
      <c r="N529">
        <f t="shared" si="24"/>
        <v>3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1863</v>
      </c>
      <c r="H530" s="9" t="s">
        <v>86</v>
      </c>
      <c r="I530" s="9" t="s">
        <v>1680</v>
      </c>
      <c r="J530" s="3" t="s">
        <v>2032</v>
      </c>
      <c r="K530" s="13" t="s">
        <v>1864</v>
      </c>
      <c r="L530" s="14" t="s">
        <v>1865</v>
      </c>
      <c r="M530" s="17">
        <f t="shared" si="23"/>
        <v>1.7175925925925928E-2</v>
      </c>
      <c r="N530">
        <f t="shared" si="24"/>
        <v>8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1866</v>
      </c>
      <c r="H531" s="9" t="s">
        <v>86</v>
      </c>
      <c r="I531" s="9" t="s">
        <v>1680</v>
      </c>
      <c r="J531" s="3" t="s">
        <v>2032</v>
      </c>
      <c r="K531" s="13" t="s">
        <v>1867</v>
      </c>
      <c r="L531" s="14" t="s">
        <v>1868</v>
      </c>
      <c r="M531" s="17">
        <f t="shared" si="23"/>
        <v>2.9027777777777763E-2</v>
      </c>
      <c r="N531">
        <f t="shared" si="24"/>
        <v>9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1869</v>
      </c>
      <c r="H532" s="9" t="s">
        <v>86</v>
      </c>
      <c r="I532" s="9" t="s">
        <v>1680</v>
      </c>
      <c r="J532" s="3" t="s">
        <v>2032</v>
      </c>
      <c r="K532" s="13" t="s">
        <v>1870</v>
      </c>
      <c r="L532" s="14" t="s">
        <v>1871</v>
      </c>
      <c r="M532" s="17">
        <f t="shared" si="23"/>
        <v>3.284722222222225E-2</v>
      </c>
      <c r="N532">
        <f t="shared" si="24"/>
        <v>9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1872</v>
      </c>
      <c r="H533" s="9" t="s">
        <v>86</v>
      </c>
      <c r="I533" s="9" t="s">
        <v>1680</v>
      </c>
      <c r="J533" s="3" t="s">
        <v>2032</v>
      </c>
      <c r="K533" s="13" t="s">
        <v>1873</v>
      </c>
      <c r="L533" s="14" t="s">
        <v>1874</v>
      </c>
      <c r="M533" s="17">
        <f t="shared" si="23"/>
        <v>2.2060185185185155E-2</v>
      </c>
      <c r="N533">
        <f t="shared" si="24"/>
        <v>12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1875</v>
      </c>
      <c r="H534" s="9" t="s">
        <v>86</v>
      </c>
      <c r="I534" s="9" t="s">
        <v>1680</v>
      </c>
      <c r="J534" s="3" t="s">
        <v>2032</v>
      </c>
      <c r="K534" s="13" t="s">
        <v>1876</v>
      </c>
      <c r="L534" s="14" t="s">
        <v>1877</v>
      </c>
      <c r="M534" s="17">
        <f t="shared" si="23"/>
        <v>1.8287037037036935E-2</v>
      </c>
      <c r="N534">
        <f t="shared" si="24"/>
        <v>13</v>
      </c>
    </row>
    <row r="535" spans="1:14" x14ac:dyDescent="0.25">
      <c r="A535" s="11"/>
      <c r="B535" s="12"/>
      <c r="C535" s="9" t="s">
        <v>334</v>
      </c>
      <c r="D535" s="9" t="s">
        <v>335</v>
      </c>
      <c r="E535" s="9" t="s">
        <v>335</v>
      </c>
      <c r="F535" s="9" t="s">
        <v>15</v>
      </c>
      <c r="G535" s="10" t="s">
        <v>12</v>
      </c>
      <c r="H535" s="5"/>
      <c r="I535" s="5"/>
      <c r="J535" s="6"/>
      <c r="K535" s="7"/>
      <c r="L535" s="8"/>
    </row>
    <row r="536" spans="1:14" x14ac:dyDescent="0.25">
      <c r="A536" s="11"/>
      <c r="B536" s="12"/>
      <c r="C536" s="12"/>
      <c r="D536" s="12"/>
      <c r="E536" s="12"/>
      <c r="F536" s="12"/>
      <c r="G536" s="9" t="s">
        <v>336</v>
      </c>
      <c r="H536" s="9" t="s">
        <v>86</v>
      </c>
      <c r="I536" s="9" t="s">
        <v>18</v>
      </c>
      <c r="J536" s="3" t="s">
        <v>2032</v>
      </c>
      <c r="K536" s="13" t="s">
        <v>337</v>
      </c>
      <c r="L536" s="14" t="s">
        <v>338</v>
      </c>
      <c r="M536" s="17">
        <f t="shared" si="23"/>
        <v>3.1064814814814823E-2</v>
      </c>
      <c r="N536">
        <f t="shared" si="24"/>
        <v>14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684</v>
      </c>
      <c r="H537" s="9" t="s">
        <v>86</v>
      </c>
      <c r="I537" s="9" t="s">
        <v>452</v>
      </c>
      <c r="J537" s="3" t="s">
        <v>2032</v>
      </c>
      <c r="K537" s="13" t="s">
        <v>685</v>
      </c>
      <c r="L537" s="14" t="s">
        <v>686</v>
      </c>
      <c r="M537" s="17">
        <f t="shared" si="23"/>
        <v>2.6539351851851856E-2</v>
      </c>
      <c r="N537">
        <f t="shared" si="24"/>
        <v>13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1186</v>
      </c>
      <c r="H538" s="9" t="s">
        <v>86</v>
      </c>
      <c r="I538" s="9" t="s">
        <v>875</v>
      </c>
      <c r="J538" s="3" t="s">
        <v>2032</v>
      </c>
      <c r="K538" s="13" t="s">
        <v>1187</v>
      </c>
      <c r="L538" s="14" t="s">
        <v>1188</v>
      </c>
      <c r="M538" s="17">
        <f t="shared" si="23"/>
        <v>1.9490740740740753E-2</v>
      </c>
      <c r="N538">
        <f t="shared" si="24"/>
        <v>10</v>
      </c>
    </row>
    <row r="539" spans="1:14" x14ac:dyDescent="0.25">
      <c r="A539" s="11"/>
      <c r="B539" s="12"/>
      <c r="C539" s="9" t="s">
        <v>149</v>
      </c>
      <c r="D539" s="9" t="s">
        <v>150</v>
      </c>
      <c r="E539" s="9" t="s">
        <v>150</v>
      </c>
      <c r="F539" s="9" t="s">
        <v>15</v>
      </c>
      <c r="G539" s="10" t="s">
        <v>12</v>
      </c>
      <c r="H539" s="5"/>
      <c r="I539" s="5"/>
      <c r="J539" s="6"/>
      <c r="K539" s="7"/>
      <c r="L539" s="8"/>
    </row>
    <row r="540" spans="1:14" x14ac:dyDescent="0.25">
      <c r="A540" s="11"/>
      <c r="B540" s="12"/>
      <c r="C540" s="12"/>
      <c r="D540" s="12"/>
      <c r="E540" s="12"/>
      <c r="F540" s="12"/>
      <c r="G540" s="9" t="s">
        <v>339</v>
      </c>
      <c r="H540" s="9" t="s">
        <v>86</v>
      </c>
      <c r="I540" s="9" t="s">
        <v>18</v>
      </c>
      <c r="J540" s="3" t="s">
        <v>2032</v>
      </c>
      <c r="K540" s="13" t="s">
        <v>340</v>
      </c>
      <c r="L540" s="14" t="s">
        <v>341</v>
      </c>
      <c r="M540" s="17">
        <f t="shared" si="23"/>
        <v>1.4641203703703753E-2</v>
      </c>
      <c r="N540">
        <f t="shared" si="24"/>
        <v>8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687</v>
      </c>
      <c r="H541" s="9" t="s">
        <v>86</v>
      </c>
      <c r="I541" s="9" t="s">
        <v>452</v>
      </c>
      <c r="J541" s="3" t="s">
        <v>2032</v>
      </c>
      <c r="K541" s="13" t="s">
        <v>688</v>
      </c>
      <c r="L541" s="14" t="s">
        <v>689</v>
      </c>
      <c r="M541" s="17">
        <f t="shared" si="23"/>
        <v>2.6921296296296249E-2</v>
      </c>
      <c r="N541">
        <f t="shared" si="24"/>
        <v>9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690</v>
      </c>
      <c r="H542" s="9" t="s">
        <v>86</v>
      </c>
      <c r="I542" s="9" t="s">
        <v>452</v>
      </c>
      <c r="J542" s="3" t="s">
        <v>2032</v>
      </c>
      <c r="K542" s="13" t="s">
        <v>691</v>
      </c>
      <c r="L542" s="14" t="s">
        <v>692</v>
      </c>
      <c r="M542" s="17">
        <f t="shared" si="23"/>
        <v>2.0636574074074154E-2</v>
      </c>
      <c r="N542">
        <f t="shared" si="24"/>
        <v>14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1189</v>
      </c>
      <c r="H543" s="9" t="s">
        <v>86</v>
      </c>
      <c r="I543" s="9" t="s">
        <v>875</v>
      </c>
      <c r="J543" s="3" t="s">
        <v>2032</v>
      </c>
      <c r="K543" s="13" t="s">
        <v>1190</v>
      </c>
      <c r="L543" s="14" t="s">
        <v>1191</v>
      </c>
      <c r="M543" s="17">
        <f t="shared" si="23"/>
        <v>2.3414351851851867E-2</v>
      </c>
      <c r="N543">
        <f t="shared" si="24"/>
        <v>10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1192</v>
      </c>
      <c r="H544" s="9" t="s">
        <v>86</v>
      </c>
      <c r="I544" s="9" t="s">
        <v>875</v>
      </c>
      <c r="J544" s="3" t="s">
        <v>2032</v>
      </c>
      <c r="K544" s="13" t="s">
        <v>1193</v>
      </c>
      <c r="L544" s="14" t="s">
        <v>1194</v>
      </c>
      <c r="M544" s="17">
        <f t="shared" si="23"/>
        <v>3.8414351851851825E-2</v>
      </c>
      <c r="N544">
        <f t="shared" si="24"/>
        <v>11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1195</v>
      </c>
      <c r="H545" s="9" t="s">
        <v>86</v>
      </c>
      <c r="I545" s="9" t="s">
        <v>875</v>
      </c>
      <c r="J545" s="3" t="s">
        <v>2032</v>
      </c>
      <c r="K545" s="13" t="s">
        <v>1196</v>
      </c>
      <c r="L545" s="14" t="s">
        <v>1197</v>
      </c>
      <c r="M545" s="17">
        <f t="shared" si="23"/>
        <v>2.951388888888884E-2</v>
      </c>
      <c r="N545">
        <f t="shared" si="24"/>
        <v>14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1580</v>
      </c>
      <c r="H546" s="9" t="s">
        <v>86</v>
      </c>
      <c r="I546" s="9" t="s">
        <v>1275</v>
      </c>
      <c r="J546" s="3" t="s">
        <v>2032</v>
      </c>
      <c r="K546" s="13" t="s">
        <v>1581</v>
      </c>
      <c r="L546" s="14" t="s">
        <v>1582</v>
      </c>
      <c r="M546" s="17">
        <f t="shared" si="23"/>
        <v>4.1076388888888926E-2</v>
      </c>
      <c r="N546">
        <f t="shared" si="24"/>
        <v>11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1583</v>
      </c>
      <c r="H547" s="9" t="s">
        <v>86</v>
      </c>
      <c r="I547" s="9" t="s">
        <v>1275</v>
      </c>
      <c r="J547" s="3" t="s">
        <v>2032</v>
      </c>
      <c r="K547" s="13" t="s">
        <v>1584</v>
      </c>
      <c r="L547" s="14" t="s">
        <v>1585</v>
      </c>
      <c r="M547" s="17">
        <f t="shared" si="23"/>
        <v>1.9872685185185257E-2</v>
      </c>
      <c r="N547">
        <f t="shared" si="24"/>
        <v>19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1878</v>
      </c>
      <c r="H548" s="9" t="s">
        <v>86</v>
      </c>
      <c r="I548" s="9" t="s">
        <v>1680</v>
      </c>
      <c r="J548" s="3" t="s">
        <v>2032</v>
      </c>
      <c r="K548" s="13" t="s">
        <v>1879</v>
      </c>
      <c r="L548" s="14" t="s">
        <v>1880</v>
      </c>
      <c r="M548" s="17">
        <f t="shared" si="23"/>
        <v>2.0347222222222183E-2</v>
      </c>
      <c r="N548">
        <f t="shared" si="24"/>
        <v>11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1949</v>
      </c>
      <c r="H549" s="9" t="s">
        <v>86</v>
      </c>
      <c r="I549" s="9" t="s">
        <v>1943</v>
      </c>
      <c r="J549" s="3" t="s">
        <v>2032</v>
      </c>
      <c r="K549" s="13" t="s">
        <v>1950</v>
      </c>
      <c r="L549" s="14" t="s">
        <v>1951</v>
      </c>
      <c r="M549" s="17">
        <f t="shared" si="23"/>
        <v>1.2280092592592551E-2</v>
      </c>
      <c r="N549">
        <f t="shared" si="24"/>
        <v>8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2010</v>
      </c>
      <c r="H550" s="9" t="s">
        <v>86</v>
      </c>
      <c r="I550" s="9" t="s">
        <v>1989</v>
      </c>
      <c r="J550" s="3" t="s">
        <v>2032</v>
      </c>
      <c r="K550" s="13" t="s">
        <v>2011</v>
      </c>
      <c r="L550" s="14" t="s">
        <v>2012</v>
      </c>
      <c r="M550" s="17">
        <f t="shared" si="23"/>
        <v>1.9224537037037082E-2</v>
      </c>
      <c r="N550">
        <f t="shared" si="24"/>
        <v>7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2013</v>
      </c>
      <c r="H551" s="9" t="s">
        <v>86</v>
      </c>
      <c r="I551" s="9" t="s">
        <v>1989</v>
      </c>
      <c r="J551" s="3" t="s">
        <v>2032</v>
      </c>
      <c r="K551" s="13" t="s">
        <v>2014</v>
      </c>
      <c r="L551" s="14" t="s">
        <v>2015</v>
      </c>
      <c r="M551" s="17">
        <f t="shared" si="23"/>
        <v>2.3587962962962949E-2</v>
      </c>
      <c r="N551">
        <f t="shared" si="24"/>
        <v>15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2016</v>
      </c>
      <c r="H552" s="9" t="s">
        <v>86</v>
      </c>
      <c r="I552" s="9" t="s">
        <v>1989</v>
      </c>
      <c r="J552" s="3" t="s">
        <v>2032</v>
      </c>
      <c r="K552" s="13" t="s">
        <v>2017</v>
      </c>
      <c r="L552" s="14" t="s">
        <v>2018</v>
      </c>
      <c r="M552" s="17">
        <f t="shared" si="23"/>
        <v>2.0312500000000067E-2</v>
      </c>
      <c r="N552">
        <f t="shared" si="24"/>
        <v>16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2019</v>
      </c>
      <c r="H553" s="9" t="s">
        <v>86</v>
      </c>
      <c r="I553" s="9" t="s">
        <v>1989</v>
      </c>
      <c r="J553" s="3" t="s">
        <v>2032</v>
      </c>
      <c r="K553" s="13" t="s">
        <v>2020</v>
      </c>
      <c r="L553" s="14" t="s">
        <v>2021</v>
      </c>
      <c r="M553" s="17">
        <f t="shared" si="23"/>
        <v>2.6886574074074132E-2</v>
      </c>
      <c r="N553">
        <f t="shared" si="24"/>
        <v>19</v>
      </c>
    </row>
    <row r="554" spans="1:14" x14ac:dyDescent="0.25">
      <c r="A554" s="11"/>
      <c r="B554" s="12"/>
      <c r="C554" s="9" t="s">
        <v>38</v>
      </c>
      <c r="D554" s="9" t="s">
        <v>39</v>
      </c>
      <c r="E554" s="10" t="s">
        <v>12</v>
      </c>
      <c r="F554" s="5"/>
      <c r="G554" s="5"/>
      <c r="H554" s="5"/>
      <c r="I554" s="5"/>
      <c r="J554" s="6"/>
      <c r="K554" s="7"/>
      <c r="L554" s="8"/>
    </row>
    <row r="555" spans="1:14" x14ac:dyDescent="0.25">
      <c r="A555" s="11"/>
      <c r="B555" s="12"/>
      <c r="C555" s="12"/>
      <c r="D555" s="12"/>
      <c r="E555" s="9" t="s">
        <v>39</v>
      </c>
      <c r="F555" s="9" t="s">
        <v>15</v>
      </c>
      <c r="G555" s="10" t="s">
        <v>12</v>
      </c>
      <c r="H555" s="5"/>
      <c r="I555" s="5"/>
      <c r="J555" s="6"/>
      <c r="K555" s="7"/>
      <c r="L555" s="8"/>
    </row>
    <row r="556" spans="1:14" x14ac:dyDescent="0.25">
      <c r="A556" s="11"/>
      <c r="B556" s="12"/>
      <c r="C556" s="12"/>
      <c r="D556" s="12"/>
      <c r="E556" s="12"/>
      <c r="F556" s="12"/>
      <c r="G556" s="9" t="s">
        <v>693</v>
      </c>
      <c r="H556" s="9" t="s">
        <v>86</v>
      </c>
      <c r="I556" s="9" t="s">
        <v>452</v>
      </c>
      <c r="J556" s="3" t="s">
        <v>2032</v>
      </c>
      <c r="K556" s="19" t="s">
        <v>694</v>
      </c>
      <c r="L556" s="20" t="s">
        <v>695</v>
      </c>
      <c r="M556" s="21">
        <f t="shared" si="23"/>
        <v>9.6412037037037004E-3</v>
      </c>
      <c r="N556" s="22">
        <v>0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696</v>
      </c>
      <c r="H557" s="9" t="s">
        <v>86</v>
      </c>
      <c r="I557" s="9" t="s">
        <v>452</v>
      </c>
      <c r="J557" s="3" t="s">
        <v>2032</v>
      </c>
      <c r="K557" s="13" t="s">
        <v>697</v>
      </c>
      <c r="L557" s="14" t="s">
        <v>698</v>
      </c>
      <c r="M557" s="17">
        <f t="shared" si="23"/>
        <v>1.5995370370370354E-2</v>
      </c>
      <c r="N557">
        <f t="shared" si="24"/>
        <v>6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1586</v>
      </c>
      <c r="H558" s="9" t="s">
        <v>86</v>
      </c>
      <c r="I558" s="9" t="s">
        <v>1275</v>
      </c>
      <c r="J558" s="3" t="s">
        <v>2032</v>
      </c>
      <c r="K558" s="13" t="s">
        <v>1587</v>
      </c>
      <c r="L558" s="14" t="s">
        <v>1588</v>
      </c>
      <c r="M558" s="17">
        <f t="shared" si="23"/>
        <v>1.3692129629629624E-2</v>
      </c>
      <c r="N558">
        <f t="shared" si="24"/>
        <v>3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1589</v>
      </c>
      <c r="H559" s="9" t="s">
        <v>86</v>
      </c>
      <c r="I559" s="9" t="s">
        <v>1275</v>
      </c>
      <c r="J559" s="3" t="s">
        <v>2032</v>
      </c>
      <c r="K559" s="13" t="s">
        <v>1590</v>
      </c>
      <c r="L559" s="14" t="s">
        <v>1591</v>
      </c>
      <c r="M559" s="17">
        <f t="shared" si="23"/>
        <v>2.0231481481481517E-2</v>
      </c>
      <c r="N559">
        <f t="shared" si="24"/>
        <v>7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1592</v>
      </c>
      <c r="H560" s="9" t="s">
        <v>86</v>
      </c>
      <c r="I560" s="9" t="s">
        <v>1275</v>
      </c>
      <c r="J560" s="3" t="s">
        <v>2032</v>
      </c>
      <c r="K560" s="13" t="s">
        <v>1593</v>
      </c>
      <c r="L560" s="14" t="s">
        <v>1594</v>
      </c>
      <c r="M560" s="17">
        <f t="shared" si="23"/>
        <v>3.0833333333333379E-2</v>
      </c>
      <c r="N560">
        <f t="shared" si="24"/>
        <v>11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1881</v>
      </c>
      <c r="H561" s="9" t="s">
        <v>86</v>
      </c>
      <c r="I561" s="9" t="s">
        <v>1680</v>
      </c>
      <c r="J561" s="3" t="s">
        <v>2032</v>
      </c>
      <c r="K561" s="13" t="s">
        <v>1882</v>
      </c>
      <c r="L561" s="14" t="s">
        <v>1883</v>
      </c>
      <c r="M561" s="17">
        <f t="shared" si="23"/>
        <v>1.2430555555555556E-2</v>
      </c>
      <c r="N561">
        <f t="shared" si="24"/>
        <v>2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1952</v>
      </c>
      <c r="H562" s="9" t="s">
        <v>86</v>
      </c>
      <c r="I562" s="9" t="s">
        <v>1943</v>
      </c>
      <c r="J562" s="3" t="s">
        <v>2032</v>
      </c>
      <c r="K562" s="13" t="s">
        <v>1953</v>
      </c>
      <c r="L562" s="14" t="s">
        <v>1954</v>
      </c>
      <c r="M562" s="17">
        <f t="shared" si="23"/>
        <v>1.3391203703703725E-2</v>
      </c>
      <c r="N562">
        <f t="shared" si="24"/>
        <v>11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1955</v>
      </c>
      <c r="H563" s="9" t="s">
        <v>86</v>
      </c>
      <c r="I563" s="9" t="s">
        <v>1943</v>
      </c>
      <c r="J563" s="3" t="s">
        <v>2032</v>
      </c>
      <c r="K563" s="13" t="s">
        <v>1956</v>
      </c>
      <c r="L563" s="14" t="s">
        <v>1957</v>
      </c>
      <c r="M563" s="17">
        <f t="shared" si="23"/>
        <v>1.7824074074074048E-2</v>
      </c>
      <c r="N563">
        <f t="shared" si="24"/>
        <v>12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2022</v>
      </c>
      <c r="H564" s="9" t="s">
        <v>86</v>
      </c>
      <c r="I564" s="9" t="s">
        <v>1989</v>
      </c>
      <c r="J564" s="3" t="s">
        <v>2032</v>
      </c>
      <c r="K564" s="13" t="s">
        <v>2023</v>
      </c>
      <c r="L564" s="14" t="s">
        <v>2024</v>
      </c>
      <c r="M564" s="17">
        <f t="shared" si="23"/>
        <v>1.5289351851851818E-2</v>
      </c>
      <c r="N564">
        <f t="shared" si="24"/>
        <v>7</v>
      </c>
    </row>
    <row r="565" spans="1:14" x14ac:dyDescent="0.25">
      <c r="A565" s="11"/>
      <c r="B565" s="12"/>
      <c r="C565" s="12"/>
      <c r="D565" s="12"/>
      <c r="E565" s="9" t="s">
        <v>160</v>
      </c>
      <c r="F565" s="9" t="s">
        <v>15</v>
      </c>
      <c r="G565" s="10" t="s">
        <v>12</v>
      </c>
      <c r="H565" s="5"/>
      <c r="I565" s="5"/>
      <c r="J565" s="6"/>
      <c r="K565" s="7"/>
      <c r="L565" s="8"/>
    </row>
    <row r="566" spans="1:14" x14ac:dyDescent="0.25">
      <c r="A566" s="11"/>
      <c r="B566" s="12"/>
      <c r="C566" s="12"/>
      <c r="D566" s="12"/>
      <c r="E566" s="12"/>
      <c r="F566" s="12"/>
      <c r="G566" s="9" t="s">
        <v>342</v>
      </c>
      <c r="H566" s="9" t="s">
        <v>86</v>
      </c>
      <c r="I566" s="9" t="s">
        <v>18</v>
      </c>
      <c r="J566" s="3" t="s">
        <v>2032</v>
      </c>
      <c r="K566" s="19" t="s">
        <v>343</v>
      </c>
      <c r="L566" s="20" t="s">
        <v>344</v>
      </c>
      <c r="M566" s="21">
        <f t="shared" si="23"/>
        <v>1.3761574074074079E-2</v>
      </c>
      <c r="N566" s="22">
        <v>0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345</v>
      </c>
      <c r="H567" s="9" t="s">
        <v>86</v>
      </c>
      <c r="I567" s="9" t="s">
        <v>18</v>
      </c>
      <c r="J567" s="3" t="s">
        <v>2032</v>
      </c>
      <c r="K567" s="13" t="s">
        <v>346</v>
      </c>
      <c r="L567" s="14" t="s">
        <v>347</v>
      </c>
      <c r="M567" s="17">
        <f t="shared" si="23"/>
        <v>1.3645833333333357E-2</v>
      </c>
      <c r="N567">
        <f t="shared" si="24"/>
        <v>17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699</v>
      </c>
      <c r="H568" s="9" t="s">
        <v>86</v>
      </c>
      <c r="I568" s="9" t="s">
        <v>452</v>
      </c>
      <c r="J568" s="3" t="s">
        <v>2032</v>
      </c>
      <c r="K568" s="19" t="s">
        <v>700</v>
      </c>
      <c r="L568" s="20" t="s">
        <v>701</v>
      </c>
      <c r="M568" s="21">
        <f t="shared" si="23"/>
        <v>1.396990740740741E-2</v>
      </c>
      <c r="N568" s="22">
        <v>0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702</v>
      </c>
      <c r="H569" s="9" t="s">
        <v>86</v>
      </c>
      <c r="I569" s="9" t="s">
        <v>452</v>
      </c>
      <c r="J569" s="3" t="s">
        <v>2032</v>
      </c>
      <c r="K569" s="13" t="s">
        <v>703</v>
      </c>
      <c r="L569" s="14" t="s">
        <v>704</v>
      </c>
      <c r="M569" s="17">
        <f t="shared" si="23"/>
        <v>2.6840277777777755E-2</v>
      </c>
      <c r="N569">
        <f t="shared" si="24"/>
        <v>12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1198</v>
      </c>
      <c r="H570" s="9" t="s">
        <v>86</v>
      </c>
      <c r="I570" s="9" t="s">
        <v>875</v>
      </c>
      <c r="J570" s="3" t="s">
        <v>2032</v>
      </c>
      <c r="K570" s="19" t="s">
        <v>1199</v>
      </c>
      <c r="L570" s="20" t="s">
        <v>1200</v>
      </c>
      <c r="M570" s="21">
        <f t="shared" si="23"/>
        <v>1.1504629629629629E-2</v>
      </c>
      <c r="N570" s="22">
        <v>0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1201</v>
      </c>
      <c r="H571" s="9" t="s">
        <v>86</v>
      </c>
      <c r="I571" s="9" t="s">
        <v>875</v>
      </c>
      <c r="J571" s="3" t="s">
        <v>2032</v>
      </c>
      <c r="K571" s="13" t="s">
        <v>1202</v>
      </c>
      <c r="L571" s="14" t="s">
        <v>1203</v>
      </c>
      <c r="M571" s="17">
        <f t="shared" si="23"/>
        <v>1.3425925925925897E-2</v>
      </c>
      <c r="N571">
        <f t="shared" si="24"/>
        <v>7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1204</v>
      </c>
      <c r="H572" s="9" t="s">
        <v>86</v>
      </c>
      <c r="I572" s="9" t="s">
        <v>875</v>
      </c>
      <c r="J572" s="3" t="s">
        <v>2032</v>
      </c>
      <c r="K572" s="13" t="s">
        <v>1205</v>
      </c>
      <c r="L572" s="14" t="s">
        <v>1206</v>
      </c>
      <c r="M572" s="17">
        <f t="shared" si="23"/>
        <v>2.8379629629629644E-2</v>
      </c>
      <c r="N572">
        <f t="shared" si="24"/>
        <v>11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1207</v>
      </c>
      <c r="H573" s="9" t="s">
        <v>86</v>
      </c>
      <c r="I573" s="9" t="s">
        <v>875</v>
      </c>
      <c r="J573" s="3" t="s">
        <v>2032</v>
      </c>
      <c r="K573" s="13" t="s">
        <v>1208</v>
      </c>
      <c r="L573" s="14" t="s">
        <v>1209</v>
      </c>
      <c r="M573" s="17">
        <f t="shared" si="23"/>
        <v>1.3194444444444509E-2</v>
      </c>
      <c r="N573">
        <f t="shared" si="24"/>
        <v>17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1595</v>
      </c>
      <c r="H574" s="9" t="s">
        <v>86</v>
      </c>
      <c r="I574" s="9" t="s">
        <v>1275</v>
      </c>
      <c r="J574" s="3" t="s">
        <v>2032</v>
      </c>
      <c r="K574" s="19" t="s">
        <v>1596</v>
      </c>
      <c r="L574" s="20" t="s">
        <v>1597</v>
      </c>
      <c r="M574" s="21">
        <f t="shared" si="23"/>
        <v>1.396990740740741E-2</v>
      </c>
      <c r="N574" s="22">
        <v>0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1598</v>
      </c>
      <c r="H575" s="9" t="s">
        <v>86</v>
      </c>
      <c r="I575" s="9" t="s">
        <v>1275</v>
      </c>
      <c r="J575" s="3" t="s">
        <v>2032</v>
      </c>
      <c r="K575" s="13" t="s">
        <v>1599</v>
      </c>
      <c r="L575" s="14" t="s">
        <v>1600</v>
      </c>
      <c r="M575" s="17">
        <f t="shared" si="23"/>
        <v>1.3587962962962996E-2</v>
      </c>
      <c r="N575">
        <f t="shared" si="24"/>
        <v>6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1884</v>
      </c>
      <c r="H576" s="9" t="s">
        <v>86</v>
      </c>
      <c r="I576" s="9" t="s">
        <v>1680</v>
      </c>
      <c r="J576" s="3" t="s">
        <v>2032</v>
      </c>
      <c r="K576" s="13" t="s">
        <v>1885</v>
      </c>
      <c r="L576" s="14" t="s">
        <v>1886</v>
      </c>
      <c r="M576" s="17">
        <f t="shared" si="23"/>
        <v>1.1712962962962953E-2</v>
      </c>
      <c r="N576">
        <f t="shared" si="24"/>
        <v>2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1958</v>
      </c>
      <c r="H577" s="9" t="s">
        <v>86</v>
      </c>
      <c r="I577" s="9" t="s">
        <v>1943</v>
      </c>
      <c r="J577" s="3" t="s">
        <v>2032</v>
      </c>
      <c r="K577" s="13" t="s">
        <v>1959</v>
      </c>
      <c r="L577" s="14" t="s">
        <v>1960</v>
      </c>
      <c r="M577" s="17">
        <f t="shared" si="23"/>
        <v>1.3171296296296306E-2</v>
      </c>
      <c r="N577">
        <f t="shared" si="24"/>
        <v>1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2025</v>
      </c>
      <c r="H578" s="9" t="s">
        <v>86</v>
      </c>
      <c r="I578" s="9" t="s">
        <v>1989</v>
      </c>
      <c r="J578" s="3" t="s">
        <v>2032</v>
      </c>
      <c r="K578" s="13" t="s">
        <v>2026</v>
      </c>
      <c r="L578" s="14" t="s">
        <v>2027</v>
      </c>
      <c r="M578" s="17">
        <f t="shared" si="23"/>
        <v>1.2488425925926028E-2</v>
      </c>
      <c r="N578">
        <f t="shared" si="24"/>
        <v>20</v>
      </c>
    </row>
    <row r="579" spans="1:14" x14ac:dyDescent="0.25">
      <c r="A579" s="11"/>
      <c r="B579" s="12"/>
      <c r="C579" s="9" t="s">
        <v>1210</v>
      </c>
      <c r="D579" s="9" t="s">
        <v>1211</v>
      </c>
      <c r="E579" s="9" t="s">
        <v>1211</v>
      </c>
      <c r="F579" s="9" t="s">
        <v>15</v>
      </c>
      <c r="G579" s="10" t="s">
        <v>12</v>
      </c>
      <c r="H579" s="5"/>
      <c r="I579" s="5"/>
      <c r="J579" s="6"/>
      <c r="K579" s="7"/>
      <c r="L579" s="8"/>
    </row>
    <row r="580" spans="1:14" x14ac:dyDescent="0.25">
      <c r="A580" s="11"/>
      <c r="B580" s="12"/>
      <c r="C580" s="12"/>
      <c r="D580" s="12"/>
      <c r="E580" s="12"/>
      <c r="F580" s="12"/>
      <c r="G580" s="9" t="s">
        <v>1212</v>
      </c>
      <c r="H580" s="9" t="s">
        <v>86</v>
      </c>
      <c r="I580" s="9" t="s">
        <v>875</v>
      </c>
      <c r="J580" s="3" t="s">
        <v>2032</v>
      </c>
      <c r="K580" s="13" t="s">
        <v>1213</v>
      </c>
      <c r="L580" s="14" t="s">
        <v>1214</v>
      </c>
      <c r="M580" s="17">
        <f t="shared" ref="M580:M642" si="25">L580-K580</f>
        <v>1.917824074074076E-2</v>
      </c>
      <c r="N580">
        <f t="shared" ref="N580:N642" si="26">HOUR(K580)</f>
        <v>4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1215</v>
      </c>
      <c r="H581" s="9" t="s">
        <v>86</v>
      </c>
      <c r="I581" s="9" t="s">
        <v>875</v>
      </c>
      <c r="J581" s="3" t="s">
        <v>2032</v>
      </c>
      <c r="K581" s="13" t="s">
        <v>1216</v>
      </c>
      <c r="L581" s="14" t="s">
        <v>1217</v>
      </c>
      <c r="M581" s="17">
        <f t="shared" si="25"/>
        <v>1.5868055555555566E-2</v>
      </c>
      <c r="N581">
        <f t="shared" si="26"/>
        <v>5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1601</v>
      </c>
      <c r="H582" s="9" t="s">
        <v>86</v>
      </c>
      <c r="I582" s="9" t="s">
        <v>1275</v>
      </c>
      <c r="J582" s="3" t="s">
        <v>2032</v>
      </c>
      <c r="K582" s="13" t="s">
        <v>1602</v>
      </c>
      <c r="L582" s="14" t="s">
        <v>1603</v>
      </c>
      <c r="M582" s="17">
        <f t="shared" si="25"/>
        <v>1.3622685185185182E-2</v>
      </c>
      <c r="N582">
        <f t="shared" si="26"/>
        <v>2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1604</v>
      </c>
      <c r="H583" s="9" t="s">
        <v>86</v>
      </c>
      <c r="I583" s="9" t="s">
        <v>1275</v>
      </c>
      <c r="J583" s="3" t="s">
        <v>2032</v>
      </c>
      <c r="K583" s="13" t="s">
        <v>1605</v>
      </c>
      <c r="L583" s="14" t="s">
        <v>1606</v>
      </c>
      <c r="M583" s="17">
        <f t="shared" si="25"/>
        <v>2.6458333333333334E-2</v>
      </c>
      <c r="N583">
        <f t="shared" si="26"/>
        <v>5</v>
      </c>
    </row>
    <row r="584" spans="1:14" x14ac:dyDescent="0.25">
      <c r="A584" s="11"/>
      <c r="B584" s="12"/>
      <c r="C584" s="9" t="s">
        <v>348</v>
      </c>
      <c r="D584" s="9" t="s">
        <v>349</v>
      </c>
      <c r="E584" s="9" t="s">
        <v>349</v>
      </c>
      <c r="F584" s="9" t="s">
        <v>15</v>
      </c>
      <c r="G584" s="10" t="s">
        <v>12</v>
      </c>
      <c r="H584" s="5"/>
      <c r="I584" s="5"/>
      <c r="J584" s="6"/>
      <c r="K584" s="7"/>
      <c r="L584" s="8"/>
    </row>
    <row r="585" spans="1:14" x14ac:dyDescent="0.25">
      <c r="A585" s="11"/>
      <c r="B585" s="12"/>
      <c r="C585" s="12"/>
      <c r="D585" s="12"/>
      <c r="E585" s="12"/>
      <c r="F585" s="12"/>
      <c r="G585" s="9" t="s">
        <v>350</v>
      </c>
      <c r="H585" s="9" t="s">
        <v>86</v>
      </c>
      <c r="I585" s="9" t="s">
        <v>18</v>
      </c>
      <c r="J585" s="3" t="s">
        <v>2032</v>
      </c>
      <c r="K585" s="13" t="s">
        <v>351</v>
      </c>
      <c r="L585" s="14" t="s">
        <v>352</v>
      </c>
      <c r="M585" s="17">
        <f t="shared" si="25"/>
        <v>1.8865740740740711E-2</v>
      </c>
      <c r="N585">
        <f t="shared" si="26"/>
        <v>4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353</v>
      </c>
      <c r="H586" s="9" t="s">
        <v>86</v>
      </c>
      <c r="I586" s="9" t="s">
        <v>18</v>
      </c>
      <c r="J586" s="3" t="s">
        <v>2032</v>
      </c>
      <c r="K586" s="13" t="s">
        <v>354</v>
      </c>
      <c r="L586" s="14" t="s">
        <v>355</v>
      </c>
      <c r="M586" s="17">
        <f t="shared" si="25"/>
        <v>1.4618055555555592E-2</v>
      </c>
      <c r="N586">
        <f t="shared" si="26"/>
        <v>5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356</v>
      </c>
      <c r="H587" s="9" t="s">
        <v>86</v>
      </c>
      <c r="I587" s="9" t="s">
        <v>18</v>
      </c>
      <c r="J587" s="3" t="s">
        <v>2032</v>
      </c>
      <c r="K587" s="13" t="s">
        <v>357</v>
      </c>
      <c r="L587" s="14" t="s">
        <v>358</v>
      </c>
      <c r="M587" s="17">
        <f t="shared" si="25"/>
        <v>1.7858796296296164E-2</v>
      </c>
      <c r="N587">
        <f t="shared" si="26"/>
        <v>15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705</v>
      </c>
      <c r="H588" s="9" t="s">
        <v>86</v>
      </c>
      <c r="I588" s="9" t="s">
        <v>452</v>
      </c>
      <c r="J588" s="3" t="s">
        <v>2032</v>
      </c>
      <c r="K588" s="13" t="s">
        <v>706</v>
      </c>
      <c r="L588" s="14" t="s">
        <v>707</v>
      </c>
      <c r="M588" s="17">
        <f t="shared" si="25"/>
        <v>2.012731481481482E-2</v>
      </c>
      <c r="N588">
        <f t="shared" si="26"/>
        <v>1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708</v>
      </c>
      <c r="H589" s="9" t="s">
        <v>86</v>
      </c>
      <c r="I589" s="9" t="s">
        <v>452</v>
      </c>
      <c r="J589" s="3" t="s">
        <v>2032</v>
      </c>
      <c r="K589" s="13" t="s">
        <v>709</v>
      </c>
      <c r="L589" s="14" t="s">
        <v>710</v>
      </c>
      <c r="M589" s="17">
        <f t="shared" si="25"/>
        <v>1.9236111111111093E-2</v>
      </c>
      <c r="N589">
        <f t="shared" si="26"/>
        <v>4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711</v>
      </c>
      <c r="H590" s="9" t="s">
        <v>86</v>
      </c>
      <c r="I590" s="9" t="s">
        <v>452</v>
      </c>
      <c r="J590" s="3" t="s">
        <v>2032</v>
      </c>
      <c r="K590" s="13" t="s">
        <v>712</v>
      </c>
      <c r="L590" s="14" t="s">
        <v>713</v>
      </c>
      <c r="M590" s="17">
        <f t="shared" si="25"/>
        <v>1.725694444444445E-2</v>
      </c>
      <c r="N590">
        <f t="shared" si="26"/>
        <v>5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714</v>
      </c>
      <c r="H591" s="9" t="s">
        <v>86</v>
      </c>
      <c r="I591" s="9" t="s">
        <v>452</v>
      </c>
      <c r="J591" s="3" t="s">
        <v>2032</v>
      </c>
      <c r="K591" s="13" t="s">
        <v>715</v>
      </c>
      <c r="L591" s="14" t="s">
        <v>716</v>
      </c>
      <c r="M591" s="17">
        <f t="shared" si="25"/>
        <v>2.2800925925925974E-2</v>
      </c>
      <c r="N591">
        <f t="shared" si="26"/>
        <v>11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717</v>
      </c>
      <c r="H592" s="9" t="s">
        <v>86</v>
      </c>
      <c r="I592" s="9" t="s">
        <v>452</v>
      </c>
      <c r="J592" s="3" t="s">
        <v>2032</v>
      </c>
      <c r="K592" s="13" t="s">
        <v>718</v>
      </c>
      <c r="L592" s="14" t="s">
        <v>719</v>
      </c>
      <c r="M592" s="17">
        <f t="shared" si="25"/>
        <v>1.8437500000000107E-2</v>
      </c>
      <c r="N592">
        <f t="shared" si="26"/>
        <v>12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720</v>
      </c>
      <c r="H593" s="9" t="s">
        <v>86</v>
      </c>
      <c r="I593" s="9" t="s">
        <v>452</v>
      </c>
      <c r="J593" s="3" t="s">
        <v>2032</v>
      </c>
      <c r="K593" s="13" t="s">
        <v>721</v>
      </c>
      <c r="L593" s="14" t="s">
        <v>722</v>
      </c>
      <c r="M593" s="17">
        <f t="shared" si="25"/>
        <v>1.534722222222229E-2</v>
      </c>
      <c r="N593">
        <f t="shared" si="26"/>
        <v>16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723</v>
      </c>
      <c r="H594" s="9" t="s">
        <v>86</v>
      </c>
      <c r="I594" s="9" t="s">
        <v>452</v>
      </c>
      <c r="J594" s="3" t="s">
        <v>2032</v>
      </c>
      <c r="K594" s="13" t="s">
        <v>724</v>
      </c>
      <c r="L594" s="14" t="s">
        <v>725</v>
      </c>
      <c r="M594" s="17">
        <f t="shared" si="25"/>
        <v>2.2743055555555447E-2</v>
      </c>
      <c r="N594">
        <f t="shared" si="26"/>
        <v>19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726</v>
      </c>
      <c r="H595" s="9" t="s">
        <v>86</v>
      </c>
      <c r="I595" s="9" t="s">
        <v>452</v>
      </c>
      <c r="J595" s="3" t="s">
        <v>2032</v>
      </c>
      <c r="K595" s="13" t="s">
        <v>727</v>
      </c>
      <c r="L595" s="14" t="s">
        <v>728</v>
      </c>
      <c r="M595" s="17">
        <f t="shared" si="25"/>
        <v>1.6076388888888848E-2</v>
      </c>
      <c r="N595">
        <f t="shared" si="26"/>
        <v>20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1218</v>
      </c>
      <c r="H596" s="9" t="s">
        <v>86</v>
      </c>
      <c r="I596" s="9" t="s">
        <v>875</v>
      </c>
      <c r="J596" s="3" t="s">
        <v>2032</v>
      </c>
      <c r="K596" s="13" t="s">
        <v>1219</v>
      </c>
      <c r="L596" s="14" t="s">
        <v>1220</v>
      </c>
      <c r="M596" s="17">
        <f t="shared" si="25"/>
        <v>1.8981481481481488E-2</v>
      </c>
      <c r="N596">
        <f t="shared" si="26"/>
        <v>3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1221</v>
      </c>
      <c r="H597" s="9" t="s">
        <v>86</v>
      </c>
      <c r="I597" s="9" t="s">
        <v>875</v>
      </c>
      <c r="J597" s="3" t="s">
        <v>2032</v>
      </c>
      <c r="K597" s="13" t="s">
        <v>1222</v>
      </c>
      <c r="L597" s="14" t="s">
        <v>1223</v>
      </c>
      <c r="M597" s="17">
        <f t="shared" si="25"/>
        <v>1.6597222222222208E-2</v>
      </c>
      <c r="N597">
        <f t="shared" si="26"/>
        <v>6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1224</v>
      </c>
      <c r="H598" s="9" t="s">
        <v>86</v>
      </c>
      <c r="I598" s="9" t="s">
        <v>875</v>
      </c>
      <c r="J598" s="3" t="s">
        <v>2032</v>
      </c>
      <c r="K598" s="13" t="s">
        <v>1225</v>
      </c>
      <c r="L598" s="14" t="s">
        <v>1226</v>
      </c>
      <c r="M598" s="17">
        <f t="shared" si="25"/>
        <v>2.8564814814814765E-2</v>
      </c>
      <c r="N598">
        <f t="shared" si="26"/>
        <v>12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1227</v>
      </c>
      <c r="H599" s="9" t="s">
        <v>86</v>
      </c>
      <c r="I599" s="9" t="s">
        <v>875</v>
      </c>
      <c r="J599" s="3" t="s">
        <v>2032</v>
      </c>
      <c r="K599" s="13" t="s">
        <v>1228</v>
      </c>
      <c r="L599" s="14" t="s">
        <v>1229</v>
      </c>
      <c r="M599" s="17">
        <f t="shared" si="25"/>
        <v>2.0497685185185133E-2</v>
      </c>
      <c r="N599">
        <f t="shared" si="26"/>
        <v>20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1607</v>
      </c>
      <c r="H600" s="9" t="s">
        <v>86</v>
      </c>
      <c r="I600" s="9" t="s">
        <v>1275</v>
      </c>
      <c r="J600" s="3" t="s">
        <v>2032</v>
      </c>
      <c r="K600" s="13" t="s">
        <v>1608</v>
      </c>
      <c r="L600" s="14" t="s">
        <v>1609</v>
      </c>
      <c r="M600" s="17">
        <f t="shared" si="25"/>
        <v>1.6516203703703686E-2</v>
      </c>
      <c r="N600">
        <f t="shared" si="26"/>
        <v>4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1610</v>
      </c>
      <c r="H601" s="9" t="s">
        <v>86</v>
      </c>
      <c r="I601" s="9" t="s">
        <v>1275</v>
      </c>
      <c r="J601" s="3" t="s">
        <v>2032</v>
      </c>
      <c r="K601" s="13" t="s">
        <v>1611</v>
      </c>
      <c r="L601" s="14" t="s">
        <v>1612</v>
      </c>
      <c r="M601" s="17">
        <f t="shared" si="25"/>
        <v>3.153935185185186E-2</v>
      </c>
      <c r="N601">
        <f t="shared" si="26"/>
        <v>6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1613</v>
      </c>
      <c r="H602" s="9" t="s">
        <v>86</v>
      </c>
      <c r="I602" s="9" t="s">
        <v>1275</v>
      </c>
      <c r="J602" s="3" t="s">
        <v>2032</v>
      </c>
      <c r="K602" s="13" t="s">
        <v>1614</v>
      </c>
      <c r="L602" s="14" t="s">
        <v>1615</v>
      </c>
      <c r="M602" s="17">
        <f t="shared" si="25"/>
        <v>1.4942129629629597E-2</v>
      </c>
      <c r="N602">
        <f t="shared" si="26"/>
        <v>19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1616</v>
      </c>
      <c r="H603" s="9" t="s">
        <v>86</v>
      </c>
      <c r="I603" s="9" t="s">
        <v>1275</v>
      </c>
      <c r="J603" s="3" t="s">
        <v>2032</v>
      </c>
      <c r="K603" s="13" t="s">
        <v>1617</v>
      </c>
      <c r="L603" s="14" t="s">
        <v>1618</v>
      </c>
      <c r="M603" s="17">
        <f t="shared" si="25"/>
        <v>1.4930555555555447E-2</v>
      </c>
      <c r="N603">
        <f t="shared" si="26"/>
        <v>20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1887</v>
      </c>
      <c r="H604" s="9" t="s">
        <v>86</v>
      </c>
      <c r="I604" s="9" t="s">
        <v>1680</v>
      </c>
      <c r="J604" s="3" t="s">
        <v>2032</v>
      </c>
      <c r="K604" s="13" t="s">
        <v>1888</v>
      </c>
      <c r="L604" s="27" t="s">
        <v>1889</v>
      </c>
      <c r="M604" s="17">
        <f t="shared" si="25"/>
        <v>1.6342592592592586E-2</v>
      </c>
      <c r="N604">
        <v>0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1890</v>
      </c>
      <c r="H605" s="9" t="s">
        <v>86</v>
      </c>
      <c r="I605" s="9" t="s">
        <v>1680</v>
      </c>
      <c r="J605" s="3" t="s">
        <v>2032</v>
      </c>
      <c r="K605" s="13" t="s">
        <v>1891</v>
      </c>
      <c r="L605" s="14" t="s">
        <v>1892</v>
      </c>
      <c r="M605" s="17">
        <f t="shared" si="25"/>
        <v>1.4004629629629617E-2</v>
      </c>
      <c r="N605">
        <f t="shared" si="26"/>
        <v>4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1893</v>
      </c>
      <c r="H606" s="9" t="s">
        <v>86</v>
      </c>
      <c r="I606" s="9" t="s">
        <v>1680</v>
      </c>
      <c r="J606" s="3" t="s">
        <v>2032</v>
      </c>
      <c r="K606" s="13" t="s">
        <v>1894</v>
      </c>
      <c r="L606" s="14" t="s">
        <v>1895</v>
      </c>
      <c r="M606" s="17">
        <f t="shared" si="25"/>
        <v>1.8310185185185179E-2</v>
      </c>
      <c r="N606">
        <f t="shared" si="26"/>
        <v>6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1896</v>
      </c>
      <c r="H607" s="9" t="s">
        <v>86</v>
      </c>
      <c r="I607" s="9" t="s">
        <v>1680</v>
      </c>
      <c r="J607" s="3" t="s">
        <v>2032</v>
      </c>
      <c r="K607" s="13" t="s">
        <v>1897</v>
      </c>
      <c r="L607" s="14" t="s">
        <v>1898</v>
      </c>
      <c r="M607" s="17">
        <f t="shared" si="25"/>
        <v>1.2534722222222239E-2</v>
      </c>
      <c r="N607">
        <f t="shared" si="26"/>
        <v>11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1899</v>
      </c>
      <c r="H608" s="9" t="s">
        <v>86</v>
      </c>
      <c r="I608" s="9" t="s">
        <v>1680</v>
      </c>
      <c r="J608" s="3" t="s">
        <v>2032</v>
      </c>
      <c r="K608" s="13" t="s">
        <v>1900</v>
      </c>
      <c r="L608" s="14" t="s">
        <v>1901</v>
      </c>
      <c r="M608" s="17">
        <f t="shared" si="25"/>
        <v>2.8043981481481517E-2</v>
      </c>
      <c r="N608">
        <f t="shared" si="26"/>
        <v>11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1902</v>
      </c>
      <c r="H609" s="9" t="s">
        <v>86</v>
      </c>
      <c r="I609" s="9" t="s">
        <v>1680</v>
      </c>
      <c r="J609" s="3" t="s">
        <v>2032</v>
      </c>
      <c r="K609" s="13" t="s">
        <v>1903</v>
      </c>
      <c r="L609" s="14" t="s">
        <v>1904</v>
      </c>
      <c r="M609" s="17">
        <f t="shared" si="25"/>
        <v>1.6574074074074185E-2</v>
      </c>
      <c r="N609">
        <f t="shared" si="26"/>
        <v>19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1905</v>
      </c>
      <c r="H610" s="9" t="s">
        <v>86</v>
      </c>
      <c r="I610" s="9" t="s">
        <v>1680</v>
      </c>
      <c r="J610" s="3" t="s">
        <v>2032</v>
      </c>
      <c r="K610" s="19" t="s">
        <v>1906</v>
      </c>
      <c r="L610" s="20" t="s">
        <v>1907</v>
      </c>
      <c r="M610" s="21">
        <f t="shared" si="25"/>
        <v>1.5856481481481444E-2</v>
      </c>
      <c r="N610" s="22">
        <f t="shared" si="26"/>
        <v>23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1908</v>
      </c>
      <c r="H611" s="9" t="s">
        <v>86</v>
      </c>
      <c r="I611" s="9" t="s">
        <v>1680</v>
      </c>
      <c r="J611" s="3" t="s">
        <v>2032</v>
      </c>
      <c r="K611" s="19" t="s">
        <v>1909</v>
      </c>
      <c r="L611" s="20" t="s">
        <v>2040</v>
      </c>
      <c r="M611" s="21">
        <f t="shared" si="25"/>
        <v>1.3564814814814974E-2</v>
      </c>
      <c r="N611" s="22">
        <f t="shared" si="26"/>
        <v>23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1961</v>
      </c>
      <c r="H612" s="9" t="s">
        <v>86</v>
      </c>
      <c r="I612" s="9" t="s">
        <v>1943</v>
      </c>
      <c r="J612" s="3" t="s">
        <v>2032</v>
      </c>
      <c r="K612" s="13" t="s">
        <v>1962</v>
      </c>
      <c r="L612" s="14" t="s">
        <v>1963</v>
      </c>
      <c r="M612" s="17">
        <f t="shared" si="25"/>
        <v>1.6689814814814824E-2</v>
      </c>
      <c r="N612">
        <f t="shared" si="26"/>
        <v>2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1964</v>
      </c>
      <c r="H613" s="9" t="s">
        <v>86</v>
      </c>
      <c r="I613" s="9" t="s">
        <v>1943</v>
      </c>
      <c r="J613" s="3" t="s">
        <v>2032</v>
      </c>
      <c r="K613" s="13" t="s">
        <v>1965</v>
      </c>
      <c r="L613" s="14" t="s">
        <v>1966</v>
      </c>
      <c r="M613" s="17">
        <f t="shared" si="25"/>
        <v>1.6817129629629612E-2</v>
      </c>
      <c r="N613">
        <f t="shared" si="26"/>
        <v>7</v>
      </c>
    </row>
    <row r="614" spans="1:14" x14ac:dyDescent="0.25">
      <c r="A614" s="11"/>
      <c r="B614" s="12"/>
      <c r="C614" s="9" t="s">
        <v>388</v>
      </c>
      <c r="D614" s="9" t="s">
        <v>389</v>
      </c>
      <c r="E614" s="9" t="s">
        <v>389</v>
      </c>
      <c r="F614" s="9" t="s">
        <v>15</v>
      </c>
      <c r="G614" s="10" t="s">
        <v>12</v>
      </c>
      <c r="H614" s="5"/>
      <c r="I614" s="5"/>
      <c r="J614" s="6"/>
      <c r="K614" s="7"/>
      <c r="L614" s="8"/>
    </row>
    <row r="615" spans="1:14" x14ac:dyDescent="0.25">
      <c r="A615" s="11"/>
      <c r="B615" s="12"/>
      <c r="C615" s="12"/>
      <c r="D615" s="12"/>
      <c r="E615" s="12"/>
      <c r="F615" s="12"/>
      <c r="G615" s="9" t="s">
        <v>1230</v>
      </c>
      <c r="H615" s="9" t="s">
        <v>86</v>
      </c>
      <c r="I615" s="9" t="s">
        <v>875</v>
      </c>
      <c r="J615" s="3" t="s">
        <v>2032</v>
      </c>
      <c r="K615" s="13" t="s">
        <v>1231</v>
      </c>
      <c r="L615" s="14" t="s">
        <v>1232</v>
      </c>
      <c r="M615" s="17">
        <f t="shared" si="25"/>
        <v>2.0231481481481461E-2</v>
      </c>
      <c r="N615">
        <f t="shared" si="26"/>
        <v>12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1233</v>
      </c>
      <c r="H616" s="9" t="s">
        <v>86</v>
      </c>
      <c r="I616" s="9" t="s">
        <v>875</v>
      </c>
      <c r="J616" s="3" t="s">
        <v>2032</v>
      </c>
      <c r="K616" s="13" t="s">
        <v>1234</v>
      </c>
      <c r="L616" s="14" t="s">
        <v>1235</v>
      </c>
      <c r="M616" s="17">
        <f t="shared" si="25"/>
        <v>1.8263888888888968E-2</v>
      </c>
      <c r="N616">
        <f t="shared" si="26"/>
        <v>15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1236</v>
      </c>
      <c r="H617" s="9" t="s">
        <v>86</v>
      </c>
      <c r="I617" s="9" t="s">
        <v>875</v>
      </c>
      <c r="J617" s="3" t="s">
        <v>2032</v>
      </c>
      <c r="K617" s="13" t="s">
        <v>1237</v>
      </c>
      <c r="L617" s="14" t="s">
        <v>1238</v>
      </c>
      <c r="M617" s="17">
        <f t="shared" si="25"/>
        <v>2.589120370370368E-2</v>
      </c>
      <c r="N617">
        <f t="shared" si="26"/>
        <v>18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1619</v>
      </c>
      <c r="H618" s="9" t="s">
        <v>86</v>
      </c>
      <c r="I618" s="9" t="s">
        <v>1275</v>
      </c>
      <c r="J618" s="3" t="s">
        <v>2032</v>
      </c>
      <c r="K618" s="13" t="s">
        <v>1620</v>
      </c>
      <c r="L618" s="14" t="s">
        <v>1621</v>
      </c>
      <c r="M618" s="17">
        <f t="shared" si="25"/>
        <v>3.8159722222222248E-2</v>
      </c>
      <c r="N618">
        <f t="shared" si="26"/>
        <v>11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1622</v>
      </c>
      <c r="H619" s="9" t="s">
        <v>86</v>
      </c>
      <c r="I619" s="9" t="s">
        <v>1275</v>
      </c>
      <c r="J619" s="3" t="s">
        <v>2032</v>
      </c>
      <c r="K619" s="13" t="s">
        <v>1623</v>
      </c>
      <c r="L619" s="14" t="s">
        <v>1624</v>
      </c>
      <c r="M619" s="17">
        <f t="shared" si="25"/>
        <v>1.6921296296296351E-2</v>
      </c>
      <c r="N619">
        <f t="shared" si="26"/>
        <v>16</v>
      </c>
    </row>
    <row r="620" spans="1:14" x14ac:dyDescent="0.25">
      <c r="A620" s="11"/>
      <c r="B620" s="12"/>
      <c r="C620" s="9" t="s">
        <v>359</v>
      </c>
      <c r="D620" s="9" t="s">
        <v>360</v>
      </c>
      <c r="E620" s="9" t="s">
        <v>360</v>
      </c>
      <c r="F620" s="9" t="s">
        <v>15</v>
      </c>
      <c r="G620" s="10" t="s">
        <v>12</v>
      </c>
      <c r="H620" s="5"/>
      <c r="I620" s="5"/>
      <c r="J620" s="6"/>
      <c r="K620" s="7"/>
      <c r="L620" s="8"/>
    </row>
    <row r="621" spans="1:14" x14ac:dyDescent="0.25">
      <c r="A621" s="11"/>
      <c r="B621" s="12"/>
      <c r="C621" s="12"/>
      <c r="D621" s="12"/>
      <c r="E621" s="12"/>
      <c r="F621" s="12"/>
      <c r="G621" s="9" t="s">
        <v>361</v>
      </c>
      <c r="H621" s="9" t="s">
        <v>86</v>
      </c>
      <c r="I621" s="9" t="s">
        <v>18</v>
      </c>
      <c r="J621" s="3" t="s">
        <v>2032</v>
      </c>
      <c r="K621" s="13" t="s">
        <v>362</v>
      </c>
      <c r="L621" s="14" t="s">
        <v>363</v>
      </c>
      <c r="M621" s="17">
        <f t="shared" si="25"/>
        <v>2.4618055555555574E-2</v>
      </c>
      <c r="N621">
        <f t="shared" si="26"/>
        <v>7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729</v>
      </c>
      <c r="H622" s="9" t="s">
        <v>86</v>
      </c>
      <c r="I622" s="9" t="s">
        <v>452</v>
      </c>
      <c r="J622" s="3" t="s">
        <v>2032</v>
      </c>
      <c r="K622" s="13" t="s">
        <v>730</v>
      </c>
      <c r="L622" s="14" t="s">
        <v>731</v>
      </c>
      <c r="M622" s="17">
        <f t="shared" si="25"/>
        <v>1.9803240740740746E-2</v>
      </c>
      <c r="N622">
        <f t="shared" si="26"/>
        <v>7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1239</v>
      </c>
      <c r="H623" s="9" t="s">
        <v>86</v>
      </c>
      <c r="I623" s="9" t="s">
        <v>875</v>
      </c>
      <c r="J623" s="3" t="s">
        <v>2032</v>
      </c>
      <c r="K623" s="13" t="s">
        <v>1240</v>
      </c>
      <c r="L623" s="14" t="s">
        <v>1241</v>
      </c>
      <c r="M623" s="17">
        <f t="shared" si="25"/>
        <v>1.6851851851851785E-2</v>
      </c>
      <c r="N623">
        <f t="shared" si="26"/>
        <v>8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1625</v>
      </c>
      <c r="H624" s="9" t="s">
        <v>86</v>
      </c>
      <c r="I624" s="9" t="s">
        <v>1275</v>
      </c>
      <c r="J624" s="3" t="s">
        <v>2032</v>
      </c>
      <c r="K624" s="13" t="s">
        <v>1626</v>
      </c>
      <c r="L624" s="14" t="s">
        <v>1627</v>
      </c>
      <c r="M624" s="17">
        <f t="shared" si="25"/>
        <v>1.945601851851847E-2</v>
      </c>
      <c r="N624">
        <f t="shared" si="26"/>
        <v>7</v>
      </c>
    </row>
    <row r="625" spans="1:14" x14ac:dyDescent="0.25">
      <c r="A625" s="11"/>
      <c r="B625" s="12"/>
      <c r="C625" s="9" t="s">
        <v>732</v>
      </c>
      <c r="D625" s="9" t="s">
        <v>733</v>
      </c>
      <c r="E625" s="9" t="s">
        <v>733</v>
      </c>
      <c r="F625" s="9" t="s">
        <v>15</v>
      </c>
      <c r="G625" s="9" t="s">
        <v>734</v>
      </c>
      <c r="H625" s="9" t="s">
        <v>86</v>
      </c>
      <c r="I625" s="9" t="s">
        <v>452</v>
      </c>
      <c r="J625" s="3" t="s">
        <v>2032</v>
      </c>
      <c r="K625" s="13" t="s">
        <v>735</v>
      </c>
      <c r="L625" s="14" t="s">
        <v>736</v>
      </c>
      <c r="M625" s="17">
        <f t="shared" si="25"/>
        <v>1.4803240740740742E-2</v>
      </c>
      <c r="N625">
        <f t="shared" si="26"/>
        <v>10</v>
      </c>
    </row>
    <row r="626" spans="1:14" x14ac:dyDescent="0.25">
      <c r="A626" s="11"/>
      <c r="B626" s="12"/>
      <c r="C626" s="9" t="s">
        <v>170</v>
      </c>
      <c r="D626" s="9" t="s">
        <v>171</v>
      </c>
      <c r="E626" s="10" t="s">
        <v>12</v>
      </c>
      <c r="F626" s="5"/>
      <c r="G626" s="5"/>
      <c r="H626" s="5"/>
      <c r="I626" s="5"/>
      <c r="J626" s="6"/>
      <c r="K626" s="7"/>
      <c r="L626" s="8"/>
    </row>
    <row r="627" spans="1:14" x14ac:dyDescent="0.25">
      <c r="A627" s="11"/>
      <c r="B627" s="12"/>
      <c r="C627" s="12"/>
      <c r="D627" s="12"/>
      <c r="E627" s="9" t="s">
        <v>172</v>
      </c>
      <c r="F627" s="9" t="s">
        <v>15</v>
      </c>
      <c r="G627" s="10" t="s">
        <v>12</v>
      </c>
      <c r="H627" s="5"/>
      <c r="I627" s="5"/>
      <c r="J627" s="6"/>
      <c r="K627" s="7"/>
      <c r="L627" s="8"/>
    </row>
    <row r="628" spans="1:14" x14ac:dyDescent="0.25">
      <c r="A628" s="11"/>
      <c r="B628" s="12"/>
      <c r="C628" s="12"/>
      <c r="D628" s="12"/>
      <c r="E628" s="12"/>
      <c r="F628" s="12"/>
      <c r="G628" s="9" t="s">
        <v>364</v>
      </c>
      <c r="H628" s="9" t="s">
        <v>365</v>
      </c>
      <c r="I628" s="9" t="s">
        <v>18</v>
      </c>
      <c r="J628" s="3" t="s">
        <v>2032</v>
      </c>
      <c r="K628" s="13" t="s">
        <v>366</v>
      </c>
      <c r="L628" s="14" t="s">
        <v>367</v>
      </c>
      <c r="M628" s="17">
        <f t="shared" si="25"/>
        <v>2.4224537037037031E-2</v>
      </c>
      <c r="N628">
        <f t="shared" si="26"/>
        <v>8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737</v>
      </c>
      <c r="H629" s="9" t="s">
        <v>365</v>
      </c>
      <c r="I629" s="9" t="s">
        <v>452</v>
      </c>
      <c r="J629" s="3" t="s">
        <v>2032</v>
      </c>
      <c r="K629" s="13" t="s">
        <v>738</v>
      </c>
      <c r="L629" s="14" t="s">
        <v>739</v>
      </c>
      <c r="M629" s="17">
        <f t="shared" si="25"/>
        <v>2.0150462962962995E-2</v>
      </c>
      <c r="N629">
        <f t="shared" si="26"/>
        <v>5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740</v>
      </c>
      <c r="H630" s="9" t="s">
        <v>365</v>
      </c>
      <c r="I630" s="9" t="s">
        <v>452</v>
      </c>
      <c r="J630" s="3" t="s">
        <v>2032</v>
      </c>
      <c r="K630" s="13" t="s">
        <v>741</v>
      </c>
      <c r="L630" s="14" t="s">
        <v>742</v>
      </c>
      <c r="M630" s="17">
        <f t="shared" si="25"/>
        <v>2.7210648148148164E-2</v>
      </c>
      <c r="N630">
        <f t="shared" si="26"/>
        <v>9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743</v>
      </c>
      <c r="H631" s="9" t="s">
        <v>365</v>
      </c>
      <c r="I631" s="9" t="s">
        <v>452</v>
      </c>
      <c r="J631" s="3" t="s">
        <v>2032</v>
      </c>
      <c r="K631" s="13" t="s">
        <v>744</v>
      </c>
      <c r="L631" s="14" t="s">
        <v>745</v>
      </c>
      <c r="M631" s="17">
        <f t="shared" si="25"/>
        <v>2.5960648148148135E-2</v>
      </c>
      <c r="N631">
        <f t="shared" si="26"/>
        <v>12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1242</v>
      </c>
      <c r="H632" s="9" t="s">
        <v>365</v>
      </c>
      <c r="I632" s="9" t="s">
        <v>875</v>
      </c>
      <c r="J632" s="3" t="s">
        <v>2032</v>
      </c>
      <c r="K632" s="13" t="s">
        <v>1243</v>
      </c>
      <c r="L632" s="14" t="s">
        <v>1244</v>
      </c>
      <c r="M632" s="17">
        <f t="shared" si="25"/>
        <v>2.3483796296296294E-2</v>
      </c>
      <c r="N632">
        <f t="shared" si="26"/>
        <v>4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1628</v>
      </c>
      <c r="H633" s="9" t="s">
        <v>365</v>
      </c>
      <c r="I633" s="9" t="s">
        <v>1275</v>
      </c>
      <c r="J633" s="3" t="s">
        <v>2032</v>
      </c>
      <c r="K633" s="13" t="s">
        <v>1629</v>
      </c>
      <c r="L633" s="14" t="s">
        <v>1630</v>
      </c>
      <c r="M633" s="17">
        <f t="shared" si="25"/>
        <v>1.6446759259259314E-2</v>
      </c>
      <c r="N633">
        <f t="shared" si="26"/>
        <v>9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1631</v>
      </c>
      <c r="H634" s="9" t="s">
        <v>365</v>
      </c>
      <c r="I634" s="9" t="s">
        <v>1275</v>
      </c>
      <c r="J634" s="3" t="s">
        <v>2032</v>
      </c>
      <c r="K634" s="13" t="s">
        <v>1632</v>
      </c>
      <c r="L634" s="14" t="s">
        <v>1633</v>
      </c>
      <c r="M634" s="17">
        <f t="shared" si="25"/>
        <v>1.3310185185185119E-2</v>
      </c>
      <c r="N634">
        <f t="shared" si="26"/>
        <v>20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1910</v>
      </c>
      <c r="H635" s="9" t="s">
        <v>86</v>
      </c>
      <c r="I635" s="9" t="s">
        <v>1680</v>
      </c>
      <c r="J635" s="3" t="s">
        <v>2032</v>
      </c>
      <c r="K635" s="13" t="s">
        <v>1911</v>
      </c>
      <c r="L635" s="14" t="s">
        <v>1912</v>
      </c>
      <c r="M635" s="17">
        <f t="shared" si="25"/>
        <v>2.1238425925925841E-2</v>
      </c>
      <c r="N635">
        <f t="shared" si="26"/>
        <v>15</v>
      </c>
    </row>
    <row r="636" spans="1:14" x14ac:dyDescent="0.25">
      <c r="A636" s="11"/>
      <c r="B636" s="12"/>
      <c r="C636" s="12"/>
      <c r="D636" s="12"/>
      <c r="E636" s="9" t="s">
        <v>171</v>
      </c>
      <c r="F636" s="9" t="s">
        <v>15</v>
      </c>
      <c r="G636" s="10" t="s">
        <v>12</v>
      </c>
      <c r="H636" s="5"/>
      <c r="I636" s="5"/>
      <c r="J636" s="6"/>
      <c r="K636" s="7"/>
      <c r="L636" s="8"/>
    </row>
    <row r="637" spans="1:14" x14ac:dyDescent="0.25">
      <c r="A637" s="11"/>
      <c r="B637" s="12"/>
      <c r="C637" s="12"/>
      <c r="D637" s="12"/>
      <c r="E637" s="12"/>
      <c r="F637" s="12"/>
      <c r="G637" s="9" t="s">
        <v>1634</v>
      </c>
      <c r="H637" s="9" t="s">
        <v>365</v>
      </c>
      <c r="I637" s="9" t="s">
        <v>1275</v>
      </c>
      <c r="J637" s="3" t="s">
        <v>2032</v>
      </c>
      <c r="K637" s="13" t="s">
        <v>1635</v>
      </c>
      <c r="L637" s="14" t="s">
        <v>1636</v>
      </c>
      <c r="M637" s="17">
        <f t="shared" si="25"/>
        <v>4.9016203703703631E-2</v>
      </c>
      <c r="N637">
        <f t="shared" si="26"/>
        <v>13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1637</v>
      </c>
      <c r="H638" s="9" t="s">
        <v>365</v>
      </c>
      <c r="I638" s="9" t="s">
        <v>1275</v>
      </c>
      <c r="J638" s="3" t="s">
        <v>2032</v>
      </c>
      <c r="K638" s="13" t="s">
        <v>1638</v>
      </c>
      <c r="L638" s="14" t="s">
        <v>1639</v>
      </c>
      <c r="M638" s="17">
        <f t="shared" si="25"/>
        <v>1.5277777777777835E-2</v>
      </c>
      <c r="N638">
        <f t="shared" si="26"/>
        <v>18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1913</v>
      </c>
      <c r="H639" s="9" t="s">
        <v>365</v>
      </c>
      <c r="I639" s="9" t="s">
        <v>1680</v>
      </c>
      <c r="J639" s="3" t="s">
        <v>2032</v>
      </c>
      <c r="K639" s="13" t="s">
        <v>1914</v>
      </c>
      <c r="L639" s="14" t="s">
        <v>1915</v>
      </c>
      <c r="M639" s="17">
        <f t="shared" si="25"/>
        <v>1.6782407407407385E-2</v>
      </c>
      <c r="N639">
        <f t="shared" si="26"/>
        <v>9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1916</v>
      </c>
      <c r="H640" s="9" t="s">
        <v>86</v>
      </c>
      <c r="I640" s="9" t="s">
        <v>1680</v>
      </c>
      <c r="J640" s="3" t="s">
        <v>2032</v>
      </c>
      <c r="K640" s="13" t="s">
        <v>1917</v>
      </c>
      <c r="L640" s="14" t="s">
        <v>1918</v>
      </c>
      <c r="M640" s="17">
        <f t="shared" si="25"/>
        <v>1.9212962962962932E-2</v>
      </c>
      <c r="N640">
        <f t="shared" si="26"/>
        <v>9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1919</v>
      </c>
      <c r="H641" s="9" t="s">
        <v>365</v>
      </c>
      <c r="I641" s="9" t="s">
        <v>1680</v>
      </c>
      <c r="J641" s="3" t="s">
        <v>2032</v>
      </c>
      <c r="K641" s="13" t="s">
        <v>1920</v>
      </c>
      <c r="L641" s="14" t="s">
        <v>1921</v>
      </c>
      <c r="M641" s="17">
        <f t="shared" si="25"/>
        <v>1.5787037037036988E-2</v>
      </c>
      <c r="N641">
        <f t="shared" si="26"/>
        <v>12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1922</v>
      </c>
      <c r="H642" s="9" t="s">
        <v>86</v>
      </c>
      <c r="I642" s="9" t="s">
        <v>1680</v>
      </c>
      <c r="J642" s="3" t="s">
        <v>2032</v>
      </c>
      <c r="K642" s="13" t="s">
        <v>1923</v>
      </c>
      <c r="L642" s="14" t="s">
        <v>1924</v>
      </c>
      <c r="M642" s="17">
        <f t="shared" si="25"/>
        <v>2.4247685185185164E-2</v>
      </c>
      <c r="N642">
        <f t="shared" si="26"/>
        <v>13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2028</v>
      </c>
      <c r="H643" s="9" t="s">
        <v>365</v>
      </c>
      <c r="I643" s="9" t="s">
        <v>1989</v>
      </c>
      <c r="J643" s="3" t="s">
        <v>2032</v>
      </c>
      <c r="K643" s="13" t="s">
        <v>2029</v>
      </c>
      <c r="L643" s="14" t="s">
        <v>2030</v>
      </c>
      <c r="M643" s="17">
        <f t="shared" ref="M643:M705" si="27">L643-K643</f>
        <v>1.7384259259259349E-2</v>
      </c>
      <c r="N643">
        <f t="shared" ref="N643:N705" si="28">HOUR(K643)</f>
        <v>10</v>
      </c>
    </row>
    <row r="644" spans="1:14" x14ac:dyDescent="0.25">
      <c r="A644" s="11"/>
      <c r="B644" s="12"/>
      <c r="C644" s="9" t="s">
        <v>1061</v>
      </c>
      <c r="D644" s="9" t="s">
        <v>1062</v>
      </c>
      <c r="E644" s="9" t="s">
        <v>1062</v>
      </c>
      <c r="F644" s="9" t="s">
        <v>15</v>
      </c>
      <c r="G644" s="9" t="s">
        <v>1640</v>
      </c>
      <c r="H644" s="9" t="s">
        <v>86</v>
      </c>
      <c r="I644" s="9" t="s">
        <v>1275</v>
      </c>
      <c r="J644" s="3" t="s">
        <v>2032</v>
      </c>
      <c r="K644" s="13" t="s">
        <v>1641</v>
      </c>
      <c r="L644" s="14" t="s">
        <v>1642</v>
      </c>
      <c r="M644" s="17">
        <f t="shared" si="27"/>
        <v>5.1053240740740746E-2</v>
      </c>
      <c r="N644">
        <f t="shared" si="28"/>
        <v>11</v>
      </c>
    </row>
    <row r="645" spans="1:14" x14ac:dyDescent="0.25">
      <c r="A645" s="11"/>
      <c r="B645" s="12"/>
      <c r="C645" s="9" t="s">
        <v>746</v>
      </c>
      <c r="D645" s="9" t="s">
        <v>747</v>
      </c>
      <c r="E645" s="9" t="s">
        <v>747</v>
      </c>
      <c r="F645" s="9" t="s">
        <v>15</v>
      </c>
      <c r="G645" s="9" t="s">
        <v>748</v>
      </c>
      <c r="H645" s="9" t="s">
        <v>365</v>
      </c>
      <c r="I645" s="9" t="s">
        <v>452</v>
      </c>
      <c r="J645" s="3" t="s">
        <v>2032</v>
      </c>
      <c r="K645" s="13" t="s">
        <v>749</v>
      </c>
      <c r="L645" s="14" t="s">
        <v>750</v>
      </c>
      <c r="M645" s="17">
        <f t="shared" si="27"/>
        <v>3.2581018518518579E-2</v>
      </c>
      <c r="N645">
        <f t="shared" si="28"/>
        <v>15</v>
      </c>
    </row>
    <row r="646" spans="1:14" x14ac:dyDescent="0.25">
      <c r="A646" s="11"/>
      <c r="B646" s="12"/>
      <c r="C646" s="9" t="s">
        <v>189</v>
      </c>
      <c r="D646" s="9" t="s">
        <v>190</v>
      </c>
      <c r="E646" s="9" t="s">
        <v>190</v>
      </c>
      <c r="F646" s="9" t="s">
        <v>15</v>
      </c>
      <c r="G646" s="10" t="s">
        <v>12</v>
      </c>
      <c r="H646" s="5"/>
      <c r="I646" s="5"/>
      <c r="J646" s="6"/>
      <c r="K646" s="7"/>
      <c r="L646" s="8"/>
    </row>
    <row r="647" spans="1:14" x14ac:dyDescent="0.25">
      <c r="A647" s="11"/>
      <c r="B647" s="12"/>
      <c r="C647" s="12"/>
      <c r="D647" s="12"/>
      <c r="E647" s="12"/>
      <c r="F647" s="12"/>
      <c r="G647" s="9" t="s">
        <v>368</v>
      </c>
      <c r="H647" s="9" t="s">
        <v>86</v>
      </c>
      <c r="I647" s="9" t="s">
        <v>18</v>
      </c>
      <c r="J647" s="3" t="s">
        <v>2032</v>
      </c>
      <c r="K647" s="13" t="s">
        <v>369</v>
      </c>
      <c r="L647" s="14" t="s">
        <v>370</v>
      </c>
      <c r="M647" s="17">
        <f t="shared" si="27"/>
        <v>1.3194444444444453E-2</v>
      </c>
      <c r="N647">
        <f t="shared" si="28"/>
        <v>3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371</v>
      </c>
      <c r="H648" s="9" t="s">
        <v>86</v>
      </c>
      <c r="I648" s="9" t="s">
        <v>18</v>
      </c>
      <c r="J648" s="3" t="s">
        <v>2032</v>
      </c>
      <c r="K648" s="13" t="s">
        <v>372</v>
      </c>
      <c r="L648" s="14" t="s">
        <v>373</v>
      </c>
      <c r="M648" s="17">
        <f t="shared" si="27"/>
        <v>1.5034722222222213E-2</v>
      </c>
      <c r="N648">
        <f t="shared" si="28"/>
        <v>5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374</v>
      </c>
      <c r="H649" s="9" t="s">
        <v>86</v>
      </c>
      <c r="I649" s="9" t="s">
        <v>18</v>
      </c>
      <c r="J649" s="3" t="s">
        <v>2032</v>
      </c>
      <c r="K649" s="13" t="s">
        <v>375</v>
      </c>
      <c r="L649" s="14" t="s">
        <v>376</v>
      </c>
      <c r="M649" s="17">
        <f t="shared" si="27"/>
        <v>1.6157407407407398E-2</v>
      </c>
      <c r="N649">
        <f t="shared" si="28"/>
        <v>6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377</v>
      </c>
      <c r="H650" s="9" t="s">
        <v>86</v>
      </c>
      <c r="I650" s="9" t="s">
        <v>18</v>
      </c>
      <c r="J650" s="3" t="s">
        <v>2032</v>
      </c>
      <c r="K650" s="13" t="s">
        <v>378</v>
      </c>
      <c r="L650" s="14" t="s">
        <v>379</v>
      </c>
      <c r="M650" s="17">
        <f t="shared" si="27"/>
        <v>2.2013888888888833E-2</v>
      </c>
      <c r="N650">
        <f t="shared" si="28"/>
        <v>8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751</v>
      </c>
      <c r="H651" s="9" t="s">
        <v>86</v>
      </c>
      <c r="I651" s="9" t="s">
        <v>452</v>
      </c>
      <c r="J651" s="3" t="s">
        <v>2032</v>
      </c>
      <c r="K651" s="13" t="s">
        <v>752</v>
      </c>
      <c r="L651" s="14" t="s">
        <v>753</v>
      </c>
      <c r="M651" s="17">
        <f t="shared" si="27"/>
        <v>2.3576388888888883E-2</v>
      </c>
      <c r="N651">
        <f t="shared" si="28"/>
        <v>4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1245</v>
      </c>
      <c r="H652" s="9" t="s">
        <v>86</v>
      </c>
      <c r="I652" s="9" t="s">
        <v>875</v>
      </c>
      <c r="J652" s="3" t="s">
        <v>2032</v>
      </c>
      <c r="K652" s="13" t="s">
        <v>1246</v>
      </c>
      <c r="L652" s="14" t="s">
        <v>1247</v>
      </c>
      <c r="M652" s="17">
        <f t="shared" si="27"/>
        <v>2.4988425925925928E-2</v>
      </c>
      <c r="N652">
        <f t="shared" si="28"/>
        <v>6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1248</v>
      </c>
      <c r="H653" s="9" t="s">
        <v>86</v>
      </c>
      <c r="I653" s="9" t="s">
        <v>875</v>
      </c>
      <c r="J653" s="3" t="s">
        <v>2032</v>
      </c>
      <c r="K653" s="13" t="s">
        <v>1249</v>
      </c>
      <c r="L653" s="14" t="s">
        <v>1250</v>
      </c>
      <c r="M653" s="17">
        <f t="shared" si="27"/>
        <v>1.8865740740740711E-2</v>
      </c>
      <c r="N653">
        <f t="shared" si="28"/>
        <v>10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1643</v>
      </c>
      <c r="H654" s="9" t="s">
        <v>86</v>
      </c>
      <c r="I654" s="9" t="s">
        <v>1275</v>
      </c>
      <c r="J654" s="3" t="s">
        <v>2032</v>
      </c>
      <c r="K654" s="13" t="s">
        <v>1644</v>
      </c>
      <c r="L654" s="14" t="s">
        <v>1645</v>
      </c>
      <c r="M654" s="17">
        <f t="shared" si="27"/>
        <v>1.8472222222222223E-2</v>
      </c>
      <c r="N654">
        <f t="shared" si="28"/>
        <v>5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1646</v>
      </c>
      <c r="H655" s="9" t="s">
        <v>86</v>
      </c>
      <c r="I655" s="9" t="s">
        <v>1275</v>
      </c>
      <c r="J655" s="3" t="s">
        <v>2032</v>
      </c>
      <c r="K655" s="13" t="s">
        <v>1647</v>
      </c>
      <c r="L655" s="14" t="s">
        <v>1648</v>
      </c>
      <c r="M655" s="17">
        <f t="shared" si="27"/>
        <v>4.9849537037036984E-2</v>
      </c>
      <c r="N655">
        <f t="shared" si="28"/>
        <v>11</v>
      </c>
    </row>
    <row r="656" spans="1:14" x14ac:dyDescent="0.25">
      <c r="A656" s="11"/>
      <c r="B656" s="12"/>
      <c r="C656" s="9" t="s">
        <v>754</v>
      </c>
      <c r="D656" s="9" t="s">
        <v>755</v>
      </c>
      <c r="E656" s="9" t="s">
        <v>755</v>
      </c>
      <c r="F656" s="9" t="s">
        <v>15</v>
      </c>
      <c r="G656" s="9" t="s">
        <v>756</v>
      </c>
      <c r="H656" s="9" t="s">
        <v>86</v>
      </c>
      <c r="I656" s="9" t="s">
        <v>452</v>
      </c>
      <c r="J656" s="3" t="s">
        <v>2032</v>
      </c>
      <c r="K656" s="13" t="s">
        <v>757</v>
      </c>
      <c r="L656" s="14" t="s">
        <v>758</v>
      </c>
      <c r="M656" s="17">
        <f t="shared" si="27"/>
        <v>2.7395833333333341E-2</v>
      </c>
      <c r="N656">
        <f t="shared" si="28"/>
        <v>8</v>
      </c>
    </row>
    <row r="657" spans="1:14" x14ac:dyDescent="0.25">
      <c r="A657" s="3" t="s">
        <v>836</v>
      </c>
      <c r="B657" s="9" t="s">
        <v>837</v>
      </c>
      <c r="C657" s="10" t="s">
        <v>12</v>
      </c>
      <c r="D657" s="5"/>
      <c r="E657" s="5"/>
      <c r="F657" s="5"/>
      <c r="G657" s="5"/>
      <c r="H657" s="5"/>
      <c r="I657" s="5"/>
      <c r="J657" s="6"/>
      <c r="K657" s="7"/>
      <c r="L657" s="8"/>
    </row>
    <row r="658" spans="1:14" x14ac:dyDescent="0.25">
      <c r="A658" s="11"/>
      <c r="B658" s="12"/>
      <c r="C658" s="9" t="s">
        <v>1251</v>
      </c>
      <c r="D658" s="9" t="s">
        <v>1252</v>
      </c>
      <c r="E658" s="9" t="s">
        <v>1252</v>
      </c>
      <c r="F658" s="9" t="s">
        <v>840</v>
      </c>
      <c r="G658" s="9" t="s">
        <v>1253</v>
      </c>
      <c r="H658" s="9" t="s">
        <v>86</v>
      </c>
      <c r="I658" s="9" t="s">
        <v>875</v>
      </c>
      <c r="J658" s="3" t="s">
        <v>2032</v>
      </c>
      <c r="K658" s="13" t="s">
        <v>1254</v>
      </c>
      <c r="L658" s="14" t="s">
        <v>1255</v>
      </c>
      <c r="M658" s="17">
        <f t="shared" si="27"/>
        <v>2.3599537037036988E-2</v>
      </c>
      <c r="N658">
        <f t="shared" si="28"/>
        <v>17</v>
      </c>
    </row>
    <row r="659" spans="1:14" x14ac:dyDescent="0.25">
      <c r="A659" s="11"/>
      <c r="B659" s="12"/>
      <c r="C659" s="9" t="s">
        <v>1925</v>
      </c>
      <c r="D659" s="9" t="s">
        <v>1926</v>
      </c>
      <c r="E659" s="9" t="s">
        <v>1926</v>
      </c>
      <c r="F659" s="9" t="s">
        <v>840</v>
      </c>
      <c r="G659" s="10" t="s">
        <v>12</v>
      </c>
      <c r="H659" s="5"/>
      <c r="I659" s="5"/>
      <c r="J659" s="6"/>
      <c r="K659" s="7"/>
      <c r="L659" s="8"/>
    </row>
    <row r="660" spans="1:14" x14ac:dyDescent="0.25">
      <c r="A660" s="11"/>
      <c r="B660" s="12"/>
      <c r="C660" s="12"/>
      <c r="D660" s="12"/>
      <c r="E660" s="12"/>
      <c r="F660" s="12"/>
      <c r="G660" s="9" t="s">
        <v>1927</v>
      </c>
      <c r="H660" s="9" t="s">
        <v>86</v>
      </c>
      <c r="I660" s="9" t="s">
        <v>1680</v>
      </c>
      <c r="J660" s="3" t="s">
        <v>2032</v>
      </c>
      <c r="K660" s="13" t="s">
        <v>1928</v>
      </c>
      <c r="L660" s="14" t="s">
        <v>1929</v>
      </c>
      <c r="M660" s="17">
        <f t="shared" si="27"/>
        <v>2.863425925925922E-2</v>
      </c>
      <c r="N660">
        <f t="shared" si="28"/>
        <v>10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1930</v>
      </c>
      <c r="H661" s="9" t="s">
        <v>86</v>
      </c>
      <c r="I661" s="9" t="s">
        <v>1680</v>
      </c>
      <c r="J661" s="3" t="s">
        <v>2032</v>
      </c>
      <c r="K661" s="13" t="s">
        <v>1931</v>
      </c>
      <c r="L661" s="14" t="s">
        <v>1932</v>
      </c>
      <c r="M661" s="17">
        <f t="shared" si="27"/>
        <v>1.8692129629629628E-2</v>
      </c>
      <c r="N661">
        <f t="shared" si="28"/>
        <v>12</v>
      </c>
    </row>
    <row r="662" spans="1:14" x14ac:dyDescent="0.25">
      <c r="A662" s="11"/>
      <c r="B662" s="12"/>
      <c r="C662" s="9" t="s">
        <v>838</v>
      </c>
      <c r="D662" s="9" t="s">
        <v>839</v>
      </c>
      <c r="E662" s="9" t="s">
        <v>839</v>
      </c>
      <c r="F662" s="9" t="s">
        <v>840</v>
      </c>
      <c r="G662" s="10" t="s">
        <v>12</v>
      </c>
      <c r="H662" s="5"/>
      <c r="I662" s="5"/>
      <c r="J662" s="6"/>
      <c r="K662" s="7"/>
      <c r="L662" s="8"/>
    </row>
    <row r="663" spans="1:14" x14ac:dyDescent="0.25">
      <c r="A663" s="11"/>
      <c r="B663" s="12"/>
      <c r="C663" s="12"/>
      <c r="D663" s="12"/>
      <c r="E663" s="12"/>
      <c r="F663" s="12"/>
      <c r="G663" s="9" t="s">
        <v>841</v>
      </c>
      <c r="H663" s="9" t="s">
        <v>86</v>
      </c>
      <c r="I663" s="9" t="s">
        <v>452</v>
      </c>
      <c r="J663" s="3" t="s">
        <v>2032</v>
      </c>
      <c r="K663" s="13" t="s">
        <v>842</v>
      </c>
      <c r="L663" s="14" t="s">
        <v>843</v>
      </c>
      <c r="M663" s="17">
        <f t="shared" si="27"/>
        <v>3.5312500000000024E-2</v>
      </c>
      <c r="N663">
        <f t="shared" si="28"/>
        <v>10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1256</v>
      </c>
      <c r="H664" s="9" t="s">
        <v>86</v>
      </c>
      <c r="I664" s="9" t="s">
        <v>875</v>
      </c>
      <c r="J664" s="3" t="s">
        <v>2032</v>
      </c>
      <c r="K664" s="13" t="s">
        <v>1257</v>
      </c>
      <c r="L664" s="14" t="s">
        <v>1258</v>
      </c>
      <c r="M664" s="17">
        <f t="shared" si="27"/>
        <v>1.6944444444444484E-2</v>
      </c>
      <c r="N664">
        <f t="shared" si="28"/>
        <v>11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1649</v>
      </c>
      <c r="H665" s="9" t="s">
        <v>86</v>
      </c>
      <c r="I665" s="9" t="s">
        <v>1275</v>
      </c>
      <c r="J665" s="3" t="s">
        <v>2032</v>
      </c>
      <c r="K665" s="13" t="s">
        <v>1650</v>
      </c>
      <c r="L665" s="14" t="s">
        <v>1651</v>
      </c>
      <c r="M665" s="17">
        <f t="shared" si="27"/>
        <v>1.9837962962962974E-2</v>
      </c>
      <c r="N665">
        <f t="shared" si="28"/>
        <v>7</v>
      </c>
    </row>
    <row r="666" spans="1:14" x14ac:dyDescent="0.25">
      <c r="A666" s="11"/>
      <c r="B666" s="12"/>
      <c r="C666" s="9" t="s">
        <v>844</v>
      </c>
      <c r="D666" s="9" t="s">
        <v>845</v>
      </c>
      <c r="E666" s="9" t="s">
        <v>845</v>
      </c>
      <c r="F666" s="9" t="s">
        <v>840</v>
      </c>
      <c r="G666" s="10" t="s">
        <v>12</v>
      </c>
      <c r="H666" s="5"/>
      <c r="I666" s="5"/>
      <c r="J666" s="6"/>
      <c r="K666" s="7"/>
      <c r="L666" s="8"/>
    </row>
    <row r="667" spans="1:14" x14ac:dyDescent="0.25">
      <c r="A667" s="11"/>
      <c r="B667" s="12"/>
      <c r="C667" s="12"/>
      <c r="D667" s="12"/>
      <c r="E667" s="12"/>
      <c r="F667" s="12"/>
      <c r="G667" s="9" t="s">
        <v>846</v>
      </c>
      <c r="H667" s="9" t="s">
        <v>86</v>
      </c>
      <c r="I667" s="9" t="s">
        <v>452</v>
      </c>
      <c r="J667" s="3" t="s">
        <v>2032</v>
      </c>
      <c r="K667" s="13" t="s">
        <v>847</v>
      </c>
      <c r="L667" s="14" t="s">
        <v>848</v>
      </c>
      <c r="M667" s="17">
        <f t="shared" si="27"/>
        <v>3.1643518518518543E-2</v>
      </c>
      <c r="N667">
        <f t="shared" si="28"/>
        <v>5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1652</v>
      </c>
      <c r="H668" s="9" t="s">
        <v>86</v>
      </c>
      <c r="I668" s="9" t="s">
        <v>1275</v>
      </c>
      <c r="J668" s="3" t="s">
        <v>2032</v>
      </c>
      <c r="K668" s="13" t="s">
        <v>1653</v>
      </c>
      <c r="L668" s="14" t="s">
        <v>1654</v>
      </c>
      <c r="M668" s="17">
        <f t="shared" si="27"/>
        <v>1.6504629629629619E-2</v>
      </c>
      <c r="N668">
        <f t="shared" si="28"/>
        <v>6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1933</v>
      </c>
      <c r="H669" s="9" t="s">
        <v>86</v>
      </c>
      <c r="I669" s="9" t="s">
        <v>1680</v>
      </c>
      <c r="J669" s="3" t="s">
        <v>2032</v>
      </c>
      <c r="K669" s="13" t="s">
        <v>1934</v>
      </c>
      <c r="L669" s="14" t="s">
        <v>1935</v>
      </c>
      <c r="M669" s="17">
        <f t="shared" si="27"/>
        <v>1.3923611111111123E-2</v>
      </c>
      <c r="N669">
        <f t="shared" si="28"/>
        <v>5</v>
      </c>
    </row>
    <row r="670" spans="1:14" x14ac:dyDescent="0.25">
      <c r="A670" s="3" t="s">
        <v>408</v>
      </c>
      <c r="B670" s="9" t="s">
        <v>409</v>
      </c>
      <c r="C670" s="10" t="s">
        <v>12</v>
      </c>
      <c r="D670" s="5"/>
      <c r="E670" s="5"/>
      <c r="F670" s="5"/>
      <c r="G670" s="5"/>
      <c r="H670" s="5"/>
      <c r="I670" s="5"/>
      <c r="J670" s="6"/>
      <c r="K670" s="7"/>
      <c r="L670" s="8"/>
    </row>
    <row r="671" spans="1:14" x14ac:dyDescent="0.25">
      <c r="A671" s="11"/>
      <c r="B671" s="12"/>
      <c r="C671" s="9" t="s">
        <v>130</v>
      </c>
      <c r="D671" s="9" t="s">
        <v>131</v>
      </c>
      <c r="E671" s="9" t="s">
        <v>1259</v>
      </c>
      <c r="F671" s="9" t="s">
        <v>15</v>
      </c>
      <c r="G671" s="10" t="s">
        <v>12</v>
      </c>
      <c r="H671" s="5"/>
      <c r="I671" s="5"/>
      <c r="J671" s="6"/>
      <c r="K671" s="7"/>
      <c r="L671" s="8"/>
    </row>
    <row r="672" spans="1:14" x14ac:dyDescent="0.25">
      <c r="A672" s="11"/>
      <c r="B672" s="12"/>
      <c r="C672" s="12"/>
      <c r="D672" s="12"/>
      <c r="E672" s="12"/>
      <c r="F672" s="12"/>
      <c r="G672" s="9" t="s">
        <v>1260</v>
      </c>
      <c r="H672" s="9" t="s">
        <v>86</v>
      </c>
      <c r="I672" s="9" t="s">
        <v>875</v>
      </c>
      <c r="J672" s="3" t="s">
        <v>2032</v>
      </c>
      <c r="K672" s="13" t="s">
        <v>1261</v>
      </c>
      <c r="L672" s="14" t="s">
        <v>1262</v>
      </c>
      <c r="M672" s="17">
        <f t="shared" si="27"/>
        <v>3.718750000000004E-2</v>
      </c>
      <c r="N672">
        <f t="shared" si="28"/>
        <v>12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1655</v>
      </c>
      <c r="H673" s="9" t="s">
        <v>86</v>
      </c>
      <c r="I673" s="9" t="s">
        <v>1275</v>
      </c>
      <c r="J673" s="3" t="s">
        <v>2032</v>
      </c>
      <c r="K673" s="13" t="s">
        <v>1656</v>
      </c>
      <c r="L673" s="14" t="s">
        <v>1657</v>
      </c>
      <c r="M673" s="17">
        <f t="shared" si="27"/>
        <v>2.1099537037037042E-2</v>
      </c>
      <c r="N673">
        <f t="shared" si="28"/>
        <v>8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1658</v>
      </c>
      <c r="H674" s="9" t="s">
        <v>86</v>
      </c>
      <c r="I674" s="9" t="s">
        <v>1275</v>
      </c>
      <c r="J674" s="3" t="s">
        <v>2032</v>
      </c>
      <c r="K674" s="13" t="s">
        <v>1659</v>
      </c>
      <c r="L674" s="14" t="s">
        <v>1660</v>
      </c>
      <c r="M674" s="17">
        <f t="shared" si="27"/>
        <v>4.2037037037037095E-2</v>
      </c>
      <c r="N674">
        <f t="shared" si="28"/>
        <v>10</v>
      </c>
    </row>
    <row r="675" spans="1:14" x14ac:dyDescent="0.25">
      <c r="A675" s="11"/>
      <c r="B675" s="12"/>
      <c r="C675" s="9" t="s">
        <v>38</v>
      </c>
      <c r="D675" s="9" t="s">
        <v>39</v>
      </c>
      <c r="E675" s="9" t="s">
        <v>849</v>
      </c>
      <c r="F675" s="9" t="s">
        <v>15</v>
      </c>
      <c r="G675" s="10" t="s">
        <v>12</v>
      </c>
      <c r="H675" s="5"/>
      <c r="I675" s="5"/>
      <c r="J675" s="6"/>
      <c r="K675" s="7"/>
      <c r="L675" s="8"/>
    </row>
    <row r="676" spans="1:14" x14ac:dyDescent="0.25">
      <c r="A676" s="11"/>
      <c r="B676" s="12"/>
      <c r="C676" s="12"/>
      <c r="D676" s="12"/>
      <c r="E676" s="12"/>
      <c r="F676" s="12"/>
      <c r="G676" s="9" t="s">
        <v>850</v>
      </c>
      <c r="H676" s="9" t="s">
        <v>86</v>
      </c>
      <c r="I676" s="9" t="s">
        <v>452</v>
      </c>
      <c r="J676" s="3" t="s">
        <v>2032</v>
      </c>
      <c r="K676" s="13" t="s">
        <v>851</v>
      </c>
      <c r="L676" s="14" t="s">
        <v>852</v>
      </c>
      <c r="M676" s="17">
        <f t="shared" si="27"/>
        <v>1.3541666666666674E-2</v>
      </c>
      <c r="N676">
        <f t="shared" si="28"/>
        <v>18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1661</v>
      </c>
      <c r="H677" s="9" t="s">
        <v>86</v>
      </c>
      <c r="I677" s="9" t="s">
        <v>1275</v>
      </c>
      <c r="J677" s="3" t="s">
        <v>2032</v>
      </c>
      <c r="K677" s="19" t="s">
        <v>1662</v>
      </c>
      <c r="L677" s="20" t="s">
        <v>1663</v>
      </c>
      <c r="M677" s="21">
        <f t="shared" si="27"/>
        <v>1.4155092592592622E-2</v>
      </c>
      <c r="N677" s="22">
        <f t="shared" si="28"/>
        <v>23</v>
      </c>
    </row>
    <row r="678" spans="1:14" x14ac:dyDescent="0.25">
      <c r="A678" s="11"/>
      <c r="B678" s="12"/>
      <c r="C678" s="9" t="s">
        <v>410</v>
      </c>
      <c r="D678" s="9" t="s">
        <v>411</v>
      </c>
      <c r="E678" s="9" t="s">
        <v>412</v>
      </c>
      <c r="F678" s="9" t="s">
        <v>15</v>
      </c>
      <c r="G678" s="10" t="s">
        <v>12</v>
      </c>
      <c r="H678" s="5"/>
      <c r="I678" s="5"/>
      <c r="J678" s="6"/>
      <c r="K678" s="7"/>
      <c r="L678" s="8"/>
    </row>
    <row r="679" spans="1:14" x14ac:dyDescent="0.25">
      <c r="A679" s="11"/>
      <c r="B679" s="12"/>
      <c r="C679" s="12"/>
      <c r="D679" s="12"/>
      <c r="E679" s="12"/>
      <c r="F679" s="12"/>
      <c r="G679" s="9" t="s">
        <v>413</v>
      </c>
      <c r="H679" s="9" t="s">
        <v>86</v>
      </c>
      <c r="I679" s="9" t="s">
        <v>18</v>
      </c>
      <c r="J679" s="3" t="s">
        <v>2032</v>
      </c>
      <c r="K679" s="13" t="s">
        <v>414</v>
      </c>
      <c r="L679" s="14" t="s">
        <v>415</v>
      </c>
      <c r="M679" s="17">
        <f t="shared" si="27"/>
        <v>1.7025462962962923E-2</v>
      </c>
      <c r="N679">
        <f t="shared" si="28"/>
        <v>15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416</v>
      </c>
      <c r="H680" s="9" t="s">
        <v>86</v>
      </c>
      <c r="I680" s="9" t="s">
        <v>18</v>
      </c>
      <c r="J680" s="3" t="s">
        <v>2032</v>
      </c>
      <c r="K680" s="13" t="s">
        <v>417</v>
      </c>
      <c r="L680" s="14" t="s">
        <v>418</v>
      </c>
      <c r="M680" s="17">
        <f t="shared" si="27"/>
        <v>2.1932870370370394E-2</v>
      </c>
      <c r="N680">
        <f t="shared" si="28"/>
        <v>16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419</v>
      </c>
      <c r="H681" s="9" t="s">
        <v>86</v>
      </c>
      <c r="I681" s="9" t="s">
        <v>18</v>
      </c>
      <c r="J681" s="3" t="s">
        <v>2032</v>
      </c>
      <c r="K681" s="13" t="s">
        <v>420</v>
      </c>
      <c r="L681" s="14" t="s">
        <v>421</v>
      </c>
      <c r="M681" s="17">
        <f t="shared" si="27"/>
        <v>1.6273148148148064E-2</v>
      </c>
      <c r="N681">
        <f t="shared" si="28"/>
        <v>16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422</v>
      </c>
      <c r="H682" s="9" t="s">
        <v>86</v>
      </c>
      <c r="I682" s="9" t="s">
        <v>18</v>
      </c>
      <c r="J682" s="3" t="s">
        <v>2032</v>
      </c>
      <c r="K682" s="13" t="s">
        <v>423</v>
      </c>
      <c r="L682" s="14" t="s">
        <v>424</v>
      </c>
      <c r="M682" s="17">
        <f t="shared" si="27"/>
        <v>1.5625E-2</v>
      </c>
      <c r="N682">
        <f t="shared" si="28"/>
        <v>22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425</v>
      </c>
      <c r="H683" s="9" t="s">
        <v>86</v>
      </c>
      <c r="I683" s="9" t="s">
        <v>18</v>
      </c>
      <c r="J683" s="3" t="s">
        <v>2032</v>
      </c>
      <c r="K683" s="13" t="s">
        <v>426</v>
      </c>
      <c r="L683" s="14" t="s">
        <v>427</v>
      </c>
      <c r="M683" s="17">
        <f t="shared" si="27"/>
        <v>1.3437500000000102E-2</v>
      </c>
      <c r="N683">
        <f t="shared" si="28"/>
        <v>22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853</v>
      </c>
      <c r="H684" s="9" t="s">
        <v>86</v>
      </c>
      <c r="I684" s="9" t="s">
        <v>452</v>
      </c>
      <c r="J684" s="3" t="s">
        <v>2032</v>
      </c>
      <c r="K684" s="13" t="s">
        <v>854</v>
      </c>
      <c r="L684" s="14" t="s">
        <v>855</v>
      </c>
      <c r="M684" s="17">
        <f t="shared" si="27"/>
        <v>1.6273148148148162E-2</v>
      </c>
      <c r="N684">
        <f t="shared" si="28"/>
        <v>1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856</v>
      </c>
      <c r="H685" s="9" t="s">
        <v>86</v>
      </c>
      <c r="I685" s="9" t="s">
        <v>452</v>
      </c>
      <c r="J685" s="3" t="s">
        <v>2032</v>
      </c>
      <c r="K685" s="13" t="s">
        <v>857</v>
      </c>
      <c r="L685" s="14" t="s">
        <v>858</v>
      </c>
      <c r="M685" s="17">
        <f t="shared" si="27"/>
        <v>1.800925925925928E-2</v>
      </c>
      <c r="N685">
        <f t="shared" si="28"/>
        <v>8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859</v>
      </c>
      <c r="H686" s="9" t="s">
        <v>86</v>
      </c>
      <c r="I686" s="9" t="s">
        <v>452</v>
      </c>
      <c r="J686" s="3" t="s">
        <v>2032</v>
      </c>
      <c r="K686" s="13" t="s">
        <v>860</v>
      </c>
      <c r="L686" s="14" t="s">
        <v>861</v>
      </c>
      <c r="M686" s="17">
        <f t="shared" si="27"/>
        <v>1.3912037037037028E-2</v>
      </c>
      <c r="N686">
        <f t="shared" si="28"/>
        <v>13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862</v>
      </c>
      <c r="H687" s="9" t="s">
        <v>86</v>
      </c>
      <c r="I687" s="9" t="s">
        <v>452</v>
      </c>
      <c r="J687" s="3" t="s">
        <v>2032</v>
      </c>
      <c r="K687" s="13" t="s">
        <v>863</v>
      </c>
      <c r="L687" s="14" t="s">
        <v>864</v>
      </c>
      <c r="M687" s="17">
        <f t="shared" si="27"/>
        <v>2.1678240740740762E-2</v>
      </c>
      <c r="N687">
        <f t="shared" si="28"/>
        <v>15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865</v>
      </c>
      <c r="H688" s="9" t="s">
        <v>86</v>
      </c>
      <c r="I688" s="9" t="s">
        <v>452</v>
      </c>
      <c r="J688" s="3" t="s">
        <v>2032</v>
      </c>
      <c r="K688" s="13" t="s">
        <v>866</v>
      </c>
      <c r="L688" s="14" t="s">
        <v>867</v>
      </c>
      <c r="M688" s="17">
        <f t="shared" si="27"/>
        <v>2.7766203703703751E-2</v>
      </c>
      <c r="N688">
        <f t="shared" si="28"/>
        <v>17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1263</v>
      </c>
      <c r="H689" s="9" t="s">
        <v>86</v>
      </c>
      <c r="I689" s="9" t="s">
        <v>875</v>
      </c>
      <c r="J689" s="3" t="s">
        <v>2032</v>
      </c>
      <c r="K689" s="13" t="s">
        <v>1264</v>
      </c>
      <c r="L689" s="14" t="s">
        <v>1265</v>
      </c>
      <c r="M689" s="17">
        <f t="shared" si="27"/>
        <v>1.9791666666666652E-2</v>
      </c>
      <c r="N689">
        <f t="shared" si="28"/>
        <v>8</v>
      </c>
    </row>
    <row r="690" spans="1:14" x14ac:dyDescent="0.25">
      <c r="A690" s="11"/>
      <c r="B690" s="12"/>
      <c r="C690" s="9" t="s">
        <v>428</v>
      </c>
      <c r="D690" s="9" t="s">
        <v>429</v>
      </c>
      <c r="E690" s="9" t="s">
        <v>430</v>
      </c>
      <c r="F690" s="9" t="s">
        <v>15</v>
      </c>
      <c r="G690" s="10" t="s">
        <v>12</v>
      </c>
      <c r="H690" s="5"/>
      <c r="I690" s="5"/>
      <c r="J690" s="6"/>
      <c r="K690" s="7"/>
      <c r="L690" s="8"/>
    </row>
    <row r="691" spans="1:14" x14ac:dyDescent="0.25">
      <c r="A691" s="11"/>
      <c r="B691" s="12"/>
      <c r="C691" s="12"/>
      <c r="D691" s="12"/>
      <c r="E691" s="12"/>
      <c r="F691" s="12"/>
      <c r="G691" s="9" t="s">
        <v>431</v>
      </c>
      <c r="H691" s="9" t="s">
        <v>86</v>
      </c>
      <c r="I691" s="9" t="s">
        <v>18</v>
      </c>
      <c r="J691" s="3" t="s">
        <v>2032</v>
      </c>
      <c r="K691" s="13" t="s">
        <v>432</v>
      </c>
      <c r="L691" s="14" t="s">
        <v>433</v>
      </c>
      <c r="M691" s="17">
        <f t="shared" si="27"/>
        <v>2.3611111111111138E-2</v>
      </c>
      <c r="N691">
        <f t="shared" si="28"/>
        <v>13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1664</v>
      </c>
      <c r="H692" s="9" t="s">
        <v>86</v>
      </c>
      <c r="I692" s="9" t="s">
        <v>1275</v>
      </c>
      <c r="J692" s="3" t="s">
        <v>2032</v>
      </c>
      <c r="K692" s="13" t="s">
        <v>1665</v>
      </c>
      <c r="L692" s="14" t="s">
        <v>1666</v>
      </c>
      <c r="M692" s="17">
        <f t="shared" si="27"/>
        <v>2.6076388888888913E-2</v>
      </c>
      <c r="N692">
        <f t="shared" si="28"/>
        <v>6</v>
      </c>
    </row>
    <row r="693" spans="1:14" x14ac:dyDescent="0.25">
      <c r="A693" s="11"/>
      <c r="B693" s="12"/>
      <c r="C693" s="9" t="s">
        <v>434</v>
      </c>
      <c r="D693" s="9" t="s">
        <v>435</v>
      </c>
      <c r="E693" s="9" t="s">
        <v>436</v>
      </c>
      <c r="F693" s="9" t="s">
        <v>15</v>
      </c>
      <c r="G693" s="10" t="s">
        <v>12</v>
      </c>
      <c r="H693" s="5"/>
      <c r="I693" s="5"/>
      <c r="J693" s="6"/>
      <c r="K693" s="7"/>
      <c r="L693" s="8"/>
    </row>
    <row r="694" spans="1:14" x14ac:dyDescent="0.25">
      <c r="A694" s="11"/>
      <c r="B694" s="12"/>
      <c r="C694" s="12"/>
      <c r="D694" s="12"/>
      <c r="E694" s="12"/>
      <c r="F694" s="12"/>
      <c r="G694" s="9" t="s">
        <v>437</v>
      </c>
      <c r="H694" s="9" t="s">
        <v>86</v>
      </c>
      <c r="I694" s="9" t="s">
        <v>18</v>
      </c>
      <c r="J694" s="3" t="s">
        <v>2032</v>
      </c>
      <c r="K694" s="13" t="s">
        <v>438</v>
      </c>
      <c r="L694" s="14" t="s">
        <v>439</v>
      </c>
      <c r="M694" s="17">
        <f t="shared" si="27"/>
        <v>1.8124999999999947E-2</v>
      </c>
      <c r="N694">
        <f t="shared" si="28"/>
        <v>21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1667</v>
      </c>
      <c r="H695" s="9" t="s">
        <v>86</v>
      </c>
      <c r="I695" s="9" t="s">
        <v>1275</v>
      </c>
      <c r="J695" s="3" t="s">
        <v>2032</v>
      </c>
      <c r="K695" s="13" t="s">
        <v>1668</v>
      </c>
      <c r="L695" s="14" t="s">
        <v>1669</v>
      </c>
      <c r="M695" s="17">
        <f t="shared" si="27"/>
        <v>4.1307870370370425E-2</v>
      </c>
      <c r="N695">
        <f t="shared" si="28"/>
        <v>14</v>
      </c>
    </row>
    <row r="696" spans="1:14" x14ac:dyDescent="0.25">
      <c r="A696" s="11"/>
      <c r="B696" s="12"/>
      <c r="C696" s="9" t="s">
        <v>1936</v>
      </c>
      <c r="D696" s="9" t="s">
        <v>1937</v>
      </c>
      <c r="E696" s="9" t="s">
        <v>1938</v>
      </c>
      <c r="F696" s="9" t="s">
        <v>15</v>
      </c>
      <c r="G696" s="9" t="s">
        <v>1939</v>
      </c>
      <c r="H696" s="9" t="s">
        <v>86</v>
      </c>
      <c r="I696" s="9" t="s">
        <v>1680</v>
      </c>
      <c r="J696" s="3" t="s">
        <v>2032</v>
      </c>
      <c r="K696" s="13" t="s">
        <v>1940</v>
      </c>
      <c r="L696" s="14" t="s">
        <v>1941</v>
      </c>
      <c r="M696" s="17">
        <f t="shared" si="27"/>
        <v>2.2615740740740797E-2</v>
      </c>
      <c r="N696">
        <f t="shared" si="28"/>
        <v>10</v>
      </c>
    </row>
    <row r="697" spans="1:14" x14ac:dyDescent="0.25">
      <c r="A697" s="11"/>
      <c r="B697" s="12"/>
      <c r="C697" s="9" t="s">
        <v>1266</v>
      </c>
      <c r="D697" s="9" t="s">
        <v>1267</v>
      </c>
      <c r="E697" s="9" t="s">
        <v>1268</v>
      </c>
      <c r="F697" s="9" t="s">
        <v>15</v>
      </c>
      <c r="G697" s="9" t="s">
        <v>1269</v>
      </c>
      <c r="H697" s="9" t="s">
        <v>86</v>
      </c>
      <c r="I697" s="9" t="s">
        <v>875</v>
      </c>
      <c r="J697" s="3" t="s">
        <v>2032</v>
      </c>
      <c r="K697" s="13" t="s">
        <v>1270</v>
      </c>
      <c r="L697" s="14" t="s">
        <v>1271</v>
      </c>
      <c r="M697" s="17">
        <f t="shared" si="27"/>
        <v>1.7754629629629592E-2</v>
      </c>
      <c r="N697">
        <f t="shared" si="28"/>
        <v>7</v>
      </c>
    </row>
    <row r="698" spans="1:14" x14ac:dyDescent="0.25">
      <c r="A698" s="11"/>
      <c r="B698" s="12"/>
      <c r="C698" s="9" t="s">
        <v>1670</v>
      </c>
      <c r="D698" s="9" t="s">
        <v>1671</v>
      </c>
      <c r="E698" s="9" t="s">
        <v>1672</v>
      </c>
      <c r="F698" s="9" t="s">
        <v>15</v>
      </c>
      <c r="G698" s="9" t="s">
        <v>1673</v>
      </c>
      <c r="H698" s="9" t="s">
        <v>86</v>
      </c>
      <c r="I698" s="9" t="s">
        <v>1275</v>
      </c>
      <c r="J698" s="3" t="s">
        <v>2032</v>
      </c>
      <c r="K698" s="13" t="s">
        <v>1674</v>
      </c>
      <c r="L698" s="14" t="s">
        <v>1675</v>
      </c>
      <c r="M698" s="17">
        <f t="shared" si="27"/>
        <v>5.8472222222222203E-2</v>
      </c>
      <c r="N698">
        <f t="shared" si="28"/>
        <v>11</v>
      </c>
    </row>
    <row r="699" spans="1:14" x14ac:dyDescent="0.25">
      <c r="A699" s="3" t="s">
        <v>440</v>
      </c>
      <c r="B699" s="9" t="s">
        <v>441</v>
      </c>
      <c r="C699" s="10" t="s">
        <v>12</v>
      </c>
      <c r="D699" s="5"/>
      <c r="E699" s="5"/>
      <c r="F699" s="5"/>
      <c r="G699" s="5"/>
      <c r="H699" s="5"/>
      <c r="I699" s="5"/>
      <c r="J699" s="6"/>
      <c r="K699" s="7"/>
      <c r="L699" s="8"/>
    </row>
    <row r="700" spans="1:14" x14ac:dyDescent="0.25">
      <c r="A700" s="11"/>
      <c r="B700" s="12"/>
      <c r="C700" s="9" t="s">
        <v>442</v>
      </c>
      <c r="D700" s="9" t="s">
        <v>443</v>
      </c>
      <c r="E700" s="9" t="s">
        <v>444</v>
      </c>
      <c r="F700" s="9" t="s">
        <v>15</v>
      </c>
      <c r="G700" s="10" t="s">
        <v>12</v>
      </c>
      <c r="H700" s="5"/>
      <c r="I700" s="5"/>
      <c r="J700" s="6"/>
      <c r="K700" s="7"/>
      <c r="L700" s="8"/>
    </row>
    <row r="701" spans="1:14" x14ac:dyDescent="0.25">
      <c r="A701" s="11"/>
      <c r="B701" s="12"/>
      <c r="C701" s="12"/>
      <c r="D701" s="12"/>
      <c r="E701" s="12"/>
      <c r="F701" s="12"/>
      <c r="G701" s="9" t="s">
        <v>445</v>
      </c>
      <c r="H701" s="9" t="s">
        <v>24</v>
      </c>
      <c r="I701" s="9" t="s">
        <v>18</v>
      </c>
      <c r="J701" s="3" t="s">
        <v>2032</v>
      </c>
      <c r="K701" s="13" t="s">
        <v>446</v>
      </c>
      <c r="L701" s="14" t="s">
        <v>447</v>
      </c>
      <c r="M701" s="17">
        <f t="shared" si="27"/>
        <v>1.6886574074074123E-2</v>
      </c>
      <c r="N701">
        <f t="shared" si="28"/>
        <v>14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448</v>
      </c>
      <c r="H702" s="9" t="s">
        <v>24</v>
      </c>
      <c r="I702" s="9" t="s">
        <v>18</v>
      </c>
      <c r="J702" s="3" t="s">
        <v>2032</v>
      </c>
      <c r="K702" s="13" t="s">
        <v>449</v>
      </c>
      <c r="L702" s="14" t="s">
        <v>450</v>
      </c>
      <c r="M702" s="17">
        <f t="shared" si="27"/>
        <v>1.3298611111111192E-2</v>
      </c>
      <c r="N702">
        <f t="shared" si="28"/>
        <v>17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1272</v>
      </c>
      <c r="H703" s="9" t="s">
        <v>24</v>
      </c>
      <c r="I703" s="9" t="s">
        <v>875</v>
      </c>
      <c r="J703" s="3" t="s">
        <v>2032</v>
      </c>
      <c r="K703" s="13" t="s">
        <v>211</v>
      </c>
      <c r="L703" s="14" t="s">
        <v>1273</v>
      </c>
      <c r="M703" s="17">
        <f t="shared" si="27"/>
        <v>2.9409722222222212E-2</v>
      </c>
      <c r="N703">
        <f t="shared" si="28"/>
        <v>10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1676</v>
      </c>
      <c r="H704" s="9" t="s">
        <v>24</v>
      </c>
      <c r="I704" s="9" t="s">
        <v>1275</v>
      </c>
      <c r="J704" s="3" t="s">
        <v>2032</v>
      </c>
      <c r="K704" s="13" t="s">
        <v>1677</v>
      </c>
      <c r="L704" s="14" t="s">
        <v>1678</v>
      </c>
      <c r="M704" s="17">
        <f t="shared" si="27"/>
        <v>3.5833333333333273E-2</v>
      </c>
      <c r="N704">
        <f t="shared" si="28"/>
        <v>17</v>
      </c>
    </row>
    <row r="705" spans="1:14" x14ac:dyDescent="0.25">
      <c r="A705" s="11"/>
      <c r="B705" s="11"/>
      <c r="C705" s="3" t="s">
        <v>868</v>
      </c>
      <c r="D705" s="3" t="s">
        <v>869</v>
      </c>
      <c r="E705" s="3" t="s">
        <v>870</v>
      </c>
      <c r="F705" s="3" t="s">
        <v>15</v>
      </c>
      <c r="G705" s="3" t="s">
        <v>871</v>
      </c>
      <c r="H705" s="3" t="s">
        <v>24</v>
      </c>
      <c r="I705" s="3" t="s">
        <v>452</v>
      </c>
      <c r="J705" s="3" t="s">
        <v>2032</v>
      </c>
      <c r="K705" s="15" t="s">
        <v>872</v>
      </c>
      <c r="L705" s="16" t="s">
        <v>873</v>
      </c>
      <c r="M705" s="17">
        <f t="shared" si="27"/>
        <v>2.0358796296296278E-2</v>
      </c>
      <c r="N705">
        <f t="shared" si="28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opLeftCell="I1" workbookViewId="0">
      <selection activeCell="Q2" sqref="Q2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2036</v>
      </c>
      <c r="M1" t="s">
        <v>2033</v>
      </c>
      <c r="O1" t="s">
        <v>2034</v>
      </c>
      <c r="P1" t="s">
        <v>2035</v>
      </c>
      <c r="Q1" t="s">
        <v>2037</v>
      </c>
      <c r="R1" s="26" t="s">
        <v>2038</v>
      </c>
      <c r="S1" t="s">
        <v>2039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4.958333333333333</v>
      </c>
      <c r="R2" s="18">
        <f>AVERAGEIF(M:M,O2,L:L)</f>
        <v>1.3761574074074079E-2</v>
      </c>
      <c r="S2" s="17">
        <f>AVERAGEIF($R$2:$R$25, "&lt;&gt; 0")</f>
        <v>1.8568246118593344E-2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4.958333333333333</v>
      </c>
      <c r="R3" s="18">
        <f t="shared" ref="R3:R24" si="1">AVERAGEIF(M:M,O3,L:L)</f>
        <v>1.3252314814814814E-2</v>
      </c>
      <c r="S3" s="17">
        <f t="shared" ref="S3:S25" si="2">AVERAGEIF($R$2:$R$25, "&lt;&gt; 0")</f>
        <v>1.8568246118593344E-2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7">
        <f t="shared" ref="L4:L66" si="3">K4-J4</f>
        <v>2.5046296296296289E-2</v>
      </c>
      <c r="M4">
        <f t="shared" ref="M4:M66" si="4">HOUR(J4)</f>
        <v>12</v>
      </c>
      <c r="O4">
        <v>2</v>
      </c>
      <c r="P4">
        <f>COUNTIF(M:M,"2")</f>
        <v>1</v>
      </c>
      <c r="Q4">
        <f t="shared" si="0"/>
        <v>4.958333333333333</v>
      </c>
      <c r="R4" s="18">
        <f t="shared" si="1"/>
        <v>1.3287037037037042E-2</v>
      </c>
      <c r="S4" s="17">
        <f t="shared" si="2"/>
        <v>1.8568246118593344E-2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5</v>
      </c>
      <c r="Q5">
        <f t="shared" si="0"/>
        <v>4.958333333333333</v>
      </c>
      <c r="R5" s="18">
        <f t="shared" si="1"/>
        <v>1.4833333333333327E-2</v>
      </c>
      <c r="S5" s="17">
        <f t="shared" si="2"/>
        <v>1.8568246118593344E-2</v>
      </c>
    </row>
    <row r="6" spans="1:19" x14ac:dyDescent="0.25">
      <c r="A6" s="11"/>
      <c r="B6" s="12"/>
      <c r="C6" s="12"/>
      <c r="D6" s="12"/>
      <c r="E6" s="12"/>
      <c r="F6" s="12"/>
      <c r="G6" s="9" t="s">
        <v>23</v>
      </c>
      <c r="H6" s="9" t="s">
        <v>24</v>
      </c>
      <c r="I6" s="3" t="s">
        <v>18</v>
      </c>
      <c r="J6" s="13" t="s">
        <v>25</v>
      </c>
      <c r="K6" s="14" t="s">
        <v>26</v>
      </c>
      <c r="L6" s="17">
        <f t="shared" si="3"/>
        <v>1.6342592592592631E-2</v>
      </c>
      <c r="M6">
        <f t="shared" si="4"/>
        <v>8</v>
      </c>
      <c r="O6">
        <v>4</v>
      </c>
      <c r="P6">
        <f>COUNTIF(M:M,"4")</f>
        <v>9</v>
      </c>
      <c r="Q6">
        <f t="shared" si="0"/>
        <v>4.958333333333333</v>
      </c>
      <c r="R6" s="18">
        <f t="shared" si="1"/>
        <v>1.9315843621399178E-2</v>
      </c>
      <c r="S6" s="17">
        <f t="shared" si="2"/>
        <v>1.8568246118593344E-2</v>
      </c>
    </row>
    <row r="7" spans="1:19" x14ac:dyDescent="0.25">
      <c r="A7" s="11"/>
      <c r="B7" s="12"/>
      <c r="C7" s="12"/>
      <c r="D7" s="12"/>
      <c r="E7" s="12"/>
      <c r="F7" s="12"/>
      <c r="G7" s="9" t="s">
        <v>27</v>
      </c>
      <c r="H7" s="9" t="s">
        <v>24</v>
      </c>
      <c r="I7" s="3" t="s">
        <v>18</v>
      </c>
      <c r="J7" s="13" t="s">
        <v>28</v>
      </c>
      <c r="K7" s="14" t="s">
        <v>29</v>
      </c>
      <c r="L7" s="17">
        <f t="shared" si="3"/>
        <v>3.26967592592593E-2</v>
      </c>
      <c r="M7">
        <f t="shared" si="4"/>
        <v>11</v>
      </c>
      <c r="O7">
        <v>5</v>
      </c>
      <c r="P7">
        <f>COUNTIF(M:M,"5")</f>
        <v>5</v>
      </c>
      <c r="Q7">
        <f t="shared" si="0"/>
        <v>4.958333333333333</v>
      </c>
      <c r="R7" s="18">
        <f t="shared" si="1"/>
        <v>1.5576388888888909E-2</v>
      </c>
      <c r="S7" s="17">
        <f t="shared" si="2"/>
        <v>1.8568246118593344E-2</v>
      </c>
    </row>
    <row r="8" spans="1:19" x14ac:dyDescent="0.25">
      <c r="A8" s="11"/>
      <c r="B8" s="12"/>
      <c r="C8" s="12"/>
      <c r="D8" s="12"/>
      <c r="E8" s="12"/>
      <c r="F8" s="12"/>
      <c r="G8" s="9" t="s">
        <v>30</v>
      </c>
      <c r="H8" s="9" t="s">
        <v>24</v>
      </c>
      <c r="I8" s="3" t="s">
        <v>18</v>
      </c>
      <c r="J8" s="13" t="s">
        <v>31</v>
      </c>
      <c r="K8" s="14" t="s">
        <v>32</v>
      </c>
      <c r="L8" s="17">
        <f t="shared" si="3"/>
        <v>3.4456018518518428E-2</v>
      </c>
      <c r="M8">
        <f t="shared" si="4"/>
        <v>15</v>
      </c>
      <c r="O8">
        <v>6</v>
      </c>
      <c r="P8">
        <f>COUNTIF(M:M,"6")</f>
        <v>7</v>
      </c>
      <c r="Q8">
        <f t="shared" si="0"/>
        <v>4.958333333333333</v>
      </c>
      <c r="R8" s="18">
        <f t="shared" si="1"/>
        <v>1.7860449735449726E-2</v>
      </c>
      <c r="S8" s="17">
        <f t="shared" si="2"/>
        <v>1.8568246118593344E-2</v>
      </c>
    </row>
    <row r="9" spans="1:19" x14ac:dyDescent="0.25">
      <c r="A9" s="11"/>
      <c r="B9" s="12"/>
      <c r="C9" s="9" t="s">
        <v>33</v>
      </c>
      <c r="D9" s="9" t="s">
        <v>34</v>
      </c>
      <c r="E9" s="9" t="s">
        <v>34</v>
      </c>
      <c r="F9" s="9" t="s">
        <v>15</v>
      </c>
      <c r="G9" s="9" t="s">
        <v>35</v>
      </c>
      <c r="H9" s="9" t="s">
        <v>24</v>
      </c>
      <c r="I9" s="3" t="s">
        <v>18</v>
      </c>
      <c r="J9" s="13" t="s">
        <v>36</v>
      </c>
      <c r="K9" s="14" t="s">
        <v>37</v>
      </c>
      <c r="L9" s="17">
        <f t="shared" si="3"/>
        <v>3.2824074074074117E-2</v>
      </c>
      <c r="M9">
        <f t="shared" si="4"/>
        <v>9</v>
      </c>
      <c r="O9">
        <v>7</v>
      </c>
      <c r="P9">
        <f>COUNTIF(M:M,"7")</f>
        <v>7</v>
      </c>
      <c r="Q9">
        <f t="shared" si="0"/>
        <v>4.958333333333333</v>
      </c>
      <c r="R9" s="18">
        <f t="shared" si="1"/>
        <v>2.0345568783068795E-2</v>
      </c>
      <c r="S9" s="17">
        <f t="shared" si="2"/>
        <v>1.8568246118593344E-2</v>
      </c>
    </row>
    <row r="10" spans="1:19" x14ac:dyDescent="0.25">
      <c r="A10" s="11"/>
      <c r="B10" s="12"/>
      <c r="C10" s="9" t="s">
        <v>38</v>
      </c>
      <c r="D10" s="9" t="s">
        <v>39</v>
      </c>
      <c r="E10" s="9" t="s">
        <v>39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12</v>
      </c>
      <c r="Q10">
        <f t="shared" si="0"/>
        <v>4.958333333333333</v>
      </c>
      <c r="R10" s="18">
        <f t="shared" si="1"/>
        <v>1.9649884259259259E-2</v>
      </c>
      <c r="S10" s="17">
        <f t="shared" si="2"/>
        <v>1.8568246118593344E-2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40</v>
      </c>
      <c r="H11" s="9" t="s">
        <v>24</v>
      </c>
      <c r="I11" s="3" t="s">
        <v>18</v>
      </c>
      <c r="J11" s="13" t="s">
        <v>41</v>
      </c>
      <c r="K11" s="14" t="s">
        <v>42</v>
      </c>
      <c r="L11" s="17">
        <f t="shared" si="3"/>
        <v>1.3287037037037042E-2</v>
      </c>
      <c r="M11">
        <f t="shared" si="4"/>
        <v>2</v>
      </c>
      <c r="O11">
        <v>9</v>
      </c>
      <c r="P11">
        <f>COUNTIF(M:M,"9")</f>
        <v>8</v>
      </c>
      <c r="Q11">
        <f t="shared" si="0"/>
        <v>4.958333333333333</v>
      </c>
      <c r="R11" s="18">
        <f t="shared" si="1"/>
        <v>2.6597222222222251E-2</v>
      </c>
      <c r="S11" s="17">
        <f t="shared" si="2"/>
        <v>1.8568246118593344E-2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43</v>
      </c>
      <c r="H12" s="9" t="s">
        <v>24</v>
      </c>
      <c r="I12" s="3" t="s">
        <v>18</v>
      </c>
      <c r="J12" s="13" t="s">
        <v>44</v>
      </c>
      <c r="K12" s="14" t="s">
        <v>45</v>
      </c>
      <c r="L12" s="17">
        <f t="shared" si="3"/>
        <v>1.5231481481481457E-2</v>
      </c>
      <c r="M12">
        <f t="shared" si="4"/>
        <v>3</v>
      </c>
      <c r="O12">
        <v>10</v>
      </c>
      <c r="P12">
        <f>COUNTIF(M:M,"10")</f>
        <v>10</v>
      </c>
      <c r="Q12">
        <f t="shared" si="0"/>
        <v>4.958333333333333</v>
      </c>
      <c r="R12" s="18">
        <f t="shared" si="1"/>
        <v>2.1408564814814807E-2</v>
      </c>
      <c r="S12" s="17">
        <f t="shared" si="2"/>
        <v>1.8568246118593344E-2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46</v>
      </c>
      <c r="H13" s="9" t="s">
        <v>24</v>
      </c>
      <c r="I13" s="3" t="s">
        <v>18</v>
      </c>
      <c r="J13" s="13" t="s">
        <v>47</v>
      </c>
      <c r="K13" s="14" t="s">
        <v>48</v>
      </c>
      <c r="L13" s="17">
        <f t="shared" si="3"/>
        <v>1.4537037037037015E-2</v>
      </c>
      <c r="M13">
        <f t="shared" si="4"/>
        <v>10</v>
      </c>
      <c r="O13">
        <v>11</v>
      </c>
      <c r="P13">
        <f>COUNTIF(M:M,"11")</f>
        <v>8</v>
      </c>
      <c r="Q13">
        <f t="shared" si="0"/>
        <v>4.958333333333333</v>
      </c>
      <c r="R13" s="18">
        <f t="shared" si="1"/>
        <v>2.3499710648148153E-2</v>
      </c>
      <c r="S13" s="17">
        <f t="shared" si="2"/>
        <v>1.8568246118593344E-2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49</v>
      </c>
      <c r="H14" s="9" t="s">
        <v>24</v>
      </c>
      <c r="I14" s="3" t="s">
        <v>18</v>
      </c>
      <c r="J14" s="13" t="s">
        <v>50</v>
      </c>
      <c r="K14" s="14" t="s">
        <v>51</v>
      </c>
      <c r="L14" s="17">
        <f t="shared" si="3"/>
        <v>1.1168981481481488E-2</v>
      </c>
      <c r="M14">
        <f t="shared" si="4"/>
        <v>21</v>
      </c>
      <c r="O14">
        <v>12</v>
      </c>
      <c r="P14">
        <f>COUNTIF(M:M,"12")</f>
        <v>8</v>
      </c>
      <c r="Q14">
        <f t="shared" si="0"/>
        <v>4.958333333333333</v>
      </c>
      <c r="R14" s="18">
        <f t="shared" si="1"/>
        <v>1.9427083333333345E-2</v>
      </c>
      <c r="S14" s="17">
        <f t="shared" si="2"/>
        <v>1.8568246118593344E-2</v>
      </c>
    </row>
    <row r="15" spans="1:19" x14ac:dyDescent="0.25">
      <c r="A15" s="11"/>
      <c r="B15" s="12"/>
      <c r="C15" s="9" t="s">
        <v>52</v>
      </c>
      <c r="D15" s="9" t="s">
        <v>53</v>
      </c>
      <c r="E15" s="9" t="s">
        <v>53</v>
      </c>
      <c r="F15" s="9" t="s">
        <v>15</v>
      </c>
      <c r="G15" s="9" t="s">
        <v>54</v>
      </c>
      <c r="H15" s="9" t="s">
        <v>17</v>
      </c>
      <c r="I15" s="3" t="s">
        <v>18</v>
      </c>
      <c r="J15" s="13" t="s">
        <v>55</v>
      </c>
      <c r="K15" s="14" t="s">
        <v>56</v>
      </c>
      <c r="L15" s="17">
        <f t="shared" si="3"/>
        <v>1.7199074074074061E-2</v>
      </c>
      <c r="M15">
        <f t="shared" si="4"/>
        <v>14</v>
      </c>
      <c r="O15">
        <v>13</v>
      </c>
      <c r="P15">
        <f>COUNTIF(M:M,"13")</f>
        <v>8</v>
      </c>
      <c r="Q15">
        <f t="shared" si="0"/>
        <v>4.958333333333333</v>
      </c>
      <c r="R15" s="18">
        <f t="shared" si="1"/>
        <v>1.9581886574074087E-2</v>
      </c>
      <c r="S15" s="17">
        <f t="shared" si="2"/>
        <v>1.8568246118593344E-2</v>
      </c>
    </row>
    <row r="16" spans="1:19" x14ac:dyDescent="0.25">
      <c r="A16" s="11"/>
      <c r="B16" s="12"/>
      <c r="C16" s="9" t="s">
        <v>57</v>
      </c>
      <c r="D16" s="9" t="s">
        <v>58</v>
      </c>
      <c r="E16" s="9" t="s">
        <v>59</v>
      </c>
      <c r="F16" s="9" t="s">
        <v>15</v>
      </c>
      <c r="G16" s="9" t="s">
        <v>60</v>
      </c>
      <c r="H16" s="9" t="s">
        <v>24</v>
      </c>
      <c r="I16" s="3" t="s">
        <v>18</v>
      </c>
      <c r="J16" s="13" t="s">
        <v>61</v>
      </c>
      <c r="K16" s="14" t="s">
        <v>62</v>
      </c>
      <c r="L16" s="17">
        <f t="shared" si="3"/>
        <v>1.4791666666666703E-2</v>
      </c>
      <c r="M16">
        <f t="shared" si="4"/>
        <v>5</v>
      </c>
      <c r="O16">
        <v>14</v>
      </c>
      <c r="P16">
        <f>COUNTIF(M:M,"14")</f>
        <v>6</v>
      </c>
      <c r="Q16">
        <f t="shared" si="0"/>
        <v>4.958333333333333</v>
      </c>
      <c r="R16" s="18">
        <f t="shared" si="1"/>
        <v>2.0783179012345703E-2</v>
      </c>
      <c r="S16" s="17">
        <f t="shared" si="2"/>
        <v>1.8568246118593344E-2</v>
      </c>
    </row>
    <row r="17" spans="1:19" x14ac:dyDescent="0.25">
      <c r="A17" s="11"/>
      <c r="B17" s="12"/>
      <c r="C17" s="9" t="s">
        <v>63</v>
      </c>
      <c r="D17" s="9" t="s">
        <v>64</v>
      </c>
      <c r="E17" s="9" t="s">
        <v>64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5</v>
      </c>
      <c r="Q17">
        <f t="shared" si="0"/>
        <v>4.958333333333333</v>
      </c>
      <c r="R17" s="18">
        <f t="shared" si="1"/>
        <v>2.5865740740740682E-2</v>
      </c>
      <c r="S17" s="17">
        <f t="shared" si="2"/>
        <v>1.8568246118593344E-2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65</v>
      </c>
      <c r="H18" s="9" t="s">
        <v>24</v>
      </c>
      <c r="I18" s="3" t="s">
        <v>18</v>
      </c>
      <c r="J18" s="13" t="s">
        <v>66</v>
      </c>
      <c r="K18" s="14" t="s">
        <v>67</v>
      </c>
      <c r="L18" s="17">
        <f t="shared" si="3"/>
        <v>1.4004629629629645E-2</v>
      </c>
      <c r="M18">
        <f t="shared" si="4"/>
        <v>4</v>
      </c>
      <c r="O18">
        <v>16</v>
      </c>
      <c r="P18">
        <f>COUNTIF(M:M,"16")</f>
        <v>4</v>
      </c>
      <c r="Q18">
        <f t="shared" si="0"/>
        <v>4.958333333333333</v>
      </c>
      <c r="R18" s="18">
        <f t="shared" si="1"/>
        <v>1.819444444444443E-2</v>
      </c>
      <c r="S18" s="17">
        <f t="shared" si="2"/>
        <v>1.8568246118593344E-2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68</v>
      </c>
      <c r="H19" s="9" t="s">
        <v>24</v>
      </c>
      <c r="I19" s="3" t="s">
        <v>18</v>
      </c>
      <c r="J19" s="13" t="s">
        <v>69</v>
      </c>
      <c r="K19" s="14" t="s">
        <v>70</v>
      </c>
      <c r="L19" s="17">
        <f t="shared" si="3"/>
        <v>2.1921296296296244E-2</v>
      </c>
      <c r="M19">
        <f t="shared" si="4"/>
        <v>13</v>
      </c>
      <c r="O19">
        <v>17</v>
      </c>
      <c r="P19">
        <f>COUNTIF(M:M,"17")</f>
        <v>5</v>
      </c>
      <c r="Q19">
        <f t="shared" si="0"/>
        <v>4.958333333333333</v>
      </c>
      <c r="R19" s="18">
        <f t="shared" si="1"/>
        <v>1.6023148148148203E-2</v>
      </c>
      <c r="S19" s="17">
        <f t="shared" si="2"/>
        <v>1.8568246118593344E-2</v>
      </c>
    </row>
    <row r="20" spans="1:19" x14ac:dyDescent="0.25">
      <c r="A20" s="11"/>
      <c r="B20" s="12"/>
      <c r="C20" s="9" t="s">
        <v>71</v>
      </c>
      <c r="D20" s="9" t="s">
        <v>72</v>
      </c>
      <c r="E20" s="9" t="s">
        <v>72</v>
      </c>
      <c r="F20" s="9" t="s">
        <v>15</v>
      </c>
      <c r="G20" s="9" t="s">
        <v>73</v>
      </c>
      <c r="H20" s="9" t="s">
        <v>17</v>
      </c>
      <c r="I20" s="3" t="s">
        <v>18</v>
      </c>
      <c r="J20" s="13" t="s">
        <v>74</v>
      </c>
      <c r="K20" s="14" t="s">
        <v>75</v>
      </c>
      <c r="L20" s="17">
        <f t="shared" si="3"/>
        <v>2.5300925925925921E-2</v>
      </c>
      <c r="M20">
        <f t="shared" si="4"/>
        <v>12</v>
      </c>
      <c r="O20">
        <v>18</v>
      </c>
      <c r="P20">
        <f>COUNTIF(M:M,"18")</f>
        <v>2</v>
      </c>
      <c r="Q20">
        <f t="shared" si="0"/>
        <v>4.958333333333333</v>
      </c>
      <c r="R20" s="18">
        <f t="shared" si="1"/>
        <v>2.4473379629629644E-2</v>
      </c>
      <c r="S20" s="17">
        <f t="shared" si="2"/>
        <v>1.8568246118593344E-2</v>
      </c>
    </row>
    <row r="21" spans="1:19" x14ac:dyDescent="0.25">
      <c r="A21" s="11"/>
      <c r="B21" s="12"/>
      <c r="C21" s="9" t="s">
        <v>76</v>
      </c>
      <c r="D21" s="9" t="s">
        <v>77</v>
      </c>
      <c r="E21" s="9" t="s">
        <v>77</v>
      </c>
      <c r="F21" s="9" t="s">
        <v>15</v>
      </c>
      <c r="G21" s="9" t="s">
        <v>78</v>
      </c>
      <c r="H21" s="9" t="s">
        <v>24</v>
      </c>
      <c r="I21" s="3" t="s">
        <v>18</v>
      </c>
      <c r="J21" s="13" t="s">
        <v>79</v>
      </c>
      <c r="K21" s="14" t="s">
        <v>80</v>
      </c>
      <c r="L21" s="17">
        <f t="shared" si="3"/>
        <v>2.7256944444444375E-2</v>
      </c>
      <c r="M21">
        <f t="shared" si="4"/>
        <v>15</v>
      </c>
      <c r="O21" s="23">
        <v>19</v>
      </c>
      <c r="P21" s="23">
        <f>COUNTIF(M:M,"19")</f>
        <v>0</v>
      </c>
      <c r="Q21" s="23">
        <f t="shared" si="0"/>
        <v>4.958333333333333</v>
      </c>
      <c r="R21" s="24">
        <v>0</v>
      </c>
      <c r="S21" s="25">
        <f t="shared" si="2"/>
        <v>1.8568246118593344E-2</v>
      </c>
    </row>
    <row r="22" spans="1:19" x14ac:dyDescent="0.25">
      <c r="A22" s="3" t="s">
        <v>81</v>
      </c>
      <c r="B22" s="9" t="s">
        <v>82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4.958333333333333</v>
      </c>
      <c r="R22" s="18">
        <f t="shared" si="1"/>
        <v>1.5586419753086389E-2</v>
      </c>
      <c r="S22" s="17">
        <f t="shared" si="2"/>
        <v>1.8568246118593344E-2</v>
      </c>
    </row>
    <row r="23" spans="1:19" x14ac:dyDescent="0.25">
      <c r="A23" s="11"/>
      <c r="B23" s="12"/>
      <c r="C23" s="9" t="s">
        <v>83</v>
      </c>
      <c r="D23" s="9" t="s">
        <v>84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4.958333333333333</v>
      </c>
      <c r="R23" s="18">
        <f t="shared" si="1"/>
        <v>1.4646990740740717E-2</v>
      </c>
      <c r="S23" s="17">
        <f t="shared" si="2"/>
        <v>1.8568246118593344E-2</v>
      </c>
    </row>
    <row r="24" spans="1:19" x14ac:dyDescent="0.25">
      <c r="A24" s="11"/>
      <c r="B24" s="12"/>
      <c r="C24" s="12"/>
      <c r="D24" s="12"/>
      <c r="E24" s="9" t="s">
        <v>84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4.958333333333333</v>
      </c>
      <c r="R24" s="18">
        <f t="shared" si="1"/>
        <v>1.4531250000000051E-2</v>
      </c>
      <c r="S24" s="17">
        <f t="shared" si="2"/>
        <v>1.8568246118593344E-2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85</v>
      </c>
      <c r="H25" s="9" t="s">
        <v>86</v>
      </c>
      <c r="I25" s="3" t="s">
        <v>18</v>
      </c>
      <c r="J25" s="13" t="s">
        <v>87</v>
      </c>
      <c r="K25" s="14" t="s">
        <v>88</v>
      </c>
      <c r="L25" s="17">
        <f t="shared" si="3"/>
        <v>1.4629629629629631E-2</v>
      </c>
      <c r="M25">
        <f t="shared" si="4"/>
        <v>3</v>
      </c>
      <c r="O25" s="23">
        <v>23</v>
      </c>
      <c r="P25" s="23">
        <f>COUNTIF(M:M,"23")</f>
        <v>0</v>
      </c>
      <c r="Q25" s="23">
        <f t="shared" si="0"/>
        <v>4.958333333333333</v>
      </c>
      <c r="R25" s="24">
        <v>0</v>
      </c>
      <c r="S25" s="25">
        <f t="shared" si="2"/>
        <v>1.8568246118593344E-2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89</v>
      </c>
      <c r="H26" s="9" t="s">
        <v>86</v>
      </c>
      <c r="I26" s="3" t="s">
        <v>18</v>
      </c>
      <c r="J26" s="13" t="s">
        <v>90</v>
      </c>
      <c r="K26" s="14" t="s">
        <v>91</v>
      </c>
      <c r="L26" s="17">
        <f t="shared" si="3"/>
        <v>1.5520833333333373E-2</v>
      </c>
      <c r="M26">
        <f t="shared" si="4"/>
        <v>5</v>
      </c>
    </row>
    <row r="27" spans="1:19" x14ac:dyDescent="0.25">
      <c r="A27" s="11"/>
      <c r="B27" s="12"/>
      <c r="C27" s="12"/>
      <c r="D27" s="12"/>
      <c r="E27" s="12"/>
      <c r="F27" s="12"/>
      <c r="G27" s="9" t="s">
        <v>92</v>
      </c>
      <c r="H27" s="9" t="s">
        <v>86</v>
      </c>
      <c r="I27" s="3" t="s">
        <v>18</v>
      </c>
      <c r="J27" s="13" t="s">
        <v>93</v>
      </c>
      <c r="K27" s="14" t="s">
        <v>94</v>
      </c>
      <c r="L27" s="17">
        <f t="shared" si="3"/>
        <v>1.4583333333333282E-2</v>
      </c>
      <c r="M27">
        <f t="shared" si="4"/>
        <v>6</v>
      </c>
    </row>
    <row r="28" spans="1:19" x14ac:dyDescent="0.25">
      <c r="A28" s="11"/>
      <c r="B28" s="12"/>
      <c r="C28" s="12"/>
      <c r="D28" s="12"/>
      <c r="E28" s="12"/>
      <c r="F28" s="12"/>
      <c r="G28" s="9" t="s">
        <v>95</v>
      </c>
      <c r="H28" s="9" t="s">
        <v>86</v>
      </c>
      <c r="I28" s="3" t="s">
        <v>18</v>
      </c>
      <c r="J28" s="13" t="s">
        <v>96</v>
      </c>
      <c r="K28" s="14" t="s">
        <v>97</v>
      </c>
      <c r="L28" s="17">
        <f t="shared" si="3"/>
        <v>1.9652777777777797E-2</v>
      </c>
      <c r="M28">
        <f t="shared" si="4"/>
        <v>6</v>
      </c>
      <c r="O28" s="13" t="s">
        <v>343</v>
      </c>
      <c r="P28" s="14" t="s">
        <v>344</v>
      </c>
      <c r="Q28" s="17">
        <f t="shared" ref="Q28" si="5">P28-O28</f>
        <v>1.3761574074074079E-2</v>
      </c>
      <c r="R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98</v>
      </c>
      <c r="H29" s="9" t="s">
        <v>86</v>
      </c>
      <c r="I29" s="3" t="s">
        <v>18</v>
      </c>
      <c r="J29" s="13" t="s">
        <v>99</v>
      </c>
      <c r="K29" s="14" t="s">
        <v>100</v>
      </c>
      <c r="L29" s="17">
        <f t="shared" si="3"/>
        <v>1.4247685185185155E-2</v>
      </c>
      <c r="M29">
        <f t="shared" si="4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101</v>
      </c>
      <c r="H30" s="9" t="s">
        <v>86</v>
      </c>
      <c r="I30" s="3" t="s">
        <v>18</v>
      </c>
      <c r="J30" s="13" t="s">
        <v>102</v>
      </c>
      <c r="K30" s="14" t="s">
        <v>103</v>
      </c>
      <c r="L30" s="17">
        <f t="shared" si="3"/>
        <v>1.9097222222222154E-2</v>
      </c>
      <c r="M30">
        <f t="shared" si="4"/>
        <v>8</v>
      </c>
    </row>
    <row r="31" spans="1:19" x14ac:dyDescent="0.25">
      <c r="A31" s="11"/>
      <c r="B31" s="12"/>
      <c r="C31" s="12"/>
      <c r="D31" s="12"/>
      <c r="E31" s="12"/>
      <c r="F31" s="12"/>
      <c r="G31" s="9" t="s">
        <v>104</v>
      </c>
      <c r="H31" s="9" t="s">
        <v>86</v>
      </c>
      <c r="I31" s="3" t="s">
        <v>18</v>
      </c>
      <c r="J31" s="13" t="s">
        <v>105</v>
      </c>
      <c r="K31" s="14" t="s">
        <v>106</v>
      </c>
      <c r="L31" s="17">
        <f t="shared" si="3"/>
        <v>1.853009259259264E-2</v>
      </c>
      <c r="M31">
        <f t="shared" si="4"/>
        <v>9</v>
      </c>
    </row>
    <row r="32" spans="1:19" x14ac:dyDescent="0.25">
      <c r="A32" s="11"/>
      <c r="B32" s="12"/>
      <c r="C32" s="12"/>
      <c r="D32" s="12"/>
      <c r="E32" s="12"/>
      <c r="F32" s="12"/>
      <c r="G32" s="9" t="s">
        <v>107</v>
      </c>
      <c r="H32" s="9" t="s">
        <v>86</v>
      </c>
      <c r="I32" s="3" t="s">
        <v>18</v>
      </c>
      <c r="J32" s="13" t="s">
        <v>108</v>
      </c>
      <c r="K32" s="14" t="s">
        <v>109</v>
      </c>
      <c r="L32" s="17">
        <f t="shared" si="3"/>
        <v>1.9884259259259296E-2</v>
      </c>
      <c r="M32">
        <f t="shared" si="4"/>
        <v>9</v>
      </c>
    </row>
    <row r="33" spans="1:13" x14ac:dyDescent="0.25">
      <c r="A33" s="11"/>
      <c r="B33" s="12"/>
      <c r="C33" s="12"/>
      <c r="D33" s="12"/>
      <c r="E33" s="12"/>
      <c r="F33" s="12"/>
      <c r="G33" s="9" t="s">
        <v>110</v>
      </c>
      <c r="H33" s="9" t="s">
        <v>86</v>
      </c>
      <c r="I33" s="3" t="s">
        <v>18</v>
      </c>
      <c r="J33" s="13" t="s">
        <v>111</v>
      </c>
      <c r="K33" s="14" t="s">
        <v>112</v>
      </c>
      <c r="L33" s="17">
        <f t="shared" si="3"/>
        <v>2.4074074074074026E-2</v>
      </c>
      <c r="M33">
        <f t="shared" si="4"/>
        <v>11</v>
      </c>
    </row>
    <row r="34" spans="1:13" x14ac:dyDescent="0.25">
      <c r="A34" s="11"/>
      <c r="B34" s="12"/>
      <c r="C34" s="12"/>
      <c r="D34" s="12"/>
      <c r="E34" s="12"/>
      <c r="F34" s="12"/>
      <c r="G34" s="9" t="s">
        <v>113</v>
      </c>
      <c r="H34" s="9" t="s">
        <v>86</v>
      </c>
      <c r="I34" s="3" t="s">
        <v>18</v>
      </c>
      <c r="J34" s="13" t="s">
        <v>114</v>
      </c>
      <c r="K34" s="14" t="s">
        <v>115</v>
      </c>
      <c r="L34" s="17">
        <f t="shared" si="3"/>
        <v>2.6238425925925957E-2</v>
      </c>
      <c r="M34">
        <f t="shared" si="4"/>
        <v>11</v>
      </c>
    </row>
    <row r="35" spans="1:13" x14ac:dyDescent="0.25">
      <c r="A35" s="11"/>
      <c r="B35" s="12"/>
      <c r="C35" s="12"/>
      <c r="D35" s="12"/>
      <c r="E35" s="12"/>
      <c r="F35" s="12"/>
      <c r="G35" s="9" t="s">
        <v>116</v>
      </c>
      <c r="H35" s="9" t="s">
        <v>86</v>
      </c>
      <c r="I35" s="3" t="s">
        <v>18</v>
      </c>
      <c r="J35" s="13" t="s">
        <v>117</v>
      </c>
      <c r="K35" s="14" t="s">
        <v>118</v>
      </c>
      <c r="L35" s="17">
        <f t="shared" si="3"/>
        <v>1.4085648148148167E-2</v>
      </c>
      <c r="M35">
        <f t="shared" si="4"/>
        <v>12</v>
      </c>
    </row>
    <row r="36" spans="1:13" x14ac:dyDescent="0.25">
      <c r="A36" s="11"/>
      <c r="B36" s="12"/>
      <c r="C36" s="12"/>
      <c r="D36" s="12"/>
      <c r="E36" s="9" t="s">
        <v>119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120</v>
      </c>
      <c r="H37" s="9" t="s">
        <v>121</v>
      </c>
      <c r="I37" s="3" t="s">
        <v>18</v>
      </c>
      <c r="J37" s="13" t="s">
        <v>122</v>
      </c>
      <c r="K37" s="14" t="s">
        <v>123</v>
      </c>
      <c r="L37" s="17">
        <f t="shared" si="3"/>
        <v>2.2523148148148098E-2</v>
      </c>
      <c r="M37">
        <f t="shared" si="4"/>
        <v>10</v>
      </c>
    </row>
    <row r="38" spans="1:13" x14ac:dyDescent="0.25">
      <c r="A38" s="11"/>
      <c r="B38" s="12"/>
      <c r="C38" s="12"/>
      <c r="D38" s="12"/>
      <c r="E38" s="12"/>
      <c r="F38" s="12"/>
      <c r="G38" s="9" t="s">
        <v>124</v>
      </c>
      <c r="H38" s="9" t="s">
        <v>121</v>
      </c>
      <c r="I38" s="3" t="s">
        <v>18</v>
      </c>
      <c r="J38" s="13" t="s">
        <v>125</v>
      </c>
      <c r="K38" s="14" t="s">
        <v>126</v>
      </c>
      <c r="L38" s="17">
        <f t="shared" si="3"/>
        <v>1.4675925925926037E-2</v>
      </c>
      <c r="M38">
        <f t="shared" si="4"/>
        <v>17</v>
      </c>
    </row>
    <row r="39" spans="1:13" x14ac:dyDescent="0.25">
      <c r="A39" s="11"/>
      <c r="B39" s="12"/>
      <c r="C39" s="12"/>
      <c r="D39" s="12"/>
      <c r="E39" s="12"/>
      <c r="F39" s="12"/>
      <c r="G39" s="9" t="s">
        <v>127</v>
      </c>
      <c r="H39" s="9" t="s">
        <v>121</v>
      </c>
      <c r="I39" s="3" t="s">
        <v>18</v>
      </c>
      <c r="J39" s="13" t="s">
        <v>128</v>
      </c>
      <c r="K39" s="14" t="s">
        <v>129</v>
      </c>
      <c r="L39" s="17">
        <f t="shared" si="3"/>
        <v>2.1435185185185168E-2</v>
      </c>
      <c r="M39">
        <f t="shared" si="4"/>
        <v>17</v>
      </c>
    </row>
    <row r="40" spans="1:13" x14ac:dyDescent="0.25">
      <c r="A40" s="11"/>
      <c r="B40" s="12"/>
      <c r="C40" s="9" t="s">
        <v>130</v>
      </c>
      <c r="D40" s="9" t="s">
        <v>131</v>
      </c>
      <c r="E40" s="9" t="s">
        <v>131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132</v>
      </c>
      <c r="H41" s="9" t="s">
        <v>86</v>
      </c>
      <c r="I41" s="3" t="s">
        <v>18</v>
      </c>
      <c r="J41" s="13" t="s">
        <v>133</v>
      </c>
      <c r="K41" s="14" t="s">
        <v>134</v>
      </c>
      <c r="L41" s="17">
        <f t="shared" si="3"/>
        <v>1.5833333333333366E-2</v>
      </c>
      <c r="M41">
        <f t="shared" si="4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135</v>
      </c>
      <c r="H42" s="9" t="s">
        <v>86</v>
      </c>
      <c r="I42" s="3" t="s">
        <v>18</v>
      </c>
      <c r="J42" s="13" t="s">
        <v>136</v>
      </c>
      <c r="K42" s="14" t="s">
        <v>137</v>
      </c>
      <c r="L42" s="17">
        <f t="shared" si="3"/>
        <v>1.8287037037037046E-2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138</v>
      </c>
      <c r="H43" s="9" t="s">
        <v>86</v>
      </c>
      <c r="I43" s="3" t="s">
        <v>18</v>
      </c>
      <c r="J43" s="13" t="s">
        <v>139</v>
      </c>
      <c r="K43" s="14" t="s">
        <v>140</v>
      </c>
      <c r="L43" s="17">
        <f t="shared" si="3"/>
        <v>1.4363425925925877E-2</v>
      </c>
      <c r="M43">
        <f t="shared" si="4"/>
        <v>13</v>
      </c>
    </row>
    <row r="44" spans="1:13" x14ac:dyDescent="0.25">
      <c r="A44" s="11"/>
      <c r="B44" s="12"/>
      <c r="C44" s="9" t="s">
        <v>141</v>
      </c>
      <c r="D44" s="9" t="s">
        <v>142</v>
      </c>
      <c r="E44" s="9" t="s">
        <v>142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143</v>
      </c>
      <c r="H45" s="9" t="s">
        <v>86</v>
      </c>
      <c r="I45" s="3" t="s">
        <v>18</v>
      </c>
      <c r="J45" s="13" t="s">
        <v>144</v>
      </c>
      <c r="K45" s="14" t="s">
        <v>145</v>
      </c>
      <c r="L45" s="17">
        <f t="shared" si="3"/>
        <v>1.3252314814814814E-2</v>
      </c>
      <c r="M45">
        <f t="shared" si="4"/>
        <v>1</v>
      </c>
    </row>
    <row r="46" spans="1:13" x14ac:dyDescent="0.25">
      <c r="A46" s="11"/>
      <c r="B46" s="12"/>
      <c r="C46" s="12"/>
      <c r="D46" s="12"/>
      <c r="E46" s="12"/>
      <c r="F46" s="12"/>
      <c r="G46" s="9" t="s">
        <v>146</v>
      </c>
      <c r="H46" s="9" t="s">
        <v>86</v>
      </c>
      <c r="I46" s="3" t="s">
        <v>18</v>
      </c>
      <c r="J46" s="13" t="s">
        <v>147</v>
      </c>
      <c r="K46" s="14" t="s">
        <v>148</v>
      </c>
      <c r="L46" s="17">
        <f t="shared" si="3"/>
        <v>1.3946759259259284E-2</v>
      </c>
      <c r="M46">
        <f t="shared" si="4"/>
        <v>4</v>
      </c>
    </row>
    <row r="47" spans="1:13" x14ac:dyDescent="0.25">
      <c r="A47" s="11"/>
      <c r="B47" s="12"/>
      <c r="C47" s="9" t="s">
        <v>149</v>
      </c>
      <c r="D47" s="9" t="s">
        <v>150</v>
      </c>
      <c r="E47" s="9" t="s">
        <v>150</v>
      </c>
      <c r="F47" s="9" t="s">
        <v>15</v>
      </c>
      <c r="G47" s="9" t="s">
        <v>151</v>
      </c>
      <c r="H47" s="9" t="s">
        <v>121</v>
      </c>
      <c r="I47" s="3" t="s">
        <v>18</v>
      </c>
      <c r="J47" s="13" t="s">
        <v>152</v>
      </c>
      <c r="K47" s="14" t="s">
        <v>153</v>
      </c>
      <c r="L47" s="17">
        <f t="shared" si="3"/>
        <v>3.1585648148148127E-2</v>
      </c>
      <c r="M47">
        <f t="shared" si="4"/>
        <v>8</v>
      </c>
    </row>
    <row r="48" spans="1:13" x14ac:dyDescent="0.25">
      <c r="A48" s="11"/>
      <c r="B48" s="12"/>
      <c r="C48" s="9" t="s">
        <v>38</v>
      </c>
      <c r="D48" s="9" t="s">
        <v>39</v>
      </c>
      <c r="E48" s="10" t="s">
        <v>12</v>
      </c>
      <c r="F48" s="5"/>
      <c r="G48" s="5"/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9" t="s">
        <v>39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154</v>
      </c>
      <c r="H50" s="9" t="s">
        <v>86</v>
      </c>
      <c r="I50" s="3" t="s">
        <v>18</v>
      </c>
      <c r="J50" s="13" t="s">
        <v>155</v>
      </c>
      <c r="K50" s="14" t="s">
        <v>156</v>
      </c>
      <c r="L50" s="17">
        <f t="shared" si="3"/>
        <v>1.4872685185185197E-2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157</v>
      </c>
      <c r="H51" s="9" t="s">
        <v>86</v>
      </c>
      <c r="I51" s="3" t="s">
        <v>18</v>
      </c>
      <c r="J51" s="13" t="s">
        <v>158</v>
      </c>
      <c r="K51" s="14" t="s">
        <v>159</v>
      </c>
      <c r="L51" s="17">
        <f t="shared" si="3"/>
        <v>4.2407407407407449E-2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9" t="s">
        <v>160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161</v>
      </c>
      <c r="H53" s="9" t="s">
        <v>86</v>
      </c>
      <c r="I53" s="3" t="s">
        <v>18</v>
      </c>
      <c r="J53" s="13" t="s">
        <v>162</v>
      </c>
      <c r="K53" s="14" t="s">
        <v>163</v>
      </c>
      <c r="L53" s="17">
        <f t="shared" si="3"/>
        <v>1.475694444444442E-2</v>
      </c>
      <c r="M53">
        <f t="shared" si="4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164</v>
      </c>
      <c r="H54" s="9" t="s">
        <v>86</v>
      </c>
      <c r="I54" s="3" t="s">
        <v>18</v>
      </c>
      <c r="J54" s="13" t="s">
        <v>165</v>
      </c>
      <c r="K54" s="14" t="s">
        <v>166</v>
      </c>
      <c r="L54" s="17">
        <f t="shared" si="3"/>
        <v>1.6886574074074123E-2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12"/>
      <c r="F55" s="12"/>
      <c r="G55" s="9" t="s">
        <v>167</v>
      </c>
      <c r="H55" s="9" t="s">
        <v>86</v>
      </c>
      <c r="I55" s="3" t="s">
        <v>18</v>
      </c>
      <c r="J55" s="13" t="s">
        <v>168</v>
      </c>
      <c r="K55" s="14" t="s">
        <v>169</v>
      </c>
      <c r="L55" s="17">
        <f t="shared" si="3"/>
        <v>1.5127314814814774E-2</v>
      </c>
      <c r="M55">
        <f t="shared" si="4"/>
        <v>20</v>
      </c>
    </row>
    <row r="56" spans="1:13" x14ac:dyDescent="0.25">
      <c r="A56" s="11"/>
      <c r="B56" s="12"/>
      <c r="C56" s="9" t="s">
        <v>170</v>
      </c>
      <c r="D56" s="9" t="s">
        <v>171</v>
      </c>
      <c r="E56" s="9" t="s">
        <v>172</v>
      </c>
      <c r="F56" s="9" t="s">
        <v>15</v>
      </c>
      <c r="G56" s="9" t="s">
        <v>173</v>
      </c>
      <c r="H56" s="9" t="s">
        <v>86</v>
      </c>
      <c r="I56" s="3" t="s">
        <v>18</v>
      </c>
      <c r="J56" s="13" t="s">
        <v>174</v>
      </c>
      <c r="K56" s="14" t="s">
        <v>175</v>
      </c>
      <c r="L56" s="17">
        <f t="shared" si="3"/>
        <v>1.9652777777777741E-2</v>
      </c>
      <c r="M56">
        <f t="shared" si="4"/>
        <v>16</v>
      </c>
    </row>
    <row r="57" spans="1:13" x14ac:dyDescent="0.25">
      <c r="A57" s="11"/>
      <c r="B57" s="12"/>
      <c r="C57" s="9" t="s">
        <v>176</v>
      </c>
      <c r="D57" s="9" t="s">
        <v>177</v>
      </c>
      <c r="E57" s="9" t="s">
        <v>177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178</v>
      </c>
      <c r="H58" s="9" t="s">
        <v>86</v>
      </c>
      <c r="I58" s="3" t="s">
        <v>18</v>
      </c>
      <c r="J58" s="13" t="s">
        <v>179</v>
      </c>
      <c r="K58" s="14" t="s">
        <v>180</v>
      </c>
      <c r="L58" s="17">
        <f t="shared" si="3"/>
        <v>3.2592592592592562E-2</v>
      </c>
      <c r="M58">
        <f t="shared" si="4"/>
        <v>9</v>
      </c>
    </row>
    <row r="59" spans="1:13" x14ac:dyDescent="0.25">
      <c r="A59" s="11"/>
      <c r="B59" s="12"/>
      <c r="C59" s="12"/>
      <c r="D59" s="12"/>
      <c r="E59" s="12"/>
      <c r="F59" s="12"/>
      <c r="G59" s="9" t="s">
        <v>181</v>
      </c>
      <c r="H59" s="9" t="s">
        <v>86</v>
      </c>
      <c r="I59" s="3" t="s">
        <v>18</v>
      </c>
      <c r="J59" s="13" t="s">
        <v>182</v>
      </c>
      <c r="K59" s="14" t="s">
        <v>183</v>
      </c>
      <c r="L59" s="17">
        <f t="shared" si="3"/>
        <v>1.9282407407407387E-2</v>
      </c>
      <c r="M59">
        <f t="shared" si="4"/>
        <v>18</v>
      </c>
    </row>
    <row r="60" spans="1:13" x14ac:dyDescent="0.25">
      <c r="A60" s="11"/>
      <c r="B60" s="12"/>
      <c r="C60" s="9" t="s">
        <v>184</v>
      </c>
      <c r="D60" s="9" t="s">
        <v>185</v>
      </c>
      <c r="E60" s="9" t="s">
        <v>185</v>
      </c>
      <c r="F60" s="9" t="s">
        <v>15</v>
      </c>
      <c r="G60" s="9" t="s">
        <v>186</v>
      </c>
      <c r="H60" s="9" t="s">
        <v>121</v>
      </c>
      <c r="I60" s="3" t="s">
        <v>18</v>
      </c>
      <c r="J60" s="13" t="s">
        <v>187</v>
      </c>
      <c r="K60" s="14" t="s">
        <v>188</v>
      </c>
      <c r="L60" s="17">
        <f t="shared" si="3"/>
        <v>2.581018518518513E-2</v>
      </c>
      <c r="M60">
        <f t="shared" si="4"/>
        <v>8</v>
      </c>
    </row>
    <row r="61" spans="1:13" x14ac:dyDescent="0.25">
      <c r="A61" s="11"/>
      <c r="B61" s="12"/>
      <c r="C61" s="9" t="s">
        <v>189</v>
      </c>
      <c r="D61" s="9" t="s">
        <v>190</v>
      </c>
      <c r="E61" s="9" t="s">
        <v>190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191</v>
      </c>
      <c r="H62" s="9" t="s">
        <v>86</v>
      </c>
      <c r="I62" s="3" t="s">
        <v>18</v>
      </c>
      <c r="J62" s="13" t="s">
        <v>192</v>
      </c>
      <c r="K62" s="14" t="s">
        <v>193</v>
      </c>
      <c r="L62" s="17">
        <f t="shared" si="3"/>
        <v>2.6863425925925832E-2</v>
      </c>
      <c r="M62">
        <f t="shared" si="4"/>
        <v>11</v>
      </c>
    </row>
    <row r="63" spans="1:13" x14ac:dyDescent="0.25">
      <c r="A63" s="11"/>
      <c r="B63" s="12"/>
      <c r="C63" s="12"/>
      <c r="D63" s="12"/>
      <c r="E63" s="12"/>
      <c r="F63" s="12"/>
      <c r="G63" s="9" t="s">
        <v>194</v>
      </c>
      <c r="H63" s="9" t="s">
        <v>86</v>
      </c>
      <c r="I63" s="3" t="s">
        <v>18</v>
      </c>
      <c r="J63" s="13" t="s">
        <v>195</v>
      </c>
      <c r="K63" s="14" t="s">
        <v>196</v>
      </c>
      <c r="L63" s="17">
        <f t="shared" si="3"/>
        <v>3.2731481481481528E-2</v>
      </c>
      <c r="M63">
        <f t="shared" si="4"/>
        <v>15</v>
      </c>
    </row>
    <row r="64" spans="1:13" x14ac:dyDescent="0.25">
      <c r="A64" s="3" t="s">
        <v>197</v>
      </c>
      <c r="B64" s="9" t="s">
        <v>198</v>
      </c>
      <c r="C64" s="10" t="s">
        <v>12</v>
      </c>
      <c r="D64" s="5"/>
      <c r="E64" s="5"/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9" t="s">
        <v>199</v>
      </c>
      <c r="D65" s="9" t="s">
        <v>200</v>
      </c>
      <c r="E65" s="9" t="s">
        <v>200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201</v>
      </c>
      <c r="H66" s="9" t="s">
        <v>86</v>
      </c>
      <c r="I66" s="3" t="s">
        <v>18</v>
      </c>
      <c r="J66" s="13" t="s">
        <v>202</v>
      </c>
      <c r="K66" s="14" t="s">
        <v>203</v>
      </c>
      <c r="L66" s="17">
        <f t="shared" si="3"/>
        <v>2.5543981481481459E-2</v>
      </c>
      <c r="M66">
        <f t="shared" si="4"/>
        <v>4</v>
      </c>
    </row>
    <row r="67" spans="1:13" x14ac:dyDescent="0.25">
      <c r="A67" s="11"/>
      <c r="B67" s="12"/>
      <c r="C67" s="12"/>
      <c r="D67" s="12"/>
      <c r="E67" s="12"/>
      <c r="F67" s="12"/>
      <c r="G67" s="9" t="s">
        <v>204</v>
      </c>
      <c r="H67" s="9" t="s">
        <v>86</v>
      </c>
      <c r="I67" s="3" t="s">
        <v>18</v>
      </c>
      <c r="J67" s="13" t="s">
        <v>205</v>
      </c>
      <c r="K67" s="14" t="s">
        <v>206</v>
      </c>
      <c r="L67" s="17">
        <f t="shared" ref="L67:L129" si="6">K67-J67</f>
        <v>2.8391203703703682E-2</v>
      </c>
      <c r="M67">
        <f t="shared" ref="M67:M129" si="7">HOUR(J67)</f>
        <v>4</v>
      </c>
    </row>
    <row r="68" spans="1:13" x14ac:dyDescent="0.25">
      <c r="A68" s="11"/>
      <c r="B68" s="12"/>
      <c r="C68" s="12"/>
      <c r="D68" s="12"/>
      <c r="E68" s="12"/>
      <c r="F68" s="12"/>
      <c r="G68" s="9" t="s">
        <v>207</v>
      </c>
      <c r="H68" s="9" t="s">
        <v>86</v>
      </c>
      <c r="I68" s="3" t="s">
        <v>18</v>
      </c>
      <c r="J68" s="13" t="s">
        <v>208</v>
      </c>
      <c r="K68" s="14" t="s">
        <v>209</v>
      </c>
      <c r="L68" s="17">
        <f t="shared" si="6"/>
        <v>1.4027777777777861E-2</v>
      </c>
      <c r="M68">
        <f t="shared" si="7"/>
        <v>8</v>
      </c>
    </row>
    <row r="69" spans="1:13" x14ac:dyDescent="0.25">
      <c r="A69" s="11"/>
      <c r="B69" s="12"/>
      <c r="C69" s="12"/>
      <c r="D69" s="12"/>
      <c r="E69" s="12"/>
      <c r="F69" s="12"/>
      <c r="G69" s="9" t="s">
        <v>210</v>
      </c>
      <c r="H69" s="9" t="s">
        <v>86</v>
      </c>
      <c r="I69" s="3" t="s">
        <v>18</v>
      </c>
      <c r="J69" s="13" t="s">
        <v>211</v>
      </c>
      <c r="K69" s="14" t="s">
        <v>212</v>
      </c>
      <c r="L69" s="17">
        <f t="shared" si="6"/>
        <v>2.1018518518518492E-2</v>
      </c>
      <c r="M69">
        <f t="shared" si="7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213</v>
      </c>
      <c r="H70" s="9" t="s">
        <v>86</v>
      </c>
      <c r="I70" s="3" t="s">
        <v>18</v>
      </c>
      <c r="J70" s="13" t="s">
        <v>214</v>
      </c>
      <c r="K70" s="14" t="s">
        <v>215</v>
      </c>
      <c r="L70" s="17">
        <f t="shared" si="6"/>
        <v>1.3414351851851858E-2</v>
      </c>
      <c r="M70">
        <f t="shared" si="7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216</v>
      </c>
      <c r="H71" s="9" t="s">
        <v>86</v>
      </c>
      <c r="I71" s="3" t="s">
        <v>18</v>
      </c>
      <c r="J71" s="13" t="s">
        <v>217</v>
      </c>
      <c r="K71" s="14" t="s">
        <v>218</v>
      </c>
      <c r="L71" s="17">
        <f t="shared" si="6"/>
        <v>1.2037037037037068E-2</v>
      </c>
      <c r="M71">
        <f t="shared" si="7"/>
        <v>13</v>
      </c>
    </row>
    <row r="72" spans="1:13" x14ac:dyDescent="0.25">
      <c r="A72" s="11"/>
      <c r="B72" s="12"/>
      <c r="C72" s="9" t="s">
        <v>83</v>
      </c>
      <c r="D72" s="9" t="s">
        <v>84</v>
      </c>
      <c r="E72" s="9" t="s">
        <v>84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219</v>
      </c>
      <c r="H73" s="9" t="s">
        <v>86</v>
      </c>
      <c r="I73" s="3" t="s">
        <v>18</v>
      </c>
      <c r="J73" s="13" t="s">
        <v>220</v>
      </c>
      <c r="K73" s="14" t="s">
        <v>221</v>
      </c>
      <c r="L73" s="17">
        <f t="shared" si="6"/>
        <v>1.4768518518518514E-2</v>
      </c>
      <c r="M73">
        <f t="shared" si="7"/>
        <v>3</v>
      </c>
    </row>
    <row r="74" spans="1:13" x14ac:dyDescent="0.25">
      <c r="A74" s="11"/>
      <c r="B74" s="12"/>
      <c r="C74" s="12"/>
      <c r="D74" s="12"/>
      <c r="E74" s="12"/>
      <c r="F74" s="12"/>
      <c r="G74" s="9" t="s">
        <v>222</v>
      </c>
      <c r="H74" s="9" t="s">
        <v>86</v>
      </c>
      <c r="I74" s="3" t="s">
        <v>18</v>
      </c>
      <c r="J74" s="13" t="s">
        <v>223</v>
      </c>
      <c r="K74" s="14" t="s">
        <v>224</v>
      </c>
      <c r="L74" s="17">
        <f t="shared" si="6"/>
        <v>1.6342592592592575E-2</v>
      </c>
      <c r="M74">
        <f t="shared" si="7"/>
        <v>3</v>
      </c>
    </row>
    <row r="75" spans="1:13" x14ac:dyDescent="0.25">
      <c r="A75" s="11"/>
      <c r="B75" s="12"/>
      <c r="C75" s="12"/>
      <c r="D75" s="12"/>
      <c r="E75" s="12"/>
      <c r="F75" s="12"/>
      <c r="G75" s="9" t="s">
        <v>225</v>
      </c>
      <c r="H75" s="9" t="s">
        <v>86</v>
      </c>
      <c r="I75" s="3" t="s">
        <v>18</v>
      </c>
      <c r="J75" s="13" t="s">
        <v>226</v>
      </c>
      <c r="K75" s="14" t="s">
        <v>227</v>
      </c>
      <c r="L75" s="17">
        <f t="shared" si="6"/>
        <v>1.7916666666666664E-2</v>
      </c>
      <c r="M75">
        <f t="shared" si="7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228</v>
      </c>
      <c r="H76" s="9" t="s">
        <v>86</v>
      </c>
      <c r="I76" s="3" t="s">
        <v>18</v>
      </c>
      <c r="J76" s="13" t="s">
        <v>229</v>
      </c>
      <c r="K76" s="14" t="s">
        <v>230</v>
      </c>
      <c r="L76" s="17">
        <f t="shared" si="6"/>
        <v>2.3657407407407405E-2</v>
      </c>
      <c r="M76">
        <f t="shared" si="7"/>
        <v>6</v>
      </c>
    </row>
    <row r="77" spans="1:13" x14ac:dyDescent="0.25">
      <c r="A77" s="11"/>
      <c r="B77" s="12"/>
      <c r="C77" s="12"/>
      <c r="D77" s="12"/>
      <c r="E77" s="12"/>
      <c r="F77" s="12"/>
      <c r="G77" s="9" t="s">
        <v>231</v>
      </c>
      <c r="H77" s="9" t="s">
        <v>86</v>
      </c>
      <c r="I77" s="3" t="s">
        <v>18</v>
      </c>
      <c r="J77" s="13" t="s">
        <v>232</v>
      </c>
      <c r="K77" s="14" t="s">
        <v>233</v>
      </c>
      <c r="L77" s="17">
        <f t="shared" si="6"/>
        <v>1.8935185185185166E-2</v>
      </c>
      <c r="M77">
        <f t="shared" si="7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234</v>
      </c>
      <c r="H78" s="9" t="s">
        <v>86</v>
      </c>
      <c r="I78" s="3" t="s">
        <v>18</v>
      </c>
      <c r="J78" s="13" t="s">
        <v>235</v>
      </c>
      <c r="K78" s="14" t="s">
        <v>236</v>
      </c>
      <c r="L78" s="17">
        <f t="shared" si="6"/>
        <v>1.4479166666666654E-2</v>
      </c>
      <c r="M78">
        <f t="shared" si="7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237</v>
      </c>
      <c r="H79" s="9" t="s">
        <v>86</v>
      </c>
      <c r="I79" s="3" t="s">
        <v>18</v>
      </c>
      <c r="J79" s="13" t="s">
        <v>238</v>
      </c>
      <c r="K79" s="14" t="s">
        <v>239</v>
      </c>
      <c r="L79" s="17">
        <f t="shared" si="6"/>
        <v>1.6759259259259252E-2</v>
      </c>
      <c r="M79">
        <f t="shared" si="7"/>
        <v>8</v>
      </c>
    </row>
    <row r="80" spans="1:13" x14ac:dyDescent="0.25">
      <c r="A80" s="11"/>
      <c r="B80" s="12"/>
      <c r="C80" s="12"/>
      <c r="D80" s="12"/>
      <c r="E80" s="12"/>
      <c r="F80" s="12"/>
      <c r="G80" s="9" t="s">
        <v>240</v>
      </c>
      <c r="H80" s="9" t="s">
        <v>86</v>
      </c>
      <c r="I80" s="3" t="s">
        <v>18</v>
      </c>
      <c r="J80" s="13" t="s">
        <v>241</v>
      </c>
      <c r="K80" s="14" t="s">
        <v>242</v>
      </c>
      <c r="L80" s="17">
        <f t="shared" si="6"/>
        <v>2.2569444444444531E-2</v>
      </c>
      <c r="M80">
        <f t="shared" si="7"/>
        <v>8</v>
      </c>
    </row>
    <row r="81" spans="1:13" x14ac:dyDescent="0.25">
      <c r="A81" s="11"/>
      <c r="B81" s="12"/>
      <c r="C81" s="12"/>
      <c r="D81" s="12"/>
      <c r="E81" s="12"/>
      <c r="F81" s="12"/>
      <c r="G81" s="9" t="s">
        <v>243</v>
      </c>
      <c r="H81" s="9" t="s">
        <v>86</v>
      </c>
      <c r="I81" s="3" t="s">
        <v>18</v>
      </c>
      <c r="J81" s="13" t="s">
        <v>244</v>
      </c>
      <c r="K81" s="14" t="s">
        <v>245</v>
      </c>
      <c r="L81" s="17">
        <f t="shared" si="6"/>
        <v>1.5821759259259216E-2</v>
      </c>
      <c r="M81">
        <f t="shared" si="7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246</v>
      </c>
      <c r="H82" s="9" t="s">
        <v>86</v>
      </c>
      <c r="I82" s="3" t="s">
        <v>18</v>
      </c>
      <c r="J82" s="13" t="s">
        <v>247</v>
      </c>
      <c r="K82" s="14" t="s">
        <v>248</v>
      </c>
      <c r="L82" s="17">
        <f t="shared" si="6"/>
        <v>2.8773148148148187E-2</v>
      </c>
      <c r="M82">
        <f t="shared" si="7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249</v>
      </c>
      <c r="H83" s="9" t="s">
        <v>86</v>
      </c>
      <c r="I83" s="3" t="s">
        <v>18</v>
      </c>
      <c r="J83" s="13" t="s">
        <v>250</v>
      </c>
      <c r="K83" s="14" t="s">
        <v>251</v>
      </c>
      <c r="L83" s="17">
        <f t="shared" si="6"/>
        <v>1.5729166666666738E-2</v>
      </c>
      <c r="M83">
        <f t="shared" si="7"/>
        <v>11</v>
      </c>
    </row>
    <row r="84" spans="1:13" x14ac:dyDescent="0.25">
      <c r="A84" s="11"/>
      <c r="B84" s="12"/>
      <c r="C84" s="12"/>
      <c r="D84" s="12"/>
      <c r="E84" s="12"/>
      <c r="F84" s="12"/>
      <c r="G84" s="9" t="s">
        <v>252</v>
      </c>
      <c r="H84" s="9" t="s">
        <v>86</v>
      </c>
      <c r="I84" s="3" t="s">
        <v>18</v>
      </c>
      <c r="J84" s="13" t="s">
        <v>253</v>
      </c>
      <c r="K84" s="14" t="s">
        <v>254</v>
      </c>
      <c r="L84" s="17">
        <f t="shared" si="6"/>
        <v>1.6805555555555629E-2</v>
      </c>
      <c r="M84">
        <f t="shared" si="7"/>
        <v>12</v>
      </c>
    </row>
    <row r="85" spans="1:13" x14ac:dyDescent="0.25">
      <c r="A85" s="11"/>
      <c r="B85" s="12"/>
      <c r="C85" s="12"/>
      <c r="D85" s="12"/>
      <c r="E85" s="12"/>
      <c r="F85" s="12"/>
      <c r="G85" s="9" t="s">
        <v>255</v>
      </c>
      <c r="H85" s="9" t="s">
        <v>86</v>
      </c>
      <c r="I85" s="3" t="s">
        <v>18</v>
      </c>
      <c r="J85" s="13" t="s">
        <v>256</v>
      </c>
      <c r="K85" s="14" t="s">
        <v>257</v>
      </c>
      <c r="L85" s="17">
        <f t="shared" si="6"/>
        <v>1.8692129629629628E-2</v>
      </c>
      <c r="M85">
        <f t="shared" si="7"/>
        <v>13</v>
      </c>
    </row>
    <row r="86" spans="1:13" x14ac:dyDescent="0.25">
      <c r="A86" s="11"/>
      <c r="B86" s="12"/>
      <c r="C86" s="9" t="s">
        <v>130</v>
      </c>
      <c r="D86" s="9" t="s">
        <v>131</v>
      </c>
      <c r="E86" s="9" t="s">
        <v>131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258</v>
      </c>
      <c r="H87" s="9" t="s">
        <v>86</v>
      </c>
      <c r="I87" s="3" t="s">
        <v>18</v>
      </c>
      <c r="J87" s="13" t="s">
        <v>259</v>
      </c>
      <c r="K87" s="14" t="s">
        <v>260</v>
      </c>
      <c r="L87" s="17">
        <f t="shared" si="6"/>
        <v>1.5023148148148174E-2</v>
      </c>
      <c r="M87">
        <f t="shared" si="7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261</v>
      </c>
      <c r="H88" s="9" t="s">
        <v>86</v>
      </c>
      <c r="I88" s="3" t="s">
        <v>18</v>
      </c>
      <c r="J88" s="13" t="s">
        <v>262</v>
      </c>
      <c r="K88" s="14" t="s">
        <v>263</v>
      </c>
      <c r="L88" s="17">
        <f t="shared" si="6"/>
        <v>2.0590277777777777E-2</v>
      </c>
      <c r="M88">
        <f t="shared" si="7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264</v>
      </c>
      <c r="H89" s="9" t="s">
        <v>86</v>
      </c>
      <c r="I89" s="3" t="s">
        <v>18</v>
      </c>
      <c r="J89" s="13" t="s">
        <v>265</v>
      </c>
      <c r="K89" s="14" t="s">
        <v>266</v>
      </c>
      <c r="L89" s="17">
        <f t="shared" si="6"/>
        <v>2.1643518518518506E-2</v>
      </c>
      <c r="M89">
        <f t="shared" si="7"/>
        <v>4</v>
      </c>
    </row>
    <row r="90" spans="1:13" x14ac:dyDescent="0.25">
      <c r="A90" s="11"/>
      <c r="B90" s="12"/>
      <c r="C90" s="12"/>
      <c r="D90" s="12"/>
      <c r="E90" s="12"/>
      <c r="F90" s="12"/>
      <c r="G90" s="9" t="s">
        <v>267</v>
      </c>
      <c r="H90" s="9" t="s">
        <v>86</v>
      </c>
      <c r="I90" s="3" t="s">
        <v>18</v>
      </c>
      <c r="J90" s="13" t="s">
        <v>268</v>
      </c>
      <c r="K90" s="14" t="s">
        <v>269</v>
      </c>
      <c r="L90" s="17">
        <f t="shared" si="6"/>
        <v>2.134259259259258E-2</v>
      </c>
      <c r="M90">
        <f t="shared" si="7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270</v>
      </c>
      <c r="H91" s="9" t="s">
        <v>86</v>
      </c>
      <c r="I91" s="3" t="s">
        <v>18</v>
      </c>
      <c r="J91" s="13" t="s">
        <v>271</v>
      </c>
      <c r="K91" s="14" t="s">
        <v>272</v>
      </c>
      <c r="L91" s="17">
        <f t="shared" si="6"/>
        <v>1.8206018518518552E-2</v>
      </c>
      <c r="M91">
        <f t="shared" si="7"/>
        <v>7</v>
      </c>
    </row>
    <row r="92" spans="1:13" x14ac:dyDescent="0.25">
      <c r="A92" s="11"/>
      <c r="B92" s="12"/>
      <c r="C92" s="12"/>
      <c r="D92" s="12"/>
      <c r="E92" s="12"/>
      <c r="F92" s="12"/>
      <c r="G92" s="9" t="s">
        <v>273</v>
      </c>
      <c r="H92" s="9" t="s">
        <v>86</v>
      </c>
      <c r="I92" s="3" t="s">
        <v>18</v>
      </c>
      <c r="J92" s="13" t="s">
        <v>274</v>
      </c>
      <c r="K92" s="14" t="s">
        <v>275</v>
      </c>
      <c r="L92" s="17">
        <f t="shared" si="6"/>
        <v>1.194444444444448E-2</v>
      </c>
      <c r="M92">
        <f t="shared" si="7"/>
        <v>7</v>
      </c>
    </row>
    <row r="93" spans="1:13" x14ac:dyDescent="0.25">
      <c r="A93" s="11"/>
      <c r="B93" s="12"/>
      <c r="C93" s="9" t="s">
        <v>276</v>
      </c>
      <c r="D93" s="9" t="s">
        <v>277</v>
      </c>
      <c r="E93" s="10" t="s">
        <v>12</v>
      </c>
      <c r="F93" s="5"/>
      <c r="G93" s="5"/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9" t="s">
        <v>278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279</v>
      </c>
      <c r="H95" s="9" t="s">
        <v>86</v>
      </c>
      <c r="I95" s="3" t="s">
        <v>18</v>
      </c>
      <c r="J95" s="13" t="s">
        <v>280</v>
      </c>
      <c r="K95" s="14" t="s">
        <v>281</v>
      </c>
      <c r="L95" s="17">
        <f t="shared" si="6"/>
        <v>2.2557870370370381E-2</v>
      </c>
      <c r="M95">
        <f t="shared" si="7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282</v>
      </c>
      <c r="H96" s="9" t="s">
        <v>86</v>
      </c>
      <c r="I96" s="3" t="s">
        <v>18</v>
      </c>
      <c r="J96" s="13" t="s">
        <v>283</v>
      </c>
      <c r="K96" s="14" t="s">
        <v>284</v>
      </c>
      <c r="L96" s="17">
        <f t="shared" si="6"/>
        <v>2.2905092592592602E-2</v>
      </c>
      <c r="M96">
        <f t="shared" si="7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285</v>
      </c>
      <c r="H97" s="9" t="s">
        <v>86</v>
      </c>
      <c r="I97" s="3" t="s">
        <v>18</v>
      </c>
      <c r="J97" s="13" t="s">
        <v>286</v>
      </c>
      <c r="K97" s="14" t="s">
        <v>287</v>
      </c>
      <c r="L97" s="17">
        <f t="shared" si="6"/>
        <v>2.2847222222222241E-2</v>
      </c>
      <c r="M97">
        <f t="shared" si="7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288</v>
      </c>
      <c r="H98" s="9" t="s">
        <v>86</v>
      </c>
      <c r="I98" s="3" t="s">
        <v>18</v>
      </c>
      <c r="J98" s="13" t="s">
        <v>289</v>
      </c>
      <c r="K98" s="14" t="s">
        <v>290</v>
      </c>
      <c r="L98" s="17">
        <f t="shared" si="6"/>
        <v>2.4467592592592624E-2</v>
      </c>
      <c r="M98">
        <f t="shared" si="7"/>
        <v>10</v>
      </c>
    </row>
    <row r="99" spans="1:13" x14ac:dyDescent="0.25">
      <c r="A99" s="11"/>
      <c r="B99" s="12"/>
      <c r="C99" s="12"/>
      <c r="D99" s="12"/>
      <c r="E99" s="12"/>
      <c r="F99" s="12"/>
      <c r="G99" s="9" t="s">
        <v>291</v>
      </c>
      <c r="H99" s="9" t="s">
        <v>86</v>
      </c>
      <c r="I99" s="3" t="s">
        <v>18</v>
      </c>
      <c r="J99" s="13" t="s">
        <v>292</v>
      </c>
      <c r="K99" s="14" t="s">
        <v>293</v>
      </c>
      <c r="L99" s="17">
        <f t="shared" si="6"/>
        <v>2.4664351851851785E-2</v>
      </c>
      <c r="M99">
        <f t="shared" si="7"/>
        <v>10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294</v>
      </c>
      <c r="H100" s="9" t="s">
        <v>86</v>
      </c>
      <c r="I100" s="3" t="s">
        <v>18</v>
      </c>
      <c r="J100" s="13" t="s">
        <v>295</v>
      </c>
      <c r="K100" s="14" t="s">
        <v>296</v>
      </c>
      <c r="L100" s="17">
        <f t="shared" si="6"/>
        <v>2.430555555555558E-2</v>
      </c>
      <c r="M100">
        <f t="shared" si="7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297</v>
      </c>
      <c r="H101" s="9" t="s">
        <v>86</v>
      </c>
      <c r="I101" s="3" t="s">
        <v>18</v>
      </c>
      <c r="J101" s="13" t="s">
        <v>298</v>
      </c>
      <c r="K101" s="14" t="s">
        <v>299</v>
      </c>
      <c r="L101" s="17">
        <f t="shared" si="6"/>
        <v>2.2835648148148147E-2</v>
      </c>
      <c r="M101">
        <f t="shared" si="7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300</v>
      </c>
      <c r="H102" s="9" t="s">
        <v>86</v>
      </c>
      <c r="I102" s="3" t="s">
        <v>18</v>
      </c>
      <c r="J102" s="13" t="s">
        <v>301</v>
      </c>
      <c r="K102" s="14" t="s">
        <v>302</v>
      </c>
      <c r="L102" s="17">
        <f t="shared" si="6"/>
        <v>1.8009259259259225E-2</v>
      </c>
      <c r="M102">
        <f t="shared" si="7"/>
        <v>12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303</v>
      </c>
      <c r="H103" s="9" t="s">
        <v>86</v>
      </c>
      <c r="I103" s="3" t="s">
        <v>18</v>
      </c>
      <c r="J103" s="13" t="s">
        <v>304</v>
      </c>
      <c r="K103" s="14" t="s">
        <v>305</v>
      </c>
      <c r="L103" s="17">
        <f t="shared" si="6"/>
        <v>2.2048611111111116E-2</v>
      </c>
      <c r="M103">
        <f t="shared" si="7"/>
        <v>14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306</v>
      </c>
      <c r="H104" s="9" t="s">
        <v>86</v>
      </c>
      <c r="I104" s="3" t="s">
        <v>18</v>
      </c>
      <c r="J104" s="13" t="s">
        <v>307</v>
      </c>
      <c r="K104" s="14" t="s">
        <v>308</v>
      </c>
      <c r="L104" s="17">
        <f t="shared" si="6"/>
        <v>2.214120370370376E-2</v>
      </c>
      <c r="M104">
        <f t="shared" si="7"/>
        <v>14</v>
      </c>
    </row>
    <row r="105" spans="1:13" x14ac:dyDescent="0.25">
      <c r="A105" s="11"/>
      <c r="B105" s="12"/>
      <c r="C105" s="12"/>
      <c r="D105" s="12"/>
      <c r="E105" s="9" t="s">
        <v>309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310</v>
      </c>
      <c r="H106" s="9" t="s">
        <v>86</v>
      </c>
      <c r="I106" s="3" t="s">
        <v>18</v>
      </c>
      <c r="J106" s="13" t="s">
        <v>311</v>
      </c>
      <c r="K106" s="14" t="s">
        <v>312</v>
      </c>
      <c r="L106" s="17">
        <f t="shared" si="6"/>
        <v>1.4641203703703753E-2</v>
      </c>
      <c r="M106">
        <f t="shared" si="7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313</v>
      </c>
      <c r="H107" s="9" t="s">
        <v>86</v>
      </c>
      <c r="I107" s="3" t="s">
        <v>18</v>
      </c>
      <c r="J107" s="13" t="s">
        <v>314</v>
      </c>
      <c r="K107" s="14" t="s">
        <v>315</v>
      </c>
      <c r="L107" s="17">
        <f t="shared" si="6"/>
        <v>1.9687500000000024E-2</v>
      </c>
      <c r="M107">
        <f t="shared" si="7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316</v>
      </c>
      <c r="H108" s="9" t="s">
        <v>86</v>
      </c>
      <c r="I108" s="3" t="s">
        <v>18</v>
      </c>
      <c r="J108" s="13" t="s">
        <v>317</v>
      </c>
      <c r="K108" s="14" t="s">
        <v>318</v>
      </c>
      <c r="L108" s="17">
        <f t="shared" si="6"/>
        <v>2.6145833333333368E-2</v>
      </c>
      <c r="M108">
        <f t="shared" si="7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319</v>
      </c>
      <c r="H109" s="9" t="s">
        <v>86</v>
      </c>
      <c r="I109" s="3" t="s">
        <v>18</v>
      </c>
      <c r="J109" s="13" t="s">
        <v>320</v>
      </c>
      <c r="K109" s="14" t="s">
        <v>321</v>
      </c>
      <c r="L109" s="17">
        <f t="shared" si="6"/>
        <v>1.6273148148148064E-2</v>
      </c>
      <c r="M109">
        <f t="shared" si="7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322</v>
      </c>
      <c r="H110" s="9" t="s">
        <v>86</v>
      </c>
      <c r="I110" s="3" t="s">
        <v>18</v>
      </c>
      <c r="J110" s="13" t="s">
        <v>323</v>
      </c>
      <c r="K110" s="14" t="s">
        <v>324</v>
      </c>
      <c r="L110" s="17">
        <f t="shared" si="6"/>
        <v>2.300925925925934E-2</v>
      </c>
      <c r="M110">
        <f t="shared" si="7"/>
        <v>12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325</v>
      </c>
      <c r="H111" s="9" t="s">
        <v>86</v>
      </c>
      <c r="I111" s="3" t="s">
        <v>18</v>
      </c>
      <c r="J111" s="13" t="s">
        <v>326</v>
      </c>
      <c r="K111" s="14" t="s">
        <v>327</v>
      </c>
      <c r="L111" s="17">
        <f t="shared" si="6"/>
        <v>2.5254629629629655E-2</v>
      </c>
      <c r="M111">
        <f t="shared" si="7"/>
        <v>13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328</v>
      </c>
      <c r="H112" s="9" t="s">
        <v>86</v>
      </c>
      <c r="I112" s="3" t="s">
        <v>18</v>
      </c>
      <c r="J112" s="13" t="s">
        <v>329</v>
      </c>
      <c r="K112" s="14" t="s">
        <v>330</v>
      </c>
      <c r="L112" s="17">
        <f t="shared" si="6"/>
        <v>1.9675925925926041E-2</v>
      </c>
      <c r="M112">
        <f t="shared" si="7"/>
        <v>13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331</v>
      </c>
      <c r="H113" s="9" t="s">
        <v>86</v>
      </c>
      <c r="I113" s="3" t="s">
        <v>18</v>
      </c>
      <c r="J113" s="13" t="s">
        <v>332</v>
      </c>
      <c r="K113" s="14" t="s">
        <v>333</v>
      </c>
      <c r="L113" s="17">
        <f t="shared" si="6"/>
        <v>1.5358796296296329E-2</v>
      </c>
      <c r="M113">
        <f t="shared" si="7"/>
        <v>14</v>
      </c>
    </row>
    <row r="114" spans="1:13" x14ac:dyDescent="0.25">
      <c r="A114" s="11"/>
      <c r="B114" s="12"/>
      <c r="C114" s="9" t="s">
        <v>334</v>
      </c>
      <c r="D114" s="9" t="s">
        <v>335</v>
      </c>
      <c r="E114" s="9" t="s">
        <v>335</v>
      </c>
      <c r="F114" s="9" t="s">
        <v>15</v>
      </c>
      <c r="G114" s="9" t="s">
        <v>336</v>
      </c>
      <c r="H114" s="9" t="s">
        <v>86</v>
      </c>
      <c r="I114" s="3" t="s">
        <v>18</v>
      </c>
      <c r="J114" s="13" t="s">
        <v>337</v>
      </c>
      <c r="K114" s="14" t="s">
        <v>338</v>
      </c>
      <c r="L114" s="17">
        <f t="shared" si="6"/>
        <v>3.1064814814814823E-2</v>
      </c>
      <c r="M114">
        <f t="shared" si="7"/>
        <v>14</v>
      </c>
    </row>
    <row r="115" spans="1:13" x14ac:dyDescent="0.25">
      <c r="A115" s="11"/>
      <c r="B115" s="12"/>
      <c r="C115" s="9" t="s">
        <v>149</v>
      </c>
      <c r="D115" s="9" t="s">
        <v>150</v>
      </c>
      <c r="E115" s="9" t="s">
        <v>150</v>
      </c>
      <c r="F115" s="9" t="s">
        <v>15</v>
      </c>
      <c r="G115" s="9" t="s">
        <v>339</v>
      </c>
      <c r="H115" s="9" t="s">
        <v>86</v>
      </c>
      <c r="I115" s="3" t="s">
        <v>18</v>
      </c>
      <c r="J115" s="13" t="s">
        <v>340</v>
      </c>
      <c r="K115" s="14" t="s">
        <v>341</v>
      </c>
      <c r="L115" s="17">
        <f t="shared" si="6"/>
        <v>1.4641203703703753E-2</v>
      </c>
      <c r="M115">
        <f t="shared" si="7"/>
        <v>8</v>
      </c>
    </row>
    <row r="116" spans="1:13" x14ac:dyDescent="0.25">
      <c r="A116" s="11"/>
      <c r="B116" s="12"/>
      <c r="C116" s="9" t="s">
        <v>38</v>
      </c>
      <c r="D116" s="9" t="s">
        <v>39</v>
      </c>
      <c r="E116" s="9" t="s">
        <v>160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342</v>
      </c>
      <c r="H117" s="9" t="s">
        <v>86</v>
      </c>
      <c r="I117" s="3" t="s">
        <v>18</v>
      </c>
      <c r="J117" s="19" t="s">
        <v>343</v>
      </c>
      <c r="K117" s="20" t="s">
        <v>344</v>
      </c>
      <c r="L117" s="21">
        <f t="shared" si="6"/>
        <v>1.3761574074074079E-2</v>
      </c>
      <c r="M117" s="22">
        <v>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345</v>
      </c>
      <c r="H118" s="9" t="s">
        <v>86</v>
      </c>
      <c r="I118" s="3" t="s">
        <v>18</v>
      </c>
      <c r="J118" s="13" t="s">
        <v>346</v>
      </c>
      <c r="K118" s="14" t="s">
        <v>347</v>
      </c>
      <c r="L118" s="17">
        <f t="shared" si="6"/>
        <v>1.3645833333333357E-2</v>
      </c>
      <c r="M118">
        <f t="shared" si="7"/>
        <v>17</v>
      </c>
    </row>
    <row r="119" spans="1:13" x14ac:dyDescent="0.25">
      <c r="A119" s="11"/>
      <c r="B119" s="12"/>
      <c r="C119" s="9" t="s">
        <v>348</v>
      </c>
      <c r="D119" s="9" t="s">
        <v>349</v>
      </c>
      <c r="E119" s="9" t="s">
        <v>349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350</v>
      </c>
      <c r="H120" s="9" t="s">
        <v>86</v>
      </c>
      <c r="I120" s="3" t="s">
        <v>18</v>
      </c>
      <c r="J120" s="13" t="s">
        <v>351</v>
      </c>
      <c r="K120" s="14" t="s">
        <v>352</v>
      </c>
      <c r="L120" s="17">
        <f t="shared" si="6"/>
        <v>1.8865740740740711E-2</v>
      </c>
      <c r="M120">
        <f t="shared" si="7"/>
        <v>4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353</v>
      </c>
      <c r="H121" s="9" t="s">
        <v>86</v>
      </c>
      <c r="I121" s="3" t="s">
        <v>18</v>
      </c>
      <c r="J121" s="13" t="s">
        <v>354</v>
      </c>
      <c r="K121" s="14" t="s">
        <v>355</v>
      </c>
      <c r="L121" s="17">
        <f t="shared" si="6"/>
        <v>1.4618055555555592E-2</v>
      </c>
      <c r="M121">
        <f t="shared" si="7"/>
        <v>5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356</v>
      </c>
      <c r="H122" s="9" t="s">
        <v>86</v>
      </c>
      <c r="I122" s="3" t="s">
        <v>18</v>
      </c>
      <c r="J122" s="13" t="s">
        <v>357</v>
      </c>
      <c r="K122" s="14" t="s">
        <v>358</v>
      </c>
      <c r="L122" s="17">
        <f t="shared" si="6"/>
        <v>1.7858796296296164E-2</v>
      </c>
      <c r="M122">
        <f t="shared" si="7"/>
        <v>15</v>
      </c>
    </row>
    <row r="123" spans="1:13" x14ac:dyDescent="0.25">
      <c r="A123" s="11"/>
      <c r="B123" s="12"/>
      <c r="C123" s="9" t="s">
        <v>359</v>
      </c>
      <c r="D123" s="9" t="s">
        <v>360</v>
      </c>
      <c r="E123" s="9" t="s">
        <v>360</v>
      </c>
      <c r="F123" s="9" t="s">
        <v>15</v>
      </c>
      <c r="G123" s="9" t="s">
        <v>361</v>
      </c>
      <c r="H123" s="9" t="s">
        <v>86</v>
      </c>
      <c r="I123" s="3" t="s">
        <v>18</v>
      </c>
      <c r="J123" s="13" t="s">
        <v>362</v>
      </c>
      <c r="K123" s="14" t="s">
        <v>363</v>
      </c>
      <c r="L123" s="17">
        <f t="shared" si="6"/>
        <v>2.4618055555555574E-2</v>
      </c>
      <c r="M123">
        <f t="shared" si="7"/>
        <v>7</v>
      </c>
    </row>
    <row r="124" spans="1:13" x14ac:dyDescent="0.25">
      <c r="A124" s="11"/>
      <c r="B124" s="12"/>
      <c r="C124" s="9" t="s">
        <v>170</v>
      </c>
      <c r="D124" s="9" t="s">
        <v>171</v>
      </c>
      <c r="E124" s="9" t="s">
        <v>172</v>
      </c>
      <c r="F124" s="9" t="s">
        <v>15</v>
      </c>
      <c r="G124" s="9" t="s">
        <v>364</v>
      </c>
      <c r="H124" s="9" t="s">
        <v>365</v>
      </c>
      <c r="I124" s="3" t="s">
        <v>18</v>
      </c>
      <c r="J124" s="13" t="s">
        <v>366</v>
      </c>
      <c r="K124" s="14" t="s">
        <v>367</v>
      </c>
      <c r="L124" s="17">
        <f t="shared" si="6"/>
        <v>2.4224537037037031E-2</v>
      </c>
      <c r="M124">
        <f t="shared" si="7"/>
        <v>8</v>
      </c>
    </row>
    <row r="125" spans="1:13" x14ac:dyDescent="0.25">
      <c r="A125" s="11"/>
      <c r="B125" s="12"/>
      <c r="C125" s="9" t="s">
        <v>189</v>
      </c>
      <c r="D125" s="9" t="s">
        <v>190</v>
      </c>
      <c r="E125" s="9" t="s">
        <v>190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368</v>
      </c>
      <c r="H126" s="9" t="s">
        <v>86</v>
      </c>
      <c r="I126" s="3" t="s">
        <v>18</v>
      </c>
      <c r="J126" s="13" t="s">
        <v>369</v>
      </c>
      <c r="K126" s="14" t="s">
        <v>370</v>
      </c>
      <c r="L126" s="17">
        <f t="shared" si="6"/>
        <v>1.3194444444444453E-2</v>
      </c>
      <c r="M126">
        <f t="shared" si="7"/>
        <v>3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371</v>
      </c>
      <c r="H127" s="9" t="s">
        <v>86</v>
      </c>
      <c r="I127" s="3" t="s">
        <v>18</v>
      </c>
      <c r="J127" s="13" t="s">
        <v>372</v>
      </c>
      <c r="K127" s="14" t="s">
        <v>373</v>
      </c>
      <c r="L127" s="17">
        <f t="shared" si="6"/>
        <v>1.5034722222222213E-2</v>
      </c>
      <c r="M127">
        <f t="shared" si="7"/>
        <v>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374</v>
      </c>
      <c r="H128" s="9" t="s">
        <v>86</v>
      </c>
      <c r="I128" s="3" t="s">
        <v>18</v>
      </c>
      <c r="J128" s="13" t="s">
        <v>375</v>
      </c>
      <c r="K128" s="14" t="s">
        <v>376</v>
      </c>
      <c r="L128" s="17">
        <f t="shared" si="6"/>
        <v>1.6157407407407398E-2</v>
      </c>
      <c r="M128">
        <f t="shared" si="7"/>
        <v>6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377</v>
      </c>
      <c r="H129" s="9" t="s">
        <v>86</v>
      </c>
      <c r="I129" s="3" t="s">
        <v>18</v>
      </c>
      <c r="J129" s="13" t="s">
        <v>378</v>
      </c>
      <c r="K129" s="14" t="s">
        <v>379</v>
      </c>
      <c r="L129" s="17">
        <f t="shared" si="6"/>
        <v>2.2013888888888833E-2</v>
      </c>
      <c r="M129">
        <f t="shared" si="7"/>
        <v>8</v>
      </c>
    </row>
    <row r="130" spans="1:13" x14ac:dyDescent="0.25">
      <c r="A130" s="3" t="s">
        <v>380</v>
      </c>
      <c r="B130" s="9" t="s">
        <v>381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9" t="s">
        <v>33</v>
      </c>
      <c r="D131" s="9" t="s">
        <v>34</v>
      </c>
      <c r="E131" s="9" t="s">
        <v>34</v>
      </c>
      <c r="F131" s="9" t="s">
        <v>15</v>
      </c>
      <c r="G131" s="9" t="s">
        <v>382</v>
      </c>
      <c r="H131" s="9" t="s">
        <v>24</v>
      </c>
      <c r="I131" s="3" t="s">
        <v>18</v>
      </c>
      <c r="J131" s="13" t="s">
        <v>383</v>
      </c>
      <c r="K131" s="14" t="s">
        <v>384</v>
      </c>
      <c r="L131" s="17">
        <f t="shared" ref="L131:L153" si="8">K131-J131</f>
        <v>2.3252314814814823E-2</v>
      </c>
      <c r="M131">
        <f t="shared" ref="M131:M153" si="9">HOUR(J131)</f>
        <v>7</v>
      </c>
    </row>
    <row r="132" spans="1:13" x14ac:dyDescent="0.25">
      <c r="A132" s="11"/>
      <c r="B132" s="12"/>
      <c r="C132" s="9" t="s">
        <v>57</v>
      </c>
      <c r="D132" s="9" t="s">
        <v>58</v>
      </c>
      <c r="E132" s="9" t="s">
        <v>58</v>
      </c>
      <c r="F132" s="9" t="s">
        <v>15</v>
      </c>
      <c r="G132" s="9" t="s">
        <v>385</v>
      </c>
      <c r="H132" s="9" t="s">
        <v>24</v>
      </c>
      <c r="I132" s="3" t="s">
        <v>18</v>
      </c>
      <c r="J132" s="13" t="s">
        <v>386</v>
      </c>
      <c r="K132" s="14" t="s">
        <v>387</v>
      </c>
      <c r="L132" s="17">
        <f t="shared" si="8"/>
        <v>1.7060185185185262E-2</v>
      </c>
      <c r="M132">
        <f t="shared" si="9"/>
        <v>17</v>
      </c>
    </row>
    <row r="133" spans="1:13" x14ac:dyDescent="0.25">
      <c r="A133" s="11"/>
      <c r="B133" s="12"/>
      <c r="C133" s="9" t="s">
        <v>388</v>
      </c>
      <c r="D133" s="9" t="s">
        <v>389</v>
      </c>
      <c r="E133" s="9" t="s">
        <v>389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390</v>
      </c>
      <c r="H134" s="9" t="s">
        <v>24</v>
      </c>
      <c r="I134" s="3" t="s">
        <v>18</v>
      </c>
      <c r="J134" s="13" t="s">
        <v>391</v>
      </c>
      <c r="K134" s="14" t="s">
        <v>392</v>
      </c>
      <c r="L134" s="17">
        <f t="shared" si="8"/>
        <v>2.96643518518519E-2</v>
      </c>
      <c r="M134">
        <f t="shared" si="9"/>
        <v>18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393</v>
      </c>
      <c r="H135" s="9" t="s">
        <v>24</v>
      </c>
      <c r="I135" s="3" t="s">
        <v>18</v>
      </c>
      <c r="J135" s="13" t="s">
        <v>394</v>
      </c>
      <c r="K135" s="14" t="s">
        <v>395</v>
      </c>
      <c r="L135" s="17">
        <f t="shared" si="8"/>
        <v>1.8900462962962994E-2</v>
      </c>
      <c r="M135">
        <f t="shared" si="9"/>
        <v>20</v>
      </c>
    </row>
    <row r="136" spans="1:13" x14ac:dyDescent="0.25">
      <c r="A136" s="11"/>
      <c r="B136" s="12"/>
      <c r="C136" s="9" t="s">
        <v>170</v>
      </c>
      <c r="D136" s="9" t="s">
        <v>171</v>
      </c>
      <c r="E136" s="10" t="s">
        <v>12</v>
      </c>
      <c r="F136" s="5"/>
      <c r="G136" s="5"/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9" t="s">
        <v>172</v>
      </c>
      <c r="F137" s="9" t="s">
        <v>15</v>
      </c>
      <c r="G137" s="9" t="s">
        <v>396</v>
      </c>
      <c r="H137" s="9" t="s">
        <v>17</v>
      </c>
      <c r="I137" s="3" t="s">
        <v>18</v>
      </c>
      <c r="J137" s="13" t="s">
        <v>397</v>
      </c>
      <c r="K137" s="14" t="s">
        <v>398</v>
      </c>
      <c r="L137" s="17">
        <f t="shared" si="8"/>
        <v>1.2731481481481399E-2</v>
      </c>
      <c r="M137">
        <f t="shared" si="9"/>
        <v>20</v>
      </c>
    </row>
    <row r="138" spans="1:13" x14ac:dyDescent="0.25">
      <c r="A138" s="11"/>
      <c r="B138" s="12"/>
      <c r="C138" s="12"/>
      <c r="D138" s="12"/>
      <c r="E138" s="9" t="s">
        <v>171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399</v>
      </c>
      <c r="H139" s="9" t="s">
        <v>24</v>
      </c>
      <c r="I139" s="3" t="s">
        <v>18</v>
      </c>
      <c r="J139" s="13" t="s">
        <v>400</v>
      </c>
      <c r="K139" s="14" t="s">
        <v>401</v>
      </c>
      <c r="L139" s="17">
        <f t="shared" si="8"/>
        <v>2.9050925925925952E-2</v>
      </c>
      <c r="M139">
        <f t="shared" si="9"/>
        <v>9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402</v>
      </c>
      <c r="H140" s="9" t="s">
        <v>24</v>
      </c>
      <c r="I140" s="3" t="s">
        <v>18</v>
      </c>
      <c r="J140" s="13" t="s">
        <v>403</v>
      </c>
      <c r="K140" s="14" t="s">
        <v>404</v>
      </c>
      <c r="L140" s="17">
        <f t="shared" si="8"/>
        <v>2.1099537037037042E-2</v>
      </c>
      <c r="M140">
        <f t="shared" si="9"/>
        <v>13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405</v>
      </c>
      <c r="H141" s="9" t="s">
        <v>24</v>
      </c>
      <c r="I141" s="3" t="s">
        <v>18</v>
      </c>
      <c r="J141" s="13" t="s">
        <v>406</v>
      </c>
      <c r="K141" s="14" t="s">
        <v>407</v>
      </c>
      <c r="L141" s="17">
        <f t="shared" si="8"/>
        <v>1.4918981481481519E-2</v>
      </c>
      <c r="M141">
        <f t="shared" si="9"/>
        <v>16</v>
      </c>
    </row>
    <row r="142" spans="1:13" x14ac:dyDescent="0.25">
      <c r="A142" s="3" t="s">
        <v>408</v>
      </c>
      <c r="B142" s="9" t="s">
        <v>409</v>
      </c>
      <c r="C142" s="10" t="s">
        <v>12</v>
      </c>
      <c r="D142" s="5"/>
      <c r="E142" s="5"/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9" t="s">
        <v>410</v>
      </c>
      <c r="D143" s="9" t="s">
        <v>411</v>
      </c>
      <c r="E143" s="9" t="s">
        <v>412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413</v>
      </c>
      <c r="H144" s="9" t="s">
        <v>86</v>
      </c>
      <c r="I144" s="3" t="s">
        <v>18</v>
      </c>
      <c r="J144" s="13" t="s">
        <v>414</v>
      </c>
      <c r="K144" s="14" t="s">
        <v>415</v>
      </c>
      <c r="L144" s="17">
        <f t="shared" si="8"/>
        <v>1.7025462962962923E-2</v>
      </c>
      <c r="M144">
        <f t="shared" si="9"/>
        <v>15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416</v>
      </c>
      <c r="H145" s="9" t="s">
        <v>86</v>
      </c>
      <c r="I145" s="3" t="s">
        <v>18</v>
      </c>
      <c r="J145" s="13" t="s">
        <v>417</v>
      </c>
      <c r="K145" s="14" t="s">
        <v>418</v>
      </c>
      <c r="L145" s="17">
        <f t="shared" si="8"/>
        <v>2.1932870370370394E-2</v>
      </c>
      <c r="M145">
        <f t="shared" si="9"/>
        <v>16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419</v>
      </c>
      <c r="H146" s="9" t="s">
        <v>86</v>
      </c>
      <c r="I146" s="3" t="s">
        <v>18</v>
      </c>
      <c r="J146" s="13" t="s">
        <v>420</v>
      </c>
      <c r="K146" s="14" t="s">
        <v>421</v>
      </c>
      <c r="L146" s="17">
        <f t="shared" si="8"/>
        <v>1.6273148148148064E-2</v>
      </c>
      <c r="M146">
        <f t="shared" si="9"/>
        <v>16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422</v>
      </c>
      <c r="H147" s="9" t="s">
        <v>86</v>
      </c>
      <c r="I147" s="3" t="s">
        <v>18</v>
      </c>
      <c r="J147" s="13" t="s">
        <v>423</v>
      </c>
      <c r="K147" s="14" t="s">
        <v>424</v>
      </c>
      <c r="L147" s="17">
        <f t="shared" si="8"/>
        <v>1.5625E-2</v>
      </c>
      <c r="M147">
        <f t="shared" si="9"/>
        <v>22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425</v>
      </c>
      <c r="H148" s="9" t="s">
        <v>86</v>
      </c>
      <c r="I148" s="3" t="s">
        <v>18</v>
      </c>
      <c r="J148" s="13" t="s">
        <v>426</v>
      </c>
      <c r="K148" s="14" t="s">
        <v>427</v>
      </c>
      <c r="L148" s="17">
        <f t="shared" si="8"/>
        <v>1.3437500000000102E-2</v>
      </c>
      <c r="M148">
        <f t="shared" si="9"/>
        <v>22</v>
      </c>
    </row>
    <row r="149" spans="1:13" x14ac:dyDescent="0.25">
      <c r="A149" s="11"/>
      <c r="B149" s="12"/>
      <c r="C149" s="9" t="s">
        <v>428</v>
      </c>
      <c r="D149" s="9" t="s">
        <v>429</v>
      </c>
      <c r="E149" s="9" t="s">
        <v>430</v>
      </c>
      <c r="F149" s="9" t="s">
        <v>15</v>
      </c>
      <c r="G149" s="9" t="s">
        <v>431</v>
      </c>
      <c r="H149" s="9" t="s">
        <v>86</v>
      </c>
      <c r="I149" s="3" t="s">
        <v>18</v>
      </c>
      <c r="J149" s="13" t="s">
        <v>432</v>
      </c>
      <c r="K149" s="14" t="s">
        <v>433</v>
      </c>
      <c r="L149" s="17">
        <f t="shared" si="8"/>
        <v>2.3611111111111138E-2</v>
      </c>
      <c r="M149">
        <f t="shared" si="9"/>
        <v>13</v>
      </c>
    </row>
    <row r="150" spans="1:13" x14ac:dyDescent="0.25">
      <c r="A150" s="11"/>
      <c r="B150" s="12"/>
      <c r="C150" s="9" t="s">
        <v>434</v>
      </c>
      <c r="D150" s="9" t="s">
        <v>435</v>
      </c>
      <c r="E150" s="9" t="s">
        <v>436</v>
      </c>
      <c r="F150" s="9" t="s">
        <v>15</v>
      </c>
      <c r="G150" s="9" t="s">
        <v>437</v>
      </c>
      <c r="H150" s="9" t="s">
        <v>86</v>
      </c>
      <c r="I150" s="3" t="s">
        <v>18</v>
      </c>
      <c r="J150" s="13" t="s">
        <v>438</v>
      </c>
      <c r="K150" s="14" t="s">
        <v>439</v>
      </c>
      <c r="L150" s="17">
        <f t="shared" si="8"/>
        <v>1.8124999999999947E-2</v>
      </c>
      <c r="M150">
        <f t="shared" si="9"/>
        <v>21</v>
      </c>
    </row>
    <row r="151" spans="1:13" x14ac:dyDescent="0.25">
      <c r="A151" s="3" t="s">
        <v>440</v>
      </c>
      <c r="B151" s="9" t="s">
        <v>441</v>
      </c>
      <c r="C151" s="9" t="s">
        <v>442</v>
      </c>
      <c r="D151" s="9" t="s">
        <v>443</v>
      </c>
      <c r="E151" s="9" t="s">
        <v>444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445</v>
      </c>
      <c r="H152" s="9" t="s">
        <v>24</v>
      </c>
      <c r="I152" s="3" t="s">
        <v>18</v>
      </c>
      <c r="J152" s="13" t="s">
        <v>446</v>
      </c>
      <c r="K152" s="14" t="s">
        <v>447</v>
      </c>
      <c r="L152" s="17">
        <f t="shared" si="8"/>
        <v>1.6886574074074123E-2</v>
      </c>
      <c r="M152">
        <f t="shared" si="9"/>
        <v>14</v>
      </c>
    </row>
    <row r="153" spans="1:13" x14ac:dyDescent="0.25">
      <c r="A153" s="11"/>
      <c r="B153" s="11"/>
      <c r="C153" s="11"/>
      <c r="D153" s="11"/>
      <c r="E153" s="11"/>
      <c r="F153" s="11"/>
      <c r="G153" s="3" t="s">
        <v>448</v>
      </c>
      <c r="H153" s="3" t="s">
        <v>24</v>
      </c>
      <c r="I153" s="3" t="s">
        <v>18</v>
      </c>
      <c r="J153" s="15" t="s">
        <v>449</v>
      </c>
      <c r="K153" s="16" t="s">
        <v>450</v>
      </c>
      <c r="L153" s="17">
        <f t="shared" si="8"/>
        <v>1.3298611111111192E-2</v>
      </c>
      <c r="M153">
        <f t="shared" si="9"/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2036</v>
      </c>
      <c r="M1" t="s">
        <v>2033</v>
      </c>
      <c r="O1" t="s">
        <v>2034</v>
      </c>
      <c r="P1" t="s">
        <v>2035</v>
      </c>
      <c r="Q1" t="s">
        <v>2037</v>
      </c>
      <c r="R1" s="26" t="s">
        <v>2038</v>
      </c>
      <c r="S1" t="s">
        <v>2039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5.5</v>
      </c>
      <c r="R2" s="18">
        <f>AVERAGEIF(M:M,O2,L:L)</f>
        <v>1.1805555555555555E-2</v>
      </c>
      <c r="S2" s="17">
        <f>AVERAGEIF($R$2:$R$25, "&lt;&gt; 0")</f>
        <v>2.2453382410413666E-2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5.5</v>
      </c>
      <c r="R3" s="18">
        <f t="shared" ref="R3:R23" si="1">AVERAGEIF(M:M,O3,L:L)</f>
        <v>1.8200231481481491E-2</v>
      </c>
      <c r="S3" s="17">
        <f t="shared" ref="S3:S25" si="2">AVERAGEIF($R$2:$R$25, "&lt;&gt; 0")</f>
        <v>2.2453382410413666E-2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5.5</v>
      </c>
      <c r="R4" s="18">
        <f t="shared" si="1"/>
        <v>1.4131944444444454E-2</v>
      </c>
      <c r="S4" s="17">
        <f t="shared" si="2"/>
        <v>2.2453382410413666E-2</v>
      </c>
    </row>
    <row r="5" spans="1:19" x14ac:dyDescent="0.25">
      <c r="A5" s="11"/>
      <c r="B5" s="12"/>
      <c r="C5" s="12"/>
      <c r="D5" s="12"/>
      <c r="E5" s="12"/>
      <c r="F5" s="12"/>
      <c r="G5" s="9" t="s">
        <v>451</v>
      </c>
      <c r="H5" s="9" t="s">
        <v>24</v>
      </c>
      <c r="I5" s="3" t="s">
        <v>452</v>
      </c>
      <c r="J5" s="13" t="s">
        <v>453</v>
      </c>
      <c r="K5" s="14" t="s">
        <v>454</v>
      </c>
      <c r="L5" s="17">
        <f t="shared" ref="L5:L66" si="3">K5-J5</f>
        <v>1.9745370370370385E-2</v>
      </c>
      <c r="M5">
        <f t="shared" ref="M5:M66" si="4">HOUR(J5)</f>
        <v>8</v>
      </c>
      <c r="O5">
        <v>3</v>
      </c>
      <c r="P5">
        <f>COUNTIF(M:M,"3")</f>
        <v>6</v>
      </c>
      <c r="Q5">
        <f t="shared" si="0"/>
        <v>5.5</v>
      </c>
      <c r="R5" s="18">
        <f t="shared" si="1"/>
        <v>1.3618827160493832E-2</v>
      </c>
      <c r="S5" s="17">
        <f t="shared" si="2"/>
        <v>2.2453382410413666E-2</v>
      </c>
    </row>
    <row r="6" spans="1:19" x14ac:dyDescent="0.25">
      <c r="A6" s="11"/>
      <c r="B6" s="12"/>
      <c r="C6" s="12"/>
      <c r="D6" s="12"/>
      <c r="E6" s="12"/>
      <c r="F6" s="12"/>
      <c r="G6" s="9" t="s">
        <v>455</v>
      </c>
      <c r="H6" s="9" t="s">
        <v>24</v>
      </c>
      <c r="I6" s="3" t="s">
        <v>452</v>
      </c>
      <c r="J6" s="13" t="s">
        <v>456</v>
      </c>
      <c r="K6" s="14" t="s">
        <v>457</v>
      </c>
      <c r="L6" s="17">
        <f t="shared" si="3"/>
        <v>4.7083333333333366E-2</v>
      </c>
      <c r="M6">
        <f t="shared" si="4"/>
        <v>11</v>
      </c>
      <c r="O6">
        <v>4</v>
      </c>
      <c r="P6">
        <f>COUNTIF(M:M,"4")</f>
        <v>10</v>
      </c>
      <c r="Q6">
        <f t="shared" si="0"/>
        <v>5.5</v>
      </c>
      <c r="R6" s="18">
        <f t="shared" si="1"/>
        <v>2.1374999999999991E-2</v>
      </c>
      <c r="S6" s="17">
        <f t="shared" si="2"/>
        <v>2.2453382410413666E-2</v>
      </c>
    </row>
    <row r="7" spans="1:19" x14ac:dyDescent="0.25">
      <c r="A7" s="11"/>
      <c r="B7" s="12"/>
      <c r="C7" s="12"/>
      <c r="D7" s="12"/>
      <c r="E7" s="12"/>
      <c r="F7" s="12"/>
      <c r="G7" s="9" t="s">
        <v>458</v>
      </c>
      <c r="H7" s="9" t="s">
        <v>24</v>
      </c>
      <c r="I7" s="3" t="s">
        <v>452</v>
      </c>
      <c r="J7" s="13" t="s">
        <v>459</v>
      </c>
      <c r="K7" s="14" t="s">
        <v>460</v>
      </c>
      <c r="L7" s="17">
        <f t="shared" si="3"/>
        <v>1.8703703703703667E-2</v>
      </c>
      <c r="M7">
        <f t="shared" si="4"/>
        <v>14</v>
      </c>
      <c r="O7">
        <v>5</v>
      </c>
      <c r="P7">
        <f>COUNTIF(M:M,"5")</f>
        <v>7</v>
      </c>
      <c r="Q7">
        <f t="shared" si="0"/>
        <v>5.5</v>
      </c>
      <c r="R7" s="18">
        <f t="shared" si="1"/>
        <v>2.0286044973544987E-2</v>
      </c>
      <c r="S7" s="17">
        <f t="shared" si="2"/>
        <v>2.2453382410413666E-2</v>
      </c>
    </row>
    <row r="8" spans="1:19" x14ac:dyDescent="0.25">
      <c r="A8" s="11"/>
      <c r="B8" s="12"/>
      <c r="C8" s="9" t="s">
        <v>33</v>
      </c>
      <c r="D8" s="9" t="s">
        <v>34</v>
      </c>
      <c r="E8" s="9" t="s">
        <v>34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6</v>
      </c>
      <c r="Q8">
        <f t="shared" si="0"/>
        <v>5.5</v>
      </c>
      <c r="R8" s="18">
        <f t="shared" si="1"/>
        <v>1.8709490740740742E-2</v>
      </c>
      <c r="S8" s="17">
        <f t="shared" si="2"/>
        <v>2.2453382410413666E-2</v>
      </c>
    </row>
    <row r="9" spans="1:19" x14ac:dyDescent="0.25">
      <c r="A9" s="11"/>
      <c r="B9" s="12"/>
      <c r="C9" s="12"/>
      <c r="D9" s="12"/>
      <c r="E9" s="12"/>
      <c r="F9" s="12"/>
      <c r="G9" s="9" t="s">
        <v>461</v>
      </c>
      <c r="H9" s="9" t="s">
        <v>24</v>
      </c>
      <c r="I9" s="3" t="s">
        <v>452</v>
      </c>
      <c r="J9" s="13" t="s">
        <v>462</v>
      </c>
      <c r="K9" s="14" t="s">
        <v>463</v>
      </c>
      <c r="L9" s="17">
        <f t="shared" si="3"/>
        <v>2.0300925925925917E-2</v>
      </c>
      <c r="M9">
        <f t="shared" si="4"/>
        <v>8</v>
      </c>
      <c r="O9">
        <v>7</v>
      </c>
      <c r="P9">
        <f>COUNTIF(M:M,"7")</f>
        <v>9</v>
      </c>
      <c r="Q9">
        <f t="shared" si="0"/>
        <v>5.5</v>
      </c>
      <c r="R9" s="18">
        <f t="shared" si="1"/>
        <v>1.903549382716048E-2</v>
      </c>
      <c r="S9" s="17">
        <f t="shared" si="2"/>
        <v>2.2453382410413666E-2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464</v>
      </c>
      <c r="H10" s="9" t="s">
        <v>17</v>
      </c>
      <c r="I10" s="3" t="s">
        <v>452</v>
      </c>
      <c r="J10" s="13" t="s">
        <v>465</v>
      </c>
      <c r="K10" s="14" t="s">
        <v>466</v>
      </c>
      <c r="L10" s="17">
        <f t="shared" si="3"/>
        <v>2.1608796296296306E-2</v>
      </c>
      <c r="M10">
        <f t="shared" si="4"/>
        <v>12</v>
      </c>
      <c r="O10">
        <v>8</v>
      </c>
      <c r="P10">
        <f>COUNTIF(M:M,"8")</f>
        <v>9</v>
      </c>
      <c r="Q10">
        <f t="shared" si="0"/>
        <v>5.5</v>
      </c>
      <c r="R10" s="18">
        <f t="shared" si="1"/>
        <v>1.8635545267489721E-2</v>
      </c>
      <c r="S10" s="17">
        <f t="shared" si="2"/>
        <v>2.2453382410413666E-2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467</v>
      </c>
      <c r="H11" s="9" t="s">
        <v>17</v>
      </c>
      <c r="I11" s="3" t="s">
        <v>452</v>
      </c>
      <c r="J11" s="13" t="s">
        <v>468</v>
      </c>
      <c r="K11" s="14" t="s">
        <v>469</v>
      </c>
      <c r="L11" s="17">
        <f t="shared" si="3"/>
        <v>2.8865740740740775E-2</v>
      </c>
      <c r="M11">
        <f t="shared" si="4"/>
        <v>12</v>
      </c>
      <c r="O11">
        <v>9</v>
      </c>
      <c r="P11">
        <f>COUNTIF(M:M,"9")</f>
        <v>8</v>
      </c>
      <c r="Q11">
        <f t="shared" si="0"/>
        <v>5.5</v>
      </c>
      <c r="R11" s="18">
        <f t="shared" si="1"/>
        <v>2.751736111111111E-2</v>
      </c>
      <c r="S11" s="17">
        <f t="shared" si="2"/>
        <v>2.2453382410413666E-2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470</v>
      </c>
      <c r="H12" s="9" t="s">
        <v>17</v>
      </c>
      <c r="I12" s="3" t="s">
        <v>452</v>
      </c>
      <c r="J12" s="13" t="s">
        <v>471</v>
      </c>
      <c r="K12" s="14" t="s">
        <v>472</v>
      </c>
      <c r="L12" s="17">
        <f t="shared" si="3"/>
        <v>2.1539351851851851E-2</v>
      </c>
      <c r="M12">
        <f t="shared" si="4"/>
        <v>14</v>
      </c>
      <c r="O12">
        <v>10</v>
      </c>
      <c r="P12">
        <f>COUNTIF(M:M,"10")</f>
        <v>12</v>
      </c>
      <c r="Q12">
        <f t="shared" si="0"/>
        <v>5.5</v>
      </c>
      <c r="R12" s="18">
        <f t="shared" si="1"/>
        <v>2.7544367283950624E-2</v>
      </c>
      <c r="S12" s="17">
        <f t="shared" si="2"/>
        <v>2.2453382410413666E-2</v>
      </c>
    </row>
    <row r="13" spans="1:19" x14ac:dyDescent="0.25">
      <c r="A13" s="11"/>
      <c r="B13" s="12"/>
      <c r="C13" s="9" t="s">
        <v>334</v>
      </c>
      <c r="D13" s="9" t="s">
        <v>335</v>
      </c>
      <c r="E13" s="9" t="s">
        <v>335</v>
      </c>
      <c r="F13" s="9" t="s">
        <v>15</v>
      </c>
      <c r="G13" s="9" t="s">
        <v>473</v>
      </c>
      <c r="H13" s="9" t="s">
        <v>24</v>
      </c>
      <c r="I13" s="3" t="s">
        <v>452</v>
      </c>
      <c r="J13" s="13" t="s">
        <v>474</v>
      </c>
      <c r="K13" s="14" t="s">
        <v>475</v>
      </c>
      <c r="L13" s="17">
        <f t="shared" si="3"/>
        <v>1.6863425925925934E-2</v>
      </c>
      <c r="M13">
        <f t="shared" si="4"/>
        <v>14</v>
      </c>
      <c r="O13">
        <v>11</v>
      </c>
      <c r="P13">
        <f>COUNTIF(M:M,"11")</f>
        <v>8</v>
      </c>
      <c r="Q13">
        <f t="shared" si="0"/>
        <v>5.5</v>
      </c>
      <c r="R13" s="18">
        <f t="shared" si="1"/>
        <v>2.8923611111111108E-2</v>
      </c>
      <c r="S13" s="17">
        <f t="shared" si="2"/>
        <v>2.2453382410413666E-2</v>
      </c>
    </row>
    <row r="14" spans="1:19" x14ac:dyDescent="0.25">
      <c r="A14" s="11"/>
      <c r="B14" s="12"/>
      <c r="C14" s="9" t="s">
        <v>38</v>
      </c>
      <c r="D14" s="9" t="s">
        <v>39</v>
      </c>
      <c r="E14" s="9" t="s">
        <v>39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9</v>
      </c>
      <c r="Q14">
        <f t="shared" si="0"/>
        <v>5.5</v>
      </c>
      <c r="R14" s="18">
        <f t="shared" si="1"/>
        <v>2.4381430041152268E-2</v>
      </c>
      <c r="S14" s="17">
        <f t="shared" si="2"/>
        <v>2.2453382410413666E-2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476</v>
      </c>
      <c r="H15" s="9" t="s">
        <v>24</v>
      </c>
      <c r="I15" s="3" t="s">
        <v>452</v>
      </c>
      <c r="J15" s="13" t="s">
        <v>477</v>
      </c>
      <c r="K15" s="14" t="s">
        <v>478</v>
      </c>
      <c r="L15" s="17">
        <f t="shared" si="3"/>
        <v>2.3900462962962943E-2</v>
      </c>
      <c r="M15">
        <f t="shared" si="4"/>
        <v>9</v>
      </c>
      <c r="O15">
        <v>13</v>
      </c>
      <c r="P15">
        <f>COUNTIF(M:M,"13")</f>
        <v>8</v>
      </c>
      <c r="Q15">
        <f t="shared" si="0"/>
        <v>5.5</v>
      </c>
      <c r="R15" s="18">
        <f t="shared" si="1"/>
        <v>2.0421006944444445E-2</v>
      </c>
      <c r="S15" s="17">
        <f t="shared" si="2"/>
        <v>2.2453382410413666E-2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479</v>
      </c>
      <c r="H16" s="9" t="s">
        <v>24</v>
      </c>
      <c r="I16" s="3" t="s">
        <v>452</v>
      </c>
      <c r="J16" s="13" t="s">
        <v>480</v>
      </c>
      <c r="K16" s="14" t="s">
        <v>481</v>
      </c>
      <c r="L16" s="17">
        <f t="shared" si="3"/>
        <v>1.1793981481481475E-2</v>
      </c>
      <c r="M16">
        <f t="shared" si="4"/>
        <v>20</v>
      </c>
      <c r="O16">
        <v>14</v>
      </c>
      <c r="P16">
        <f>COUNTIF(M:M,"14")</f>
        <v>6</v>
      </c>
      <c r="Q16">
        <f t="shared" si="0"/>
        <v>5.5</v>
      </c>
      <c r="R16" s="18">
        <f t="shared" si="1"/>
        <v>1.8875385802469152E-2</v>
      </c>
      <c r="S16" s="17">
        <f t="shared" si="2"/>
        <v>2.2453382410413666E-2</v>
      </c>
    </row>
    <row r="17" spans="1:19" x14ac:dyDescent="0.25">
      <c r="A17" s="11"/>
      <c r="B17" s="12"/>
      <c r="C17" s="9" t="s">
        <v>52</v>
      </c>
      <c r="D17" s="9" t="s">
        <v>53</v>
      </c>
      <c r="E17" s="9" t="s">
        <v>53</v>
      </c>
      <c r="F17" s="9" t="s">
        <v>15</v>
      </c>
      <c r="G17" s="9" t="s">
        <v>482</v>
      </c>
      <c r="H17" s="9" t="s">
        <v>17</v>
      </c>
      <c r="I17" s="3" t="s">
        <v>452</v>
      </c>
      <c r="J17" s="13" t="s">
        <v>483</v>
      </c>
      <c r="K17" s="14" t="s">
        <v>484</v>
      </c>
      <c r="L17" s="17">
        <f t="shared" si="3"/>
        <v>1.533564814814814E-2</v>
      </c>
      <c r="M17">
        <f t="shared" si="4"/>
        <v>7</v>
      </c>
      <c r="O17">
        <v>15</v>
      </c>
      <c r="P17">
        <f>COUNTIF(M:M,"15")</f>
        <v>9</v>
      </c>
      <c r="Q17">
        <f t="shared" si="0"/>
        <v>5.5</v>
      </c>
      <c r="R17" s="18">
        <f t="shared" si="1"/>
        <v>2.2800925925925961E-2</v>
      </c>
      <c r="S17" s="17">
        <f t="shared" si="2"/>
        <v>2.2453382410413666E-2</v>
      </c>
    </row>
    <row r="18" spans="1:19" x14ac:dyDescent="0.25">
      <c r="A18" s="11"/>
      <c r="B18" s="12"/>
      <c r="C18" s="9" t="s">
        <v>388</v>
      </c>
      <c r="D18" s="9" t="s">
        <v>389</v>
      </c>
      <c r="E18" s="9" t="s">
        <v>389</v>
      </c>
      <c r="F18" s="9" t="s">
        <v>15</v>
      </c>
      <c r="G18" s="9" t="s">
        <v>485</v>
      </c>
      <c r="H18" s="9" t="s">
        <v>17</v>
      </c>
      <c r="I18" s="3" t="s">
        <v>452</v>
      </c>
      <c r="J18" s="13" t="s">
        <v>486</v>
      </c>
      <c r="K18" s="14" t="s">
        <v>487</v>
      </c>
      <c r="L18" s="17">
        <f t="shared" si="3"/>
        <v>1.7106481481481639E-2</v>
      </c>
      <c r="M18">
        <f t="shared" si="4"/>
        <v>21</v>
      </c>
      <c r="O18">
        <v>16</v>
      </c>
      <c r="P18">
        <f>COUNTIF(M:M,"16")</f>
        <v>3</v>
      </c>
      <c r="Q18">
        <f t="shared" si="0"/>
        <v>5.5</v>
      </c>
      <c r="R18" s="18">
        <f t="shared" si="1"/>
        <v>1.9081790123456826E-2</v>
      </c>
      <c r="S18" s="17">
        <f t="shared" si="2"/>
        <v>2.2453382410413666E-2</v>
      </c>
    </row>
    <row r="19" spans="1:19" x14ac:dyDescent="0.25">
      <c r="A19" s="11"/>
      <c r="B19" s="12"/>
      <c r="C19" s="9" t="s">
        <v>488</v>
      </c>
      <c r="D19" s="9" t="s">
        <v>489</v>
      </c>
      <c r="E19" s="9" t="s">
        <v>489</v>
      </c>
      <c r="F19" s="9" t="s">
        <v>15</v>
      </c>
      <c r="G19" s="9" t="s">
        <v>490</v>
      </c>
      <c r="H19" s="9" t="s">
        <v>24</v>
      </c>
      <c r="I19" s="3" t="s">
        <v>452</v>
      </c>
      <c r="J19" s="13" t="s">
        <v>491</v>
      </c>
      <c r="K19" s="14" t="s">
        <v>492</v>
      </c>
      <c r="L19" s="17">
        <f t="shared" si="3"/>
        <v>1.5000000000000069E-2</v>
      </c>
      <c r="M19">
        <f t="shared" si="4"/>
        <v>8</v>
      </c>
      <c r="O19">
        <v>17</v>
      </c>
      <c r="P19">
        <f>COUNTIF(M:M,"17")</f>
        <v>6</v>
      </c>
      <c r="Q19">
        <f t="shared" si="0"/>
        <v>5.5</v>
      </c>
      <c r="R19" s="18">
        <f t="shared" si="1"/>
        <v>2.3398919753086427E-2</v>
      </c>
      <c r="S19" s="17">
        <f t="shared" si="2"/>
        <v>2.2453382410413666E-2</v>
      </c>
    </row>
    <row r="20" spans="1:19" x14ac:dyDescent="0.25">
      <c r="A20" s="11"/>
      <c r="B20" s="12"/>
      <c r="C20" s="9" t="s">
        <v>76</v>
      </c>
      <c r="D20" s="9" t="s">
        <v>77</v>
      </c>
      <c r="E20" s="9" t="s">
        <v>77</v>
      </c>
      <c r="F20" s="9" t="s">
        <v>15</v>
      </c>
      <c r="G20" s="9" t="s">
        <v>493</v>
      </c>
      <c r="H20" s="9" t="s">
        <v>24</v>
      </c>
      <c r="I20" s="3" t="s">
        <v>452</v>
      </c>
      <c r="J20" s="13" t="s">
        <v>494</v>
      </c>
      <c r="K20" s="14" t="s">
        <v>495</v>
      </c>
      <c r="L20" s="17">
        <f t="shared" si="3"/>
        <v>2.401620370370372E-2</v>
      </c>
      <c r="M20">
        <f t="shared" si="4"/>
        <v>10</v>
      </c>
      <c r="O20">
        <v>18</v>
      </c>
      <c r="P20">
        <f>COUNTIF(M:M,"18")</f>
        <v>2</v>
      </c>
      <c r="Q20">
        <f t="shared" si="0"/>
        <v>5.5</v>
      </c>
      <c r="R20" s="18">
        <f t="shared" si="1"/>
        <v>6.9965277777777779E-2</v>
      </c>
      <c r="S20" s="17">
        <f t="shared" si="2"/>
        <v>2.2453382410413666E-2</v>
      </c>
    </row>
    <row r="21" spans="1:19" x14ac:dyDescent="0.25">
      <c r="A21" s="3" t="s">
        <v>81</v>
      </c>
      <c r="B21" s="9" t="s">
        <v>82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5.5</v>
      </c>
      <c r="R21" s="18">
        <f t="shared" si="1"/>
        <v>2.6059027777777688E-2</v>
      </c>
      <c r="S21" s="17">
        <f t="shared" si="2"/>
        <v>2.2453382410413666E-2</v>
      </c>
    </row>
    <row r="22" spans="1:19" x14ac:dyDescent="0.25">
      <c r="A22" s="11"/>
      <c r="B22" s="12"/>
      <c r="C22" s="9" t="s">
        <v>199</v>
      </c>
      <c r="D22" s="9" t="s">
        <v>200</v>
      </c>
      <c r="E22" s="9" t="s">
        <v>496</v>
      </c>
      <c r="F22" s="9" t="s">
        <v>15</v>
      </c>
      <c r="G22" s="9" t="s">
        <v>497</v>
      </c>
      <c r="H22" s="9" t="s">
        <v>121</v>
      </c>
      <c r="I22" s="3" t="s">
        <v>452</v>
      </c>
      <c r="J22" s="13" t="s">
        <v>498</v>
      </c>
      <c r="K22" s="14" t="s">
        <v>499</v>
      </c>
      <c r="L22" s="17">
        <f t="shared" si="3"/>
        <v>2.0127314814814778E-2</v>
      </c>
      <c r="M22">
        <f t="shared" si="4"/>
        <v>17</v>
      </c>
      <c r="O22">
        <v>20</v>
      </c>
      <c r="P22">
        <f>COUNTIF(M:M,"20")</f>
        <v>4</v>
      </c>
      <c r="Q22">
        <f t="shared" si="0"/>
        <v>5.5</v>
      </c>
      <c r="R22" s="18">
        <f t="shared" si="1"/>
        <v>1.4334490740740724E-2</v>
      </c>
      <c r="S22" s="17">
        <f t="shared" si="2"/>
        <v>2.2453382410413666E-2</v>
      </c>
    </row>
    <row r="23" spans="1:19" x14ac:dyDescent="0.25">
      <c r="A23" s="11"/>
      <c r="B23" s="12"/>
      <c r="C23" s="9" t="s">
        <v>83</v>
      </c>
      <c r="D23" s="9" t="s">
        <v>84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5.5</v>
      </c>
      <c r="R23" s="18">
        <f t="shared" si="1"/>
        <v>1.4872685185185253E-2</v>
      </c>
      <c r="S23" s="17">
        <f t="shared" si="2"/>
        <v>2.2453382410413666E-2</v>
      </c>
    </row>
    <row r="24" spans="1:19" x14ac:dyDescent="0.25">
      <c r="A24" s="11"/>
      <c r="B24" s="12"/>
      <c r="C24" s="12"/>
      <c r="D24" s="12"/>
      <c r="E24" s="9" t="s">
        <v>84</v>
      </c>
      <c r="F24" s="9" t="s">
        <v>15</v>
      </c>
      <c r="G24" s="10" t="s">
        <v>12</v>
      </c>
      <c r="H24" s="5"/>
      <c r="I24" s="6"/>
      <c r="J24" s="7"/>
      <c r="K24" s="8"/>
      <c r="O24" s="23">
        <v>22</v>
      </c>
      <c r="P24" s="23">
        <f>COUNTIF(M:M,"22")</f>
        <v>0</v>
      </c>
      <c r="Q24" s="23">
        <f t="shared" si="0"/>
        <v>5.5</v>
      </c>
      <c r="R24" s="24">
        <v>0</v>
      </c>
      <c r="S24" s="25">
        <f t="shared" si="2"/>
        <v>2.2453382410413666E-2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500</v>
      </c>
      <c r="H25" s="9" t="s">
        <v>86</v>
      </c>
      <c r="I25" s="3" t="s">
        <v>452</v>
      </c>
      <c r="J25" s="13" t="s">
        <v>501</v>
      </c>
      <c r="K25" s="14" t="s">
        <v>502</v>
      </c>
      <c r="L25" s="17">
        <f t="shared" si="3"/>
        <v>1.207175925925924E-2</v>
      </c>
      <c r="M25">
        <f t="shared" si="4"/>
        <v>3</v>
      </c>
      <c r="O25" s="23">
        <v>23</v>
      </c>
      <c r="P25" s="23">
        <f>COUNTIF(M:M,"23")</f>
        <v>0</v>
      </c>
      <c r="Q25" s="23">
        <f t="shared" si="0"/>
        <v>5.5</v>
      </c>
      <c r="R25" s="24">
        <v>0</v>
      </c>
      <c r="S25" s="25">
        <f t="shared" si="2"/>
        <v>2.2453382410413666E-2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503</v>
      </c>
      <c r="H26" s="9" t="s">
        <v>86</v>
      </c>
      <c r="I26" s="3" t="s">
        <v>452</v>
      </c>
      <c r="J26" s="13" t="s">
        <v>504</v>
      </c>
      <c r="K26" s="14" t="s">
        <v>505</v>
      </c>
      <c r="L26" s="17">
        <f t="shared" si="3"/>
        <v>1.3958333333333323E-2</v>
      </c>
      <c r="M26">
        <f t="shared" si="4"/>
        <v>5</v>
      </c>
    </row>
    <row r="27" spans="1:19" x14ac:dyDescent="0.25">
      <c r="A27" s="11"/>
      <c r="B27" s="12"/>
      <c r="C27" s="12"/>
      <c r="D27" s="12"/>
      <c r="E27" s="12"/>
      <c r="F27" s="12"/>
      <c r="G27" s="9" t="s">
        <v>506</v>
      </c>
      <c r="H27" s="9" t="s">
        <v>86</v>
      </c>
      <c r="I27" s="3" t="s">
        <v>452</v>
      </c>
      <c r="J27" s="13" t="s">
        <v>507</v>
      </c>
      <c r="K27" s="14" t="s">
        <v>508</v>
      </c>
      <c r="L27" s="17">
        <f t="shared" si="3"/>
        <v>2.1979166666666661E-2</v>
      </c>
      <c r="M27">
        <f t="shared" si="4"/>
        <v>7</v>
      </c>
    </row>
    <row r="28" spans="1:19" x14ac:dyDescent="0.25">
      <c r="A28" s="11"/>
      <c r="B28" s="12"/>
      <c r="C28" s="12"/>
      <c r="D28" s="12"/>
      <c r="E28" s="12"/>
      <c r="F28" s="12"/>
      <c r="G28" s="9" t="s">
        <v>509</v>
      </c>
      <c r="H28" s="9" t="s">
        <v>86</v>
      </c>
      <c r="I28" s="3" t="s">
        <v>452</v>
      </c>
      <c r="J28" s="13" t="s">
        <v>510</v>
      </c>
      <c r="K28" s="14" t="s">
        <v>511</v>
      </c>
      <c r="L28" s="17">
        <f t="shared" si="3"/>
        <v>1.8067129629629586E-2</v>
      </c>
      <c r="M28">
        <f t="shared" si="4"/>
        <v>7</v>
      </c>
      <c r="O28" s="13" t="s">
        <v>694</v>
      </c>
      <c r="P28" s="27" t="s">
        <v>695</v>
      </c>
      <c r="Q28" s="17">
        <f t="shared" ref="Q28:Q29" si="5">P28-O28</f>
        <v>9.6412037037037004E-3</v>
      </c>
      <c r="R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512</v>
      </c>
      <c r="H29" s="9" t="s">
        <v>86</v>
      </c>
      <c r="I29" s="3" t="s">
        <v>452</v>
      </c>
      <c r="J29" s="13" t="s">
        <v>513</v>
      </c>
      <c r="K29" s="14" t="s">
        <v>25</v>
      </c>
      <c r="L29" s="17">
        <f t="shared" si="3"/>
        <v>1.9490740740740697E-2</v>
      </c>
      <c r="M29">
        <f t="shared" si="4"/>
        <v>7</v>
      </c>
      <c r="O29" s="13" t="s">
        <v>700</v>
      </c>
      <c r="P29" s="14" t="s">
        <v>701</v>
      </c>
      <c r="Q29" s="17">
        <f t="shared" si="5"/>
        <v>1.396990740740741E-2</v>
      </c>
      <c r="R29">
        <v>0</v>
      </c>
    </row>
    <row r="30" spans="1:19" x14ac:dyDescent="0.25">
      <c r="A30" s="11"/>
      <c r="B30" s="12"/>
      <c r="C30" s="12"/>
      <c r="D30" s="12"/>
      <c r="E30" s="12"/>
      <c r="F30" s="12"/>
      <c r="G30" s="9" t="s">
        <v>514</v>
      </c>
      <c r="H30" s="9" t="s">
        <v>86</v>
      </c>
      <c r="I30" s="3" t="s">
        <v>452</v>
      </c>
      <c r="J30" s="13" t="s">
        <v>515</v>
      </c>
      <c r="K30" s="14" t="s">
        <v>516</v>
      </c>
      <c r="L30" s="17">
        <f t="shared" si="3"/>
        <v>1.6203703703703609E-2</v>
      </c>
      <c r="M30">
        <f t="shared" si="4"/>
        <v>8</v>
      </c>
    </row>
    <row r="31" spans="1:19" x14ac:dyDescent="0.25">
      <c r="A31" s="11"/>
      <c r="B31" s="12"/>
      <c r="C31" s="12"/>
      <c r="D31" s="12"/>
      <c r="E31" s="12"/>
      <c r="F31" s="12"/>
      <c r="G31" s="9" t="s">
        <v>517</v>
      </c>
      <c r="H31" s="9" t="s">
        <v>86</v>
      </c>
      <c r="I31" s="3" t="s">
        <v>452</v>
      </c>
      <c r="J31" s="13" t="s">
        <v>518</v>
      </c>
      <c r="K31" s="14" t="s">
        <v>519</v>
      </c>
      <c r="L31" s="17">
        <f t="shared" si="3"/>
        <v>4.0995370370370432E-2</v>
      </c>
      <c r="M31">
        <f t="shared" si="4"/>
        <v>10</v>
      </c>
    </row>
    <row r="32" spans="1:19" x14ac:dyDescent="0.25">
      <c r="A32" s="11"/>
      <c r="B32" s="12"/>
      <c r="C32" s="12"/>
      <c r="D32" s="12"/>
      <c r="E32" s="12"/>
      <c r="F32" s="12"/>
      <c r="G32" s="9" t="s">
        <v>520</v>
      </c>
      <c r="H32" s="9" t="s">
        <v>86</v>
      </c>
      <c r="I32" s="3" t="s">
        <v>452</v>
      </c>
      <c r="J32" s="13" t="s">
        <v>521</v>
      </c>
      <c r="K32" s="14" t="s">
        <v>522</v>
      </c>
      <c r="L32" s="17">
        <f t="shared" si="3"/>
        <v>5.2245370370370414E-2</v>
      </c>
      <c r="M32">
        <f t="shared" si="4"/>
        <v>10</v>
      </c>
    </row>
    <row r="33" spans="1:13" x14ac:dyDescent="0.25">
      <c r="A33" s="11"/>
      <c r="B33" s="12"/>
      <c r="C33" s="12"/>
      <c r="D33" s="12"/>
      <c r="E33" s="12"/>
      <c r="F33" s="12"/>
      <c r="G33" s="9" t="s">
        <v>523</v>
      </c>
      <c r="H33" s="9" t="s">
        <v>86</v>
      </c>
      <c r="I33" s="3" t="s">
        <v>452</v>
      </c>
      <c r="J33" s="13" t="s">
        <v>524</v>
      </c>
      <c r="K33" s="14" t="s">
        <v>525</v>
      </c>
      <c r="L33" s="17">
        <f t="shared" si="3"/>
        <v>2.3425925925925906E-2</v>
      </c>
      <c r="M33">
        <f t="shared" si="4"/>
        <v>11</v>
      </c>
    </row>
    <row r="34" spans="1:13" x14ac:dyDescent="0.25">
      <c r="A34" s="11"/>
      <c r="B34" s="12"/>
      <c r="C34" s="12"/>
      <c r="D34" s="12"/>
      <c r="E34" s="12"/>
      <c r="F34" s="12"/>
      <c r="G34" s="9" t="s">
        <v>526</v>
      </c>
      <c r="H34" s="9" t="s">
        <v>86</v>
      </c>
      <c r="I34" s="3" t="s">
        <v>452</v>
      </c>
      <c r="J34" s="13" t="s">
        <v>527</v>
      </c>
      <c r="K34" s="14" t="s">
        <v>528</v>
      </c>
      <c r="L34" s="17">
        <f t="shared" si="3"/>
        <v>1.7453703703703694E-2</v>
      </c>
      <c r="M34">
        <f t="shared" si="4"/>
        <v>15</v>
      </c>
    </row>
    <row r="35" spans="1:13" x14ac:dyDescent="0.25">
      <c r="A35" s="11"/>
      <c r="B35" s="12"/>
      <c r="C35" s="12"/>
      <c r="D35" s="12"/>
      <c r="E35" s="9" t="s">
        <v>119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529</v>
      </c>
      <c r="H36" s="9" t="s">
        <v>121</v>
      </c>
      <c r="I36" s="3" t="s">
        <v>452</v>
      </c>
      <c r="J36" s="13" t="s">
        <v>530</v>
      </c>
      <c r="K36" s="14" t="s">
        <v>531</v>
      </c>
      <c r="L36" s="17">
        <f t="shared" si="3"/>
        <v>2.1284722222222163E-2</v>
      </c>
      <c r="M36">
        <f t="shared" si="4"/>
        <v>10</v>
      </c>
    </row>
    <row r="37" spans="1:13" x14ac:dyDescent="0.25">
      <c r="A37" s="11"/>
      <c r="B37" s="12"/>
      <c r="C37" s="12"/>
      <c r="D37" s="12"/>
      <c r="E37" s="12"/>
      <c r="F37" s="12"/>
      <c r="G37" s="9" t="s">
        <v>532</v>
      </c>
      <c r="H37" s="9" t="s">
        <v>121</v>
      </c>
      <c r="I37" s="3" t="s">
        <v>452</v>
      </c>
      <c r="J37" s="13" t="s">
        <v>533</v>
      </c>
      <c r="K37" s="14" t="s">
        <v>534</v>
      </c>
      <c r="L37" s="17">
        <f t="shared" si="3"/>
        <v>2.6226851851851807E-2</v>
      </c>
      <c r="M37">
        <f t="shared" si="4"/>
        <v>17</v>
      </c>
    </row>
    <row r="38" spans="1:13" x14ac:dyDescent="0.25">
      <c r="A38" s="11"/>
      <c r="B38" s="12"/>
      <c r="C38" s="12"/>
      <c r="D38" s="12"/>
      <c r="E38" s="12"/>
      <c r="F38" s="12"/>
      <c r="G38" s="9" t="s">
        <v>535</v>
      </c>
      <c r="H38" s="9" t="s">
        <v>121</v>
      </c>
      <c r="I38" s="3" t="s">
        <v>452</v>
      </c>
      <c r="J38" s="13" t="s">
        <v>536</v>
      </c>
      <c r="K38" s="14" t="s">
        <v>537</v>
      </c>
      <c r="L38" s="17">
        <f t="shared" si="3"/>
        <v>3.5671296296296395E-2</v>
      </c>
      <c r="M38">
        <f t="shared" si="4"/>
        <v>17</v>
      </c>
    </row>
    <row r="39" spans="1:13" x14ac:dyDescent="0.25">
      <c r="A39" s="11"/>
      <c r="B39" s="12"/>
      <c r="C39" s="9" t="s">
        <v>130</v>
      </c>
      <c r="D39" s="9" t="s">
        <v>131</v>
      </c>
      <c r="E39" s="9" t="s">
        <v>131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538</v>
      </c>
      <c r="H40" s="9" t="s">
        <v>86</v>
      </c>
      <c r="I40" s="3" t="s">
        <v>452</v>
      </c>
      <c r="J40" s="13" t="s">
        <v>539</v>
      </c>
      <c r="K40" s="14" t="s">
        <v>540</v>
      </c>
      <c r="L40" s="17">
        <f t="shared" si="3"/>
        <v>1.7858796296296275E-2</v>
      </c>
      <c r="M40">
        <f t="shared" si="4"/>
        <v>4</v>
      </c>
    </row>
    <row r="41" spans="1:13" x14ac:dyDescent="0.25">
      <c r="A41" s="11"/>
      <c r="B41" s="12"/>
      <c r="C41" s="12"/>
      <c r="D41" s="12"/>
      <c r="E41" s="12"/>
      <c r="F41" s="12"/>
      <c r="G41" s="9" t="s">
        <v>541</v>
      </c>
      <c r="H41" s="9" t="s">
        <v>86</v>
      </c>
      <c r="I41" s="3" t="s">
        <v>452</v>
      </c>
      <c r="J41" s="13" t="s">
        <v>542</v>
      </c>
      <c r="K41" s="14" t="s">
        <v>543</v>
      </c>
      <c r="L41" s="17">
        <f t="shared" si="3"/>
        <v>1.4756944444444475E-2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12"/>
      <c r="F42" s="12"/>
      <c r="G42" s="9" t="s">
        <v>544</v>
      </c>
      <c r="H42" s="9" t="s">
        <v>86</v>
      </c>
      <c r="I42" s="3" t="s">
        <v>452</v>
      </c>
      <c r="J42" s="13" t="s">
        <v>545</v>
      </c>
      <c r="K42" s="14" t="s">
        <v>546</v>
      </c>
      <c r="L42" s="17">
        <f t="shared" si="3"/>
        <v>2.1331018518518485E-2</v>
      </c>
      <c r="M42">
        <f t="shared" si="4"/>
        <v>12</v>
      </c>
    </row>
    <row r="43" spans="1:13" x14ac:dyDescent="0.25">
      <c r="A43" s="11"/>
      <c r="B43" s="12"/>
      <c r="C43" s="9" t="s">
        <v>141</v>
      </c>
      <c r="D43" s="9" t="s">
        <v>142</v>
      </c>
      <c r="E43" s="9" t="s">
        <v>142</v>
      </c>
      <c r="F43" s="9" t="s">
        <v>15</v>
      </c>
      <c r="G43" s="9" t="s">
        <v>547</v>
      </c>
      <c r="H43" s="9" t="s">
        <v>86</v>
      </c>
      <c r="I43" s="3" t="s">
        <v>452</v>
      </c>
      <c r="J43" s="13" t="s">
        <v>548</v>
      </c>
      <c r="K43" s="14" t="s">
        <v>549</v>
      </c>
      <c r="L43" s="17">
        <f t="shared" si="3"/>
        <v>1.6145833333333331E-2</v>
      </c>
      <c r="M43">
        <f t="shared" si="4"/>
        <v>3</v>
      </c>
    </row>
    <row r="44" spans="1:13" x14ac:dyDescent="0.25">
      <c r="A44" s="11"/>
      <c r="B44" s="12"/>
      <c r="C44" s="9" t="s">
        <v>149</v>
      </c>
      <c r="D44" s="9" t="s">
        <v>150</v>
      </c>
      <c r="E44" s="9" t="s">
        <v>150</v>
      </c>
      <c r="F44" s="9" t="s">
        <v>15</v>
      </c>
      <c r="G44" s="9" t="s">
        <v>550</v>
      </c>
      <c r="H44" s="9" t="s">
        <v>121</v>
      </c>
      <c r="I44" s="3" t="s">
        <v>452</v>
      </c>
      <c r="J44" s="13" t="s">
        <v>551</v>
      </c>
      <c r="K44" s="14" t="s">
        <v>552</v>
      </c>
      <c r="L44" s="17">
        <f t="shared" si="3"/>
        <v>2.4039351851851853E-2</v>
      </c>
      <c r="M44">
        <f t="shared" si="4"/>
        <v>9</v>
      </c>
    </row>
    <row r="45" spans="1:13" x14ac:dyDescent="0.25">
      <c r="A45" s="11"/>
      <c r="B45" s="12"/>
      <c r="C45" s="9" t="s">
        <v>38</v>
      </c>
      <c r="D45" s="9" t="s">
        <v>39</v>
      </c>
      <c r="E45" s="9" t="s">
        <v>160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553</v>
      </c>
      <c r="H46" s="9" t="s">
        <v>86</v>
      </c>
      <c r="I46" s="3" t="s">
        <v>452</v>
      </c>
      <c r="J46" s="13" t="s">
        <v>554</v>
      </c>
      <c r="K46" s="14" t="s">
        <v>555</v>
      </c>
      <c r="L46" s="17">
        <f t="shared" si="3"/>
        <v>1.4664351851851887E-2</v>
      </c>
      <c r="M46">
        <f t="shared" si="4"/>
        <v>6</v>
      </c>
    </row>
    <row r="47" spans="1:13" x14ac:dyDescent="0.25">
      <c r="A47" s="11"/>
      <c r="B47" s="12"/>
      <c r="C47" s="12"/>
      <c r="D47" s="12"/>
      <c r="E47" s="12"/>
      <c r="F47" s="12"/>
      <c r="G47" s="9" t="s">
        <v>556</v>
      </c>
      <c r="H47" s="9" t="s">
        <v>86</v>
      </c>
      <c r="I47" s="3" t="s">
        <v>452</v>
      </c>
      <c r="J47" s="13" t="s">
        <v>557</v>
      </c>
      <c r="K47" s="14" t="s">
        <v>558</v>
      </c>
      <c r="L47" s="17">
        <f t="shared" si="3"/>
        <v>1.5567129629629695E-2</v>
      </c>
      <c r="M47">
        <f t="shared" si="4"/>
        <v>17</v>
      </c>
    </row>
    <row r="48" spans="1:13" x14ac:dyDescent="0.25">
      <c r="A48" s="11"/>
      <c r="B48" s="12"/>
      <c r="C48" s="12"/>
      <c r="D48" s="12"/>
      <c r="E48" s="12"/>
      <c r="F48" s="12"/>
      <c r="G48" s="9" t="s">
        <v>559</v>
      </c>
      <c r="H48" s="9" t="s">
        <v>86</v>
      </c>
      <c r="I48" s="3" t="s">
        <v>452</v>
      </c>
      <c r="J48" s="13" t="s">
        <v>560</v>
      </c>
      <c r="K48" s="14" t="s">
        <v>561</v>
      </c>
      <c r="L48" s="17">
        <f t="shared" si="3"/>
        <v>1.2916666666666687E-2</v>
      </c>
      <c r="M48">
        <f t="shared" si="4"/>
        <v>20</v>
      </c>
    </row>
    <row r="49" spans="1:13" x14ac:dyDescent="0.25">
      <c r="A49" s="11"/>
      <c r="B49" s="12"/>
      <c r="C49" s="9" t="s">
        <v>562</v>
      </c>
      <c r="D49" s="9" t="s">
        <v>563</v>
      </c>
      <c r="E49" s="9" t="s">
        <v>563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564</v>
      </c>
      <c r="H50" s="9" t="s">
        <v>86</v>
      </c>
      <c r="I50" s="3" t="s">
        <v>452</v>
      </c>
      <c r="J50" s="13" t="s">
        <v>565</v>
      </c>
      <c r="K50" s="14" t="s">
        <v>566</v>
      </c>
      <c r="L50" s="17">
        <f t="shared" si="3"/>
        <v>2.8414351851851843E-2</v>
      </c>
      <c r="M50">
        <f t="shared" si="4"/>
        <v>4</v>
      </c>
    </row>
    <row r="51" spans="1:13" x14ac:dyDescent="0.25">
      <c r="A51" s="11"/>
      <c r="B51" s="12"/>
      <c r="C51" s="12"/>
      <c r="D51" s="12"/>
      <c r="E51" s="12"/>
      <c r="F51" s="12"/>
      <c r="G51" s="9" t="s">
        <v>567</v>
      </c>
      <c r="H51" s="9" t="s">
        <v>86</v>
      </c>
      <c r="I51" s="3" t="s">
        <v>452</v>
      </c>
      <c r="J51" s="13" t="s">
        <v>568</v>
      </c>
      <c r="K51" s="14" t="s">
        <v>569</v>
      </c>
      <c r="L51" s="17">
        <f t="shared" si="3"/>
        <v>1.3784722222222212E-2</v>
      </c>
      <c r="M51">
        <f t="shared" si="4"/>
        <v>5</v>
      </c>
    </row>
    <row r="52" spans="1:13" x14ac:dyDescent="0.25">
      <c r="A52" s="11"/>
      <c r="B52" s="12"/>
      <c r="C52" s="9" t="s">
        <v>170</v>
      </c>
      <c r="D52" s="9" t="s">
        <v>171</v>
      </c>
      <c r="E52" s="9" t="s">
        <v>172</v>
      </c>
      <c r="F52" s="9" t="s">
        <v>15</v>
      </c>
      <c r="G52" s="9" t="s">
        <v>570</v>
      </c>
      <c r="H52" s="9" t="s">
        <v>86</v>
      </c>
      <c r="I52" s="3" t="s">
        <v>452</v>
      </c>
      <c r="J52" s="13" t="s">
        <v>571</v>
      </c>
      <c r="K52" s="14" t="s">
        <v>572</v>
      </c>
      <c r="L52" s="17">
        <f t="shared" si="3"/>
        <v>5.0104166666666672E-2</v>
      </c>
      <c r="M52">
        <f t="shared" si="4"/>
        <v>10</v>
      </c>
    </row>
    <row r="53" spans="1:13" x14ac:dyDescent="0.25">
      <c r="A53" s="11"/>
      <c r="B53" s="12"/>
      <c r="C53" s="9" t="s">
        <v>573</v>
      </c>
      <c r="D53" s="9" t="s">
        <v>574</v>
      </c>
      <c r="E53" s="9" t="s">
        <v>574</v>
      </c>
      <c r="F53" s="9" t="s">
        <v>15</v>
      </c>
      <c r="G53" s="9" t="s">
        <v>575</v>
      </c>
      <c r="H53" s="9" t="s">
        <v>86</v>
      </c>
      <c r="I53" s="3" t="s">
        <v>452</v>
      </c>
      <c r="J53" s="13" t="s">
        <v>576</v>
      </c>
      <c r="K53" s="14" t="s">
        <v>577</v>
      </c>
      <c r="L53" s="17">
        <f t="shared" si="3"/>
        <v>1.7488425925925977E-2</v>
      </c>
      <c r="M53">
        <f t="shared" si="4"/>
        <v>8</v>
      </c>
    </row>
    <row r="54" spans="1:13" x14ac:dyDescent="0.25">
      <c r="A54" s="11"/>
      <c r="B54" s="12"/>
      <c r="C54" s="9" t="s">
        <v>176</v>
      </c>
      <c r="D54" s="9" t="s">
        <v>177</v>
      </c>
      <c r="E54" s="9" t="s">
        <v>177</v>
      </c>
      <c r="F54" s="9" t="s">
        <v>15</v>
      </c>
      <c r="G54" s="9" t="s">
        <v>578</v>
      </c>
      <c r="H54" s="9" t="s">
        <v>86</v>
      </c>
      <c r="I54" s="3" t="s">
        <v>452</v>
      </c>
      <c r="J54" s="13" t="s">
        <v>579</v>
      </c>
      <c r="K54" s="14" t="s">
        <v>580</v>
      </c>
      <c r="L54" s="17">
        <f t="shared" si="3"/>
        <v>1.7407407407407316E-2</v>
      </c>
      <c r="M54">
        <f t="shared" si="4"/>
        <v>16</v>
      </c>
    </row>
    <row r="55" spans="1:13" x14ac:dyDescent="0.25">
      <c r="A55" s="11"/>
      <c r="B55" s="12"/>
      <c r="C55" s="9" t="s">
        <v>184</v>
      </c>
      <c r="D55" s="9" t="s">
        <v>185</v>
      </c>
      <c r="E55" s="9" t="s">
        <v>185</v>
      </c>
      <c r="F55" s="9" t="s">
        <v>15</v>
      </c>
      <c r="G55" s="9" t="s">
        <v>581</v>
      </c>
      <c r="H55" s="9" t="s">
        <v>121</v>
      </c>
      <c r="I55" s="3" t="s">
        <v>452</v>
      </c>
      <c r="J55" s="13" t="s">
        <v>582</v>
      </c>
      <c r="K55" s="14" t="s">
        <v>583</v>
      </c>
      <c r="L55" s="17">
        <f t="shared" si="3"/>
        <v>3.3900462962962952E-2</v>
      </c>
      <c r="M55">
        <f t="shared" si="4"/>
        <v>9</v>
      </c>
    </row>
    <row r="56" spans="1:13" x14ac:dyDescent="0.25">
      <c r="A56" s="11"/>
      <c r="B56" s="12"/>
      <c r="C56" s="9" t="s">
        <v>189</v>
      </c>
      <c r="D56" s="9" t="s">
        <v>190</v>
      </c>
      <c r="E56" s="9" t="s">
        <v>190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584</v>
      </c>
      <c r="H57" s="9" t="s">
        <v>86</v>
      </c>
      <c r="I57" s="3" t="s">
        <v>452</v>
      </c>
      <c r="J57" s="13" t="s">
        <v>585</v>
      </c>
      <c r="K57" s="14" t="s">
        <v>586</v>
      </c>
      <c r="L57" s="17">
        <f t="shared" si="3"/>
        <v>2.3171296296296273E-2</v>
      </c>
      <c r="M57">
        <f t="shared" si="4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587</v>
      </c>
      <c r="H58" s="9" t="s">
        <v>86</v>
      </c>
      <c r="I58" s="3" t="s">
        <v>452</v>
      </c>
      <c r="J58" s="13" t="s">
        <v>588</v>
      </c>
      <c r="K58" s="14" t="s">
        <v>589</v>
      </c>
      <c r="L58" s="17">
        <f t="shared" si="3"/>
        <v>2.6539351851851745E-2</v>
      </c>
      <c r="M58">
        <f t="shared" si="4"/>
        <v>13</v>
      </c>
    </row>
    <row r="59" spans="1:13" x14ac:dyDescent="0.25">
      <c r="A59" s="11"/>
      <c r="B59" s="12"/>
      <c r="C59" s="9" t="s">
        <v>590</v>
      </c>
      <c r="D59" s="9" t="s">
        <v>591</v>
      </c>
      <c r="E59" s="9" t="s">
        <v>591</v>
      </c>
      <c r="F59" s="9" t="s">
        <v>15</v>
      </c>
      <c r="G59" s="9" t="s">
        <v>592</v>
      </c>
      <c r="H59" s="9" t="s">
        <v>121</v>
      </c>
      <c r="I59" s="3" t="s">
        <v>452</v>
      </c>
      <c r="J59" s="13" t="s">
        <v>593</v>
      </c>
      <c r="K59" s="14" t="s">
        <v>594</v>
      </c>
      <c r="L59" s="17">
        <f t="shared" si="3"/>
        <v>1.6550925925925886E-2</v>
      </c>
      <c r="M59">
        <f t="shared" si="4"/>
        <v>20</v>
      </c>
    </row>
    <row r="60" spans="1:13" x14ac:dyDescent="0.25">
      <c r="A60" s="3" t="s">
        <v>197</v>
      </c>
      <c r="B60" s="9" t="s">
        <v>198</v>
      </c>
      <c r="C60" s="10" t="s">
        <v>12</v>
      </c>
      <c r="D60" s="5"/>
      <c r="E60" s="5"/>
      <c r="F60" s="5"/>
      <c r="G60" s="5"/>
      <c r="H60" s="5"/>
      <c r="I60" s="6"/>
      <c r="J60" s="7"/>
      <c r="K60" s="8"/>
    </row>
    <row r="61" spans="1:13" x14ac:dyDescent="0.25">
      <c r="A61" s="11"/>
      <c r="B61" s="12"/>
      <c r="C61" s="9" t="s">
        <v>199</v>
      </c>
      <c r="D61" s="9" t="s">
        <v>200</v>
      </c>
      <c r="E61" s="9" t="s">
        <v>200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595</v>
      </c>
      <c r="H62" s="9" t="s">
        <v>86</v>
      </c>
      <c r="I62" s="3" t="s">
        <v>452</v>
      </c>
      <c r="J62" s="13" t="s">
        <v>596</v>
      </c>
      <c r="K62" s="14" t="s">
        <v>597</v>
      </c>
      <c r="L62" s="17">
        <f t="shared" si="3"/>
        <v>2.7789351851851829E-2</v>
      </c>
      <c r="M62">
        <f t="shared" si="4"/>
        <v>4</v>
      </c>
    </row>
    <row r="63" spans="1:13" x14ac:dyDescent="0.25">
      <c r="A63" s="11"/>
      <c r="B63" s="12"/>
      <c r="C63" s="12"/>
      <c r="D63" s="12"/>
      <c r="E63" s="12"/>
      <c r="F63" s="12"/>
      <c r="G63" s="9" t="s">
        <v>598</v>
      </c>
      <c r="H63" s="9" t="s">
        <v>86</v>
      </c>
      <c r="I63" s="3" t="s">
        <v>452</v>
      </c>
      <c r="J63" s="13" t="s">
        <v>599</v>
      </c>
      <c r="K63" s="14" t="s">
        <v>600</v>
      </c>
      <c r="L63" s="17">
        <f t="shared" si="3"/>
        <v>2.4363425925925941E-2</v>
      </c>
      <c r="M63">
        <f t="shared" si="4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601</v>
      </c>
      <c r="H64" s="9" t="s">
        <v>86</v>
      </c>
      <c r="I64" s="3" t="s">
        <v>452</v>
      </c>
      <c r="J64" s="13" t="s">
        <v>602</v>
      </c>
      <c r="K64" s="14" t="s">
        <v>603</v>
      </c>
      <c r="L64" s="17">
        <f t="shared" si="3"/>
        <v>1.5578703703703678E-2</v>
      </c>
      <c r="M64">
        <f t="shared" si="4"/>
        <v>8</v>
      </c>
    </row>
    <row r="65" spans="1:13" x14ac:dyDescent="0.25">
      <c r="A65" s="11"/>
      <c r="B65" s="12"/>
      <c r="C65" s="12"/>
      <c r="D65" s="12"/>
      <c r="E65" s="12"/>
      <c r="F65" s="12"/>
      <c r="G65" s="9" t="s">
        <v>604</v>
      </c>
      <c r="H65" s="9" t="s">
        <v>86</v>
      </c>
      <c r="I65" s="3" t="s">
        <v>452</v>
      </c>
      <c r="J65" s="13" t="s">
        <v>605</v>
      </c>
      <c r="K65" s="14" t="s">
        <v>606</v>
      </c>
      <c r="L65" s="17">
        <f t="shared" si="3"/>
        <v>2.597222222222223E-2</v>
      </c>
      <c r="M65">
        <f t="shared" si="4"/>
        <v>11</v>
      </c>
    </row>
    <row r="66" spans="1:13" x14ac:dyDescent="0.25">
      <c r="A66" s="11"/>
      <c r="B66" s="12"/>
      <c r="C66" s="12"/>
      <c r="D66" s="12"/>
      <c r="E66" s="12"/>
      <c r="F66" s="12"/>
      <c r="G66" s="9" t="s">
        <v>607</v>
      </c>
      <c r="H66" s="9" t="s">
        <v>86</v>
      </c>
      <c r="I66" s="3" t="s">
        <v>452</v>
      </c>
      <c r="J66" s="13" t="s">
        <v>608</v>
      </c>
      <c r="K66" s="14" t="s">
        <v>609</v>
      </c>
      <c r="L66" s="17">
        <f t="shared" si="3"/>
        <v>1.41782407407407E-2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610</v>
      </c>
      <c r="H67" s="9" t="s">
        <v>86</v>
      </c>
      <c r="I67" s="3" t="s">
        <v>452</v>
      </c>
      <c r="J67" s="13" t="s">
        <v>611</v>
      </c>
      <c r="K67" s="14" t="s">
        <v>612</v>
      </c>
      <c r="L67" s="17">
        <f t="shared" ref="L67:L130" si="6">K67-J67</f>
        <v>1.2638888888888866E-2</v>
      </c>
      <c r="M67">
        <f t="shared" ref="M67:M130" si="7">HOUR(J67)</f>
        <v>15</v>
      </c>
    </row>
    <row r="68" spans="1:13" x14ac:dyDescent="0.25">
      <c r="A68" s="11"/>
      <c r="B68" s="12"/>
      <c r="C68" s="12"/>
      <c r="D68" s="12"/>
      <c r="E68" s="12"/>
      <c r="F68" s="12"/>
      <c r="G68" s="9" t="s">
        <v>613</v>
      </c>
      <c r="H68" s="9" t="s">
        <v>86</v>
      </c>
      <c r="I68" s="3" t="s">
        <v>452</v>
      </c>
      <c r="J68" s="13" t="s">
        <v>614</v>
      </c>
      <c r="K68" s="14" t="s">
        <v>615</v>
      </c>
      <c r="L68" s="17">
        <f t="shared" si="6"/>
        <v>2.6087962962963007E-2</v>
      </c>
      <c r="M68">
        <f t="shared" si="7"/>
        <v>15</v>
      </c>
    </row>
    <row r="69" spans="1:13" x14ac:dyDescent="0.25">
      <c r="A69" s="11"/>
      <c r="B69" s="12"/>
      <c r="C69" s="9" t="s">
        <v>83</v>
      </c>
      <c r="D69" s="9" t="s">
        <v>84</v>
      </c>
      <c r="E69" s="9" t="s">
        <v>84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616</v>
      </c>
      <c r="H70" s="9" t="s">
        <v>86</v>
      </c>
      <c r="I70" s="3" t="s">
        <v>452</v>
      </c>
      <c r="J70" s="13" t="s">
        <v>617</v>
      </c>
      <c r="K70" s="14" t="s">
        <v>618</v>
      </c>
      <c r="L70" s="17">
        <f t="shared" si="6"/>
        <v>1.4756944444444461E-2</v>
      </c>
      <c r="M70">
        <f t="shared" si="7"/>
        <v>2</v>
      </c>
    </row>
    <row r="71" spans="1:13" x14ac:dyDescent="0.25">
      <c r="A71" s="11"/>
      <c r="B71" s="12"/>
      <c r="C71" s="12"/>
      <c r="D71" s="12"/>
      <c r="E71" s="12"/>
      <c r="F71" s="12"/>
      <c r="G71" s="9" t="s">
        <v>619</v>
      </c>
      <c r="H71" s="9" t="s">
        <v>86</v>
      </c>
      <c r="I71" s="3" t="s">
        <v>452</v>
      </c>
      <c r="J71" s="13" t="s">
        <v>620</v>
      </c>
      <c r="K71" s="14" t="s">
        <v>621</v>
      </c>
      <c r="L71" s="17">
        <f t="shared" si="6"/>
        <v>1.3263888888888908E-2</v>
      </c>
      <c r="M71">
        <f t="shared" si="7"/>
        <v>3</v>
      </c>
    </row>
    <row r="72" spans="1:13" x14ac:dyDescent="0.25">
      <c r="A72" s="11"/>
      <c r="B72" s="12"/>
      <c r="C72" s="12"/>
      <c r="D72" s="12"/>
      <c r="E72" s="12"/>
      <c r="F72" s="12"/>
      <c r="G72" s="9" t="s">
        <v>622</v>
      </c>
      <c r="H72" s="9" t="s">
        <v>86</v>
      </c>
      <c r="I72" s="3" t="s">
        <v>452</v>
      </c>
      <c r="J72" s="13" t="s">
        <v>623</v>
      </c>
      <c r="K72" s="14" t="s">
        <v>624</v>
      </c>
      <c r="L72" s="17">
        <f t="shared" si="6"/>
        <v>2.18865740740741E-2</v>
      </c>
      <c r="M72">
        <f t="shared" si="7"/>
        <v>5</v>
      </c>
    </row>
    <row r="73" spans="1:13" x14ac:dyDescent="0.25">
      <c r="A73" s="11"/>
      <c r="B73" s="12"/>
      <c r="C73" s="12"/>
      <c r="D73" s="12"/>
      <c r="E73" s="12"/>
      <c r="F73" s="12"/>
      <c r="G73" s="9" t="s">
        <v>625</v>
      </c>
      <c r="H73" s="9" t="s">
        <v>86</v>
      </c>
      <c r="I73" s="3" t="s">
        <v>452</v>
      </c>
      <c r="J73" s="13" t="s">
        <v>626</v>
      </c>
      <c r="K73" s="14" t="s">
        <v>627</v>
      </c>
      <c r="L73" s="17">
        <f t="shared" si="6"/>
        <v>1.9479166666666659E-2</v>
      </c>
      <c r="M73">
        <f t="shared" si="7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628</v>
      </c>
      <c r="H74" s="9" t="s">
        <v>86</v>
      </c>
      <c r="I74" s="3" t="s">
        <v>452</v>
      </c>
      <c r="J74" s="13" t="s">
        <v>629</v>
      </c>
      <c r="K74" s="14" t="s">
        <v>630</v>
      </c>
      <c r="L74" s="17">
        <f t="shared" si="6"/>
        <v>1.9733796296296291E-2</v>
      </c>
      <c r="M74">
        <f t="shared" si="7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631</v>
      </c>
      <c r="H75" s="9" t="s">
        <v>86</v>
      </c>
      <c r="I75" s="3" t="s">
        <v>452</v>
      </c>
      <c r="J75" s="13" t="s">
        <v>632</v>
      </c>
      <c r="K75" s="14" t="s">
        <v>633</v>
      </c>
      <c r="L75" s="17">
        <f t="shared" si="6"/>
        <v>1.7175925925925928E-2</v>
      </c>
      <c r="M75">
        <f t="shared" si="7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634</v>
      </c>
      <c r="H76" s="9" t="s">
        <v>86</v>
      </c>
      <c r="I76" s="3" t="s">
        <v>452</v>
      </c>
      <c r="J76" s="13" t="s">
        <v>635</v>
      </c>
      <c r="K76" s="14" t="s">
        <v>636</v>
      </c>
      <c r="L76" s="17">
        <f t="shared" si="6"/>
        <v>1.7997685185185242E-2</v>
      </c>
      <c r="M76">
        <f t="shared" si="7"/>
        <v>8</v>
      </c>
    </row>
    <row r="77" spans="1:13" x14ac:dyDescent="0.25">
      <c r="A77" s="11"/>
      <c r="B77" s="12"/>
      <c r="C77" s="12"/>
      <c r="D77" s="12"/>
      <c r="E77" s="12"/>
      <c r="F77" s="12"/>
      <c r="G77" s="9" t="s">
        <v>637</v>
      </c>
      <c r="H77" s="9" t="s">
        <v>86</v>
      </c>
      <c r="I77" s="3" t="s">
        <v>452</v>
      </c>
      <c r="J77" s="13" t="s">
        <v>638</v>
      </c>
      <c r="K77" s="14" t="s">
        <v>639</v>
      </c>
      <c r="L77" s="17">
        <f t="shared" si="6"/>
        <v>3.1331018518518494E-2</v>
      </c>
      <c r="M77">
        <f t="shared" si="7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640</v>
      </c>
      <c r="H78" s="9" t="s">
        <v>86</v>
      </c>
      <c r="I78" s="3" t="s">
        <v>452</v>
      </c>
      <c r="J78" s="13" t="s">
        <v>641</v>
      </c>
      <c r="K78" s="14" t="s">
        <v>642</v>
      </c>
      <c r="L78" s="17">
        <f t="shared" si="6"/>
        <v>1.6678240740740757E-2</v>
      </c>
      <c r="M78">
        <f t="shared" si="7"/>
        <v>10</v>
      </c>
    </row>
    <row r="79" spans="1:13" x14ac:dyDescent="0.25">
      <c r="A79" s="11"/>
      <c r="B79" s="12"/>
      <c r="C79" s="12"/>
      <c r="D79" s="12"/>
      <c r="E79" s="12"/>
      <c r="F79" s="12"/>
      <c r="G79" s="9" t="s">
        <v>643</v>
      </c>
      <c r="H79" s="9" t="s">
        <v>86</v>
      </c>
      <c r="I79" s="3" t="s">
        <v>452</v>
      </c>
      <c r="J79" s="13" t="s">
        <v>644</v>
      </c>
      <c r="K79" s="14" t="s">
        <v>645</v>
      </c>
      <c r="L79" s="17">
        <f t="shared" si="6"/>
        <v>1.9768518518518463E-2</v>
      </c>
      <c r="M79">
        <f t="shared" si="7"/>
        <v>12</v>
      </c>
    </row>
    <row r="80" spans="1:13" x14ac:dyDescent="0.25">
      <c r="A80" s="11"/>
      <c r="B80" s="12"/>
      <c r="C80" s="12"/>
      <c r="D80" s="12"/>
      <c r="E80" s="12"/>
      <c r="F80" s="12"/>
      <c r="G80" s="9" t="s">
        <v>646</v>
      </c>
      <c r="H80" s="9" t="s">
        <v>86</v>
      </c>
      <c r="I80" s="3" t="s">
        <v>452</v>
      </c>
      <c r="J80" s="13" t="s">
        <v>647</v>
      </c>
      <c r="K80" s="14" t="s">
        <v>648</v>
      </c>
      <c r="L80" s="17">
        <f t="shared" si="6"/>
        <v>1.4664351851851887E-2</v>
      </c>
      <c r="M80">
        <f t="shared" si="7"/>
        <v>13</v>
      </c>
    </row>
    <row r="81" spans="1:13" x14ac:dyDescent="0.25">
      <c r="A81" s="11"/>
      <c r="B81" s="12"/>
      <c r="C81" s="9" t="s">
        <v>130</v>
      </c>
      <c r="D81" s="9" t="s">
        <v>131</v>
      </c>
      <c r="E81" s="9" t="s">
        <v>131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649</v>
      </c>
      <c r="H82" s="9" t="s">
        <v>86</v>
      </c>
      <c r="I82" s="3" t="s">
        <v>452</v>
      </c>
      <c r="J82" s="13" t="s">
        <v>650</v>
      </c>
      <c r="K82" s="14" t="s">
        <v>651</v>
      </c>
      <c r="L82" s="17">
        <f t="shared" si="6"/>
        <v>1.0555555555555568E-2</v>
      </c>
      <c r="M82">
        <f t="shared" si="7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652</v>
      </c>
      <c r="H83" s="9" t="s">
        <v>86</v>
      </c>
      <c r="I83" s="3" t="s">
        <v>452</v>
      </c>
      <c r="J83" s="13" t="s">
        <v>653</v>
      </c>
      <c r="K83" s="14" t="s">
        <v>654</v>
      </c>
      <c r="L83" s="17">
        <f t="shared" si="6"/>
        <v>2.3831018518518488E-2</v>
      </c>
      <c r="M83">
        <f t="shared" si="7"/>
        <v>4</v>
      </c>
    </row>
    <row r="84" spans="1:13" x14ac:dyDescent="0.25">
      <c r="A84" s="11"/>
      <c r="B84" s="12"/>
      <c r="C84" s="12"/>
      <c r="D84" s="12"/>
      <c r="E84" s="12"/>
      <c r="F84" s="12"/>
      <c r="G84" s="9" t="s">
        <v>655</v>
      </c>
      <c r="H84" s="9" t="s">
        <v>86</v>
      </c>
      <c r="I84" s="3" t="s">
        <v>452</v>
      </c>
      <c r="J84" s="13" t="s">
        <v>656</v>
      </c>
      <c r="K84" s="14" t="s">
        <v>657</v>
      </c>
      <c r="L84" s="17">
        <f t="shared" si="6"/>
        <v>1.9398148148148164E-2</v>
      </c>
      <c r="M84">
        <f t="shared" si="7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658</v>
      </c>
      <c r="H85" s="9" t="s">
        <v>86</v>
      </c>
      <c r="I85" s="3" t="s">
        <v>452</v>
      </c>
      <c r="J85" s="13" t="s">
        <v>659</v>
      </c>
      <c r="K85" s="14" t="s">
        <v>660</v>
      </c>
      <c r="L85" s="17">
        <f t="shared" si="6"/>
        <v>1.656249999999998E-2</v>
      </c>
      <c r="M85">
        <f t="shared" si="7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661</v>
      </c>
      <c r="H86" s="9" t="s">
        <v>86</v>
      </c>
      <c r="I86" s="3" t="s">
        <v>452</v>
      </c>
      <c r="J86" s="13" t="s">
        <v>662</v>
      </c>
      <c r="K86" s="14" t="s">
        <v>663</v>
      </c>
      <c r="L86" s="17">
        <f t="shared" si="6"/>
        <v>2.5277777777777843E-2</v>
      </c>
      <c r="M86">
        <f t="shared" si="7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664</v>
      </c>
      <c r="H87" s="9" t="s">
        <v>86</v>
      </c>
      <c r="I87" s="3" t="s">
        <v>452</v>
      </c>
      <c r="J87" s="13" t="s">
        <v>665</v>
      </c>
      <c r="K87" s="14" t="s">
        <v>474</v>
      </c>
      <c r="L87" s="17">
        <f t="shared" si="6"/>
        <v>2.6747685185185222E-2</v>
      </c>
      <c r="M87">
        <f t="shared" si="7"/>
        <v>13</v>
      </c>
    </row>
    <row r="88" spans="1:13" x14ac:dyDescent="0.25">
      <c r="A88" s="11"/>
      <c r="B88" s="12"/>
      <c r="C88" s="12"/>
      <c r="D88" s="12"/>
      <c r="E88" s="12"/>
      <c r="F88" s="12"/>
      <c r="G88" s="9" t="s">
        <v>666</v>
      </c>
      <c r="H88" s="9" t="s">
        <v>86</v>
      </c>
      <c r="I88" s="3" t="s">
        <v>452</v>
      </c>
      <c r="J88" s="13" t="s">
        <v>667</v>
      </c>
      <c r="K88" s="14" t="s">
        <v>668</v>
      </c>
      <c r="L88" s="17">
        <f t="shared" si="6"/>
        <v>1.5995370370370354E-2</v>
      </c>
      <c r="M88">
        <f t="shared" si="7"/>
        <v>14</v>
      </c>
    </row>
    <row r="89" spans="1:13" x14ac:dyDescent="0.25">
      <c r="A89" s="11"/>
      <c r="B89" s="12"/>
      <c r="C89" s="9" t="s">
        <v>276</v>
      </c>
      <c r="D89" s="9" t="s">
        <v>277</v>
      </c>
      <c r="E89" s="9" t="s">
        <v>309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669</v>
      </c>
      <c r="H90" s="9" t="s">
        <v>86</v>
      </c>
      <c r="I90" s="3" t="s">
        <v>452</v>
      </c>
      <c r="J90" s="13" t="s">
        <v>670</v>
      </c>
      <c r="K90" s="14" t="s">
        <v>671</v>
      </c>
      <c r="L90" s="17">
        <f t="shared" si="6"/>
        <v>3.0648148148148202E-2</v>
      </c>
      <c r="M90">
        <f t="shared" si="7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672</v>
      </c>
      <c r="H91" s="9" t="s">
        <v>86</v>
      </c>
      <c r="I91" s="3" t="s">
        <v>452</v>
      </c>
      <c r="J91" s="13" t="s">
        <v>673</v>
      </c>
      <c r="K91" s="14" t="s">
        <v>674</v>
      </c>
      <c r="L91" s="17">
        <f t="shared" si="6"/>
        <v>2.2303240740740693E-2</v>
      </c>
      <c r="M91">
        <f t="shared" si="7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675</v>
      </c>
      <c r="H92" s="9" t="s">
        <v>86</v>
      </c>
      <c r="I92" s="3" t="s">
        <v>452</v>
      </c>
      <c r="J92" s="13" t="s">
        <v>676</v>
      </c>
      <c r="K92" s="14" t="s">
        <v>677</v>
      </c>
      <c r="L92" s="17">
        <f t="shared" si="6"/>
        <v>1.7337962962962916E-2</v>
      </c>
      <c r="M92">
        <f t="shared" si="7"/>
        <v>11</v>
      </c>
    </row>
    <row r="93" spans="1:13" x14ac:dyDescent="0.25">
      <c r="A93" s="11"/>
      <c r="B93" s="12"/>
      <c r="C93" s="12"/>
      <c r="D93" s="12"/>
      <c r="E93" s="12"/>
      <c r="F93" s="12"/>
      <c r="G93" s="9" t="s">
        <v>678</v>
      </c>
      <c r="H93" s="9" t="s">
        <v>86</v>
      </c>
      <c r="I93" s="3" t="s">
        <v>452</v>
      </c>
      <c r="J93" s="13" t="s">
        <v>679</v>
      </c>
      <c r="K93" s="14" t="s">
        <v>680</v>
      </c>
      <c r="L93" s="17">
        <f t="shared" si="6"/>
        <v>3.0925925925925912E-2</v>
      </c>
      <c r="M93">
        <f t="shared" si="7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681</v>
      </c>
      <c r="H94" s="9" t="s">
        <v>86</v>
      </c>
      <c r="I94" s="3" t="s">
        <v>452</v>
      </c>
      <c r="J94" s="13" t="s">
        <v>682</v>
      </c>
      <c r="K94" s="14" t="s">
        <v>683</v>
      </c>
      <c r="L94" s="17">
        <f t="shared" si="6"/>
        <v>2.2800925925925974E-2</v>
      </c>
      <c r="M94">
        <f t="shared" si="7"/>
        <v>13</v>
      </c>
    </row>
    <row r="95" spans="1:13" x14ac:dyDescent="0.25">
      <c r="A95" s="11"/>
      <c r="B95" s="12"/>
      <c r="C95" s="9" t="s">
        <v>334</v>
      </c>
      <c r="D95" s="9" t="s">
        <v>335</v>
      </c>
      <c r="E95" s="9" t="s">
        <v>335</v>
      </c>
      <c r="F95" s="9" t="s">
        <v>15</v>
      </c>
      <c r="G95" s="9" t="s">
        <v>684</v>
      </c>
      <c r="H95" s="9" t="s">
        <v>86</v>
      </c>
      <c r="I95" s="3" t="s">
        <v>452</v>
      </c>
      <c r="J95" s="13" t="s">
        <v>685</v>
      </c>
      <c r="K95" s="14" t="s">
        <v>686</v>
      </c>
      <c r="L95" s="17">
        <f t="shared" si="6"/>
        <v>2.6539351851851856E-2</v>
      </c>
      <c r="M95">
        <f t="shared" si="7"/>
        <v>13</v>
      </c>
    </row>
    <row r="96" spans="1:13" x14ac:dyDescent="0.25">
      <c r="A96" s="11"/>
      <c r="B96" s="12"/>
      <c r="C96" s="9" t="s">
        <v>149</v>
      </c>
      <c r="D96" s="9" t="s">
        <v>150</v>
      </c>
      <c r="E96" s="9" t="s">
        <v>150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687</v>
      </c>
      <c r="H97" s="9" t="s">
        <v>86</v>
      </c>
      <c r="I97" s="3" t="s">
        <v>452</v>
      </c>
      <c r="J97" s="13" t="s">
        <v>688</v>
      </c>
      <c r="K97" s="14" t="s">
        <v>689</v>
      </c>
      <c r="L97" s="17">
        <f t="shared" si="6"/>
        <v>2.6921296296296249E-2</v>
      </c>
      <c r="M97">
        <f t="shared" si="7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690</v>
      </c>
      <c r="H98" s="9" t="s">
        <v>86</v>
      </c>
      <c r="I98" s="3" t="s">
        <v>452</v>
      </c>
      <c r="J98" s="13" t="s">
        <v>691</v>
      </c>
      <c r="K98" s="14" t="s">
        <v>692</v>
      </c>
      <c r="L98" s="17">
        <f t="shared" si="6"/>
        <v>2.0636574074074154E-2</v>
      </c>
      <c r="M98">
        <f t="shared" si="7"/>
        <v>14</v>
      </c>
    </row>
    <row r="99" spans="1:13" x14ac:dyDescent="0.25">
      <c r="A99" s="11"/>
      <c r="B99" s="12"/>
      <c r="C99" s="9" t="s">
        <v>38</v>
      </c>
      <c r="D99" s="9" t="s">
        <v>39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39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693</v>
      </c>
      <c r="H101" s="9" t="s">
        <v>86</v>
      </c>
      <c r="I101" s="3" t="s">
        <v>452</v>
      </c>
      <c r="J101" s="19" t="s">
        <v>694</v>
      </c>
      <c r="K101" s="20" t="s">
        <v>695</v>
      </c>
      <c r="L101" s="21">
        <f t="shared" si="6"/>
        <v>9.6412037037037004E-3</v>
      </c>
      <c r="M101" s="22">
        <v>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696</v>
      </c>
      <c r="H102" s="9" t="s">
        <v>86</v>
      </c>
      <c r="I102" s="3" t="s">
        <v>452</v>
      </c>
      <c r="J102" s="13" t="s">
        <v>697</v>
      </c>
      <c r="K102" s="14" t="s">
        <v>698</v>
      </c>
      <c r="L102" s="17">
        <f t="shared" si="6"/>
        <v>1.5995370370370354E-2</v>
      </c>
      <c r="M102">
        <f t="shared" si="7"/>
        <v>6</v>
      </c>
    </row>
    <row r="103" spans="1:13" x14ac:dyDescent="0.25">
      <c r="A103" s="11"/>
      <c r="B103" s="12"/>
      <c r="C103" s="12"/>
      <c r="D103" s="12"/>
      <c r="E103" s="9" t="s">
        <v>160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699</v>
      </c>
      <c r="H104" s="9" t="s">
        <v>86</v>
      </c>
      <c r="I104" s="3" t="s">
        <v>452</v>
      </c>
      <c r="J104" s="19" t="s">
        <v>700</v>
      </c>
      <c r="K104" s="20" t="s">
        <v>701</v>
      </c>
      <c r="L104" s="21">
        <f t="shared" si="6"/>
        <v>1.396990740740741E-2</v>
      </c>
      <c r="M104" s="22">
        <v>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702</v>
      </c>
      <c r="H105" s="9" t="s">
        <v>86</v>
      </c>
      <c r="I105" s="3" t="s">
        <v>452</v>
      </c>
      <c r="J105" s="13" t="s">
        <v>703</v>
      </c>
      <c r="K105" s="14" t="s">
        <v>704</v>
      </c>
      <c r="L105" s="17">
        <f t="shared" si="6"/>
        <v>2.6840277777777755E-2</v>
      </c>
      <c r="M105">
        <f t="shared" si="7"/>
        <v>12</v>
      </c>
    </row>
    <row r="106" spans="1:13" x14ac:dyDescent="0.25">
      <c r="A106" s="11"/>
      <c r="B106" s="12"/>
      <c r="C106" s="9" t="s">
        <v>348</v>
      </c>
      <c r="D106" s="9" t="s">
        <v>349</v>
      </c>
      <c r="E106" s="9" t="s">
        <v>349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705</v>
      </c>
      <c r="H107" s="9" t="s">
        <v>86</v>
      </c>
      <c r="I107" s="3" t="s">
        <v>452</v>
      </c>
      <c r="J107" s="13" t="s">
        <v>706</v>
      </c>
      <c r="K107" s="14" t="s">
        <v>707</v>
      </c>
      <c r="L107" s="17">
        <f t="shared" si="6"/>
        <v>2.012731481481482E-2</v>
      </c>
      <c r="M107">
        <f t="shared" si="7"/>
        <v>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708</v>
      </c>
      <c r="H108" s="9" t="s">
        <v>86</v>
      </c>
      <c r="I108" s="3" t="s">
        <v>452</v>
      </c>
      <c r="J108" s="13" t="s">
        <v>709</v>
      </c>
      <c r="K108" s="14" t="s">
        <v>710</v>
      </c>
      <c r="L108" s="17">
        <f t="shared" si="6"/>
        <v>1.9236111111111093E-2</v>
      </c>
      <c r="M108">
        <f t="shared" si="7"/>
        <v>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711</v>
      </c>
      <c r="H109" s="9" t="s">
        <v>86</v>
      </c>
      <c r="I109" s="3" t="s">
        <v>452</v>
      </c>
      <c r="J109" s="13" t="s">
        <v>712</v>
      </c>
      <c r="K109" s="14" t="s">
        <v>713</v>
      </c>
      <c r="L109" s="17">
        <f t="shared" si="6"/>
        <v>1.725694444444445E-2</v>
      </c>
      <c r="M109">
        <f t="shared" si="7"/>
        <v>5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714</v>
      </c>
      <c r="H110" s="9" t="s">
        <v>86</v>
      </c>
      <c r="I110" s="3" t="s">
        <v>452</v>
      </c>
      <c r="J110" s="13" t="s">
        <v>715</v>
      </c>
      <c r="K110" s="14" t="s">
        <v>716</v>
      </c>
      <c r="L110" s="17">
        <f t="shared" si="6"/>
        <v>2.2800925925925974E-2</v>
      </c>
      <c r="M110">
        <f t="shared" si="7"/>
        <v>11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717</v>
      </c>
      <c r="H111" s="9" t="s">
        <v>86</v>
      </c>
      <c r="I111" s="3" t="s">
        <v>452</v>
      </c>
      <c r="J111" s="13" t="s">
        <v>718</v>
      </c>
      <c r="K111" s="14" t="s">
        <v>719</v>
      </c>
      <c r="L111" s="17">
        <f t="shared" si="6"/>
        <v>1.8437500000000107E-2</v>
      </c>
      <c r="M111">
        <f t="shared" si="7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720</v>
      </c>
      <c r="H112" s="9" t="s">
        <v>86</v>
      </c>
      <c r="I112" s="3" t="s">
        <v>452</v>
      </c>
      <c r="J112" s="13" t="s">
        <v>721</v>
      </c>
      <c r="K112" s="14" t="s">
        <v>722</v>
      </c>
      <c r="L112" s="17">
        <f t="shared" si="6"/>
        <v>1.534722222222229E-2</v>
      </c>
      <c r="M112">
        <f t="shared" si="7"/>
        <v>16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723</v>
      </c>
      <c r="H113" s="9" t="s">
        <v>86</v>
      </c>
      <c r="I113" s="3" t="s">
        <v>452</v>
      </c>
      <c r="J113" s="13" t="s">
        <v>724</v>
      </c>
      <c r="K113" s="14" t="s">
        <v>725</v>
      </c>
      <c r="L113" s="17">
        <f t="shared" si="6"/>
        <v>2.2743055555555447E-2</v>
      </c>
      <c r="M113">
        <f t="shared" si="7"/>
        <v>19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726</v>
      </c>
      <c r="H114" s="9" t="s">
        <v>86</v>
      </c>
      <c r="I114" s="3" t="s">
        <v>452</v>
      </c>
      <c r="J114" s="13" t="s">
        <v>727</v>
      </c>
      <c r="K114" s="14" t="s">
        <v>728</v>
      </c>
      <c r="L114" s="17">
        <f t="shared" si="6"/>
        <v>1.6076388888888848E-2</v>
      </c>
      <c r="M114">
        <f t="shared" si="7"/>
        <v>20</v>
      </c>
    </row>
    <row r="115" spans="1:13" x14ac:dyDescent="0.25">
      <c r="A115" s="11"/>
      <c r="B115" s="12"/>
      <c r="C115" s="9" t="s">
        <v>359</v>
      </c>
      <c r="D115" s="9" t="s">
        <v>360</v>
      </c>
      <c r="E115" s="9" t="s">
        <v>360</v>
      </c>
      <c r="F115" s="9" t="s">
        <v>15</v>
      </c>
      <c r="G115" s="9" t="s">
        <v>729</v>
      </c>
      <c r="H115" s="9" t="s">
        <v>86</v>
      </c>
      <c r="I115" s="3" t="s">
        <v>452</v>
      </c>
      <c r="J115" s="13" t="s">
        <v>730</v>
      </c>
      <c r="K115" s="14" t="s">
        <v>731</v>
      </c>
      <c r="L115" s="17">
        <f t="shared" si="6"/>
        <v>1.9803240740740746E-2</v>
      </c>
      <c r="M115">
        <f t="shared" si="7"/>
        <v>7</v>
      </c>
    </row>
    <row r="116" spans="1:13" x14ac:dyDescent="0.25">
      <c r="A116" s="11"/>
      <c r="B116" s="12"/>
      <c r="C116" s="9" t="s">
        <v>732</v>
      </c>
      <c r="D116" s="9" t="s">
        <v>733</v>
      </c>
      <c r="E116" s="9" t="s">
        <v>733</v>
      </c>
      <c r="F116" s="9" t="s">
        <v>15</v>
      </c>
      <c r="G116" s="9" t="s">
        <v>734</v>
      </c>
      <c r="H116" s="9" t="s">
        <v>86</v>
      </c>
      <c r="I116" s="3" t="s">
        <v>452</v>
      </c>
      <c r="J116" s="13" t="s">
        <v>735</v>
      </c>
      <c r="K116" s="14" t="s">
        <v>736</v>
      </c>
      <c r="L116" s="17">
        <f t="shared" si="6"/>
        <v>1.4803240740740742E-2</v>
      </c>
      <c r="M116">
        <f t="shared" si="7"/>
        <v>10</v>
      </c>
    </row>
    <row r="117" spans="1:13" x14ac:dyDescent="0.25">
      <c r="A117" s="11"/>
      <c r="B117" s="12"/>
      <c r="C117" s="9" t="s">
        <v>170</v>
      </c>
      <c r="D117" s="9" t="s">
        <v>171</v>
      </c>
      <c r="E117" s="9" t="s">
        <v>172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737</v>
      </c>
      <c r="H118" s="9" t="s">
        <v>365</v>
      </c>
      <c r="I118" s="3" t="s">
        <v>452</v>
      </c>
      <c r="J118" s="13" t="s">
        <v>738</v>
      </c>
      <c r="K118" s="14" t="s">
        <v>739</v>
      </c>
      <c r="L118" s="17">
        <f t="shared" si="6"/>
        <v>2.0150462962962995E-2</v>
      </c>
      <c r="M118">
        <f t="shared" si="7"/>
        <v>5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740</v>
      </c>
      <c r="H119" s="9" t="s">
        <v>365</v>
      </c>
      <c r="I119" s="3" t="s">
        <v>452</v>
      </c>
      <c r="J119" s="13" t="s">
        <v>741</v>
      </c>
      <c r="K119" s="14" t="s">
        <v>742</v>
      </c>
      <c r="L119" s="17">
        <f t="shared" si="6"/>
        <v>2.7210648148148164E-2</v>
      </c>
      <c r="M119">
        <f t="shared" si="7"/>
        <v>9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743</v>
      </c>
      <c r="H120" s="9" t="s">
        <v>365</v>
      </c>
      <c r="I120" s="3" t="s">
        <v>452</v>
      </c>
      <c r="J120" s="13" t="s">
        <v>744</v>
      </c>
      <c r="K120" s="14" t="s">
        <v>745</v>
      </c>
      <c r="L120" s="17">
        <f t="shared" si="6"/>
        <v>2.5960648148148135E-2</v>
      </c>
      <c r="M120">
        <f t="shared" si="7"/>
        <v>12</v>
      </c>
    </row>
    <row r="121" spans="1:13" x14ac:dyDescent="0.25">
      <c r="A121" s="11"/>
      <c r="B121" s="12"/>
      <c r="C121" s="9" t="s">
        <v>746</v>
      </c>
      <c r="D121" s="9" t="s">
        <v>747</v>
      </c>
      <c r="E121" s="9" t="s">
        <v>747</v>
      </c>
      <c r="F121" s="9" t="s">
        <v>15</v>
      </c>
      <c r="G121" s="9" t="s">
        <v>748</v>
      </c>
      <c r="H121" s="9" t="s">
        <v>365</v>
      </c>
      <c r="I121" s="3" t="s">
        <v>452</v>
      </c>
      <c r="J121" s="13" t="s">
        <v>749</v>
      </c>
      <c r="K121" s="14" t="s">
        <v>750</v>
      </c>
      <c r="L121" s="17">
        <f t="shared" si="6"/>
        <v>3.2581018518518579E-2</v>
      </c>
      <c r="M121">
        <f t="shared" si="7"/>
        <v>15</v>
      </c>
    </row>
    <row r="122" spans="1:13" x14ac:dyDescent="0.25">
      <c r="A122" s="11"/>
      <c r="B122" s="12"/>
      <c r="C122" s="9" t="s">
        <v>189</v>
      </c>
      <c r="D122" s="9" t="s">
        <v>190</v>
      </c>
      <c r="E122" s="9" t="s">
        <v>190</v>
      </c>
      <c r="F122" s="9" t="s">
        <v>15</v>
      </c>
      <c r="G122" s="9" t="s">
        <v>751</v>
      </c>
      <c r="H122" s="9" t="s">
        <v>86</v>
      </c>
      <c r="I122" s="3" t="s">
        <v>452</v>
      </c>
      <c r="J122" s="13" t="s">
        <v>752</v>
      </c>
      <c r="K122" s="14" t="s">
        <v>753</v>
      </c>
      <c r="L122" s="17">
        <f t="shared" si="6"/>
        <v>2.3576388888888883E-2</v>
      </c>
      <c r="M122">
        <f t="shared" si="7"/>
        <v>4</v>
      </c>
    </row>
    <row r="123" spans="1:13" x14ac:dyDescent="0.25">
      <c r="A123" s="11"/>
      <c r="B123" s="12"/>
      <c r="C123" s="9" t="s">
        <v>754</v>
      </c>
      <c r="D123" s="9" t="s">
        <v>755</v>
      </c>
      <c r="E123" s="9" t="s">
        <v>755</v>
      </c>
      <c r="F123" s="9" t="s">
        <v>15</v>
      </c>
      <c r="G123" s="9" t="s">
        <v>756</v>
      </c>
      <c r="H123" s="9" t="s">
        <v>86</v>
      </c>
      <c r="I123" s="3" t="s">
        <v>452</v>
      </c>
      <c r="J123" s="13" t="s">
        <v>757</v>
      </c>
      <c r="K123" s="14" t="s">
        <v>758</v>
      </c>
      <c r="L123" s="17">
        <f t="shared" si="6"/>
        <v>2.7395833333333341E-2</v>
      </c>
      <c r="M123">
        <f t="shared" si="7"/>
        <v>8</v>
      </c>
    </row>
    <row r="124" spans="1:13" x14ac:dyDescent="0.25">
      <c r="A124" s="3" t="s">
        <v>380</v>
      </c>
      <c r="B124" s="9" t="s">
        <v>381</v>
      </c>
      <c r="C124" s="10" t="s">
        <v>12</v>
      </c>
      <c r="D124" s="5"/>
      <c r="E124" s="5"/>
      <c r="F124" s="5"/>
      <c r="G124" s="5"/>
      <c r="H124" s="5"/>
      <c r="I124" s="6"/>
      <c r="J124" s="7"/>
      <c r="K124" s="8"/>
    </row>
    <row r="125" spans="1:13" x14ac:dyDescent="0.25">
      <c r="A125" s="11"/>
      <c r="B125" s="12"/>
      <c r="C125" s="9" t="s">
        <v>21</v>
      </c>
      <c r="D125" s="9" t="s">
        <v>22</v>
      </c>
      <c r="E125" s="9" t="s">
        <v>22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759</v>
      </c>
      <c r="H126" s="9" t="s">
        <v>24</v>
      </c>
      <c r="I126" s="3" t="s">
        <v>452</v>
      </c>
      <c r="J126" s="13" t="s">
        <v>760</v>
      </c>
      <c r="K126" s="14" t="s">
        <v>761</v>
      </c>
      <c r="L126" s="17">
        <f t="shared" si="6"/>
        <v>1.7986111111111147E-2</v>
      </c>
      <c r="M126">
        <f t="shared" si="7"/>
        <v>13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762</v>
      </c>
      <c r="H127" s="9" t="s">
        <v>24</v>
      </c>
      <c r="I127" s="3" t="s">
        <v>452</v>
      </c>
      <c r="J127" s="13" t="s">
        <v>763</v>
      </c>
      <c r="K127" s="14" t="s">
        <v>764</v>
      </c>
      <c r="L127" s="17">
        <f t="shared" si="6"/>
        <v>1.9513888888888942E-2</v>
      </c>
      <c r="M127">
        <f t="shared" si="7"/>
        <v>14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765</v>
      </c>
      <c r="H128" s="9" t="s">
        <v>24</v>
      </c>
      <c r="I128" s="3" t="s">
        <v>452</v>
      </c>
      <c r="J128" s="13" t="s">
        <v>766</v>
      </c>
      <c r="K128" s="14" t="s">
        <v>767</v>
      </c>
      <c r="L128" s="17">
        <f t="shared" si="6"/>
        <v>2.4490740740740868E-2</v>
      </c>
      <c r="M128">
        <f t="shared" si="7"/>
        <v>16</v>
      </c>
    </row>
    <row r="129" spans="1:13" x14ac:dyDescent="0.25">
      <c r="A129" s="11"/>
      <c r="B129" s="12"/>
      <c r="C129" s="9" t="s">
        <v>33</v>
      </c>
      <c r="D129" s="9" t="s">
        <v>34</v>
      </c>
      <c r="E129" s="9" t="s">
        <v>34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768</v>
      </c>
      <c r="H130" s="9" t="s">
        <v>24</v>
      </c>
      <c r="I130" s="3" t="s">
        <v>452</v>
      </c>
      <c r="J130" s="13" t="s">
        <v>769</v>
      </c>
      <c r="K130" s="14" t="s">
        <v>770</v>
      </c>
      <c r="L130" s="17">
        <f t="shared" si="6"/>
        <v>1.8356481481481446E-2</v>
      </c>
      <c r="M130">
        <f t="shared" si="7"/>
        <v>6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771</v>
      </c>
      <c r="H131" s="9" t="s">
        <v>24</v>
      </c>
      <c r="I131" s="3" t="s">
        <v>452</v>
      </c>
      <c r="J131" s="13" t="s">
        <v>772</v>
      </c>
      <c r="K131" s="14" t="s">
        <v>773</v>
      </c>
      <c r="L131" s="17">
        <f t="shared" ref="L131:L167" si="8">K131-J131</f>
        <v>2.5821759259259225E-2</v>
      </c>
      <c r="M131">
        <f t="shared" ref="M131:M167" si="9">HOUR(J131)</f>
        <v>15</v>
      </c>
    </row>
    <row r="132" spans="1:13" x14ac:dyDescent="0.25">
      <c r="A132" s="11"/>
      <c r="B132" s="12"/>
      <c r="C132" s="9" t="s">
        <v>334</v>
      </c>
      <c r="D132" s="9" t="s">
        <v>335</v>
      </c>
      <c r="E132" s="9" t="s">
        <v>335</v>
      </c>
      <c r="F132" s="9" t="s">
        <v>15</v>
      </c>
      <c r="G132" s="9" t="s">
        <v>774</v>
      </c>
      <c r="H132" s="9" t="s">
        <v>24</v>
      </c>
      <c r="I132" s="3" t="s">
        <v>452</v>
      </c>
      <c r="J132" s="13" t="s">
        <v>775</v>
      </c>
      <c r="K132" s="14" t="s">
        <v>776</v>
      </c>
      <c r="L132" s="17">
        <f t="shared" si="8"/>
        <v>2.2187500000000027E-2</v>
      </c>
      <c r="M132">
        <f t="shared" si="9"/>
        <v>9</v>
      </c>
    </row>
    <row r="133" spans="1:13" x14ac:dyDescent="0.25">
      <c r="A133" s="11"/>
      <c r="B133" s="12"/>
      <c r="C133" s="9" t="s">
        <v>57</v>
      </c>
      <c r="D133" s="9" t="s">
        <v>58</v>
      </c>
      <c r="E133" s="9" t="s">
        <v>58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777</v>
      </c>
      <c r="H134" s="9" t="s">
        <v>24</v>
      </c>
      <c r="I134" s="3" t="s">
        <v>452</v>
      </c>
      <c r="J134" s="13" t="s">
        <v>778</v>
      </c>
      <c r="K134" s="14" t="s">
        <v>779</v>
      </c>
      <c r="L134" s="17">
        <f t="shared" si="8"/>
        <v>1.349537037037038E-2</v>
      </c>
      <c r="M134">
        <f t="shared" si="9"/>
        <v>3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780</v>
      </c>
      <c r="H135" s="9" t="s">
        <v>24</v>
      </c>
      <c r="I135" s="3" t="s">
        <v>452</v>
      </c>
      <c r="J135" s="13" t="s">
        <v>781</v>
      </c>
      <c r="K135" s="14" t="s">
        <v>782</v>
      </c>
      <c r="L135" s="17">
        <f t="shared" si="8"/>
        <v>1.9421296296296298E-2</v>
      </c>
      <c r="M135">
        <f t="shared" si="9"/>
        <v>4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783</v>
      </c>
      <c r="H136" s="9" t="s">
        <v>24</v>
      </c>
      <c r="I136" s="3" t="s">
        <v>452</v>
      </c>
      <c r="J136" s="13" t="s">
        <v>784</v>
      </c>
      <c r="K136" s="14" t="s">
        <v>785</v>
      </c>
      <c r="L136" s="17">
        <f t="shared" si="8"/>
        <v>2.4409722222222235E-2</v>
      </c>
      <c r="M136">
        <f t="shared" si="9"/>
        <v>4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786</v>
      </c>
      <c r="H137" s="9" t="s">
        <v>24</v>
      </c>
      <c r="I137" s="3" t="s">
        <v>452</v>
      </c>
      <c r="J137" s="13" t="s">
        <v>787</v>
      </c>
      <c r="K137" s="14" t="s">
        <v>788</v>
      </c>
      <c r="L137" s="17">
        <f t="shared" si="8"/>
        <v>1.86574074074074E-2</v>
      </c>
      <c r="M137">
        <f t="shared" si="9"/>
        <v>4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789</v>
      </c>
      <c r="H138" s="9" t="s">
        <v>24</v>
      </c>
      <c r="I138" s="3" t="s">
        <v>452</v>
      </c>
      <c r="J138" s="13" t="s">
        <v>790</v>
      </c>
      <c r="K138" s="14" t="s">
        <v>791</v>
      </c>
      <c r="L138" s="17">
        <f t="shared" si="8"/>
        <v>2.3321759259259278E-2</v>
      </c>
      <c r="M138">
        <f t="shared" si="9"/>
        <v>5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792</v>
      </c>
      <c r="H139" s="9" t="s">
        <v>24</v>
      </c>
      <c r="I139" s="3" t="s">
        <v>452</v>
      </c>
      <c r="J139" s="13" t="s">
        <v>793</v>
      </c>
      <c r="K139" s="14" t="s">
        <v>794</v>
      </c>
      <c r="L139" s="17">
        <f t="shared" si="8"/>
        <v>1.2638888888888866E-2</v>
      </c>
      <c r="M139">
        <f t="shared" si="9"/>
        <v>21</v>
      </c>
    </row>
    <row r="140" spans="1:13" x14ac:dyDescent="0.25">
      <c r="A140" s="11"/>
      <c r="B140" s="12"/>
      <c r="C140" s="9" t="s">
        <v>388</v>
      </c>
      <c r="D140" s="9" t="s">
        <v>389</v>
      </c>
      <c r="E140" s="9" t="s">
        <v>389</v>
      </c>
      <c r="F140" s="9" t="s">
        <v>15</v>
      </c>
      <c r="G140" s="9" t="s">
        <v>795</v>
      </c>
      <c r="H140" s="9" t="s">
        <v>24</v>
      </c>
      <c r="I140" s="3" t="s">
        <v>452</v>
      </c>
      <c r="J140" s="13" t="s">
        <v>796</v>
      </c>
      <c r="K140" s="14" t="s">
        <v>797</v>
      </c>
      <c r="L140" s="17">
        <f t="shared" si="8"/>
        <v>3.8564814814814719E-2</v>
      </c>
      <c r="M140">
        <f t="shared" si="9"/>
        <v>11</v>
      </c>
    </row>
    <row r="141" spans="1:13" x14ac:dyDescent="0.25">
      <c r="A141" s="11"/>
      <c r="B141" s="12"/>
      <c r="C141" s="9" t="s">
        <v>170</v>
      </c>
      <c r="D141" s="9" t="s">
        <v>171</v>
      </c>
      <c r="E141" s="10" t="s">
        <v>12</v>
      </c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9" t="s">
        <v>172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798</v>
      </c>
      <c r="H143" s="9" t="s">
        <v>17</v>
      </c>
      <c r="I143" s="3" t="s">
        <v>452</v>
      </c>
      <c r="J143" s="13" t="s">
        <v>799</v>
      </c>
      <c r="K143" s="14" t="s">
        <v>800</v>
      </c>
      <c r="L143" s="17">
        <f t="shared" si="8"/>
        <v>1.5810185185185177E-2</v>
      </c>
      <c r="M143">
        <f t="shared" si="9"/>
        <v>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801</v>
      </c>
      <c r="H144" s="9" t="s">
        <v>17</v>
      </c>
      <c r="I144" s="3" t="s">
        <v>452</v>
      </c>
      <c r="J144" s="13" t="s">
        <v>802</v>
      </c>
      <c r="K144" s="14" t="s">
        <v>803</v>
      </c>
      <c r="L144" s="17">
        <f t="shared" si="8"/>
        <v>1.7673611111111098E-2</v>
      </c>
      <c r="M144">
        <f t="shared" si="9"/>
        <v>10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804</v>
      </c>
      <c r="H145" s="9" t="s">
        <v>17</v>
      </c>
      <c r="I145" s="3" t="s">
        <v>452</v>
      </c>
      <c r="J145" s="13" t="s">
        <v>805</v>
      </c>
      <c r="K145" s="14" t="s">
        <v>806</v>
      </c>
      <c r="L145" s="17">
        <f t="shared" si="8"/>
        <v>3.0914351851851984E-2</v>
      </c>
      <c r="M145">
        <f t="shared" si="9"/>
        <v>15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807</v>
      </c>
      <c r="H146" s="9" t="s">
        <v>17</v>
      </c>
      <c r="I146" s="3" t="s">
        <v>452</v>
      </c>
      <c r="J146" s="13" t="s">
        <v>808</v>
      </c>
      <c r="K146" s="14" t="s">
        <v>809</v>
      </c>
      <c r="L146" s="17">
        <f t="shared" si="8"/>
        <v>1.503472222222213E-2</v>
      </c>
      <c r="M146">
        <f t="shared" si="9"/>
        <v>17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810</v>
      </c>
      <c r="H147" s="9" t="s">
        <v>17</v>
      </c>
      <c r="I147" s="3" t="s">
        <v>452</v>
      </c>
      <c r="J147" s="13" t="s">
        <v>811</v>
      </c>
      <c r="K147" s="14" t="s">
        <v>812</v>
      </c>
      <c r="L147" s="17">
        <f t="shared" si="8"/>
        <v>2.9374999999999929E-2</v>
      </c>
      <c r="M147">
        <f t="shared" si="9"/>
        <v>19</v>
      </c>
    </row>
    <row r="148" spans="1:13" x14ac:dyDescent="0.25">
      <c r="A148" s="11"/>
      <c r="B148" s="12"/>
      <c r="C148" s="12"/>
      <c r="D148" s="12"/>
      <c r="E148" s="9" t="s">
        <v>171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813</v>
      </c>
      <c r="H149" s="9" t="s">
        <v>17</v>
      </c>
      <c r="I149" s="3" t="s">
        <v>452</v>
      </c>
      <c r="J149" s="13" t="s">
        <v>814</v>
      </c>
      <c r="K149" s="14" t="s">
        <v>815</v>
      </c>
      <c r="L149" s="17">
        <f t="shared" si="8"/>
        <v>1.3506944444444446E-2</v>
      </c>
      <c r="M149">
        <f t="shared" si="9"/>
        <v>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816</v>
      </c>
      <c r="H150" s="9" t="s">
        <v>24</v>
      </c>
      <c r="I150" s="3" t="s">
        <v>452</v>
      </c>
      <c r="J150" s="13" t="s">
        <v>817</v>
      </c>
      <c r="K150" s="14" t="s">
        <v>818</v>
      </c>
      <c r="L150" s="17">
        <f t="shared" si="8"/>
        <v>2.6874999999999982E-2</v>
      </c>
      <c r="M150">
        <f t="shared" si="9"/>
        <v>12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819</v>
      </c>
      <c r="H151" s="9" t="s">
        <v>24</v>
      </c>
      <c r="I151" s="3" t="s">
        <v>452</v>
      </c>
      <c r="J151" s="13" t="s">
        <v>820</v>
      </c>
      <c r="K151" s="14" t="s">
        <v>821</v>
      </c>
      <c r="L151" s="17">
        <f t="shared" si="8"/>
        <v>2.9745370370370394E-2</v>
      </c>
      <c r="M151">
        <f t="shared" si="9"/>
        <v>12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822</v>
      </c>
      <c r="H152" s="9" t="s">
        <v>17</v>
      </c>
      <c r="I152" s="3" t="s">
        <v>452</v>
      </c>
      <c r="J152" s="13" t="s">
        <v>823</v>
      </c>
      <c r="K152" s="14" t="s">
        <v>824</v>
      </c>
      <c r="L152" s="17">
        <f t="shared" si="8"/>
        <v>1.7557870370370376E-2</v>
      </c>
      <c r="M152">
        <f t="shared" si="9"/>
        <v>15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825</v>
      </c>
      <c r="H153" s="9" t="s">
        <v>24</v>
      </c>
      <c r="I153" s="3" t="s">
        <v>452</v>
      </c>
      <c r="J153" s="13" t="s">
        <v>826</v>
      </c>
      <c r="K153" s="14" t="s">
        <v>827</v>
      </c>
      <c r="L153" s="17">
        <f t="shared" si="8"/>
        <v>2.0474537037037166E-2</v>
      </c>
      <c r="M153">
        <f t="shared" si="9"/>
        <v>15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828</v>
      </c>
      <c r="H154" s="9" t="s">
        <v>24</v>
      </c>
      <c r="I154" s="3" t="s">
        <v>452</v>
      </c>
      <c r="J154" s="13" t="s">
        <v>829</v>
      </c>
      <c r="K154" s="14" t="s">
        <v>830</v>
      </c>
      <c r="L154" s="17">
        <f t="shared" si="8"/>
        <v>0.12638888888888888</v>
      </c>
      <c r="M154">
        <f t="shared" si="9"/>
        <v>18</v>
      </c>
    </row>
    <row r="155" spans="1:13" x14ac:dyDescent="0.25">
      <c r="A155" s="11"/>
      <c r="B155" s="12"/>
      <c r="C155" s="9" t="s">
        <v>831</v>
      </c>
      <c r="D155" s="9" t="s">
        <v>832</v>
      </c>
      <c r="E155" s="9" t="s">
        <v>832</v>
      </c>
      <c r="F155" s="9" t="s">
        <v>15</v>
      </c>
      <c r="G155" s="9" t="s">
        <v>833</v>
      </c>
      <c r="H155" s="9" t="s">
        <v>17</v>
      </c>
      <c r="I155" s="3" t="s">
        <v>452</v>
      </c>
      <c r="J155" s="13" t="s">
        <v>834</v>
      </c>
      <c r="K155" s="14" t="s">
        <v>835</v>
      </c>
      <c r="L155" s="17">
        <f t="shared" si="8"/>
        <v>1.092592592592595E-2</v>
      </c>
      <c r="M155">
        <f t="shared" si="9"/>
        <v>3</v>
      </c>
    </row>
    <row r="156" spans="1:13" x14ac:dyDescent="0.25">
      <c r="A156" s="3" t="s">
        <v>836</v>
      </c>
      <c r="B156" s="9" t="s">
        <v>837</v>
      </c>
      <c r="C156" s="10" t="s">
        <v>12</v>
      </c>
      <c r="D156" s="5"/>
      <c r="E156" s="5"/>
      <c r="F156" s="5"/>
      <c r="G156" s="5"/>
      <c r="H156" s="5"/>
      <c r="I156" s="6"/>
      <c r="J156" s="7"/>
      <c r="K156" s="8"/>
    </row>
    <row r="157" spans="1:13" x14ac:dyDescent="0.25">
      <c r="A157" s="11"/>
      <c r="B157" s="12"/>
      <c r="C157" s="9" t="s">
        <v>838</v>
      </c>
      <c r="D157" s="9" t="s">
        <v>839</v>
      </c>
      <c r="E157" s="9" t="s">
        <v>839</v>
      </c>
      <c r="F157" s="9" t="s">
        <v>840</v>
      </c>
      <c r="G157" s="9" t="s">
        <v>841</v>
      </c>
      <c r="H157" s="9" t="s">
        <v>86</v>
      </c>
      <c r="I157" s="3" t="s">
        <v>452</v>
      </c>
      <c r="J157" s="13" t="s">
        <v>842</v>
      </c>
      <c r="K157" s="14" t="s">
        <v>843</v>
      </c>
      <c r="L157" s="17">
        <f t="shared" si="8"/>
        <v>3.5312500000000024E-2</v>
      </c>
      <c r="M157">
        <f t="shared" si="9"/>
        <v>10</v>
      </c>
    </row>
    <row r="158" spans="1:13" x14ac:dyDescent="0.25">
      <c r="A158" s="11"/>
      <c r="B158" s="12"/>
      <c r="C158" s="9" t="s">
        <v>844</v>
      </c>
      <c r="D158" s="9" t="s">
        <v>845</v>
      </c>
      <c r="E158" s="9" t="s">
        <v>845</v>
      </c>
      <c r="F158" s="9" t="s">
        <v>840</v>
      </c>
      <c r="G158" s="9" t="s">
        <v>846</v>
      </c>
      <c r="H158" s="9" t="s">
        <v>86</v>
      </c>
      <c r="I158" s="3" t="s">
        <v>452</v>
      </c>
      <c r="J158" s="13" t="s">
        <v>847</v>
      </c>
      <c r="K158" s="14" t="s">
        <v>848</v>
      </c>
      <c r="L158" s="17">
        <f t="shared" si="8"/>
        <v>3.1643518518518543E-2</v>
      </c>
      <c r="M158">
        <f t="shared" si="9"/>
        <v>5</v>
      </c>
    </row>
    <row r="159" spans="1:13" x14ac:dyDescent="0.25">
      <c r="A159" s="3" t="s">
        <v>408</v>
      </c>
      <c r="B159" s="9" t="s">
        <v>409</v>
      </c>
      <c r="C159" s="10" t="s">
        <v>12</v>
      </c>
      <c r="D159" s="5"/>
      <c r="E159" s="5"/>
      <c r="F159" s="5"/>
      <c r="G159" s="5"/>
      <c r="H159" s="5"/>
      <c r="I159" s="6"/>
      <c r="J159" s="7"/>
      <c r="K159" s="8"/>
    </row>
    <row r="160" spans="1:13" x14ac:dyDescent="0.25">
      <c r="A160" s="11"/>
      <c r="B160" s="12"/>
      <c r="C160" s="9" t="s">
        <v>38</v>
      </c>
      <c r="D160" s="9" t="s">
        <v>39</v>
      </c>
      <c r="E160" s="9" t="s">
        <v>849</v>
      </c>
      <c r="F160" s="9" t="s">
        <v>15</v>
      </c>
      <c r="G160" s="9" t="s">
        <v>850</v>
      </c>
      <c r="H160" s="9" t="s">
        <v>86</v>
      </c>
      <c r="I160" s="3" t="s">
        <v>452</v>
      </c>
      <c r="J160" s="13" t="s">
        <v>851</v>
      </c>
      <c r="K160" s="14" t="s">
        <v>852</v>
      </c>
      <c r="L160" s="17">
        <f t="shared" si="8"/>
        <v>1.3541666666666674E-2</v>
      </c>
      <c r="M160">
        <f t="shared" si="9"/>
        <v>18</v>
      </c>
    </row>
    <row r="161" spans="1:13" x14ac:dyDescent="0.25">
      <c r="A161" s="11"/>
      <c r="B161" s="12"/>
      <c r="C161" s="9" t="s">
        <v>410</v>
      </c>
      <c r="D161" s="9" t="s">
        <v>411</v>
      </c>
      <c r="E161" s="9" t="s">
        <v>412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853</v>
      </c>
      <c r="H162" s="9" t="s">
        <v>86</v>
      </c>
      <c r="I162" s="3" t="s">
        <v>452</v>
      </c>
      <c r="J162" s="13" t="s">
        <v>854</v>
      </c>
      <c r="K162" s="14" t="s">
        <v>855</v>
      </c>
      <c r="L162" s="17">
        <f t="shared" si="8"/>
        <v>1.6273148148148162E-2</v>
      </c>
      <c r="M162">
        <f t="shared" si="9"/>
        <v>1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856</v>
      </c>
      <c r="H163" s="9" t="s">
        <v>86</v>
      </c>
      <c r="I163" s="3" t="s">
        <v>452</v>
      </c>
      <c r="J163" s="13" t="s">
        <v>857</v>
      </c>
      <c r="K163" s="14" t="s">
        <v>858</v>
      </c>
      <c r="L163" s="17">
        <f t="shared" si="8"/>
        <v>1.800925925925928E-2</v>
      </c>
      <c r="M163">
        <f t="shared" si="9"/>
        <v>8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859</v>
      </c>
      <c r="H164" s="9" t="s">
        <v>86</v>
      </c>
      <c r="I164" s="3" t="s">
        <v>452</v>
      </c>
      <c r="J164" s="13" t="s">
        <v>860</v>
      </c>
      <c r="K164" s="14" t="s">
        <v>861</v>
      </c>
      <c r="L164" s="17">
        <f t="shared" si="8"/>
        <v>1.3912037037037028E-2</v>
      </c>
      <c r="M164">
        <f t="shared" si="9"/>
        <v>13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862</v>
      </c>
      <c r="H165" s="9" t="s">
        <v>86</v>
      </c>
      <c r="I165" s="3" t="s">
        <v>452</v>
      </c>
      <c r="J165" s="13" t="s">
        <v>863</v>
      </c>
      <c r="K165" s="14" t="s">
        <v>864</v>
      </c>
      <c r="L165" s="17">
        <f t="shared" si="8"/>
        <v>2.1678240740740762E-2</v>
      </c>
      <c r="M165">
        <f t="shared" si="9"/>
        <v>15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865</v>
      </c>
      <c r="H166" s="9" t="s">
        <v>86</v>
      </c>
      <c r="I166" s="3" t="s">
        <v>452</v>
      </c>
      <c r="J166" s="13" t="s">
        <v>866</v>
      </c>
      <c r="K166" s="14" t="s">
        <v>867</v>
      </c>
      <c r="L166" s="17">
        <f t="shared" si="8"/>
        <v>2.7766203703703751E-2</v>
      </c>
      <c r="M166">
        <f t="shared" si="9"/>
        <v>17</v>
      </c>
    </row>
    <row r="167" spans="1:13" x14ac:dyDescent="0.25">
      <c r="A167" s="3" t="s">
        <v>440</v>
      </c>
      <c r="B167" s="3" t="s">
        <v>441</v>
      </c>
      <c r="C167" s="3" t="s">
        <v>868</v>
      </c>
      <c r="D167" s="3" t="s">
        <v>869</v>
      </c>
      <c r="E167" s="3" t="s">
        <v>870</v>
      </c>
      <c r="F167" s="3" t="s">
        <v>15</v>
      </c>
      <c r="G167" s="3" t="s">
        <v>871</v>
      </c>
      <c r="H167" s="3" t="s">
        <v>24</v>
      </c>
      <c r="I167" s="3" t="s">
        <v>452</v>
      </c>
      <c r="J167" s="15" t="s">
        <v>872</v>
      </c>
      <c r="K167" s="16" t="s">
        <v>873</v>
      </c>
      <c r="L167" s="17">
        <f t="shared" si="8"/>
        <v>2.0358796296296278E-2</v>
      </c>
      <c r="M167">
        <f t="shared" si="9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2036</v>
      </c>
      <c r="M1" t="s">
        <v>2033</v>
      </c>
      <c r="O1" t="s">
        <v>2034</v>
      </c>
      <c r="P1" t="s">
        <v>2035</v>
      </c>
      <c r="Q1" t="s">
        <v>2037</v>
      </c>
      <c r="R1" s="26" t="s">
        <v>2038</v>
      </c>
      <c r="S1" t="s">
        <v>2039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5.25</v>
      </c>
      <c r="R2" s="18">
        <f>AVERAGEIF(M:M,O2,L:L)</f>
        <v>1.2970679012345679E-2</v>
      </c>
      <c r="S2" s="17">
        <f>AVERAGEIF($R$2:$R$25, "&lt;&gt; 0")</f>
        <v>2.4114712109960641E-2</v>
      </c>
    </row>
    <row r="3" spans="1:19" x14ac:dyDescent="0.25">
      <c r="A3" s="3" t="s">
        <v>380</v>
      </c>
      <c r="B3" s="9" t="s">
        <v>381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5.25</v>
      </c>
      <c r="R3" s="18">
        <f t="shared" ref="R3:R25" si="1">AVERAGEIF(M:M,O3,L:L)</f>
        <v>4.8437499999999994E-2</v>
      </c>
      <c r="S3" s="17">
        <f t="shared" ref="S3:S25" si="2">AVERAGEIF($R$2:$R$25, "&lt;&gt; 0")</f>
        <v>2.4114712109960641E-2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9" t="s">
        <v>874</v>
      </c>
      <c r="H4" s="9" t="s">
        <v>24</v>
      </c>
      <c r="I4" s="3" t="s">
        <v>875</v>
      </c>
      <c r="J4" s="13" t="s">
        <v>876</v>
      </c>
      <c r="K4" s="14" t="s">
        <v>877</v>
      </c>
      <c r="L4" s="17">
        <f t="shared" ref="L4:L66" si="3">K4-J4</f>
        <v>2.0949074074074092E-2</v>
      </c>
      <c r="M4">
        <f t="shared" ref="M4:M66" si="4">HOUR(J4)</f>
        <v>8</v>
      </c>
      <c r="O4" s="23">
        <v>2</v>
      </c>
      <c r="P4" s="23">
        <f>COUNTIF(M:M,"2")</f>
        <v>0</v>
      </c>
      <c r="Q4" s="23">
        <f t="shared" si="0"/>
        <v>5.25</v>
      </c>
      <c r="R4" s="24">
        <v>0</v>
      </c>
      <c r="S4" s="25">
        <f t="shared" si="2"/>
        <v>2.4114712109960641E-2</v>
      </c>
    </row>
    <row r="5" spans="1:19" x14ac:dyDescent="0.25">
      <c r="A5" s="11"/>
      <c r="B5" s="12"/>
      <c r="C5" s="9" t="s">
        <v>33</v>
      </c>
      <c r="D5" s="9" t="s">
        <v>34</v>
      </c>
      <c r="E5" s="9" t="s">
        <v>34</v>
      </c>
      <c r="F5" s="9" t="s">
        <v>15</v>
      </c>
      <c r="G5" s="9" t="s">
        <v>878</v>
      </c>
      <c r="H5" s="9" t="s">
        <v>24</v>
      </c>
      <c r="I5" s="3" t="s">
        <v>875</v>
      </c>
      <c r="J5" s="13" t="s">
        <v>879</v>
      </c>
      <c r="K5" s="14" t="s">
        <v>880</v>
      </c>
      <c r="L5" s="17">
        <f t="shared" si="3"/>
        <v>1.5162037037037002E-2</v>
      </c>
      <c r="M5">
        <f t="shared" si="4"/>
        <v>12</v>
      </c>
      <c r="O5">
        <v>3</v>
      </c>
      <c r="P5">
        <f>COUNTIF(M:M,"3")</f>
        <v>4</v>
      </c>
      <c r="Q5">
        <f t="shared" si="0"/>
        <v>5.25</v>
      </c>
      <c r="R5" s="18">
        <f t="shared" si="1"/>
        <v>1.6021412037037025E-2</v>
      </c>
      <c r="S5" s="17">
        <f t="shared" si="2"/>
        <v>2.4114712109960641E-2</v>
      </c>
    </row>
    <row r="6" spans="1:19" x14ac:dyDescent="0.25">
      <c r="A6" s="11"/>
      <c r="B6" s="12"/>
      <c r="C6" s="9" t="s">
        <v>57</v>
      </c>
      <c r="D6" s="9" t="s">
        <v>58</v>
      </c>
      <c r="E6" s="9" t="s">
        <v>58</v>
      </c>
      <c r="F6" s="9" t="s">
        <v>15</v>
      </c>
      <c r="G6" s="9" t="s">
        <v>881</v>
      </c>
      <c r="H6" s="9" t="s">
        <v>24</v>
      </c>
      <c r="I6" s="3" t="s">
        <v>875</v>
      </c>
      <c r="J6" s="13" t="s">
        <v>882</v>
      </c>
      <c r="K6" s="14" t="s">
        <v>883</v>
      </c>
      <c r="L6" s="17">
        <f t="shared" si="3"/>
        <v>1.2708333333333321E-2</v>
      </c>
      <c r="M6">
        <f t="shared" si="4"/>
        <v>17</v>
      </c>
      <c r="O6">
        <v>4</v>
      </c>
      <c r="P6">
        <f>COUNTIF(M:M,"4")</f>
        <v>8</v>
      </c>
      <c r="Q6">
        <f t="shared" si="0"/>
        <v>5.25</v>
      </c>
      <c r="R6" s="18">
        <f t="shared" si="1"/>
        <v>1.6034432870370381E-2</v>
      </c>
      <c r="S6" s="17">
        <f t="shared" si="2"/>
        <v>2.4114712109960641E-2</v>
      </c>
    </row>
    <row r="7" spans="1:19" x14ac:dyDescent="0.25">
      <c r="A7" s="11"/>
      <c r="B7" s="12"/>
      <c r="C7" s="9" t="s">
        <v>388</v>
      </c>
      <c r="D7" s="9" t="s">
        <v>389</v>
      </c>
      <c r="E7" s="9" t="s">
        <v>389</v>
      </c>
      <c r="F7" s="9" t="s">
        <v>15</v>
      </c>
      <c r="G7" s="9" t="s">
        <v>884</v>
      </c>
      <c r="H7" s="9" t="s">
        <v>24</v>
      </c>
      <c r="I7" s="3" t="s">
        <v>875</v>
      </c>
      <c r="J7" s="19" t="s">
        <v>885</v>
      </c>
      <c r="K7" s="20" t="s">
        <v>886</v>
      </c>
      <c r="L7" s="21">
        <f t="shared" si="3"/>
        <v>1.6840277777777777E-2</v>
      </c>
      <c r="M7" s="22">
        <v>0</v>
      </c>
      <c r="O7">
        <v>5</v>
      </c>
      <c r="P7">
        <f>COUNTIF(M:M,"5")</f>
        <v>5</v>
      </c>
      <c r="Q7">
        <f t="shared" si="0"/>
        <v>5.25</v>
      </c>
      <c r="R7" s="18">
        <f t="shared" si="1"/>
        <v>1.7039351851851858E-2</v>
      </c>
      <c r="S7" s="17">
        <f t="shared" si="2"/>
        <v>2.4114712109960641E-2</v>
      </c>
    </row>
    <row r="8" spans="1:19" x14ac:dyDescent="0.25">
      <c r="A8" s="11"/>
      <c r="B8" s="12"/>
      <c r="C8" s="9" t="s">
        <v>170</v>
      </c>
      <c r="D8" s="9" t="s">
        <v>171</v>
      </c>
      <c r="E8" s="10" t="s">
        <v>12</v>
      </c>
      <c r="F8" s="5"/>
      <c r="G8" s="5"/>
      <c r="H8" s="5"/>
      <c r="I8" s="6"/>
      <c r="J8" s="7"/>
      <c r="K8" s="8"/>
      <c r="O8">
        <v>6</v>
      </c>
      <c r="P8">
        <f>COUNTIF(M:M,"6")</f>
        <v>14</v>
      </c>
      <c r="Q8">
        <f t="shared" si="0"/>
        <v>5.25</v>
      </c>
      <c r="R8" s="18">
        <f t="shared" si="1"/>
        <v>2.1967592592592591E-2</v>
      </c>
      <c r="S8" s="17">
        <f t="shared" si="2"/>
        <v>2.4114712109960641E-2</v>
      </c>
    </row>
    <row r="9" spans="1:19" x14ac:dyDescent="0.25">
      <c r="A9" s="11"/>
      <c r="B9" s="12"/>
      <c r="C9" s="12"/>
      <c r="D9" s="12"/>
      <c r="E9" s="9" t="s">
        <v>172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6</v>
      </c>
      <c r="Q9">
        <f t="shared" si="0"/>
        <v>5.25</v>
      </c>
      <c r="R9" s="18">
        <f t="shared" si="1"/>
        <v>2.6145833333333323E-2</v>
      </c>
      <c r="S9" s="17">
        <f t="shared" si="2"/>
        <v>2.4114712109960641E-2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887</v>
      </c>
      <c r="H10" s="9" t="s">
        <v>17</v>
      </c>
      <c r="I10" s="3" t="s">
        <v>875</v>
      </c>
      <c r="J10" s="13" t="s">
        <v>888</v>
      </c>
      <c r="K10" s="14" t="s">
        <v>889</v>
      </c>
      <c r="L10" s="17">
        <f t="shared" si="3"/>
        <v>1.3692129629629679E-2</v>
      </c>
      <c r="M10">
        <f t="shared" si="4"/>
        <v>4</v>
      </c>
      <c r="O10">
        <v>8</v>
      </c>
      <c r="P10">
        <f>COUNTIF(M:M,"8")</f>
        <v>7</v>
      </c>
      <c r="Q10">
        <f t="shared" si="0"/>
        <v>5.25</v>
      </c>
      <c r="R10" s="18">
        <f t="shared" si="1"/>
        <v>3.4588293650793633E-2</v>
      </c>
      <c r="S10" s="17">
        <f t="shared" si="2"/>
        <v>2.4114712109960641E-2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890</v>
      </c>
      <c r="H11" s="9" t="s">
        <v>17</v>
      </c>
      <c r="I11" s="3" t="s">
        <v>875</v>
      </c>
      <c r="J11" s="13" t="s">
        <v>891</v>
      </c>
      <c r="K11" s="14" t="s">
        <v>892</v>
      </c>
      <c r="L11" s="17">
        <f t="shared" si="3"/>
        <v>2.9687499999999978E-2</v>
      </c>
      <c r="M11">
        <f t="shared" si="4"/>
        <v>10</v>
      </c>
      <c r="O11">
        <v>9</v>
      </c>
      <c r="P11">
        <f>COUNTIF(M:M,"9")</f>
        <v>9</v>
      </c>
      <c r="Q11">
        <f t="shared" si="0"/>
        <v>5.25</v>
      </c>
      <c r="R11" s="18">
        <f t="shared" si="1"/>
        <v>2.3775720164609035E-2</v>
      </c>
      <c r="S11" s="17">
        <f t="shared" si="2"/>
        <v>2.4114712109960641E-2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893</v>
      </c>
      <c r="H12" s="9" t="s">
        <v>17</v>
      </c>
      <c r="I12" s="3" t="s">
        <v>875</v>
      </c>
      <c r="J12" s="13" t="s">
        <v>894</v>
      </c>
      <c r="K12" s="14" t="s">
        <v>895</v>
      </c>
      <c r="L12" s="17">
        <f t="shared" si="3"/>
        <v>2.5162037037037122E-2</v>
      </c>
      <c r="M12">
        <f t="shared" si="4"/>
        <v>15</v>
      </c>
      <c r="O12">
        <v>10</v>
      </c>
      <c r="P12">
        <f>COUNTIF(M:M,"10")</f>
        <v>16</v>
      </c>
      <c r="Q12">
        <f t="shared" si="0"/>
        <v>5.25</v>
      </c>
      <c r="R12" s="18">
        <f t="shared" si="1"/>
        <v>3.3402777777777767E-2</v>
      </c>
      <c r="S12" s="17">
        <f t="shared" si="2"/>
        <v>2.4114712109960641E-2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896</v>
      </c>
      <c r="H13" s="9" t="s">
        <v>24</v>
      </c>
      <c r="I13" s="3" t="s">
        <v>875</v>
      </c>
      <c r="J13" s="13" t="s">
        <v>481</v>
      </c>
      <c r="K13" s="14" t="s">
        <v>897</v>
      </c>
      <c r="L13" s="17">
        <f t="shared" si="3"/>
        <v>1.8344907407407351E-2</v>
      </c>
      <c r="M13">
        <f t="shared" si="4"/>
        <v>20</v>
      </c>
      <c r="O13">
        <v>11</v>
      </c>
      <c r="P13">
        <f>COUNTIF(M:M,"11")</f>
        <v>5</v>
      </c>
      <c r="Q13">
        <f t="shared" si="0"/>
        <v>5.25</v>
      </c>
      <c r="R13" s="18">
        <f t="shared" si="1"/>
        <v>2.7219907407407418E-2</v>
      </c>
      <c r="S13" s="17">
        <f t="shared" si="2"/>
        <v>2.4114712109960641E-2</v>
      </c>
    </row>
    <row r="14" spans="1:19" x14ac:dyDescent="0.25">
      <c r="A14" s="11"/>
      <c r="B14" s="12"/>
      <c r="C14" s="12"/>
      <c r="D14" s="12"/>
      <c r="E14" s="9" t="s">
        <v>171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11</v>
      </c>
      <c r="Q14">
        <f t="shared" si="0"/>
        <v>5.25</v>
      </c>
      <c r="R14" s="18">
        <f t="shared" si="1"/>
        <v>2.1813973063973056E-2</v>
      </c>
      <c r="S14" s="17">
        <f t="shared" si="2"/>
        <v>2.4114712109960641E-2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898</v>
      </c>
      <c r="H15" s="9" t="s">
        <v>24</v>
      </c>
      <c r="I15" s="3" t="s">
        <v>875</v>
      </c>
      <c r="J15" s="13" t="s">
        <v>899</v>
      </c>
      <c r="K15" s="14" t="s">
        <v>900</v>
      </c>
      <c r="L15" s="17">
        <f t="shared" si="3"/>
        <v>5.7268518518518496E-2</v>
      </c>
      <c r="M15">
        <f t="shared" si="4"/>
        <v>10</v>
      </c>
      <c r="O15">
        <v>13</v>
      </c>
      <c r="P15">
        <f>COUNTIF(M:M,"13")</f>
        <v>8</v>
      </c>
      <c r="Q15">
        <f t="shared" si="0"/>
        <v>5.25</v>
      </c>
      <c r="R15" s="18">
        <f t="shared" si="1"/>
        <v>3.406394675925925E-2</v>
      </c>
      <c r="S15" s="17">
        <f t="shared" si="2"/>
        <v>2.4114712109960641E-2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901</v>
      </c>
      <c r="H16" s="9" t="s">
        <v>17</v>
      </c>
      <c r="I16" s="3" t="s">
        <v>875</v>
      </c>
      <c r="J16" s="13" t="s">
        <v>902</v>
      </c>
      <c r="K16" s="14" t="s">
        <v>903</v>
      </c>
      <c r="L16" s="17">
        <f t="shared" si="3"/>
        <v>1.5717592592592644E-2</v>
      </c>
      <c r="M16">
        <f t="shared" si="4"/>
        <v>15</v>
      </c>
      <c r="O16">
        <v>14</v>
      </c>
      <c r="P16">
        <f>COUNTIF(M:M,"14")</f>
        <v>6</v>
      </c>
      <c r="Q16">
        <f t="shared" si="0"/>
        <v>5.25</v>
      </c>
      <c r="R16" s="18">
        <f t="shared" si="1"/>
        <v>2.4047067901234547E-2</v>
      </c>
      <c r="S16" s="17">
        <f t="shared" si="2"/>
        <v>2.4114712109960641E-2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904</v>
      </c>
      <c r="H17" s="9" t="s">
        <v>17</v>
      </c>
      <c r="I17" s="3" t="s">
        <v>875</v>
      </c>
      <c r="J17" s="13" t="s">
        <v>905</v>
      </c>
      <c r="K17" s="14" t="s">
        <v>906</v>
      </c>
      <c r="L17" s="17">
        <f t="shared" si="3"/>
        <v>2.5370370370370487E-2</v>
      </c>
      <c r="M17">
        <f t="shared" si="4"/>
        <v>18</v>
      </c>
      <c r="O17">
        <v>15</v>
      </c>
      <c r="P17">
        <f>COUNTIF(M:M,"15")</f>
        <v>9</v>
      </c>
      <c r="Q17">
        <f t="shared" si="0"/>
        <v>5.25</v>
      </c>
      <c r="R17" s="18">
        <f t="shared" si="1"/>
        <v>2.5790895061728429E-2</v>
      </c>
      <c r="S17" s="17">
        <f t="shared" si="2"/>
        <v>2.4114712109960641E-2</v>
      </c>
    </row>
    <row r="18" spans="1:19" x14ac:dyDescent="0.25">
      <c r="A18" s="3" t="s">
        <v>10</v>
      </c>
      <c r="B18" s="9" t="s">
        <v>11</v>
      </c>
      <c r="C18" s="10" t="s">
        <v>12</v>
      </c>
      <c r="D18" s="5"/>
      <c r="E18" s="5"/>
      <c r="F18" s="5"/>
      <c r="G18" s="5"/>
      <c r="H18" s="5"/>
      <c r="I18" s="6"/>
      <c r="J18" s="7"/>
      <c r="K18" s="8"/>
      <c r="O18" s="23">
        <v>16</v>
      </c>
      <c r="P18" s="23">
        <f>COUNTIF(M:M,"16")</f>
        <v>0</v>
      </c>
      <c r="Q18" s="23">
        <f t="shared" si="0"/>
        <v>5.25</v>
      </c>
      <c r="R18" s="24">
        <v>0</v>
      </c>
      <c r="S18" s="25">
        <f t="shared" si="2"/>
        <v>2.4114712109960641E-2</v>
      </c>
    </row>
    <row r="19" spans="1:19" x14ac:dyDescent="0.25">
      <c r="A19" s="11"/>
      <c r="B19" s="12"/>
      <c r="C19" s="9" t="s">
        <v>13</v>
      </c>
      <c r="D19" s="9" t="s">
        <v>14</v>
      </c>
      <c r="E19" s="9" t="s">
        <v>14</v>
      </c>
      <c r="F19" s="9" t="s">
        <v>15</v>
      </c>
      <c r="G19" s="9" t="s">
        <v>907</v>
      </c>
      <c r="H19" s="9" t="s">
        <v>17</v>
      </c>
      <c r="I19" s="3" t="s">
        <v>875</v>
      </c>
      <c r="J19" s="13" t="s">
        <v>908</v>
      </c>
      <c r="K19" s="14" t="s">
        <v>909</v>
      </c>
      <c r="L19" s="17">
        <f t="shared" si="3"/>
        <v>1.4722222222222192E-2</v>
      </c>
      <c r="M19">
        <f t="shared" si="4"/>
        <v>12</v>
      </c>
      <c r="O19">
        <v>17</v>
      </c>
      <c r="P19">
        <f>COUNTIF(M:M,"17")</f>
        <v>6</v>
      </c>
      <c r="Q19">
        <f t="shared" si="0"/>
        <v>5.25</v>
      </c>
      <c r="R19" s="18">
        <f t="shared" si="1"/>
        <v>1.9085648148148171E-2</v>
      </c>
      <c r="S19" s="17">
        <f t="shared" si="2"/>
        <v>2.4114712109960641E-2</v>
      </c>
    </row>
    <row r="20" spans="1:19" x14ac:dyDescent="0.25">
      <c r="A20" s="11"/>
      <c r="B20" s="12"/>
      <c r="C20" s="9" t="s">
        <v>21</v>
      </c>
      <c r="D20" s="9" t="s">
        <v>22</v>
      </c>
      <c r="E20" s="9" t="s">
        <v>22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4</v>
      </c>
      <c r="Q20">
        <f t="shared" si="0"/>
        <v>5.25</v>
      </c>
      <c r="R20" s="18">
        <f t="shared" si="1"/>
        <v>2.2838541666666712E-2</v>
      </c>
      <c r="S20" s="17">
        <f t="shared" si="2"/>
        <v>2.4114712109960641E-2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910</v>
      </c>
      <c r="H21" s="9" t="s">
        <v>24</v>
      </c>
      <c r="I21" s="3" t="s">
        <v>875</v>
      </c>
      <c r="J21" s="13" t="s">
        <v>911</v>
      </c>
      <c r="K21" s="14" t="s">
        <v>912</v>
      </c>
      <c r="L21" s="17">
        <f t="shared" si="3"/>
        <v>3.7604166666666661E-2</v>
      </c>
      <c r="M21">
        <f t="shared" si="4"/>
        <v>8</v>
      </c>
      <c r="O21" s="23">
        <v>19</v>
      </c>
      <c r="P21" s="23">
        <f>COUNTIF(M:M,"19")</f>
        <v>0</v>
      </c>
      <c r="Q21" s="23">
        <f t="shared" si="0"/>
        <v>5.25</v>
      </c>
      <c r="R21" s="24">
        <v>0</v>
      </c>
      <c r="S21" s="25">
        <f t="shared" si="2"/>
        <v>2.4114712109960641E-2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913</v>
      </c>
      <c r="H22" s="9" t="s">
        <v>24</v>
      </c>
      <c r="I22" s="3" t="s">
        <v>875</v>
      </c>
      <c r="J22" s="13" t="s">
        <v>914</v>
      </c>
      <c r="K22" s="14" t="s">
        <v>915</v>
      </c>
      <c r="L22" s="17">
        <f t="shared" si="3"/>
        <v>1.9166666666666665E-2</v>
      </c>
      <c r="M22">
        <f t="shared" si="4"/>
        <v>12</v>
      </c>
      <c r="O22">
        <v>20</v>
      </c>
      <c r="P22">
        <f>COUNTIF(M:M,"20")</f>
        <v>3</v>
      </c>
      <c r="Q22">
        <f t="shared" si="0"/>
        <v>5.25</v>
      </c>
      <c r="R22" s="18">
        <f t="shared" si="1"/>
        <v>1.7334104938271588E-2</v>
      </c>
      <c r="S22" s="17">
        <f t="shared" si="2"/>
        <v>2.4114712109960641E-2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916</v>
      </c>
      <c r="H23" s="9" t="s">
        <v>24</v>
      </c>
      <c r="I23" s="3" t="s">
        <v>875</v>
      </c>
      <c r="J23" s="13" t="s">
        <v>917</v>
      </c>
      <c r="K23" s="14" t="s">
        <v>918</v>
      </c>
      <c r="L23" s="17">
        <f t="shared" si="3"/>
        <v>2.3333333333333317E-2</v>
      </c>
      <c r="M23">
        <f t="shared" si="4"/>
        <v>15</v>
      </c>
      <c r="O23" s="23">
        <v>21</v>
      </c>
      <c r="P23" s="23">
        <f>COUNTIF(M:M,"21")</f>
        <v>0</v>
      </c>
      <c r="Q23" s="23">
        <f t="shared" si="0"/>
        <v>5.25</v>
      </c>
      <c r="R23" s="24">
        <v>0</v>
      </c>
      <c r="S23" s="25">
        <f t="shared" si="2"/>
        <v>2.4114712109960641E-2</v>
      </c>
    </row>
    <row r="24" spans="1:19" x14ac:dyDescent="0.25">
      <c r="A24" s="11"/>
      <c r="B24" s="12"/>
      <c r="C24" s="9" t="s">
        <v>33</v>
      </c>
      <c r="D24" s="9" t="s">
        <v>34</v>
      </c>
      <c r="E24" s="9" t="s">
        <v>34</v>
      </c>
      <c r="F24" s="9" t="s">
        <v>15</v>
      </c>
      <c r="G24" s="10" t="s">
        <v>12</v>
      </c>
      <c r="H24" s="5"/>
      <c r="I24" s="6"/>
      <c r="J24" s="7"/>
      <c r="K24" s="8"/>
      <c r="O24" s="23">
        <v>22</v>
      </c>
      <c r="P24" s="23">
        <f>COUNTIF(M:M,"22")</f>
        <v>0</v>
      </c>
      <c r="Q24" s="23">
        <f t="shared" si="0"/>
        <v>5.25</v>
      </c>
      <c r="R24" s="24">
        <v>0</v>
      </c>
      <c r="S24" s="25">
        <f t="shared" si="2"/>
        <v>2.4114712109960641E-2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919</v>
      </c>
      <c r="H25" s="9" t="s">
        <v>24</v>
      </c>
      <c r="I25" s="3" t="s">
        <v>875</v>
      </c>
      <c r="J25" s="13" t="s">
        <v>920</v>
      </c>
      <c r="K25" s="14" t="s">
        <v>921</v>
      </c>
      <c r="L25" s="17">
        <f t="shared" si="3"/>
        <v>3.877314814814814E-2</v>
      </c>
      <c r="M25">
        <f t="shared" si="4"/>
        <v>7</v>
      </c>
      <c r="O25">
        <v>23</v>
      </c>
      <c r="P25">
        <f>COUNTIF(M:M,"23")</f>
        <v>1</v>
      </c>
      <c r="Q25">
        <f t="shared" si="0"/>
        <v>5.25</v>
      </c>
      <c r="R25" s="18">
        <f t="shared" si="1"/>
        <v>1.56018518518517E-2</v>
      </c>
      <c r="S25" s="17">
        <f t="shared" si="2"/>
        <v>2.4114712109960641E-2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922</v>
      </c>
      <c r="H26" s="9" t="s">
        <v>24</v>
      </c>
      <c r="I26" s="3" t="s">
        <v>875</v>
      </c>
      <c r="J26" s="13" t="s">
        <v>923</v>
      </c>
      <c r="K26" s="14" t="s">
        <v>924</v>
      </c>
      <c r="L26" s="17">
        <f t="shared" si="3"/>
        <v>1.3541666666666619E-2</v>
      </c>
      <c r="M26">
        <f t="shared" si="4"/>
        <v>9</v>
      </c>
    </row>
    <row r="27" spans="1:19" x14ac:dyDescent="0.25">
      <c r="A27" s="11"/>
      <c r="B27" s="12"/>
      <c r="C27" s="9" t="s">
        <v>52</v>
      </c>
      <c r="D27" s="9" t="s">
        <v>53</v>
      </c>
      <c r="E27" s="9" t="s">
        <v>53</v>
      </c>
      <c r="F27" s="9" t="s">
        <v>15</v>
      </c>
      <c r="G27" s="9" t="s">
        <v>925</v>
      </c>
      <c r="H27" s="9" t="s">
        <v>17</v>
      </c>
      <c r="I27" s="3" t="s">
        <v>875</v>
      </c>
      <c r="J27" s="13" t="s">
        <v>926</v>
      </c>
      <c r="K27" s="14" t="s">
        <v>927</v>
      </c>
      <c r="L27" s="17">
        <f t="shared" si="3"/>
        <v>2.8877314814814814E-2</v>
      </c>
      <c r="M27">
        <f t="shared" si="4"/>
        <v>6</v>
      </c>
    </row>
    <row r="28" spans="1:19" x14ac:dyDescent="0.25">
      <c r="A28" s="11"/>
      <c r="B28" s="12"/>
      <c r="C28" s="9" t="s">
        <v>57</v>
      </c>
      <c r="D28" s="9" t="s">
        <v>58</v>
      </c>
      <c r="E28" s="9" t="s">
        <v>59</v>
      </c>
      <c r="F28" s="9" t="s">
        <v>15</v>
      </c>
      <c r="G28" s="9" t="s">
        <v>928</v>
      </c>
      <c r="H28" s="9" t="s">
        <v>24</v>
      </c>
      <c r="I28" s="3" t="s">
        <v>875</v>
      </c>
      <c r="J28" s="13" t="s">
        <v>929</v>
      </c>
      <c r="K28" s="14" t="s">
        <v>930</v>
      </c>
      <c r="L28" s="17">
        <f t="shared" si="3"/>
        <v>1.5682870370370305E-2</v>
      </c>
      <c r="M28">
        <f t="shared" si="4"/>
        <v>9</v>
      </c>
      <c r="O28" s="13" t="s">
        <v>885</v>
      </c>
      <c r="P28" s="27" t="s">
        <v>886</v>
      </c>
      <c r="Q28" s="17">
        <f t="shared" ref="Q28" si="5">P28-O28</f>
        <v>1.6840277777777777E-2</v>
      </c>
      <c r="R28">
        <v>0</v>
      </c>
    </row>
    <row r="29" spans="1:19" x14ac:dyDescent="0.25">
      <c r="A29" s="11"/>
      <c r="B29" s="12"/>
      <c r="C29" s="9" t="s">
        <v>931</v>
      </c>
      <c r="D29" s="9" t="s">
        <v>932</v>
      </c>
      <c r="E29" s="9" t="s">
        <v>932</v>
      </c>
      <c r="F29" s="9" t="s">
        <v>15</v>
      </c>
      <c r="G29" s="9" t="s">
        <v>933</v>
      </c>
      <c r="H29" s="9" t="s">
        <v>17</v>
      </c>
      <c r="I29" s="3" t="s">
        <v>875</v>
      </c>
      <c r="J29" s="13" t="s">
        <v>934</v>
      </c>
      <c r="K29" s="14" t="s">
        <v>935</v>
      </c>
      <c r="L29" s="17">
        <f t="shared" si="3"/>
        <v>2.3333333333333373E-2</v>
      </c>
      <c r="M29">
        <f t="shared" si="4"/>
        <v>6</v>
      </c>
      <c r="O29" s="13" t="s">
        <v>1018</v>
      </c>
      <c r="P29" s="27" t="s">
        <v>1019</v>
      </c>
      <c r="Q29" s="17">
        <f t="shared" ref="Q29:Q30" si="6">P29-O29</f>
        <v>1.0567129629629628E-2</v>
      </c>
      <c r="R29">
        <v>0</v>
      </c>
    </row>
    <row r="30" spans="1:19" x14ac:dyDescent="0.25">
      <c r="A30" s="11"/>
      <c r="B30" s="12"/>
      <c r="C30" s="9" t="s">
        <v>71</v>
      </c>
      <c r="D30" s="9" t="s">
        <v>72</v>
      </c>
      <c r="E30" s="9" t="s">
        <v>72</v>
      </c>
      <c r="F30" s="9" t="s">
        <v>15</v>
      </c>
      <c r="G30" s="9" t="s">
        <v>936</v>
      </c>
      <c r="H30" s="9" t="s">
        <v>24</v>
      </c>
      <c r="I30" s="3" t="s">
        <v>875</v>
      </c>
      <c r="J30" s="13" t="s">
        <v>937</v>
      </c>
      <c r="K30" s="14" t="s">
        <v>938</v>
      </c>
      <c r="L30" s="17">
        <f t="shared" si="3"/>
        <v>2.4131944444444442E-2</v>
      </c>
      <c r="M30">
        <f t="shared" si="4"/>
        <v>14</v>
      </c>
      <c r="O30" s="13" t="s">
        <v>1199</v>
      </c>
      <c r="P30" s="14" t="s">
        <v>1200</v>
      </c>
      <c r="Q30" s="17">
        <f t="shared" si="6"/>
        <v>1.1504629629629629E-2</v>
      </c>
      <c r="R30">
        <v>0</v>
      </c>
    </row>
    <row r="31" spans="1:19" x14ac:dyDescent="0.25">
      <c r="A31" s="11"/>
      <c r="B31" s="12"/>
      <c r="C31" s="9" t="s">
        <v>939</v>
      </c>
      <c r="D31" s="9" t="s">
        <v>940</v>
      </c>
      <c r="E31" s="9" t="s">
        <v>940</v>
      </c>
      <c r="F31" s="9" t="s">
        <v>15</v>
      </c>
      <c r="G31" s="9" t="s">
        <v>941</v>
      </c>
      <c r="H31" s="9" t="s">
        <v>24</v>
      </c>
      <c r="I31" s="3" t="s">
        <v>875</v>
      </c>
      <c r="J31" s="13" t="s">
        <v>942</v>
      </c>
      <c r="K31" s="14" t="s">
        <v>943</v>
      </c>
      <c r="L31" s="17">
        <f t="shared" si="3"/>
        <v>2.8946759259259269E-2</v>
      </c>
      <c r="M31">
        <f t="shared" si="4"/>
        <v>13</v>
      </c>
    </row>
    <row r="32" spans="1:19" x14ac:dyDescent="0.25">
      <c r="A32" s="11"/>
      <c r="B32" s="12"/>
      <c r="C32" s="9" t="s">
        <v>944</v>
      </c>
      <c r="D32" s="9" t="s">
        <v>945</v>
      </c>
      <c r="E32" s="9" t="s">
        <v>945</v>
      </c>
      <c r="F32" s="9" t="s">
        <v>15</v>
      </c>
      <c r="G32" s="9" t="s">
        <v>946</v>
      </c>
      <c r="H32" s="9" t="s">
        <v>24</v>
      </c>
      <c r="I32" s="3" t="s">
        <v>875</v>
      </c>
      <c r="J32" s="13" t="s">
        <v>947</v>
      </c>
      <c r="K32" s="14" t="s">
        <v>948</v>
      </c>
      <c r="L32" s="17">
        <f t="shared" si="3"/>
        <v>2.1666666666666612E-2</v>
      </c>
      <c r="M32">
        <f t="shared" si="4"/>
        <v>12</v>
      </c>
    </row>
    <row r="33" spans="1:18" x14ac:dyDescent="0.25">
      <c r="A33" s="11"/>
      <c r="B33" s="12"/>
      <c r="C33" s="9" t="s">
        <v>949</v>
      </c>
      <c r="D33" s="9" t="s">
        <v>950</v>
      </c>
      <c r="E33" s="9" t="s">
        <v>950</v>
      </c>
      <c r="F33" s="9" t="s">
        <v>15</v>
      </c>
      <c r="G33" s="9" t="s">
        <v>951</v>
      </c>
      <c r="H33" s="9" t="s">
        <v>121</v>
      </c>
      <c r="I33" s="3" t="s">
        <v>875</v>
      </c>
      <c r="J33" s="13" t="s">
        <v>952</v>
      </c>
      <c r="K33" s="14" t="s">
        <v>953</v>
      </c>
      <c r="L33" s="17">
        <f t="shared" si="3"/>
        <v>6.0821759259259256E-2</v>
      </c>
      <c r="M33">
        <f t="shared" si="4"/>
        <v>10</v>
      </c>
      <c r="O33" s="13" t="s">
        <v>1059</v>
      </c>
      <c r="P33" s="14" t="s">
        <v>1060</v>
      </c>
      <c r="Q33" s="17">
        <f t="shared" ref="Q33" si="7">P33-O33</f>
        <v>1.56018518518517E-2</v>
      </c>
      <c r="R33">
        <f t="shared" ref="R33" si="8">HOUR(O33)</f>
        <v>23</v>
      </c>
    </row>
    <row r="34" spans="1:18" x14ac:dyDescent="0.25">
      <c r="A34" s="3" t="s">
        <v>81</v>
      </c>
      <c r="B34" s="9" t="s">
        <v>82</v>
      </c>
      <c r="C34" s="10" t="s">
        <v>12</v>
      </c>
      <c r="D34" s="5"/>
      <c r="E34" s="5"/>
      <c r="F34" s="5"/>
      <c r="G34" s="5"/>
      <c r="H34" s="5"/>
      <c r="I34" s="6"/>
      <c r="J34" s="7"/>
      <c r="K34" s="8"/>
    </row>
    <row r="35" spans="1:18" x14ac:dyDescent="0.25">
      <c r="A35" s="11"/>
      <c r="B35" s="12"/>
      <c r="C35" s="9" t="s">
        <v>199</v>
      </c>
      <c r="D35" s="9" t="s">
        <v>200</v>
      </c>
      <c r="E35" s="9" t="s">
        <v>496</v>
      </c>
      <c r="F35" s="9" t="s">
        <v>15</v>
      </c>
      <c r="G35" s="10" t="s">
        <v>12</v>
      </c>
      <c r="H35" s="5"/>
      <c r="I35" s="6"/>
      <c r="J35" s="7"/>
      <c r="K35" s="8"/>
    </row>
    <row r="36" spans="1:18" x14ac:dyDescent="0.25">
      <c r="A36" s="11"/>
      <c r="B36" s="12"/>
      <c r="C36" s="12"/>
      <c r="D36" s="12"/>
      <c r="E36" s="12"/>
      <c r="F36" s="12"/>
      <c r="G36" s="9" t="s">
        <v>954</v>
      </c>
      <c r="H36" s="9" t="s">
        <v>121</v>
      </c>
      <c r="I36" s="3" t="s">
        <v>875</v>
      </c>
      <c r="J36" s="13" t="s">
        <v>955</v>
      </c>
      <c r="K36" s="14" t="s">
        <v>956</v>
      </c>
      <c r="L36" s="17">
        <f t="shared" si="3"/>
        <v>1.5532407407407439E-2</v>
      </c>
      <c r="M36">
        <f t="shared" si="4"/>
        <v>5</v>
      </c>
    </row>
    <row r="37" spans="1:18" x14ac:dyDescent="0.25">
      <c r="A37" s="11"/>
      <c r="B37" s="12"/>
      <c r="C37" s="12"/>
      <c r="D37" s="12"/>
      <c r="E37" s="12"/>
      <c r="F37" s="12"/>
      <c r="G37" s="9" t="s">
        <v>957</v>
      </c>
      <c r="H37" s="9" t="s">
        <v>121</v>
      </c>
      <c r="I37" s="3" t="s">
        <v>875</v>
      </c>
      <c r="J37" s="13" t="s">
        <v>958</v>
      </c>
      <c r="K37" s="14" t="s">
        <v>959</v>
      </c>
      <c r="L37" s="17">
        <f t="shared" si="3"/>
        <v>1.6655092592592569E-2</v>
      </c>
      <c r="M37">
        <f t="shared" si="4"/>
        <v>8</v>
      </c>
    </row>
    <row r="38" spans="1:18" x14ac:dyDescent="0.25">
      <c r="A38" s="11"/>
      <c r="B38" s="12"/>
      <c r="C38" s="12"/>
      <c r="D38" s="12"/>
      <c r="E38" s="12"/>
      <c r="F38" s="12"/>
      <c r="G38" s="9" t="s">
        <v>960</v>
      </c>
      <c r="H38" s="9" t="s">
        <v>121</v>
      </c>
      <c r="I38" s="3" t="s">
        <v>875</v>
      </c>
      <c r="J38" s="13" t="s">
        <v>961</v>
      </c>
      <c r="K38" s="14" t="s">
        <v>962</v>
      </c>
      <c r="L38" s="17">
        <f t="shared" si="3"/>
        <v>2.0011574074074168E-2</v>
      </c>
      <c r="M38">
        <f t="shared" si="4"/>
        <v>18</v>
      </c>
    </row>
    <row r="39" spans="1:18" x14ac:dyDescent="0.25">
      <c r="A39" s="11"/>
      <c r="B39" s="12"/>
      <c r="C39" s="9" t="s">
        <v>83</v>
      </c>
      <c r="D39" s="9" t="s">
        <v>84</v>
      </c>
      <c r="E39" s="10" t="s">
        <v>12</v>
      </c>
      <c r="F39" s="5"/>
      <c r="G39" s="5"/>
      <c r="H39" s="5"/>
      <c r="I39" s="6"/>
      <c r="J39" s="7"/>
      <c r="K39" s="8"/>
    </row>
    <row r="40" spans="1:18" x14ac:dyDescent="0.25">
      <c r="A40" s="11"/>
      <c r="B40" s="12"/>
      <c r="C40" s="12"/>
      <c r="D40" s="12"/>
      <c r="E40" s="9" t="s">
        <v>84</v>
      </c>
      <c r="F40" s="9" t="s">
        <v>15</v>
      </c>
      <c r="G40" s="10" t="s">
        <v>12</v>
      </c>
      <c r="H40" s="5"/>
      <c r="I40" s="6"/>
      <c r="J40" s="7"/>
      <c r="K40" s="8"/>
    </row>
    <row r="41" spans="1:18" x14ac:dyDescent="0.25">
      <c r="A41" s="11"/>
      <c r="B41" s="12"/>
      <c r="C41" s="12"/>
      <c r="D41" s="12"/>
      <c r="E41" s="12"/>
      <c r="F41" s="12"/>
      <c r="G41" s="9" t="s">
        <v>963</v>
      </c>
      <c r="H41" s="9" t="s">
        <v>86</v>
      </c>
      <c r="I41" s="3" t="s">
        <v>875</v>
      </c>
      <c r="J41" s="13" t="s">
        <v>964</v>
      </c>
      <c r="K41" s="14" t="s">
        <v>965</v>
      </c>
      <c r="L41" s="17">
        <f t="shared" si="3"/>
        <v>1.4918981481481464E-2</v>
      </c>
      <c r="M41">
        <f t="shared" si="4"/>
        <v>3</v>
      </c>
    </row>
    <row r="42" spans="1:18" x14ac:dyDescent="0.25">
      <c r="A42" s="11"/>
      <c r="B42" s="12"/>
      <c r="C42" s="12"/>
      <c r="D42" s="12"/>
      <c r="E42" s="12"/>
      <c r="F42" s="12"/>
      <c r="G42" s="9" t="s">
        <v>966</v>
      </c>
      <c r="H42" s="9" t="s">
        <v>86</v>
      </c>
      <c r="I42" s="3" t="s">
        <v>875</v>
      </c>
      <c r="J42" s="13" t="s">
        <v>967</v>
      </c>
      <c r="K42" s="14" t="s">
        <v>968</v>
      </c>
      <c r="L42" s="17">
        <f t="shared" si="3"/>
        <v>1.6284722222222214E-2</v>
      </c>
      <c r="M42">
        <f t="shared" si="4"/>
        <v>5</v>
      </c>
    </row>
    <row r="43" spans="1:18" x14ac:dyDescent="0.25">
      <c r="A43" s="11"/>
      <c r="B43" s="12"/>
      <c r="C43" s="12"/>
      <c r="D43" s="12"/>
      <c r="E43" s="12"/>
      <c r="F43" s="12"/>
      <c r="G43" s="9" t="s">
        <v>969</v>
      </c>
      <c r="H43" s="9" t="s">
        <v>86</v>
      </c>
      <c r="I43" s="3" t="s">
        <v>875</v>
      </c>
      <c r="J43" s="13" t="s">
        <v>970</v>
      </c>
      <c r="K43" s="14" t="s">
        <v>971</v>
      </c>
      <c r="L43" s="17">
        <f t="shared" si="3"/>
        <v>3.1620370370370354E-2</v>
      </c>
      <c r="M43">
        <f t="shared" si="4"/>
        <v>6</v>
      </c>
    </row>
    <row r="44" spans="1:18" x14ac:dyDescent="0.25">
      <c r="A44" s="11"/>
      <c r="B44" s="12"/>
      <c r="C44" s="12"/>
      <c r="D44" s="12"/>
      <c r="E44" s="12"/>
      <c r="F44" s="12"/>
      <c r="G44" s="9" t="s">
        <v>972</v>
      </c>
      <c r="H44" s="9" t="s">
        <v>86</v>
      </c>
      <c r="I44" s="3" t="s">
        <v>875</v>
      </c>
      <c r="J44" s="13" t="s">
        <v>973</v>
      </c>
      <c r="K44" s="14" t="s">
        <v>974</v>
      </c>
      <c r="L44" s="17">
        <f t="shared" si="3"/>
        <v>2.9629629629629617E-2</v>
      </c>
      <c r="M44">
        <f t="shared" si="4"/>
        <v>6</v>
      </c>
    </row>
    <row r="45" spans="1:18" x14ac:dyDescent="0.25">
      <c r="A45" s="11"/>
      <c r="B45" s="12"/>
      <c r="C45" s="12"/>
      <c r="D45" s="12"/>
      <c r="E45" s="12"/>
      <c r="F45" s="12"/>
      <c r="G45" s="9" t="s">
        <v>975</v>
      </c>
      <c r="H45" s="9" t="s">
        <v>86</v>
      </c>
      <c r="I45" s="3" t="s">
        <v>875</v>
      </c>
      <c r="J45" s="13" t="s">
        <v>976</v>
      </c>
      <c r="K45" s="14" t="s">
        <v>977</v>
      </c>
      <c r="L45" s="17">
        <f t="shared" si="3"/>
        <v>1.9861111111111107E-2</v>
      </c>
      <c r="M45">
        <f t="shared" si="4"/>
        <v>9</v>
      </c>
    </row>
    <row r="46" spans="1:18" x14ac:dyDescent="0.25">
      <c r="A46" s="11"/>
      <c r="B46" s="12"/>
      <c r="C46" s="12"/>
      <c r="D46" s="12"/>
      <c r="E46" s="12"/>
      <c r="F46" s="12"/>
      <c r="G46" s="9" t="s">
        <v>978</v>
      </c>
      <c r="H46" s="9" t="s">
        <v>86</v>
      </c>
      <c r="I46" s="3" t="s">
        <v>875</v>
      </c>
      <c r="J46" s="13" t="s">
        <v>979</v>
      </c>
      <c r="K46" s="14" t="s">
        <v>980</v>
      </c>
      <c r="L46" s="17">
        <f t="shared" si="3"/>
        <v>5.8321759259259254E-2</v>
      </c>
      <c r="M46">
        <f t="shared" si="4"/>
        <v>10</v>
      </c>
    </row>
    <row r="47" spans="1:18" x14ac:dyDescent="0.25">
      <c r="A47" s="11"/>
      <c r="B47" s="12"/>
      <c r="C47" s="12"/>
      <c r="D47" s="12"/>
      <c r="E47" s="9" t="s">
        <v>119</v>
      </c>
      <c r="F47" s="9" t="s">
        <v>15</v>
      </c>
      <c r="G47" s="10" t="s">
        <v>12</v>
      </c>
      <c r="H47" s="5"/>
      <c r="I47" s="6"/>
      <c r="J47" s="7"/>
      <c r="K47" s="8"/>
    </row>
    <row r="48" spans="1:18" x14ac:dyDescent="0.25">
      <c r="A48" s="11"/>
      <c r="B48" s="12"/>
      <c r="C48" s="12"/>
      <c r="D48" s="12"/>
      <c r="E48" s="12"/>
      <c r="F48" s="12"/>
      <c r="G48" s="9" t="s">
        <v>981</v>
      </c>
      <c r="H48" s="9" t="s">
        <v>121</v>
      </c>
      <c r="I48" s="3" t="s">
        <v>875</v>
      </c>
      <c r="J48" s="13" t="s">
        <v>982</v>
      </c>
      <c r="K48" s="14" t="s">
        <v>983</v>
      </c>
      <c r="L48" s="17">
        <f t="shared" si="3"/>
        <v>2.053240740740736E-2</v>
      </c>
      <c r="M48">
        <f t="shared" si="4"/>
        <v>10</v>
      </c>
    </row>
    <row r="49" spans="1:13" x14ac:dyDescent="0.25">
      <c r="A49" s="11"/>
      <c r="B49" s="12"/>
      <c r="C49" s="12"/>
      <c r="D49" s="12"/>
      <c r="E49" s="12"/>
      <c r="F49" s="12"/>
      <c r="G49" s="9" t="s">
        <v>984</v>
      </c>
      <c r="H49" s="9" t="s">
        <v>121</v>
      </c>
      <c r="I49" s="3" t="s">
        <v>875</v>
      </c>
      <c r="J49" s="13" t="s">
        <v>985</v>
      </c>
      <c r="K49" s="14" t="s">
        <v>986</v>
      </c>
      <c r="L49" s="17">
        <f t="shared" si="3"/>
        <v>1.7071759259259189E-2</v>
      </c>
      <c r="M49">
        <f t="shared" si="4"/>
        <v>13</v>
      </c>
    </row>
    <row r="50" spans="1:13" x14ac:dyDescent="0.25">
      <c r="A50" s="11"/>
      <c r="B50" s="12"/>
      <c r="C50" s="12"/>
      <c r="D50" s="12"/>
      <c r="E50" s="12"/>
      <c r="F50" s="12"/>
      <c r="G50" s="9" t="s">
        <v>987</v>
      </c>
      <c r="H50" s="9" t="s">
        <v>121</v>
      </c>
      <c r="I50" s="3" t="s">
        <v>875</v>
      </c>
      <c r="J50" s="13" t="s">
        <v>988</v>
      </c>
      <c r="K50" s="14" t="s">
        <v>989</v>
      </c>
      <c r="L50" s="17">
        <f t="shared" si="3"/>
        <v>1.5138888888888924E-2</v>
      </c>
      <c r="M50">
        <f t="shared" si="4"/>
        <v>17</v>
      </c>
    </row>
    <row r="51" spans="1:13" x14ac:dyDescent="0.25">
      <c r="A51" s="11"/>
      <c r="B51" s="12"/>
      <c r="C51" s="12"/>
      <c r="D51" s="12"/>
      <c r="E51" s="12"/>
      <c r="F51" s="12"/>
      <c r="G51" s="9" t="s">
        <v>990</v>
      </c>
      <c r="H51" s="9" t="s">
        <v>121</v>
      </c>
      <c r="I51" s="3" t="s">
        <v>875</v>
      </c>
      <c r="J51" s="13" t="s">
        <v>991</v>
      </c>
      <c r="K51" s="14" t="s">
        <v>992</v>
      </c>
      <c r="L51" s="17">
        <f t="shared" si="3"/>
        <v>2.2928240740740846E-2</v>
      </c>
      <c r="M51">
        <f t="shared" si="4"/>
        <v>17</v>
      </c>
    </row>
    <row r="52" spans="1:13" x14ac:dyDescent="0.25">
      <c r="A52" s="11"/>
      <c r="B52" s="12"/>
      <c r="C52" s="9" t="s">
        <v>130</v>
      </c>
      <c r="D52" s="9" t="s">
        <v>131</v>
      </c>
      <c r="E52" s="9" t="s">
        <v>131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993</v>
      </c>
      <c r="H53" s="9" t="s">
        <v>86</v>
      </c>
      <c r="I53" s="3" t="s">
        <v>875</v>
      </c>
      <c r="J53" s="13" t="s">
        <v>994</v>
      </c>
      <c r="K53" s="14" t="s">
        <v>995</v>
      </c>
      <c r="L53" s="17">
        <f t="shared" si="3"/>
        <v>1.4409722222222199E-2</v>
      </c>
      <c r="M53">
        <f t="shared" si="4"/>
        <v>4</v>
      </c>
    </row>
    <row r="54" spans="1:13" x14ac:dyDescent="0.25">
      <c r="A54" s="11"/>
      <c r="B54" s="12"/>
      <c r="C54" s="12"/>
      <c r="D54" s="12"/>
      <c r="E54" s="12"/>
      <c r="F54" s="12"/>
      <c r="G54" s="9" t="s">
        <v>996</v>
      </c>
      <c r="H54" s="9" t="s">
        <v>86</v>
      </c>
      <c r="I54" s="3" t="s">
        <v>875</v>
      </c>
      <c r="J54" s="13" t="s">
        <v>997</v>
      </c>
      <c r="K54" s="14" t="s">
        <v>998</v>
      </c>
      <c r="L54" s="17">
        <f t="shared" si="3"/>
        <v>0.11299768518518521</v>
      </c>
      <c r="M54">
        <f t="shared" si="4"/>
        <v>8</v>
      </c>
    </row>
    <row r="55" spans="1:13" x14ac:dyDescent="0.25">
      <c r="A55" s="11"/>
      <c r="B55" s="12"/>
      <c r="C55" s="12"/>
      <c r="D55" s="12"/>
      <c r="E55" s="12"/>
      <c r="F55" s="12"/>
      <c r="G55" s="9" t="s">
        <v>999</v>
      </c>
      <c r="H55" s="9" t="s">
        <v>86</v>
      </c>
      <c r="I55" s="3" t="s">
        <v>875</v>
      </c>
      <c r="J55" s="13" t="s">
        <v>1000</v>
      </c>
      <c r="K55" s="14" t="s">
        <v>1001</v>
      </c>
      <c r="L55" s="17">
        <f t="shared" si="3"/>
        <v>2.0706018518518554E-2</v>
      </c>
      <c r="M55">
        <f t="shared" si="4"/>
        <v>10</v>
      </c>
    </row>
    <row r="56" spans="1:13" x14ac:dyDescent="0.25">
      <c r="A56" s="11"/>
      <c r="B56" s="12"/>
      <c r="C56" s="12"/>
      <c r="D56" s="12"/>
      <c r="E56" s="12"/>
      <c r="F56" s="12"/>
      <c r="G56" s="9" t="s">
        <v>1002</v>
      </c>
      <c r="H56" s="9" t="s">
        <v>86</v>
      </c>
      <c r="I56" s="3" t="s">
        <v>875</v>
      </c>
      <c r="J56" s="13" t="s">
        <v>1003</v>
      </c>
      <c r="K56" s="14" t="s">
        <v>1004</v>
      </c>
      <c r="L56" s="17">
        <f t="shared" si="3"/>
        <v>3.356481481481477E-2</v>
      </c>
      <c r="M56">
        <f t="shared" si="4"/>
        <v>13</v>
      </c>
    </row>
    <row r="57" spans="1:13" x14ac:dyDescent="0.25">
      <c r="A57" s="11"/>
      <c r="B57" s="12"/>
      <c r="C57" s="9" t="s">
        <v>141</v>
      </c>
      <c r="D57" s="9" t="s">
        <v>142</v>
      </c>
      <c r="E57" s="9" t="s">
        <v>142</v>
      </c>
      <c r="F57" s="9" t="s">
        <v>15</v>
      </c>
      <c r="G57" s="9" t="s">
        <v>1005</v>
      </c>
      <c r="H57" s="9" t="s">
        <v>86</v>
      </c>
      <c r="I57" s="3" t="s">
        <v>875</v>
      </c>
      <c r="J57" s="13" t="s">
        <v>1006</v>
      </c>
      <c r="K57" s="14" t="s">
        <v>1007</v>
      </c>
      <c r="L57" s="17">
        <f t="shared" si="3"/>
        <v>1.3888888888888923E-2</v>
      </c>
      <c r="M57">
        <f t="shared" si="4"/>
        <v>4</v>
      </c>
    </row>
    <row r="58" spans="1:13" x14ac:dyDescent="0.25">
      <c r="A58" s="11"/>
      <c r="B58" s="12"/>
      <c r="C58" s="9" t="s">
        <v>149</v>
      </c>
      <c r="D58" s="9" t="s">
        <v>150</v>
      </c>
      <c r="E58" s="9" t="s">
        <v>150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1008</v>
      </c>
      <c r="H59" s="9" t="s">
        <v>121</v>
      </c>
      <c r="I59" s="3" t="s">
        <v>875</v>
      </c>
      <c r="J59" s="13" t="s">
        <v>1009</v>
      </c>
      <c r="K59" s="14" t="s">
        <v>1010</v>
      </c>
      <c r="L59" s="17">
        <f t="shared" si="3"/>
        <v>2.9085648148148124E-2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1011</v>
      </c>
      <c r="H60" s="9" t="s">
        <v>121</v>
      </c>
      <c r="I60" s="3" t="s">
        <v>875</v>
      </c>
      <c r="J60" s="13" t="s">
        <v>1012</v>
      </c>
      <c r="K60" s="14" t="s">
        <v>1013</v>
      </c>
      <c r="L60" s="17">
        <f t="shared" si="3"/>
        <v>4.0196759259259307E-2</v>
      </c>
      <c r="M60">
        <f t="shared" si="4"/>
        <v>10</v>
      </c>
    </row>
    <row r="61" spans="1:13" x14ac:dyDescent="0.25">
      <c r="A61" s="11"/>
      <c r="B61" s="12"/>
      <c r="C61" s="12"/>
      <c r="D61" s="12"/>
      <c r="E61" s="12"/>
      <c r="F61" s="12"/>
      <c r="G61" s="9" t="s">
        <v>1014</v>
      </c>
      <c r="H61" s="9" t="s">
        <v>121</v>
      </c>
      <c r="I61" s="3" t="s">
        <v>875</v>
      </c>
      <c r="J61" s="13" t="s">
        <v>1015</v>
      </c>
      <c r="K61" s="14" t="s">
        <v>1016</v>
      </c>
      <c r="L61" s="17">
        <f t="shared" si="3"/>
        <v>3.559027777777779E-2</v>
      </c>
      <c r="M61">
        <f t="shared" si="4"/>
        <v>15</v>
      </c>
    </row>
    <row r="62" spans="1:13" x14ac:dyDescent="0.25">
      <c r="A62" s="11"/>
      <c r="B62" s="12"/>
      <c r="C62" s="9" t="s">
        <v>38</v>
      </c>
      <c r="D62" s="9" t="s">
        <v>39</v>
      </c>
      <c r="E62" s="10" t="s">
        <v>12</v>
      </c>
      <c r="F62" s="5"/>
      <c r="G62" s="5"/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9" t="s">
        <v>39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1017</v>
      </c>
      <c r="H64" s="9" t="s">
        <v>86</v>
      </c>
      <c r="I64" s="3" t="s">
        <v>875</v>
      </c>
      <c r="J64" s="19" t="s">
        <v>1018</v>
      </c>
      <c r="K64" s="20" t="s">
        <v>1019</v>
      </c>
      <c r="L64" s="21">
        <f t="shared" si="3"/>
        <v>1.0567129629629628E-2</v>
      </c>
      <c r="M64" s="22">
        <v>0</v>
      </c>
    </row>
    <row r="65" spans="1:13" x14ac:dyDescent="0.25">
      <c r="A65" s="11"/>
      <c r="B65" s="12"/>
      <c r="C65" s="12"/>
      <c r="D65" s="12"/>
      <c r="E65" s="12"/>
      <c r="F65" s="12"/>
      <c r="G65" s="9" t="s">
        <v>1020</v>
      </c>
      <c r="H65" s="9" t="s">
        <v>86</v>
      </c>
      <c r="I65" s="3" t="s">
        <v>875</v>
      </c>
      <c r="J65" s="13" t="s">
        <v>1021</v>
      </c>
      <c r="K65" s="14" t="s">
        <v>1022</v>
      </c>
      <c r="L65" s="17">
        <f t="shared" si="3"/>
        <v>1.5370370370370368E-2</v>
      </c>
      <c r="M65">
        <f t="shared" si="4"/>
        <v>3</v>
      </c>
    </row>
    <row r="66" spans="1:13" x14ac:dyDescent="0.25">
      <c r="A66" s="11"/>
      <c r="B66" s="12"/>
      <c r="C66" s="12"/>
      <c r="D66" s="12"/>
      <c r="E66" s="12"/>
      <c r="F66" s="12"/>
      <c r="G66" s="9" t="s">
        <v>1023</v>
      </c>
      <c r="H66" s="9" t="s">
        <v>86</v>
      </c>
      <c r="I66" s="3" t="s">
        <v>875</v>
      </c>
      <c r="J66" s="13" t="s">
        <v>1024</v>
      </c>
      <c r="K66" s="14" t="s">
        <v>1025</v>
      </c>
      <c r="L66" s="17">
        <f t="shared" si="3"/>
        <v>3.1747685185185226E-2</v>
      </c>
      <c r="M66">
        <f t="shared" si="4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1026</v>
      </c>
      <c r="H67" s="9" t="s">
        <v>86</v>
      </c>
      <c r="I67" s="3" t="s">
        <v>875</v>
      </c>
      <c r="J67" s="13" t="s">
        <v>1027</v>
      </c>
      <c r="K67" s="14" t="s">
        <v>1028</v>
      </c>
      <c r="L67" s="17">
        <f t="shared" ref="L67:L130" si="9">K67-J67</f>
        <v>1.836805555555554E-2</v>
      </c>
      <c r="M67">
        <f t="shared" ref="M67:M130" si="10">HOUR(J67)</f>
        <v>7</v>
      </c>
    </row>
    <row r="68" spans="1:13" x14ac:dyDescent="0.25">
      <c r="A68" s="11"/>
      <c r="B68" s="12"/>
      <c r="C68" s="12"/>
      <c r="D68" s="12"/>
      <c r="E68" s="12"/>
      <c r="F68" s="12"/>
      <c r="G68" s="9" t="s">
        <v>1029</v>
      </c>
      <c r="H68" s="9" t="s">
        <v>86</v>
      </c>
      <c r="I68" s="3" t="s">
        <v>875</v>
      </c>
      <c r="J68" s="13" t="s">
        <v>1030</v>
      </c>
      <c r="K68" s="14" t="s">
        <v>1031</v>
      </c>
      <c r="L68" s="17">
        <f t="shared" si="9"/>
        <v>4.8217592592592617E-2</v>
      </c>
      <c r="M68">
        <f t="shared" si="10"/>
        <v>7</v>
      </c>
    </row>
    <row r="69" spans="1:13" x14ac:dyDescent="0.25">
      <c r="A69" s="11"/>
      <c r="B69" s="12"/>
      <c r="C69" s="12"/>
      <c r="D69" s="12"/>
      <c r="E69" s="9" t="s">
        <v>160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1032</v>
      </c>
      <c r="H70" s="9" t="s">
        <v>86</v>
      </c>
      <c r="I70" s="3" t="s">
        <v>875</v>
      </c>
      <c r="J70" s="13" t="s">
        <v>1033</v>
      </c>
      <c r="K70" s="14" t="s">
        <v>1034</v>
      </c>
      <c r="L70" s="17">
        <f t="shared" si="9"/>
        <v>1.8148148148148135E-2</v>
      </c>
      <c r="M70">
        <f t="shared" si="10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1035</v>
      </c>
      <c r="H71" s="9" t="s">
        <v>86</v>
      </c>
      <c r="I71" s="3" t="s">
        <v>875</v>
      </c>
      <c r="J71" s="13" t="s">
        <v>1036</v>
      </c>
      <c r="K71" s="14" t="s">
        <v>1037</v>
      </c>
      <c r="L71" s="17">
        <f t="shared" si="9"/>
        <v>4.3425925925925868E-2</v>
      </c>
      <c r="M71">
        <f t="shared" si="10"/>
        <v>13</v>
      </c>
    </row>
    <row r="72" spans="1:13" x14ac:dyDescent="0.25">
      <c r="A72" s="11"/>
      <c r="B72" s="12"/>
      <c r="C72" s="12"/>
      <c r="D72" s="12"/>
      <c r="E72" s="12"/>
      <c r="F72" s="12"/>
      <c r="G72" s="9" t="s">
        <v>1038</v>
      </c>
      <c r="H72" s="9" t="s">
        <v>86</v>
      </c>
      <c r="I72" s="3" t="s">
        <v>875</v>
      </c>
      <c r="J72" s="13" t="s">
        <v>1039</v>
      </c>
      <c r="K72" s="14" t="s">
        <v>1040</v>
      </c>
      <c r="L72" s="17">
        <f t="shared" si="9"/>
        <v>1.3159722222222281E-2</v>
      </c>
      <c r="M72">
        <f t="shared" si="10"/>
        <v>20</v>
      </c>
    </row>
    <row r="73" spans="1:13" x14ac:dyDescent="0.25">
      <c r="A73" s="11"/>
      <c r="B73" s="12"/>
      <c r="C73" s="9" t="s">
        <v>562</v>
      </c>
      <c r="D73" s="9" t="s">
        <v>563</v>
      </c>
      <c r="E73" s="9" t="s">
        <v>563</v>
      </c>
      <c r="F73" s="9" t="s">
        <v>15</v>
      </c>
      <c r="G73" s="9" t="s">
        <v>1041</v>
      </c>
      <c r="H73" s="9" t="s">
        <v>86</v>
      </c>
      <c r="I73" s="3" t="s">
        <v>875</v>
      </c>
      <c r="J73" s="13" t="s">
        <v>1042</v>
      </c>
      <c r="K73" s="14" t="s">
        <v>1043</v>
      </c>
      <c r="L73" s="17">
        <f t="shared" si="9"/>
        <v>2.0717592592592593E-2</v>
      </c>
      <c r="M73">
        <f t="shared" si="10"/>
        <v>6</v>
      </c>
    </row>
    <row r="74" spans="1:13" x14ac:dyDescent="0.25">
      <c r="A74" s="11"/>
      <c r="B74" s="12"/>
      <c r="C74" s="9" t="s">
        <v>1044</v>
      </c>
      <c r="D74" s="9" t="s">
        <v>1045</v>
      </c>
      <c r="E74" s="9" t="s">
        <v>1045</v>
      </c>
      <c r="F74" s="9" t="s">
        <v>15</v>
      </c>
      <c r="G74" s="9" t="s">
        <v>1046</v>
      </c>
      <c r="H74" s="9" t="s">
        <v>86</v>
      </c>
      <c r="I74" s="3" t="s">
        <v>875</v>
      </c>
      <c r="J74" s="13" t="s">
        <v>1047</v>
      </c>
      <c r="K74" s="14" t="s">
        <v>1048</v>
      </c>
      <c r="L74" s="17">
        <f t="shared" si="9"/>
        <v>4.8437499999999994E-2</v>
      </c>
      <c r="M74">
        <f t="shared" si="10"/>
        <v>1</v>
      </c>
    </row>
    <row r="75" spans="1:13" x14ac:dyDescent="0.25">
      <c r="A75" s="11"/>
      <c r="B75" s="12"/>
      <c r="C75" s="9" t="s">
        <v>359</v>
      </c>
      <c r="D75" s="9" t="s">
        <v>360</v>
      </c>
      <c r="E75" s="9" t="s">
        <v>360</v>
      </c>
      <c r="F75" s="9" t="s">
        <v>15</v>
      </c>
      <c r="G75" s="9" t="s">
        <v>1049</v>
      </c>
      <c r="H75" s="9" t="s">
        <v>86</v>
      </c>
      <c r="I75" s="3" t="s">
        <v>875</v>
      </c>
      <c r="J75" s="13" t="s">
        <v>1050</v>
      </c>
      <c r="K75" s="14" t="s">
        <v>1051</v>
      </c>
      <c r="L75" s="17">
        <f t="shared" si="9"/>
        <v>5.3807870370370325E-2</v>
      </c>
      <c r="M75">
        <f t="shared" si="10"/>
        <v>10</v>
      </c>
    </row>
    <row r="76" spans="1:13" x14ac:dyDescent="0.25">
      <c r="A76" s="11"/>
      <c r="B76" s="12"/>
      <c r="C76" s="9" t="s">
        <v>170</v>
      </c>
      <c r="D76" s="9" t="s">
        <v>171</v>
      </c>
      <c r="E76" s="9" t="s">
        <v>172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1052</v>
      </c>
      <c r="H77" s="9" t="s">
        <v>365</v>
      </c>
      <c r="I77" s="3" t="s">
        <v>875</v>
      </c>
      <c r="J77" s="13" t="s">
        <v>1053</v>
      </c>
      <c r="K77" s="14" t="s">
        <v>1054</v>
      </c>
      <c r="L77" s="17">
        <f t="shared" si="9"/>
        <v>1.288194444444446E-2</v>
      </c>
      <c r="M77">
        <f t="shared" si="10"/>
        <v>5</v>
      </c>
    </row>
    <row r="78" spans="1:13" x14ac:dyDescent="0.25">
      <c r="A78" s="11"/>
      <c r="B78" s="12"/>
      <c r="C78" s="12"/>
      <c r="D78" s="12"/>
      <c r="E78" s="12"/>
      <c r="F78" s="12"/>
      <c r="G78" s="9" t="s">
        <v>1055</v>
      </c>
      <c r="H78" s="9" t="s">
        <v>86</v>
      </c>
      <c r="I78" s="3" t="s">
        <v>875</v>
      </c>
      <c r="J78" s="13" t="s">
        <v>1056</v>
      </c>
      <c r="K78" s="14" t="s">
        <v>1057</v>
      </c>
      <c r="L78" s="17">
        <f t="shared" si="9"/>
        <v>2.6944444444444438E-2</v>
      </c>
      <c r="M78">
        <f t="shared" si="10"/>
        <v>17</v>
      </c>
    </row>
    <row r="79" spans="1:13" x14ac:dyDescent="0.25">
      <c r="A79" s="11"/>
      <c r="B79" s="12"/>
      <c r="C79" s="12"/>
      <c r="D79" s="12"/>
      <c r="E79" s="12"/>
      <c r="F79" s="12"/>
      <c r="G79" s="9" t="s">
        <v>1058</v>
      </c>
      <c r="H79" s="9" t="s">
        <v>365</v>
      </c>
      <c r="I79" s="3" t="s">
        <v>875</v>
      </c>
      <c r="J79" s="19" t="s">
        <v>1059</v>
      </c>
      <c r="K79" s="20" t="s">
        <v>1060</v>
      </c>
      <c r="L79" s="21">
        <f t="shared" si="9"/>
        <v>1.56018518518517E-2</v>
      </c>
      <c r="M79" s="22">
        <f t="shared" si="10"/>
        <v>23</v>
      </c>
    </row>
    <row r="80" spans="1:13" x14ac:dyDescent="0.25">
      <c r="A80" s="11"/>
      <c r="B80" s="12"/>
      <c r="C80" s="9" t="s">
        <v>1061</v>
      </c>
      <c r="D80" s="9" t="s">
        <v>1062</v>
      </c>
      <c r="E80" s="9" t="s">
        <v>1062</v>
      </c>
      <c r="F80" s="9" t="s">
        <v>15</v>
      </c>
      <c r="G80" s="9" t="s">
        <v>1063</v>
      </c>
      <c r="H80" s="9" t="s">
        <v>86</v>
      </c>
      <c r="I80" s="3" t="s">
        <v>875</v>
      </c>
      <c r="J80" s="13" t="s">
        <v>1064</v>
      </c>
      <c r="K80" s="14" t="s">
        <v>1065</v>
      </c>
      <c r="L80" s="17">
        <f t="shared" si="9"/>
        <v>3.8831018518518445E-2</v>
      </c>
      <c r="M80">
        <f t="shared" si="10"/>
        <v>13</v>
      </c>
    </row>
    <row r="81" spans="1:13" x14ac:dyDescent="0.25">
      <c r="A81" s="11"/>
      <c r="B81" s="12"/>
      <c r="C81" s="9" t="s">
        <v>176</v>
      </c>
      <c r="D81" s="9" t="s">
        <v>177</v>
      </c>
      <c r="E81" s="9" t="s">
        <v>177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1066</v>
      </c>
      <c r="H82" s="9" t="s">
        <v>86</v>
      </c>
      <c r="I82" s="3" t="s">
        <v>875</v>
      </c>
      <c r="J82" s="13" t="s">
        <v>1067</v>
      </c>
      <c r="K82" s="14" t="s">
        <v>1068</v>
      </c>
      <c r="L82" s="17">
        <f t="shared" si="9"/>
        <v>3.1122685185185239E-2</v>
      </c>
      <c r="M82">
        <f t="shared" si="10"/>
        <v>15</v>
      </c>
    </row>
    <row r="83" spans="1:13" x14ac:dyDescent="0.25">
      <c r="A83" s="11"/>
      <c r="B83" s="12"/>
      <c r="C83" s="12"/>
      <c r="D83" s="12"/>
      <c r="E83" s="12"/>
      <c r="F83" s="12"/>
      <c r="G83" s="9" t="s">
        <v>1069</v>
      </c>
      <c r="H83" s="9" t="s">
        <v>86</v>
      </c>
      <c r="I83" s="3" t="s">
        <v>875</v>
      </c>
      <c r="J83" s="13" t="s">
        <v>1070</v>
      </c>
      <c r="K83" s="14" t="s">
        <v>1071</v>
      </c>
      <c r="L83" s="17">
        <f t="shared" si="9"/>
        <v>2.0081018518518512E-2</v>
      </c>
      <c r="M83">
        <f t="shared" si="10"/>
        <v>18</v>
      </c>
    </row>
    <row r="84" spans="1:13" x14ac:dyDescent="0.25">
      <c r="A84" s="11"/>
      <c r="B84" s="12"/>
      <c r="C84" s="9" t="s">
        <v>1072</v>
      </c>
      <c r="D84" s="9" t="s">
        <v>1073</v>
      </c>
      <c r="E84" s="9" t="s">
        <v>1073</v>
      </c>
      <c r="F84" s="9" t="s">
        <v>15</v>
      </c>
      <c r="G84" s="9" t="s">
        <v>1074</v>
      </c>
      <c r="H84" s="9" t="s">
        <v>86</v>
      </c>
      <c r="I84" s="3" t="s">
        <v>875</v>
      </c>
      <c r="J84" s="13" t="s">
        <v>1075</v>
      </c>
      <c r="K84" s="14" t="s">
        <v>1076</v>
      </c>
      <c r="L84" s="17">
        <f t="shared" si="9"/>
        <v>2.4537037037037024E-2</v>
      </c>
      <c r="M84">
        <f t="shared" si="10"/>
        <v>14</v>
      </c>
    </row>
    <row r="85" spans="1:13" x14ac:dyDescent="0.25">
      <c r="A85" s="11"/>
      <c r="B85" s="12"/>
      <c r="C85" s="9" t="s">
        <v>1077</v>
      </c>
      <c r="D85" s="9" t="s">
        <v>1078</v>
      </c>
      <c r="E85" s="9" t="s">
        <v>1078</v>
      </c>
      <c r="F85" s="9" t="s">
        <v>15</v>
      </c>
      <c r="G85" s="9" t="s">
        <v>1079</v>
      </c>
      <c r="H85" s="9" t="s">
        <v>86</v>
      </c>
      <c r="I85" s="3" t="s">
        <v>875</v>
      </c>
      <c r="J85" s="13" t="s">
        <v>1080</v>
      </c>
      <c r="K85" s="14" t="s">
        <v>1081</v>
      </c>
      <c r="L85" s="17">
        <f t="shared" si="9"/>
        <v>2.4629629629629612E-2</v>
      </c>
      <c r="M85">
        <f t="shared" si="10"/>
        <v>5</v>
      </c>
    </row>
    <row r="86" spans="1:13" x14ac:dyDescent="0.25">
      <c r="A86" s="3" t="s">
        <v>197</v>
      </c>
      <c r="B86" s="9" t="s">
        <v>198</v>
      </c>
      <c r="C86" s="10" t="s">
        <v>12</v>
      </c>
      <c r="D86" s="5"/>
      <c r="E86" s="5"/>
      <c r="F86" s="5"/>
      <c r="G86" s="5"/>
      <c r="H86" s="5"/>
      <c r="I86" s="6"/>
      <c r="J86" s="7"/>
      <c r="K86" s="8"/>
    </row>
    <row r="87" spans="1:13" x14ac:dyDescent="0.25">
      <c r="A87" s="11"/>
      <c r="B87" s="12"/>
      <c r="C87" s="9" t="s">
        <v>199</v>
      </c>
      <c r="D87" s="9" t="s">
        <v>200</v>
      </c>
      <c r="E87" s="9" t="s">
        <v>200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1082</v>
      </c>
      <c r="H88" s="9" t="s">
        <v>86</v>
      </c>
      <c r="I88" s="3" t="s">
        <v>875</v>
      </c>
      <c r="J88" s="13" t="s">
        <v>1083</v>
      </c>
      <c r="K88" s="14" t="s">
        <v>1084</v>
      </c>
      <c r="L88" s="17">
        <f t="shared" si="9"/>
        <v>1.5798611111111083E-2</v>
      </c>
      <c r="M88">
        <f t="shared" si="10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1085</v>
      </c>
      <c r="H89" s="9" t="s">
        <v>86</v>
      </c>
      <c r="I89" s="3" t="s">
        <v>875</v>
      </c>
      <c r="J89" s="13" t="s">
        <v>1086</v>
      </c>
      <c r="K89" s="14" t="s">
        <v>1087</v>
      </c>
      <c r="L89" s="17">
        <f t="shared" si="9"/>
        <v>2.0335648148148144E-2</v>
      </c>
      <c r="M89">
        <f t="shared" si="10"/>
        <v>7</v>
      </c>
    </row>
    <row r="90" spans="1:13" x14ac:dyDescent="0.25">
      <c r="A90" s="11"/>
      <c r="B90" s="12"/>
      <c r="C90" s="12"/>
      <c r="D90" s="12"/>
      <c r="E90" s="12"/>
      <c r="F90" s="12"/>
      <c r="G90" s="9" t="s">
        <v>1088</v>
      </c>
      <c r="H90" s="9" t="s">
        <v>86</v>
      </c>
      <c r="I90" s="3" t="s">
        <v>875</v>
      </c>
      <c r="J90" s="13" t="s">
        <v>1089</v>
      </c>
      <c r="K90" s="14" t="s">
        <v>1090</v>
      </c>
      <c r="L90" s="17">
        <f t="shared" si="9"/>
        <v>1.280092592592591E-2</v>
      </c>
      <c r="M90">
        <f t="shared" si="10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1091</v>
      </c>
      <c r="H91" s="9" t="s">
        <v>86</v>
      </c>
      <c r="I91" s="3" t="s">
        <v>875</v>
      </c>
      <c r="J91" s="13" t="s">
        <v>1092</v>
      </c>
      <c r="K91" s="14" t="s">
        <v>1093</v>
      </c>
      <c r="L91" s="17">
        <f t="shared" si="9"/>
        <v>2.2476851851851887E-2</v>
      </c>
      <c r="M91">
        <f t="shared" si="10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1094</v>
      </c>
      <c r="H92" s="9" t="s">
        <v>86</v>
      </c>
      <c r="I92" s="3" t="s">
        <v>875</v>
      </c>
      <c r="J92" s="13" t="s">
        <v>1095</v>
      </c>
      <c r="K92" s="14" t="s">
        <v>1096</v>
      </c>
      <c r="L92" s="17">
        <f t="shared" si="9"/>
        <v>1.6898148148148107E-2</v>
      </c>
      <c r="M92">
        <f t="shared" si="10"/>
        <v>11</v>
      </c>
    </row>
    <row r="93" spans="1:13" x14ac:dyDescent="0.25">
      <c r="A93" s="11"/>
      <c r="B93" s="12"/>
      <c r="C93" s="12"/>
      <c r="D93" s="12"/>
      <c r="E93" s="12"/>
      <c r="F93" s="12"/>
      <c r="G93" s="9" t="s">
        <v>1097</v>
      </c>
      <c r="H93" s="9" t="s">
        <v>86</v>
      </c>
      <c r="I93" s="3" t="s">
        <v>875</v>
      </c>
      <c r="J93" s="13" t="s">
        <v>1098</v>
      </c>
      <c r="K93" s="14" t="s">
        <v>1099</v>
      </c>
      <c r="L93" s="17">
        <f t="shared" si="9"/>
        <v>1.4212962962963038E-2</v>
      </c>
      <c r="M93">
        <f t="shared" si="10"/>
        <v>12</v>
      </c>
    </row>
    <row r="94" spans="1:13" x14ac:dyDescent="0.25">
      <c r="A94" s="11"/>
      <c r="B94" s="12"/>
      <c r="C94" s="12"/>
      <c r="D94" s="12"/>
      <c r="E94" s="12"/>
      <c r="F94" s="12"/>
      <c r="G94" s="9" t="s">
        <v>1100</v>
      </c>
      <c r="H94" s="9" t="s">
        <v>86</v>
      </c>
      <c r="I94" s="3" t="s">
        <v>875</v>
      </c>
      <c r="J94" s="13" t="s">
        <v>1101</v>
      </c>
      <c r="K94" s="14" t="s">
        <v>1102</v>
      </c>
      <c r="L94" s="17">
        <f t="shared" si="9"/>
        <v>3.067129629629628E-2</v>
      </c>
      <c r="M94">
        <f t="shared" si="10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1103</v>
      </c>
      <c r="H95" s="9" t="s">
        <v>86</v>
      </c>
      <c r="I95" s="3" t="s">
        <v>875</v>
      </c>
      <c r="J95" s="13" t="s">
        <v>1104</v>
      </c>
      <c r="K95" s="14" t="s">
        <v>1105</v>
      </c>
      <c r="L95" s="17">
        <f t="shared" si="9"/>
        <v>3.268518518518515E-2</v>
      </c>
      <c r="M95">
        <f t="shared" si="10"/>
        <v>14</v>
      </c>
    </row>
    <row r="96" spans="1:13" x14ac:dyDescent="0.25">
      <c r="A96" s="11"/>
      <c r="B96" s="12"/>
      <c r="C96" s="12"/>
      <c r="D96" s="12"/>
      <c r="E96" s="12"/>
      <c r="F96" s="12"/>
      <c r="G96" s="9" t="s">
        <v>1106</v>
      </c>
      <c r="H96" s="9" t="s">
        <v>86</v>
      </c>
      <c r="I96" s="3" t="s">
        <v>875</v>
      </c>
      <c r="J96" s="13" t="s">
        <v>1107</v>
      </c>
      <c r="K96" s="14" t="s">
        <v>1108</v>
      </c>
      <c r="L96" s="17">
        <f t="shared" si="9"/>
        <v>1.3680555555555585E-2</v>
      </c>
      <c r="M96">
        <f t="shared" si="10"/>
        <v>14</v>
      </c>
    </row>
    <row r="97" spans="1:13" x14ac:dyDescent="0.25">
      <c r="A97" s="11"/>
      <c r="B97" s="12"/>
      <c r="C97" s="12"/>
      <c r="D97" s="12"/>
      <c r="E97" s="12"/>
      <c r="F97" s="12"/>
      <c r="G97" s="9" t="s">
        <v>1109</v>
      </c>
      <c r="H97" s="9" t="s">
        <v>86</v>
      </c>
      <c r="I97" s="3" t="s">
        <v>875</v>
      </c>
      <c r="J97" s="13" t="s">
        <v>1110</v>
      </c>
      <c r="K97" s="14" t="s">
        <v>1111</v>
      </c>
      <c r="L97" s="17">
        <f t="shared" si="9"/>
        <v>2.1342592592592524E-2</v>
      </c>
      <c r="M97">
        <f t="shared" si="10"/>
        <v>15</v>
      </c>
    </row>
    <row r="98" spans="1:13" x14ac:dyDescent="0.25">
      <c r="A98" s="11"/>
      <c r="B98" s="12"/>
      <c r="C98" s="9" t="s">
        <v>83</v>
      </c>
      <c r="D98" s="9" t="s">
        <v>84</v>
      </c>
      <c r="E98" s="9" t="s">
        <v>84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1112</v>
      </c>
      <c r="H99" s="9" t="s">
        <v>86</v>
      </c>
      <c r="I99" s="3" t="s">
        <v>875</v>
      </c>
      <c r="J99" s="13" t="s">
        <v>1113</v>
      </c>
      <c r="K99" s="14" t="s">
        <v>1114</v>
      </c>
      <c r="L99" s="17">
        <f t="shared" si="9"/>
        <v>1.4814814814814781E-2</v>
      </c>
      <c r="M99">
        <f t="shared" si="10"/>
        <v>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1115</v>
      </c>
      <c r="H100" s="9" t="s">
        <v>86</v>
      </c>
      <c r="I100" s="3" t="s">
        <v>875</v>
      </c>
      <c r="J100" s="13" t="s">
        <v>1116</v>
      </c>
      <c r="K100" s="14" t="s">
        <v>599</v>
      </c>
      <c r="L100" s="17">
        <f t="shared" si="9"/>
        <v>1.4803240740740686E-2</v>
      </c>
      <c r="M100">
        <f t="shared" si="10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1117</v>
      </c>
      <c r="H101" s="9" t="s">
        <v>86</v>
      </c>
      <c r="I101" s="3" t="s">
        <v>875</v>
      </c>
      <c r="J101" s="13" t="s">
        <v>1118</v>
      </c>
      <c r="K101" s="14" t="s">
        <v>1119</v>
      </c>
      <c r="L101" s="17">
        <f t="shared" si="9"/>
        <v>1.8043981481481508E-2</v>
      </c>
      <c r="M101">
        <f t="shared" si="10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1120</v>
      </c>
      <c r="H102" s="9" t="s">
        <v>86</v>
      </c>
      <c r="I102" s="3" t="s">
        <v>875</v>
      </c>
      <c r="J102" s="13" t="s">
        <v>1121</v>
      </c>
      <c r="K102" s="14" t="s">
        <v>1122</v>
      </c>
      <c r="L102" s="17">
        <f t="shared" si="9"/>
        <v>1.2662037037036999E-2</v>
      </c>
      <c r="M102">
        <f t="shared" si="10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1123</v>
      </c>
      <c r="H103" s="9" t="s">
        <v>86</v>
      </c>
      <c r="I103" s="3" t="s">
        <v>875</v>
      </c>
      <c r="J103" s="13" t="s">
        <v>1124</v>
      </c>
      <c r="K103" s="14" t="s">
        <v>1125</v>
      </c>
      <c r="L103" s="17">
        <f t="shared" si="9"/>
        <v>1.7268518518518461E-2</v>
      </c>
      <c r="M103">
        <f t="shared" si="10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1126</v>
      </c>
      <c r="H104" s="9" t="s">
        <v>86</v>
      </c>
      <c r="I104" s="3" t="s">
        <v>875</v>
      </c>
      <c r="J104" s="13" t="s">
        <v>1127</v>
      </c>
      <c r="K104" s="14" t="s">
        <v>1128</v>
      </c>
      <c r="L104" s="17">
        <f t="shared" si="9"/>
        <v>4.1840277777777768E-2</v>
      </c>
      <c r="M104">
        <f t="shared" si="10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1129</v>
      </c>
      <c r="H105" s="9" t="s">
        <v>86</v>
      </c>
      <c r="I105" s="3" t="s">
        <v>875</v>
      </c>
      <c r="J105" s="13" t="s">
        <v>1130</v>
      </c>
      <c r="K105" s="14" t="s">
        <v>1131</v>
      </c>
      <c r="L105" s="17">
        <f t="shared" si="9"/>
        <v>3.6226851851851816E-2</v>
      </c>
      <c r="M105">
        <f t="shared" si="10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1132</v>
      </c>
      <c r="H106" s="9" t="s">
        <v>86</v>
      </c>
      <c r="I106" s="3" t="s">
        <v>875</v>
      </c>
      <c r="J106" s="13" t="s">
        <v>1133</v>
      </c>
      <c r="K106" s="14" t="s">
        <v>1134</v>
      </c>
      <c r="L106" s="17">
        <f t="shared" si="9"/>
        <v>3.0416666666666647E-2</v>
      </c>
      <c r="M106">
        <f t="shared" si="10"/>
        <v>10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1135</v>
      </c>
      <c r="H107" s="9" t="s">
        <v>86</v>
      </c>
      <c r="I107" s="3" t="s">
        <v>875</v>
      </c>
      <c r="J107" s="13" t="s">
        <v>1136</v>
      </c>
      <c r="K107" s="14" t="s">
        <v>1137</v>
      </c>
      <c r="L107" s="17">
        <f t="shared" si="9"/>
        <v>9.293981481481417E-3</v>
      </c>
      <c r="M107">
        <f t="shared" si="10"/>
        <v>12</v>
      </c>
    </row>
    <row r="108" spans="1:13" x14ac:dyDescent="0.25">
      <c r="A108" s="11"/>
      <c r="B108" s="12"/>
      <c r="C108" s="9" t="s">
        <v>130</v>
      </c>
      <c r="D108" s="9" t="s">
        <v>131</v>
      </c>
      <c r="E108" s="9" t="s">
        <v>131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1138</v>
      </c>
      <c r="H109" s="9" t="s">
        <v>86</v>
      </c>
      <c r="I109" s="3" t="s">
        <v>875</v>
      </c>
      <c r="J109" s="13" t="s">
        <v>1139</v>
      </c>
      <c r="K109" s="14" t="s">
        <v>1140</v>
      </c>
      <c r="L109" s="17">
        <f t="shared" si="9"/>
        <v>1.2847222222222232E-2</v>
      </c>
      <c r="M109">
        <f t="shared" si="10"/>
        <v>4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1141</v>
      </c>
      <c r="H110" s="9" t="s">
        <v>86</v>
      </c>
      <c r="I110" s="3" t="s">
        <v>875</v>
      </c>
      <c r="J110" s="13" t="s">
        <v>1142</v>
      </c>
      <c r="K110" s="14" t="s">
        <v>1143</v>
      </c>
      <c r="L110" s="17">
        <f t="shared" si="9"/>
        <v>1.497685185185188E-2</v>
      </c>
      <c r="M110">
        <f t="shared" si="10"/>
        <v>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1144</v>
      </c>
      <c r="H111" s="9" t="s">
        <v>86</v>
      </c>
      <c r="I111" s="3" t="s">
        <v>875</v>
      </c>
      <c r="J111" s="13" t="s">
        <v>1145</v>
      </c>
      <c r="K111" s="14" t="s">
        <v>1146</v>
      </c>
      <c r="L111" s="17">
        <f t="shared" si="9"/>
        <v>1.4652777777777792E-2</v>
      </c>
      <c r="M111">
        <f t="shared" si="10"/>
        <v>6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1147</v>
      </c>
      <c r="H112" s="9" t="s">
        <v>86</v>
      </c>
      <c r="I112" s="3" t="s">
        <v>875</v>
      </c>
      <c r="J112" s="13" t="s">
        <v>1148</v>
      </c>
      <c r="K112" s="14" t="s">
        <v>1149</v>
      </c>
      <c r="L112" s="17">
        <f t="shared" si="9"/>
        <v>2.1724537037037028E-2</v>
      </c>
      <c r="M112">
        <f t="shared" si="10"/>
        <v>6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1150</v>
      </c>
      <c r="H113" s="9" t="s">
        <v>86</v>
      </c>
      <c r="I113" s="3" t="s">
        <v>875</v>
      </c>
      <c r="J113" s="13" t="s">
        <v>1151</v>
      </c>
      <c r="K113" s="14" t="s">
        <v>1152</v>
      </c>
      <c r="L113" s="17">
        <f t="shared" si="9"/>
        <v>1.6250000000000042E-2</v>
      </c>
      <c r="M113">
        <f t="shared" si="10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1153</v>
      </c>
      <c r="H114" s="9" t="s">
        <v>86</v>
      </c>
      <c r="I114" s="3" t="s">
        <v>875</v>
      </c>
      <c r="J114" s="13" t="s">
        <v>1154</v>
      </c>
      <c r="K114" s="14" t="s">
        <v>1155</v>
      </c>
      <c r="L114" s="17">
        <f t="shared" si="9"/>
        <v>2.3252314814814823E-2</v>
      </c>
      <c r="M114">
        <f t="shared" si="10"/>
        <v>9</v>
      </c>
    </row>
    <row r="115" spans="1:13" x14ac:dyDescent="0.25">
      <c r="A115" s="11"/>
      <c r="B115" s="12"/>
      <c r="C115" s="9" t="s">
        <v>276</v>
      </c>
      <c r="D115" s="9" t="s">
        <v>277</v>
      </c>
      <c r="E115" s="9" t="s">
        <v>309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1156</v>
      </c>
      <c r="H116" s="9" t="s">
        <v>86</v>
      </c>
      <c r="I116" s="3" t="s">
        <v>875</v>
      </c>
      <c r="J116" s="13" t="s">
        <v>1157</v>
      </c>
      <c r="K116" s="14" t="s">
        <v>1158</v>
      </c>
      <c r="L116" s="17">
        <f t="shared" si="9"/>
        <v>2.4930555555555567E-2</v>
      </c>
      <c r="M116">
        <f t="shared" si="10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1159</v>
      </c>
      <c r="H117" s="9" t="s">
        <v>86</v>
      </c>
      <c r="I117" s="3" t="s">
        <v>875</v>
      </c>
      <c r="J117" s="13" t="s">
        <v>1160</v>
      </c>
      <c r="K117" s="14" t="s">
        <v>1161</v>
      </c>
      <c r="L117" s="17">
        <f t="shared" si="9"/>
        <v>2.9537037037036973E-2</v>
      </c>
      <c r="M117">
        <f t="shared" si="10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1162</v>
      </c>
      <c r="H118" s="9" t="s">
        <v>86</v>
      </c>
      <c r="I118" s="3" t="s">
        <v>875</v>
      </c>
      <c r="J118" s="13" t="s">
        <v>1163</v>
      </c>
      <c r="K118" s="14" t="s">
        <v>1164</v>
      </c>
      <c r="L118" s="17">
        <f t="shared" si="9"/>
        <v>3.5462962962963029E-2</v>
      </c>
      <c r="M118">
        <f t="shared" si="10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1165</v>
      </c>
      <c r="H119" s="9" t="s">
        <v>86</v>
      </c>
      <c r="I119" s="3" t="s">
        <v>875</v>
      </c>
      <c r="J119" s="13" t="s">
        <v>1166</v>
      </c>
      <c r="K119" s="14" t="s">
        <v>1167</v>
      </c>
      <c r="L119" s="17">
        <f t="shared" si="9"/>
        <v>2.9074074074074141E-2</v>
      </c>
      <c r="M119">
        <f t="shared" si="10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1168</v>
      </c>
      <c r="H120" s="9" t="s">
        <v>86</v>
      </c>
      <c r="I120" s="3" t="s">
        <v>875</v>
      </c>
      <c r="J120" s="13" t="s">
        <v>1169</v>
      </c>
      <c r="K120" s="14" t="s">
        <v>1170</v>
      </c>
      <c r="L120" s="17">
        <f t="shared" si="9"/>
        <v>3.9039351851851922E-2</v>
      </c>
      <c r="M120">
        <f t="shared" si="10"/>
        <v>13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1171</v>
      </c>
      <c r="H121" s="9" t="s">
        <v>86</v>
      </c>
      <c r="I121" s="3" t="s">
        <v>875</v>
      </c>
      <c r="J121" s="13" t="s">
        <v>1172</v>
      </c>
      <c r="K121" s="14" t="s">
        <v>1173</v>
      </c>
      <c r="L121" s="17">
        <f t="shared" si="9"/>
        <v>3.5057870370370448E-2</v>
      </c>
      <c r="M121">
        <f t="shared" si="10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1174</v>
      </c>
      <c r="H122" s="9" t="s">
        <v>86</v>
      </c>
      <c r="I122" s="3" t="s">
        <v>875</v>
      </c>
      <c r="J122" s="13" t="s">
        <v>1175</v>
      </c>
      <c r="K122" s="14" t="s">
        <v>1176</v>
      </c>
      <c r="L122" s="17">
        <f t="shared" si="9"/>
        <v>3.6574074074074092E-2</v>
      </c>
      <c r="M122">
        <f t="shared" si="10"/>
        <v>13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1177</v>
      </c>
      <c r="H123" s="9" t="s">
        <v>86</v>
      </c>
      <c r="I123" s="3" t="s">
        <v>875</v>
      </c>
      <c r="J123" s="13" t="s">
        <v>1178</v>
      </c>
      <c r="K123" s="14" t="s">
        <v>1179</v>
      </c>
      <c r="L123" s="17">
        <f t="shared" si="9"/>
        <v>1.9733796296296235E-2</v>
      </c>
      <c r="M123">
        <f t="shared" si="10"/>
        <v>14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1180</v>
      </c>
      <c r="H124" s="9" t="s">
        <v>86</v>
      </c>
      <c r="I124" s="3" t="s">
        <v>875</v>
      </c>
      <c r="J124" s="13" t="s">
        <v>1181</v>
      </c>
      <c r="K124" s="14" t="s">
        <v>1182</v>
      </c>
      <c r="L124" s="17">
        <f t="shared" si="9"/>
        <v>2.6226851851851918E-2</v>
      </c>
      <c r="M124">
        <f t="shared" si="10"/>
        <v>15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1183</v>
      </c>
      <c r="H125" s="9" t="s">
        <v>86</v>
      </c>
      <c r="I125" s="3" t="s">
        <v>875</v>
      </c>
      <c r="J125" s="13" t="s">
        <v>1184</v>
      </c>
      <c r="K125" s="14" t="s">
        <v>1185</v>
      </c>
      <c r="L125" s="17">
        <f t="shared" si="9"/>
        <v>3.5358796296296346E-2</v>
      </c>
      <c r="M125">
        <f t="shared" si="10"/>
        <v>15</v>
      </c>
    </row>
    <row r="126" spans="1:13" x14ac:dyDescent="0.25">
      <c r="A126" s="11"/>
      <c r="B126" s="12"/>
      <c r="C126" s="9" t="s">
        <v>334</v>
      </c>
      <c r="D126" s="9" t="s">
        <v>335</v>
      </c>
      <c r="E126" s="9" t="s">
        <v>335</v>
      </c>
      <c r="F126" s="9" t="s">
        <v>15</v>
      </c>
      <c r="G126" s="9" t="s">
        <v>1186</v>
      </c>
      <c r="H126" s="9" t="s">
        <v>86</v>
      </c>
      <c r="I126" s="3" t="s">
        <v>875</v>
      </c>
      <c r="J126" s="13" t="s">
        <v>1187</v>
      </c>
      <c r="K126" s="14" t="s">
        <v>1188</v>
      </c>
      <c r="L126" s="17">
        <f t="shared" si="9"/>
        <v>1.9490740740740753E-2</v>
      </c>
      <c r="M126">
        <f t="shared" si="10"/>
        <v>10</v>
      </c>
    </row>
    <row r="127" spans="1:13" x14ac:dyDescent="0.25">
      <c r="A127" s="11"/>
      <c r="B127" s="12"/>
      <c r="C127" s="9" t="s">
        <v>149</v>
      </c>
      <c r="D127" s="9" t="s">
        <v>150</v>
      </c>
      <c r="E127" s="9" t="s">
        <v>150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1189</v>
      </c>
      <c r="H128" s="9" t="s">
        <v>86</v>
      </c>
      <c r="I128" s="3" t="s">
        <v>875</v>
      </c>
      <c r="J128" s="13" t="s">
        <v>1190</v>
      </c>
      <c r="K128" s="14" t="s">
        <v>1191</v>
      </c>
      <c r="L128" s="17">
        <f t="shared" si="9"/>
        <v>2.3414351851851867E-2</v>
      </c>
      <c r="M128">
        <f t="shared" si="10"/>
        <v>10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1192</v>
      </c>
      <c r="H129" s="9" t="s">
        <v>86</v>
      </c>
      <c r="I129" s="3" t="s">
        <v>875</v>
      </c>
      <c r="J129" s="13" t="s">
        <v>1193</v>
      </c>
      <c r="K129" s="14" t="s">
        <v>1194</v>
      </c>
      <c r="L129" s="17">
        <f t="shared" si="9"/>
        <v>3.8414351851851825E-2</v>
      </c>
      <c r="M129">
        <f t="shared" si="10"/>
        <v>11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1195</v>
      </c>
      <c r="H130" s="9" t="s">
        <v>86</v>
      </c>
      <c r="I130" s="3" t="s">
        <v>875</v>
      </c>
      <c r="J130" s="13" t="s">
        <v>1196</v>
      </c>
      <c r="K130" s="14" t="s">
        <v>1197</v>
      </c>
      <c r="L130" s="17">
        <f t="shared" si="9"/>
        <v>2.951388888888884E-2</v>
      </c>
      <c r="M130">
        <f t="shared" si="10"/>
        <v>14</v>
      </c>
    </row>
    <row r="131" spans="1:13" x14ac:dyDescent="0.25">
      <c r="A131" s="11"/>
      <c r="B131" s="12"/>
      <c r="C131" s="9" t="s">
        <v>38</v>
      </c>
      <c r="D131" s="9" t="s">
        <v>39</v>
      </c>
      <c r="E131" s="9" t="s">
        <v>160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1198</v>
      </c>
      <c r="H132" s="9" t="s">
        <v>86</v>
      </c>
      <c r="I132" s="3" t="s">
        <v>875</v>
      </c>
      <c r="J132" s="19" t="s">
        <v>1199</v>
      </c>
      <c r="K132" s="20" t="s">
        <v>1200</v>
      </c>
      <c r="L132" s="21">
        <f t="shared" ref="L132:L160" si="11">K132-J132</f>
        <v>1.1504629629629629E-2</v>
      </c>
      <c r="M132" s="22">
        <v>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1201</v>
      </c>
      <c r="H133" s="9" t="s">
        <v>86</v>
      </c>
      <c r="I133" s="3" t="s">
        <v>875</v>
      </c>
      <c r="J133" s="13" t="s">
        <v>1202</v>
      </c>
      <c r="K133" s="14" t="s">
        <v>1203</v>
      </c>
      <c r="L133" s="17">
        <f t="shared" si="11"/>
        <v>1.3425925925925897E-2</v>
      </c>
      <c r="M133">
        <f t="shared" ref="M133:M160" si="12">HOUR(J133)</f>
        <v>7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1204</v>
      </c>
      <c r="H134" s="9" t="s">
        <v>86</v>
      </c>
      <c r="I134" s="3" t="s">
        <v>875</v>
      </c>
      <c r="J134" s="13" t="s">
        <v>1205</v>
      </c>
      <c r="K134" s="14" t="s">
        <v>1206</v>
      </c>
      <c r="L134" s="17">
        <f t="shared" si="11"/>
        <v>2.8379629629629644E-2</v>
      </c>
      <c r="M134">
        <f t="shared" si="12"/>
        <v>11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1207</v>
      </c>
      <c r="H135" s="9" t="s">
        <v>86</v>
      </c>
      <c r="I135" s="3" t="s">
        <v>875</v>
      </c>
      <c r="J135" s="13" t="s">
        <v>1208</v>
      </c>
      <c r="K135" s="14" t="s">
        <v>1209</v>
      </c>
      <c r="L135" s="17">
        <f t="shared" si="11"/>
        <v>1.3194444444444509E-2</v>
      </c>
      <c r="M135">
        <f t="shared" si="12"/>
        <v>17</v>
      </c>
    </row>
    <row r="136" spans="1:13" x14ac:dyDescent="0.25">
      <c r="A136" s="11"/>
      <c r="B136" s="12"/>
      <c r="C136" s="9" t="s">
        <v>1210</v>
      </c>
      <c r="D136" s="9" t="s">
        <v>1211</v>
      </c>
      <c r="E136" s="9" t="s">
        <v>1211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1212</v>
      </c>
      <c r="H137" s="9" t="s">
        <v>86</v>
      </c>
      <c r="I137" s="3" t="s">
        <v>875</v>
      </c>
      <c r="J137" s="13" t="s">
        <v>1213</v>
      </c>
      <c r="K137" s="14" t="s">
        <v>1214</v>
      </c>
      <c r="L137" s="17">
        <f t="shared" si="11"/>
        <v>1.917824074074076E-2</v>
      </c>
      <c r="M137">
        <f t="shared" si="12"/>
        <v>4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1215</v>
      </c>
      <c r="H138" s="9" t="s">
        <v>86</v>
      </c>
      <c r="I138" s="3" t="s">
        <v>875</v>
      </c>
      <c r="J138" s="13" t="s">
        <v>1216</v>
      </c>
      <c r="K138" s="14" t="s">
        <v>1217</v>
      </c>
      <c r="L138" s="17">
        <f t="shared" si="11"/>
        <v>1.5868055555555566E-2</v>
      </c>
      <c r="M138">
        <f t="shared" si="12"/>
        <v>5</v>
      </c>
    </row>
    <row r="139" spans="1:13" x14ac:dyDescent="0.25">
      <c r="A139" s="11"/>
      <c r="B139" s="12"/>
      <c r="C139" s="9" t="s">
        <v>348</v>
      </c>
      <c r="D139" s="9" t="s">
        <v>349</v>
      </c>
      <c r="E139" s="9" t="s">
        <v>349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1218</v>
      </c>
      <c r="H140" s="9" t="s">
        <v>86</v>
      </c>
      <c r="I140" s="3" t="s">
        <v>875</v>
      </c>
      <c r="J140" s="13" t="s">
        <v>1219</v>
      </c>
      <c r="K140" s="14" t="s">
        <v>1220</v>
      </c>
      <c r="L140" s="17">
        <f t="shared" si="11"/>
        <v>1.8981481481481488E-2</v>
      </c>
      <c r="M140">
        <f t="shared" si="12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1221</v>
      </c>
      <c r="H141" s="9" t="s">
        <v>86</v>
      </c>
      <c r="I141" s="3" t="s">
        <v>875</v>
      </c>
      <c r="J141" s="13" t="s">
        <v>1222</v>
      </c>
      <c r="K141" s="14" t="s">
        <v>1223</v>
      </c>
      <c r="L141" s="17">
        <f t="shared" si="11"/>
        <v>1.6597222222222208E-2</v>
      </c>
      <c r="M141">
        <f t="shared" si="12"/>
        <v>6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1224</v>
      </c>
      <c r="H142" s="9" t="s">
        <v>86</v>
      </c>
      <c r="I142" s="3" t="s">
        <v>875</v>
      </c>
      <c r="J142" s="13" t="s">
        <v>1225</v>
      </c>
      <c r="K142" s="14" t="s">
        <v>1226</v>
      </c>
      <c r="L142" s="17">
        <f t="shared" si="11"/>
        <v>2.8564814814814765E-2</v>
      </c>
      <c r="M142">
        <f t="shared" si="12"/>
        <v>12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1227</v>
      </c>
      <c r="H143" s="9" t="s">
        <v>86</v>
      </c>
      <c r="I143" s="3" t="s">
        <v>875</v>
      </c>
      <c r="J143" s="13" t="s">
        <v>1228</v>
      </c>
      <c r="K143" s="14" t="s">
        <v>1229</v>
      </c>
      <c r="L143" s="17">
        <f t="shared" si="11"/>
        <v>2.0497685185185133E-2</v>
      </c>
      <c r="M143">
        <f t="shared" si="12"/>
        <v>20</v>
      </c>
    </row>
    <row r="144" spans="1:13" x14ac:dyDescent="0.25">
      <c r="A144" s="11"/>
      <c r="B144" s="12"/>
      <c r="C144" s="9" t="s">
        <v>388</v>
      </c>
      <c r="D144" s="9" t="s">
        <v>389</v>
      </c>
      <c r="E144" s="9" t="s">
        <v>389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1230</v>
      </c>
      <c r="H145" s="9" t="s">
        <v>86</v>
      </c>
      <c r="I145" s="3" t="s">
        <v>875</v>
      </c>
      <c r="J145" s="13" t="s">
        <v>1231</v>
      </c>
      <c r="K145" s="14" t="s">
        <v>1232</v>
      </c>
      <c r="L145" s="17">
        <f t="shared" si="11"/>
        <v>2.0231481481481461E-2</v>
      </c>
      <c r="M145">
        <f t="shared" si="12"/>
        <v>12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1233</v>
      </c>
      <c r="H146" s="9" t="s">
        <v>86</v>
      </c>
      <c r="I146" s="3" t="s">
        <v>875</v>
      </c>
      <c r="J146" s="13" t="s">
        <v>1234</v>
      </c>
      <c r="K146" s="14" t="s">
        <v>1235</v>
      </c>
      <c r="L146" s="17">
        <f t="shared" si="11"/>
        <v>1.8263888888888968E-2</v>
      </c>
      <c r="M146">
        <f t="shared" si="12"/>
        <v>15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1236</v>
      </c>
      <c r="H147" s="9" t="s">
        <v>86</v>
      </c>
      <c r="I147" s="3" t="s">
        <v>875</v>
      </c>
      <c r="J147" s="13" t="s">
        <v>1237</v>
      </c>
      <c r="K147" s="14" t="s">
        <v>1238</v>
      </c>
      <c r="L147" s="17">
        <f t="shared" si="11"/>
        <v>2.589120370370368E-2</v>
      </c>
      <c r="M147">
        <f t="shared" si="12"/>
        <v>18</v>
      </c>
    </row>
    <row r="148" spans="1:13" x14ac:dyDescent="0.25">
      <c r="A148" s="11"/>
      <c r="B148" s="12"/>
      <c r="C148" s="9" t="s">
        <v>359</v>
      </c>
      <c r="D148" s="9" t="s">
        <v>360</v>
      </c>
      <c r="E148" s="9" t="s">
        <v>360</v>
      </c>
      <c r="F148" s="9" t="s">
        <v>15</v>
      </c>
      <c r="G148" s="9" t="s">
        <v>1239</v>
      </c>
      <c r="H148" s="9" t="s">
        <v>86</v>
      </c>
      <c r="I148" s="3" t="s">
        <v>875</v>
      </c>
      <c r="J148" s="13" t="s">
        <v>1240</v>
      </c>
      <c r="K148" s="14" t="s">
        <v>1241</v>
      </c>
      <c r="L148" s="17">
        <f t="shared" si="11"/>
        <v>1.6851851851851785E-2</v>
      </c>
      <c r="M148">
        <f t="shared" si="12"/>
        <v>8</v>
      </c>
    </row>
    <row r="149" spans="1:13" x14ac:dyDescent="0.25">
      <c r="A149" s="11"/>
      <c r="B149" s="12"/>
      <c r="C149" s="9" t="s">
        <v>170</v>
      </c>
      <c r="D149" s="9" t="s">
        <v>171</v>
      </c>
      <c r="E149" s="9" t="s">
        <v>172</v>
      </c>
      <c r="F149" s="9" t="s">
        <v>15</v>
      </c>
      <c r="G149" s="9" t="s">
        <v>1242</v>
      </c>
      <c r="H149" s="9" t="s">
        <v>365</v>
      </c>
      <c r="I149" s="3" t="s">
        <v>875</v>
      </c>
      <c r="J149" s="13" t="s">
        <v>1243</v>
      </c>
      <c r="K149" s="14" t="s">
        <v>1244</v>
      </c>
      <c r="L149" s="17">
        <f t="shared" si="11"/>
        <v>2.3483796296296294E-2</v>
      </c>
      <c r="M149">
        <f t="shared" si="12"/>
        <v>4</v>
      </c>
    </row>
    <row r="150" spans="1:13" x14ac:dyDescent="0.25">
      <c r="A150" s="11"/>
      <c r="B150" s="12"/>
      <c r="C150" s="9" t="s">
        <v>189</v>
      </c>
      <c r="D150" s="9" t="s">
        <v>190</v>
      </c>
      <c r="E150" s="9" t="s">
        <v>190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1245</v>
      </c>
      <c r="H151" s="9" t="s">
        <v>86</v>
      </c>
      <c r="I151" s="3" t="s">
        <v>875</v>
      </c>
      <c r="J151" s="13" t="s">
        <v>1246</v>
      </c>
      <c r="K151" s="14" t="s">
        <v>1247</v>
      </c>
      <c r="L151" s="17">
        <f t="shared" si="11"/>
        <v>2.4988425925925928E-2</v>
      </c>
      <c r="M151">
        <f t="shared" si="12"/>
        <v>6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1248</v>
      </c>
      <c r="H152" s="9" t="s">
        <v>86</v>
      </c>
      <c r="I152" s="3" t="s">
        <v>875</v>
      </c>
      <c r="J152" s="13" t="s">
        <v>1249</v>
      </c>
      <c r="K152" s="14" t="s">
        <v>1250</v>
      </c>
      <c r="L152" s="17">
        <f t="shared" si="11"/>
        <v>1.8865740740740711E-2</v>
      </c>
      <c r="M152">
        <f t="shared" si="12"/>
        <v>10</v>
      </c>
    </row>
    <row r="153" spans="1:13" x14ac:dyDescent="0.25">
      <c r="A153" s="3" t="s">
        <v>836</v>
      </c>
      <c r="B153" s="9" t="s">
        <v>837</v>
      </c>
      <c r="C153" s="10" t="s">
        <v>12</v>
      </c>
      <c r="D153" s="5"/>
      <c r="E153" s="5"/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9" t="s">
        <v>1251</v>
      </c>
      <c r="D154" s="9" t="s">
        <v>1252</v>
      </c>
      <c r="E154" s="9" t="s">
        <v>1252</v>
      </c>
      <c r="F154" s="9" t="s">
        <v>840</v>
      </c>
      <c r="G154" s="9" t="s">
        <v>1253</v>
      </c>
      <c r="H154" s="9" t="s">
        <v>86</v>
      </c>
      <c r="I154" s="3" t="s">
        <v>875</v>
      </c>
      <c r="J154" s="13" t="s">
        <v>1254</v>
      </c>
      <c r="K154" s="14" t="s">
        <v>1255</v>
      </c>
      <c r="L154" s="17">
        <f t="shared" si="11"/>
        <v>2.3599537037036988E-2</v>
      </c>
      <c r="M154">
        <f t="shared" si="12"/>
        <v>17</v>
      </c>
    </row>
    <row r="155" spans="1:13" x14ac:dyDescent="0.25">
      <c r="A155" s="11"/>
      <c r="B155" s="12"/>
      <c r="C155" s="9" t="s">
        <v>838</v>
      </c>
      <c r="D155" s="9" t="s">
        <v>839</v>
      </c>
      <c r="E155" s="9" t="s">
        <v>839</v>
      </c>
      <c r="F155" s="9" t="s">
        <v>840</v>
      </c>
      <c r="G155" s="9" t="s">
        <v>1256</v>
      </c>
      <c r="H155" s="9" t="s">
        <v>86</v>
      </c>
      <c r="I155" s="3" t="s">
        <v>875</v>
      </c>
      <c r="J155" s="13" t="s">
        <v>1257</v>
      </c>
      <c r="K155" s="14" t="s">
        <v>1258</v>
      </c>
      <c r="L155" s="17">
        <f t="shared" si="11"/>
        <v>1.6944444444444484E-2</v>
      </c>
      <c r="M155">
        <f t="shared" si="12"/>
        <v>11</v>
      </c>
    </row>
    <row r="156" spans="1:13" x14ac:dyDescent="0.25">
      <c r="A156" s="3" t="s">
        <v>408</v>
      </c>
      <c r="B156" s="9" t="s">
        <v>409</v>
      </c>
      <c r="C156" s="10" t="s">
        <v>12</v>
      </c>
      <c r="D156" s="5"/>
      <c r="E156" s="5"/>
      <c r="F156" s="5"/>
      <c r="G156" s="5"/>
      <c r="H156" s="5"/>
      <c r="I156" s="6"/>
      <c r="J156" s="7"/>
      <c r="K156" s="8"/>
    </row>
    <row r="157" spans="1:13" x14ac:dyDescent="0.25">
      <c r="A157" s="11"/>
      <c r="B157" s="12"/>
      <c r="C157" s="9" t="s">
        <v>130</v>
      </c>
      <c r="D157" s="9" t="s">
        <v>131</v>
      </c>
      <c r="E157" s="9" t="s">
        <v>1259</v>
      </c>
      <c r="F157" s="9" t="s">
        <v>15</v>
      </c>
      <c r="G157" s="9" t="s">
        <v>1260</v>
      </c>
      <c r="H157" s="9" t="s">
        <v>86</v>
      </c>
      <c r="I157" s="3" t="s">
        <v>875</v>
      </c>
      <c r="J157" s="13" t="s">
        <v>1261</v>
      </c>
      <c r="K157" s="14" t="s">
        <v>1262</v>
      </c>
      <c r="L157" s="17">
        <f t="shared" si="11"/>
        <v>3.718750000000004E-2</v>
      </c>
      <c r="M157">
        <f t="shared" si="12"/>
        <v>12</v>
      </c>
    </row>
    <row r="158" spans="1:13" x14ac:dyDescent="0.25">
      <c r="A158" s="11"/>
      <c r="B158" s="12"/>
      <c r="C158" s="9" t="s">
        <v>410</v>
      </c>
      <c r="D158" s="9" t="s">
        <v>411</v>
      </c>
      <c r="E158" s="9" t="s">
        <v>412</v>
      </c>
      <c r="F158" s="9" t="s">
        <v>15</v>
      </c>
      <c r="G158" s="9" t="s">
        <v>1263</v>
      </c>
      <c r="H158" s="9" t="s">
        <v>86</v>
      </c>
      <c r="I158" s="3" t="s">
        <v>875</v>
      </c>
      <c r="J158" s="13" t="s">
        <v>1264</v>
      </c>
      <c r="K158" s="14" t="s">
        <v>1265</v>
      </c>
      <c r="L158" s="17">
        <f t="shared" si="11"/>
        <v>1.9791666666666652E-2</v>
      </c>
      <c r="M158">
        <f t="shared" si="12"/>
        <v>8</v>
      </c>
    </row>
    <row r="159" spans="1:13" x14ac:dyDescent="0.25">
      <c r="A159" s="11"/>
      <c r="B159" s="12"/>
      <c r="C159" s="9" t="s">
        <v>1266</v>
      </c>
      <c r="D159" s="9" t="s">
        <v>1267</v>
      </c>
      <c r="E159" s="9" t="s">
        <v>1268</v>
      </c>
      <c r="F159" s="9" t="s">
        <v>15</v>
      </c>
      <c r="G159" s="9" t="s">
        <v>1269</v>
      </c>
      <c r="H159" s="9" t="s">
        <v>86</v>
      </c>
      <c r="I159" s="3" t="s">
        <v>875</v>
      </c>
      <c r="J159" s="13" t="s">
        <v>1270</v>
      </c>
      <c r="K159" s="14" t="s">
        <v>1271</v>
      </c>
      <c r="L159" s="17">
        <f t="shared" si="11"/>
        <v>1.7754629629629592E-2</v>
      </c>
      <c r="M159">
        <f t="shared" si="12"/>
        <v>7</v>
      </c>
    </row>
    <row r="160" spans="1:13" x14ac:dyDescent="0.25">
      <c r="A160" s="3" t="s">
        <v>440</v>
      </c>
      <c r="B160" s="3" t="s">
        <v>441</v>
      </c>
      <c r="C160" s="3" t="s">
        <v>442</v>
      </c>
      <c r="D160" s="3" t="s">
        <v>443</v>
      </c>
      <c r="E160" s="3" t="s">
        <v>444</v>
      </c>
      <c r="F160" s="3" t="s">
        <v>15</v>
      </c>
      <c r="G160" s="3" t="s">
        <v>1272</v>
      </c>
      <c r="H160" s="3" t="s">
        <v>24</v>
      </c>
      <c r="I160" s="3" t="s">
        <v>875</v>
      </c>
      <c r="J160" s="15" t="s">
        <v>211</v>
      </c>
      <c r="K160" s="16" t="s">
        <v>1273</v>
      </c>
      <c r="L160" s="17">
        <f t="shared" si="11"/>
        <v>2.9409722222222212E-2</v>
      </c>
      <c r="M160">
        <f t="shared" si="12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topLeftCell="L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2036</v>
      </c>
      <c r="M1" t="s">
        <v>2033</v>
      </c>
      <c r="O1" t="s">
        <v>2034</v>
      </c>
      <c r="P1" t="s">
        <v>2035</v>
      </c>
      <c r="Q1" t="s">
        <v>2037</v>
      </c>
      <c r="R1" s="26" t="s">
        <v>2038</v>
      </c>
      <c r="S1" t="s">
        <v>2039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5.541666666666667</v>
      </c>
      <c r="R2" s="18">
        <f>AVERAGEIF(M:M,O2,L:L)</f>
        <v>1.396990740740741E-2</v>
      </c>
      <c r="S2" s="17">
        <f>AVERAGEIF($R$2:$R$25, "&lt;&gt; 0")</f>
        <v>2.0975549318865295E-2</v>
      </c>
    </row>
    <row r="3" spans="1:19" x14ac:dyDescent="0.25">
      <c r="A3" s="3" t="s">
        <v>380</v>
      </c>
      <c r="B3" s="9" t="s">
        <v>381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5.541666666666667</v>
      </c>
      <c r="R3" s="18">
        <f t="shared" ref="R3:R25" si="1">AVERAGEIF(M:M,O3,L:L)</f>
        <v>1.3564814814814814E-2</v>
      </c>
      <c r="S3" s="17">
        <f t="shared" ref="S3:S25" si="2">AVERAGEIF($R$2:$R$25, "&lt;&gt; 0")</f>
        <v>2.0975549318865295E-2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9" t="s">
        <v>1274</v>
      </c>
      <c r="H4" s="9" t="s">
        <v>24</v>
      </c>
      <c r="I4" s="3" t="s">
        <v>1275</v>
      </c>
      <c r="J4" s="13" t="s">
        <v>1276</v>
      </c>
      <c r="K4" s="14" t="s">
        <v>1277</v>
      </c>
      <c r="L4" s="17">
        <f t="shared" ref="L4:L64" si="3">K4-J4</f>
        <v>1.4884259259259291E-2</v>
      </c>
      <c r="M4">
        <f t="shared" ref="M4:M64" si="4">HOUR(J4)</f>
        <v>13</v>
      </c>
      <c r="O4">
        <v>2</v>
      </c>
      <c r="P4">
        <f>COUNTIF(M:M,"2")</f>
        <v>1</v>
      </c>
      <c r="Q4">
        <f t="shared" si="0"/>
        <v>5.541666666666667</v>
      </c>
      <c r="R4" s="18">
        <f t="shared" si="1"/>
        <v>1.3622685185185182E-2</v>
      </c>
      <c r="S4" s="17">
        <f t="shared" si="2"/>
        <v>2.0975549318865295E-2</v>
      </c>
    </row>
    <row r="5" spans="1:19" x14ac:dyDescent="0.25">
      <c r="A5" s="11"/>
      <c r="B5" s="12"/>
      <c r="C5" s="9" t="s">
        <v>33</v>
      </c>
      <c r="D5" s="9" t="s">
        <v>34</v>
      </c>
      <c r="E5" s="9" t="s">
        <v>34</v>
      </c>
      <c r="F5" s="9" t="s">
        <v>15</v>
      </c>
      <c r="G5" s="9" t="s">
        <v>1278</v>
      </c>
      <c r="H5" s="9" t="s">
        <v>24</v>
      </c>
      <c r="I5" s="3" t="s">
        <v>1275</v>
      </c>
      <c r="J5" s="13" t="s">
        <v>1279</v>
      </c>
      <c r="K5" s="14" t="s">
        <v>1280</v>
      </c>
      <c r="L5" s="17">
        <f t="shared" si="3"/>
        <v>2.1203703703703725E-2</v>
      </c>
      <c r="M5">
        <f t="shared" si="4"/>
        <v>15</v>
      </c>
      <c r="O5">
        <v>3</v>
      </c>
      <c r="P5">
        <f>COUNTIF(M:M,"3")</f>
        <v>6</v>
      </c>
      <c r="Q5">
        <f t="shared" si="0"/>
        <v>5.541666666666667</v>
      </c>
      <c r="R5" s="18">
        <f t="shared" si="1"/>
        <v>1.616512345679012E-2</v>
      </c>
      <c r="S5" s="17">
        <f t="shared" si="2"/>
        <v>2.0975549318865295E-2</v>
      </c>
    </row>
    <row r="6" spans="1:19" x14ac:dyDescent="0.25">
      <c r="A6" s="11"/>
      <c r="B6" s="12"/>
      <c r="C6" s="9" t="s">
        <v>57</v>
      </c>
      <c r="D6" s="9" t="s">
        <v>58</v>
      </c>
      <c r="E6" s="9" t="s">
        <v>58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10</v>
      </c>
      <c r="Q6">
        <f t="shared" si="0"/>
        <v>5.541666666666667</v>
      </c>
      <c r="R6" s="18">
        <f t="shared" si="1"/>
        <v>1.9684027777777779E-2</v>
      </c>
      <c r="S6" s="17">
        <f t="shared" si="2"/>
        <v>2.0975549318865295E-2</v>
      </c>
    </row>
    <row r="7" spans="1:19" x14ac:dyDescent="0.25">
      <c r="A7" s="11"/>
      <c r="B7" s="12"/>
      <c r="C7" s="12"/>
      <c r="D7" s="12"/>
      <c r="E7" s="12"/>
      <c r="F7" s="12"/>
      <c r="G7" s="9" t="s">
        <v>1281</v>
      </c>
      <c r="H7" s="9" t="s">
        <v>24</v>
      </c>
      <c r="I7" s="3" t="s">
        <v>1275</v>
      </c>
      <c r="J7" s="13" t="s">
        <v>1282</v>
      </c>
      <c r="K7" s="14" t="s">
        <v>1283</v>
      </c>
      <c r="L7" s="17">
        <f t="shared" si="3"/>
        <v>2.0393518518518533E-2</v>
      </c>
      <c r="M7">
        <f t="shared" si="4"/>
        <v>3</v>
      </c>
      <c r="O7">
        <v>5</v>
      </c>
      <c r="P7">
        <f>COUNTIF(M:M,"5")</f>
        <v>8</v>
      </c>
      <c r="Q7">
        <f t="shared" si="0"/>
        <v>5.541666666666667</v>
      </c>
      <c r="R7" s="18">
        <f t="shared" si="1"/>
        <v>1.997685185185186E-2</v>
      </c>
      <c r="S7" s="17">
        <f t="shared" si="2"/>
        <v>2.0975549318865295E-2</v>
      </c>
    </row>
    <row r="8" spans="1:19" x14ac:dyDescent="0.25">
      <c r="A8" s="11"/>
      <c r="B8" s="12"/>
      <c r="C8" s="12"/>
      <c r="D8" s="12"/>
      <c r="E8" s="12"/>
      <c r="F8" s="12"/>
      <c r="G8" s="9" t="s">
        <v>1284</v>
      </c>
      <c r="H8" s="9" t="s">
        <v>24</v>
      </c>
      <c r="I8" s="3" t="s">
        <v>1275</v>
      </c>
      <c r="J8" s="13" t="s">
        <v>1285</v>
      </c>
      <c r="K8" s="14" t="s">
        <v>1286</v>
      </c>
      <c r="L8" s="17">
        <f t="shared" si="3"/>
        <v>2.3449074074074067E-2</v>
      </c>
      <c r="M8">
        <f t="shared" si="4"/>
        <v>4</v>
      </c>
      <c r="O8">
        <v>6</v>
      </c>
      <c r="P8">
        <f>COUNTIF(M:M,"6")</f>
        <v>7</v>
      </c>
      <c r="Q8">
        <f t="shared" si="0"/>
        <v>5.541666666666667</v>
      </c>
      <c r="R8" s="18">
        <f t="shared" si="1"/>
        <v>2.1810515873015881E-2</v>
      </c>
      <c r="S8" s="17">
        <f t="shared" si="2"/>
        <v>2.0975549318865295E-2</v>
      </c>
    </row>
    <row r="9" spans="1:19" x14ac:dyDescent="0.25">
      <c r="A9" s="11"/>
      <c r="B9" s="12"/>
      <c r="C9" s="12"/>
      <c r="D9" s="12"/>
      <c r="E9" s="12"/>
      <c r="F9" s="12"/>
      <c r="G9" s="9" t="s">
        <v>1287</v>
      </c>
      <c r="H9" s="9" t="s">
        <v>24</v>
      </c>
      <c r="I9" s="3" t="s">
        <v>1275</v>
      </c>
      <c r="J9" s="13" t="s">
        <v>1288</v>
      </c>
      <c r="K9" s="14" t="s">
        <v>1289</v>
      </c>
      <c r="L9" s="17">
        <f t="shared" si="3"/>
        <v>1.2453703703703689E-2</v>
      </c>
      <c r="M9">
        <f t="shared" si="4"/>
        <v>21</v>
      </c>
      <c r="O9">
        <v>7</v>
      </c>
      <c r="P9">
        <f>COUNTIF(M:M,"7")</f>
        <v>13</v>
      </c>
      <c r="Q9">
        <f t="shared" si="0"/>
        <v>5.541666666666667</v>
      </c>
      <c r="R9" s="18">
        <f t="shared" si="1"/>
        <v>1.7561431623931621E-2</v>
      </c>
      <c r="S9" s="17">
        <f t="shared" si="2"/>
        <v>2.0975549318865295E-2</v>
      </c>
    </row>
    <row r="10" spans="1:19" x14ac:dyDescent="0.25">
      <c r="A10" s="11"/>
      <c r="B10" s="12"/>
      <c r="C10" s="9" t="s">
        <v>170</v>
      </c>
      <c r="D10" s="9" t="s">
        <v>171</v>
      </c>
      <c r="E10" s="10" t="s">
        <v>12</v>
      </c>
      <c r="F10" s="5"/>
      <c r="G10" s="5"/>
      <c r="H10" s="5"/>
      <c r="I10" s="6"/>
      <c r="J10" s="7"/>
      <c r="K10" s="8"/>
      <c r="O10">
        <v>8</v>
      </c>
      <c r="P10">
        <f>COUNTIF(M:M,"8")</f>
        <v>7</v>
      </c>
      <c r="Q10">
        <f t="shared" si="0"/>
        <v>5.541666666666667</v>
      </c>
      <c r="R10" s="18">
        <f t="shared" si="1"/>
        <v>1.9001322751322752E-2</v>
      </c>
      <c r="S10" s="17">
        <f t="shared" si="2"/>
        <v>2.0975549318865295E-2</v>
      </c>
    </row>
    <row r="11" spans="1:19" x14ac:dyDescent="0.25">
      <c r="A11" s="11"/>
      <c r="B11" s="12"/>
      <c r="C11" s="12"/>
      <c r="D11" s="12"/>
      <c r="E11" s="9" t="s">
        <v>172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10</v>
      </c>
      <c r="Q11">
        <f t="shared" si="0"/>
        <v>5.541666666666667</v>
      </c>
      <c r="R11" s="18">
        <f t="shared" si="1"/>
        <v>2.1680555555555547E-2</v>
      </c>
      <c r="S11" s="17">
        <f t="shared" si="2"/>
        <v>2.0975549318865295E-2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1290</v>
      </c>
      <c r="H12" s="9" t="s">
        <v>17</v>
      </c>
      <c r="I12" s="3" t="s">
        <v>1275</v>
      </c>
      <c r="J12" s="13" t="s">
        <v>1291</v>
      </c>
      <c r="K12" s="14" t="s">
        <v>1292</v>
      </c>
      <c r="L12" s="17">
        <f t="shared" si="3"/>
        <v>1.9062500000000038E-2</v>
      </c>
      <c r="M12">
        <f t="shared" si="4"/>
        <v>4</v>
      </c>
      <c r="O12">
        <v>10</v>
      </c>
      <c r="P12">
        <f>COUNTIF(M:M,"10")</f>
        <v>13</v>
      </c>
      <c r="Q12">
        <f t="shared" si="0"/>
        <v>5.541666666666667</v>
      </c>
      <c r="R12" s="18">
        <f t="shared" si="1"/>
        <v>2.367165242165243E-2</v>
      </c>
      <c r="S12" s="17">
        <f t="shared" si="2"/>
        <v>2.0975549318865295E-2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1293</v>
      </c>
      <c r="H13" s="9" t="s">
        <v>24</v>
      </c>
      <c r="I13" s="3" t="s">
        <v>1275</v>
      </c>
      <c r="J13" s="13" t="s">
        <v>1294</v>
      </c>
      <c r="K13" s="14" t="s">
        <v>1295</v>
      </c>
      <c r="L13" s="17">
        <f t="shared" si="3"/>
        <v>1.7824074074074048E-2</v>
      </c>
      <c r="M13">
        <f t="shared" si="4"/>
        <v>10</v>
      </c>
      <c r="O13">
        <v>11</v>
      </c>
      <c r="P13">
        <f>COUNTIF(M:M,"11")</f>
        <v>11</v>
      </c>
      <c r="Q13">
        <f t="shared" si="0"/>
        <v>5.541666666666667</v>
      </c>
      <c r="R13" s="18">
        <f t="shared" si="1"/>
        <v>4.1084806397306391E-2</v>
      </c>
      <c r="S13" s="17">
        <f t="shared" si="2"/>
        <v>2.0975549318865295E-2</v>
      </c>
    </row>
    <row r="14" spans="1:19" x14ac:dyDescent="0.25">
      <c r="A14" s="11"/>
      <c r="B14" s="12"/>
      <c r="C14" s="12"/>
      <c r="D14" s="12"/>
      <c r="E14" s="9" t="s">
        <v>171</v>
      </c>
      <c r="F14" s="9" t="s">
        <v>15</v>
      </c>
      <c r="G14" s="9" t="s">
        <v>1296</v>
      </c>
      <c r="H14" s="9" t="s">
        <v>17</v>
      </c>
      <c r="I14" s="3" t="s">
        <v>1275</v>
      </c>
      <c r="J14" s="13" t="s">
        <v>1297</v>
      </c>
      <c r="K14" s="14" t="s">
        <v>1298</v>
      </c>
      <c r="L14" s="17">
        <f t="shared" si="3"/>
        <v>2.6666666666666672E-2</v>
      </c>
      <c r="M14">
        <f t="shared" si="4"/>
        <v>9</v>
      </c>
      <c r="O14">
        <v>12</v>
      </c>
      <c r="P14">
        <f>COUNTIF(M:M,"12")</f>
        <v>7</v>
      </c>
      <c r="Q14">
        <f t="shared" si="0"/>
        <v>5.541666666666667</v>
      </c>
      <c r="R14" s="18">
        <f t="shared" si="1"/>
        <v>5.1028439153439145E-2</v>
      </c>
      <c r="S14" s="17">
        <f t="shared" si="2"/>
        <v>2.0975549318865295E-2</v>
      </c>
    </row>
    <row r="15" spans="1:19" x14ac:dyDescent="0.25">
      <c r="A15" s="3" t="s">
        <v>10</v>
      </c>
      <c r="B15" s="9" t="s">
        <v>11</v>
      </c>
      <c r="C15" s="10" t="s">
        <v>12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10</v>
      </c>
      <c r="Q15">
        <f t="shared" si="0"/>
        <v>5.541666666666667</v>
      </c>
      <c r="R15" s="18">
        <f t="shared" si="1"/>
        <v>3.0902777777777758E-2</v>
      </c>
      <c r="S15" s="17">
        <f t="shared" si="2"/>
        <v>2.0975549318865295E-2</v>
      </c>
    </row>
    <row r="16" spans="1:19" x14ac:dyDescent="0.25">
      <c r="A16" s="11"/>
      <c r="B16" s="12"/>
      <c r="C16" s="9" t="s">
        <v>13</v>
      </c>
      <c r="D16" s="9" t="s">
        <v>14</v>
      </c>
      <c r="E16" s="9" t="s">
        <v>14</v>
      </c>
      <c r="F16" s="9" t="s">
        <v>15</v>
      </c>
      <c r="G16" s="9" t="s">
        <v>1299</v>
      </c>
      <c r="H16" s="9" t="s">
        <v>17</v>
      </c>
      <c r="I16" s="3" t="s">
        <v>1275</v>
      </c>
      <c r="J16" s="13" t="s">
        <v>1300</v>
      </c>
      <c r="K16" s="14" t="s">
        <v>1301</v>
      </c>
      <c r="L16" s="17">
        <f t="shared" si="3"/>
        <v>2.2013888888888833E-2</v>
      </c>
      <c r="M16">
        <f t="shared" si="4"/>
        <v>7</v>
      </c>
      <c r="O16">
        <v>14</v>
      </c>
      <c r="P16">
        <f>COUNTIF(M:M,"14")</f>
        <v>4</v>
      </c>
      <c r="Q16">
        <f t="shared" si="0"/>
        <v>5.541666666666667</v>
      </c>
      <c r="R16" s="18">
        <f t="shared" si="1"/>
        <v>2.4861111111111195E-2</v>
      </c>
      <c r="S16" s="17">
        <f t="shared" si="2"/>
        <v>2.0975549318865295E-2</v>
      </c>
    </row>
    <row r="17" spans="1:19" x14ac:dyDescent="0.25">
      <c r="A17" s="11"/>
      <c r="B17" s="12"/>
      <c r="C17" s="9" t="s">
        <v>21</v>
      </c>
      <c r="D17" s="9" t="s">
        <v>22</v>
      </c>
      <c r="E17" s="9" t="s">
        <v>22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4</v>
      </c>
      <c r="Q17">
        <f t="shared" si="0"/>
        <v>5.541666666666667</v>
      </c>
      <c r="R17" s="18">
        <f t="shared" si="1"/>
        <v>1.9751157407407433E-2</v>
      </c>
      <c r="S17" s="17">
        <f t="shared" si="2"/>
        <v>2.0975549318865295E-2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1302</v>
      </c>
      <c r="H18" s="9" t="s">
        <v>24</v>
      </c>
      <c r="I18" s="3" t="s">
        <v>1275</v>
      </c>
      <c r="J18" s="13" t="s">
        <v>1303</v>
      </c>
      <c r="K18" s="14" t="s">
        <v>1304</v>
      </c>
      <c r="L18" s="17">
        <f t="shared" si="3"/>
        <v>1.7986111111111092E-2</v>
      </c>
      <c r="M18">
        <f t="shared" si="4"/>
        <v>9</v>
      </c>
      <c r="O18">
        <v>16</v>
      </c>
      <c r="P18">
        <f>COUNTIF(M:M,"16")</f>
        <v>2</v>
      </c>
      <c r="Q18">
        <f t="shared" si="0"/>
        <v>5.541666666666667</v>
      </c>
      <c r="R18" s="18">
        <f t="shared" si="1"/>
        <v>1.8582175925925981E-2</v>
      </c>
      <c r="S18" s="17">
        <f t="shared" si="2"/>
        <v>2.0975549318865295E-2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1305</v>
      </c>
      <c r="H19" s="9" t="s">
        <v>24</v>
      </c>
      <c r="I19" s="3" t="s">
        <v>1275</v>
      </c>
      <c r="J19" s="13" t="s">
        <v>1306</v>
      </c>
      <c r="K19" s="14" t="s">
        <v>1307</v>
      </c>
      <c r="L19" s="17">
        <f t="shared" si="3"/>
        <v>1.966435185185178E-2</v>
      </c>
      <c r="M19">
        <f t="shared" si="4"/>
        <v>13</v>
      </c>
      <c r="O19">
        <v>17</v>
      </c>
      <c r="P19">
        <f>COUNTIF(M:M,"17")</f>
        <v>5</v>
      </c>
      <c r="Q19">
        <f t="shared" si="0"/>
        <v>5.541666666666667</v>
      </c>
      <c r="R19" s="18">
        <f t="shared" si="1"/>
        <v>2.7967592592592582E-2</v>
      </c>
      <c r="S19" s="17">
        <f t="shared" si="2"/>
        <v>2.0975549318865295E-2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1308</v>
      </c>
      <c r="H20" s="9" t="s">
        <v>24</v>
      </c>
      <c r="I20" s="3" t="s">
        <v>1275</v>
      </c>
      <c r="J20" s="13" t="s">
        <v>1309</v>
      </c>
      <c r="K20" s="14" t="s">
        <v>1310</v>
      </c>
      <c r="L20" s="17">
        <f t="shared" si="3"/>
        <v>2.0925925925926014E-2</v>
      </c>
      <c r="M20">
        <f t="shared" si="4"/>
        <v>15</v>
      </c>
      <c r="O20">
        <v>18</v>
      </c>
      <c r="P20">
        <f>COUNTIF(M:M,"18")</f>
        <v>3</v>
      </c>
      <c r="Q20">
        <f t="shared" si="0"/>
        <v>5.541666666666667</v>
      </c>
      <c r="R20" s="18">
        <f t="shared" si="1"/>
        <v>1.7172067901234638E-2</v>
      </c>
      <c r="S20" s="17">
        <f t="shared" si="2"/>
        <v>2.0975549318865295E-2</v>
      </c>
    </row>
    <row r="21" spans="1:19" x14ac:dyDescent="0.25">
      <c r="A21" s="11"/>
      <c r="B21" s="12"/>
      <c r="C21" s="9" t="s">
        <v>33</v>
      </c>
      <c r="D21" s="9" t="s">
        <v>34</v>
      </c>
      <c r="E21" s="9" t="s">
        <v>34</v>
      </c>
      <c r="F21" s="9" t="s">
        <v>15</v>
      </c>
      <c r="G21" s="9" t="s">
        <v>1311</v>
      </c>
      <c r="H21" s="9" t="s">
        <v>24</v>
      </c>
      <c r="I21" s="3" t="s">
        <v>1275</v>
      </c>
      <c r="J21" s="13" t="s">
        <v>1312</v>
      </c>
      <c r="K21" s="14" t="s">
        <v>1313</v>
      </c>
      <c r="L21" s="17">
        <f t="shared" si="3"/>
        <v>2.2881944444444469E-2</v>
      </c>
      <c r="M21">
        <f t="shared" si="4"/>
        <v>13</v>
      </c>
      <c r="O21">
        <v>19</v>
      </c>
      <c r="P21">
        <f>COUNTIF(M:M,"19")</f>
        <v>3</v>
      </c>
      <c r="Q21">
        <f t="shared" si="0"/>
        <v>5.541666666666667</v>
      </c>
      <c r="R21" s="18">
        <f t="shared" si="1"/>
        <v>1.7812500000000009E-2</v>
      </c>
      <c r="S21" s="17">
        <f t="shared" si="2"/>
        <v>2.0975549318865295E-2</v>
      </c>
    </row>
    <row r="22" spans="1:19" x14ac:dyDescent="0.25">
      <c r="A22" s="11"/>
      <c r="B22" s="12"/>
      <c r="C22" s="9" t="s">
        <v>334</v>
      </c>
      <c r="D22" s="9" t="s">
        <v>335</v>
      </c>
      <c r="E22" s="9" t="s">
        <v>335</v>
      </c>
      <c r="F22" s="9" t="s">
        <v>15</v>
      </c>
      <c r="G22" s="9" t="s">
        <v>1314</v>
      </c>
      <c r="H22" s="9" t="s">
        <v>24</v>
      </c>
      <c r="I22" s="3" t="s">
        <v>1275</v>
      </c>
      <c r="J22" s="13" t="s">
        <v>1315</v>
      </c>
      <c r="K22" s="14" t="s">
        <v>1316</v>
      </c>
      <c r="L22" s="17">
        <f t="shared" si="3"/>
        <v>1.4212962962963038E-2</v>
      </c>
      <c r="M22">
        <f t="shared" si="4"/>
        <v>14</v>
      </c>
      <c r="O22">
        <v>20</v>
      </c>
      <c r="P22">
        <f>COUNTIF(M:M,"20")</f>
        <v>2</v>
      </c>
      <c r="Q22">
        <f t="shared" si="0"/>
        <v>5.541666666666667</v>
      </c>
      <c r="R22" s="18">
        <f t="shared" si="1"/>
        <v>1.4120370370370283E-2</v>
      </c>
      <c r="S22" s="17">
        <f t="shared" si="2"/>
        <v>2.0975549318865295E-2</v>
      </c>
    </row>
    <row r="23" spans="1:19" x14ac:dyDescent="0.25">
      <c r="A23" s="11"/>
      <c r="B23" s="12"/>
      <c r="C23" s="9" t="s">
        <v>38</v>
      </c>
      <c r="D23" s="9" t="s">
        <v>39</v>
      </c>
      <c r="E23" s="9" t="s">
        <v>39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5.541666666666667</v>
      </c>
      <c r="R23" s="18">
        <f t="shared" si="1"/>
        <v>1.2453703703703689E-2</v>
      </c>
      <c r="S23" s="17">
        <f t="shared" si="2"/>
        <v>2.0975549318865295E-2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1317</v>
      </c>
      <c r="H24" s="9" t="s">
        <v>24</v>
      </c>
      <c r="I24" s="3" t="s">
        <v>1275</v>
      </c>
      <c r="J24" s="13" t="s">
        <v>1318</v>
      </c>
      <c r="K24" s="14" t="s">
        <v>1319</v>
      </c>
      <c r="L24" s="17">
        <f t="shared" si="3"/>
        <v>1.1620370370370371E-2</v>
      </c>
      <c r="M24">
        <f t="shared" si="4"/>
        <v>1</v>
      </c>
      <c r="O24">
        <v>22</v>
      </c>
      <c r="P24">
        <f>COUNTIF(M:M,"22")</f>
        <v>2</v>
      </c>
      <c r="Q24">
        <f t="shared" si="0"/>
        <v>5.541666666666667</v>
      </c>
      <c r="R24" s="18">
        <f t="shared" si="1"/>
        <v>1.2812500000000004E-2</v>
      </c>
      <c r="S24" s="17">
        <f t="shared" si="2"/>
        <v>2.0975549318865295E-2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1320</v>
      </c>
      <c r="H25" s="9" t="s">
        <v>24</v>
      </c>
      <c r="I25" s="3" t="s">
        <v>1275</v>
      </c>
      <c r="J25" s="13" t="s">
        <v>1321</v>
      </c>
      <c r="K25" s="14" t="s">
        <v>1322</v>
      </c>
      <c r="L25" s="17">
        <f t="shared" si="3"/>
        <v>1.2245370370370379E-2</v>
      </c>
      <c r="M25">
        <f t="shared" si="4"/>
        <v>7</v>
      </c>
      <c r="O25">
        <v>23</v>
      </c>
      <c r="P25">
        <f>COUNTIF(M:M,"23")</f>
        <v>1</v>
      </c>
      <c r="Q25">
        <f t="shared" si="0"/>
        <v>5.541666666666667</v>
      </c>
      <c r="R25" s="18">
        <f t="shared" si="1"/>
        <v>1.4155092592592622E-2</v>
      </c>
      <c r="S25" s="17">
        <f t="shared" si="2"/>
        <v>2.0975549318865295E-2</v>
      </c>
    </row>
    <row r="26" spans="1:19" x14ac:dyDescent="0.25">
      <c r="A26" s="11"/>
      <c r="B26" s="12"/>
      <c r="C26" s="9" t="s">
        <v>170</v>
      </c>
      <c r="D26" s="9" t="s">
        <v>171</v>
      </c>
      <c r="E26" s="9" t="s">
        <v>172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1323</v>
      </c>
      <c r="H27" s="9" t="s">
        <v>17</v>
      </c>
      <c r="I27" s="3" t="s">
        <v>1275</v>
      </c>
      <c r="J27" s="13" t="s">
        <v>1324</v>
      </c>
      <c r="K27" s="14" t="s">
        <v>1325</v>
      </c>
      <c r="L27" s="17">
        <f t="shared" si="3"/>
        <v>1.6192129629629654E-2</v>
      </c>
      <c r="M27">
        <f t="shared" si="4"/>
        <v>5</v>
      </c>
    </row>
    <row r="28" spans="1:19" x14ac:dyDescent="0.25">
      <c r="A28" s="11"/>
      <c r="B28" s="12"/>
      <c r="C28" s="12"/>
      <c r="D28" s="12"/>
      <c r="E28" s="12"/>
      <c r="F28" s="12"/>
      <c r="G28" s="9" t="s">
        <v>1326</v>
      </c>
      <c r="H28" s="9" t="s">
        <v>24</v>
      </c>
      <c r="I28" s="3" t="s">
        <v>1275</v>
      </c>
      <c r="J28" s="13" t="s">
        <v>1327</v>
      </c>
      <c r="K28" s="14" t="s">
        <v>1328</v>
      </c>
      <c r="L28" s="17">
        <f t="shared" si="3"/>
        <v>4.1874999999999885E-2</v>
      </c>
      <c r="M28">
        <f t="shared" si="4"/>
        <v>17</v>
      </c>
      <c r="O28" s="13" t="s">
        <v>1596</v>
      </c>
      <c r="P28" s="14" t="s">
        <v>1597</v>
      </c>
      <c r="Q28" s="17">
        <f t="shared" ref="Q28" si="5">P28-O28</f>
        <v>1.396990740740741E-2</v>
      </c>
      <c r="R28">
        <v>0</v>
      </c>
    </row>
    <row r="29" spans="1:19" x14ac:dyDescent="0.25">
      <c r="A29" s="11"/>
      <c r="B29" s="12"/>
      <c r="C29" s="9" t="s">
        <v>71</v>
      </c>
      <c r="D29" s="9" t="s">
        <v>72</v>
      </c>
      <c r="E29" s="9" t="s">
        <v>72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1329</v>
      </c>
      <c r="H30" s="9" t="s">
        <v>24</v>
      </c>
      <c r="I30" s="3" t="s">
        <v>1275</v>
      </c>
      <c r="J30" s="13" t="s">
        <v>1330</v>
      </c>
      <c r="K30" s="14" t="s">
        <v>1331</v>
      </c>
      <c r="L30" s="17">
        <f t="shared" si="3"/>
        <v>2.4340277777777808E-2</v>
      </c>
      <c r="M30">
        <f t="shared" si="4"/>
        <v>7</v>
      </c>
    </row>
    <row r="31" spans="1:19" x14ac:dyDescent="0.25">
      <c r="A31" s="11"/>
      <c r="B31" s="12"/>
      <c r="C31" s="12"/>
      <c r="D31" s="12"/>
      <c r="E31" s="12"/>
      <c r="F31" s="12"/>
      <c r="G31" s="9" t="s">
        <v>1332</v>
      </c>
      <c r="H31" s="9" t="s">
        <v>24</v>
      </c>
      <c r="I31" s="3" t="s">
        <v>1275</v>
      </c>
      <c r="J31" s="13" t="s">
        <v>1333</v>
      </c>
      <c r="K31" s="14" t="s">
        <v>1334</v>
      </c>
      <c r="L31" s="17">
        <f t="shared" si="3"/>
        <v>2.0185185185185195E-2</v>
      </c>
      <c r="M31">
        <f t="shared" si="4"/>
        <v>11</v>
      </c>
      <c r="O31" s="13" t="s">
        <v>1662</v>
      </c>
      <c r="P31" s="14" t="s">
        <v>1663</v>
      </c>
      <c r="Q31" s="17">
        <f t="shared" ref="Q31" si="6">P31-O31</f>
        <v>1.4155092592592622E-2</v>
      </c>
      <c r="R31">
        <f t="shared" ref="R31" si="7">HOUR(O31)</f>
        <v>23</v>
      </c>
    </row>
    <row r="32" spans="1:19" x14ac:dyDescent="0.25">
      <c r="A32" s="11"/>
      <c r="B32" s="12"/>
      <c r="C32" s="9" t="s">
        <v>1335</v>
      </c>
      <c r="D32" s="9" t="s">
        <v>1336</v>
      </c>
      <c r="E32" s="9" t="s">
        <v>1336</v>
      </c>
      <c r="F32" s="9" t="s">
        <v>15</v>
      </c>
      <c r="G32" s="9" t="s">
        <v>1337</v>
      </c>
      <c r="H32" s="9" t="s">
        <v>17</v>
      </c>
      <c r="I32" s="3" t="s">
        <v>1275</v>
      </c>
      <c r="J32" s="13" t="s">
        <v>1338</v>
      </c>
      <c r="K32" s="14" t="s">
        <v>1339</v>
      </c>
      <c r="L32" s="17">
        <f t="shared" si="3"/>
        <v>2.1493055555555529E-2</v>
      </c>
      <c r="M32">
        <f t="shared" si="4"/>
        <v>3</v>
      </c>
    </row>
    <row r="33" spans="1:13" x14ac:dyDescent="0.25">
      <c r="A33" s="11"/>
      <c r="B33" s="12"/>
      <c r="C33" s="9" t="s">
        <v>1340</v>
      </c>
      <c r="D33" s="9" t="s">
        <v>1341</v>
      </c>
      <c r="E33" s="9" t="s">
        <v>1341</v>
      </c>
      <c r="F33" s="9" t="s">
        <v>15</v>
      </c>
      <c r="G33" s="9" t="s">
        <v>1342</v>
      </c>
      <c r="H33" s="9" t="s">
        <v>24</v>
      </c>
      <c r="I33" s="3" t="s">
        <v>1275</v>
      </c>
      <c r="J33" s="13" t="s">
        <v>1343</v>
      </c>
      <c r="K33" s="14" t="s">
        <v>1344</v>
      </c>
      <c r="L33" s="17">
        <f t="shared" si="3"/>
        <v>1.7384259259259238E-2</v>
      </c>
      <c r="M33">
        <f t="shared" si="4"/>
        <v>13</v>
      </c>
    </row>
    <row r="34" spans="1:13" x14ac:dyDescent="0.25">
      <c r="A34" s="11"/>
      <c r="B34" s="12"/>
      <c r="C34" s="9" t="s">
        <v>949</v>
      </c>
      <c r="D34" s="9" t="s">
        <v>950</v>
      </c>
      <c r="E34" s="9" t="s">
        <v>950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1345</v>
      </c>
      <c r="H35" s="9" t="s">
        <v>17</v>
      </c>
      <c r="I35" s="3" t="s">
        <v>1275</v>
      </c>
      <c r="J35" s="13" t="s">
        <v>1346</v>
      </c>
      <c r="K35" s="14" t="s">
        <v>239</v>
      </c>
      <c r="L35" s="17">
        <f t="shared" si="3"/>
        <v>2.1412037037036979E-2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1347</v>
      </c>
      <c r="H36" s="9" t="s">
        <v>17</v>
      </c>
      <c r="I36" s="3" t="s">
        <v>1275</v>
      </c>
      <c r="J36" s="13" t="s">
        <v>1348</v>
      </c>
      <c r="K36" s="14" t="s">
        <v>1349</v>
      </c>
      <c r="L36" s="17">
        <f t="shared" si="3"/>
        <v>2.9363425925925946E-2</v>
      </c>
      <c r="M36">
        <f t="shared" si="4"/>
        <v>10</v>
      </c>
    </row>
    <row r="37" spans="1:13" x14ac:dyDescent="0.25">
      <c r="A37" s="11"/>
      <c r="B37" s="12"/>
      <c r="C37" s="9" t="s">
        <v>76</v>
      </c>
      <c r="D37" s="9" t="s">
        <v>77</v>
      </c>
      <c r="E37" s="9" t="s">
        <v>77</v>
      </c>
      <c r="F37" s="9" t="s">
        <v>15</v>
      </c>
      <c r="G37" s="9" t="s">
        <v>1350</v>
      </c>
      <c r="H37" s="9" t="s">
        <v>24</v>
      </c>
      <c r="I37" s="3" t="s">
        <v>1275</v>
      </c>
      <c r="J37" s="13" t="s">
        <v>1351</v>
      </c>
      <c r="K37" s="14" t="s">
        <v>1352</v>
      </c>
      <c r="L37" s="17">
        <f t="shared" si="3"/>
        <v>1.6574074074074074E-2</v>
      </c>
      <c r="M37">
        <f t="shared" si="4"/>
        <v>11</v>
      </c>
    </row>
    <row r="38" spans="1:13" x14ac:dyDescent="0.25">
      <c r="A38" s="3" t="s">
        <v>81</v>
      </c>
      <c r="B38" s="9" t="s">
        <v>82</v>
      </c>
      <c r="C38" s="10" t="s">
        <v>12</v>
      </c>
      <c r="D38" s="5"/>
      <c r="E38" s="5"/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9" t="s">
        <v>199</v>
      </c>
      <c r="D39" s="9" t="s">
        <v>200</v>
      </c>
      <c r="E39" s="9" t="s">
        <v>496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1353</v>
      </c>
      <c r="H40" s="9" t="s">
        <v>121</v>
      </c>
      <c r="I40" s="3" t="s">
        <v>1275</v>
      </c>
      <c r="J40" s="13" t="s">
        <v>1354</v>
      </c>
      <c r="K40" s="14" t="s">
        <v>1355</v>
      </c>
      <c r="L40" s="17">
        <f t="shared" si="3"/>
        <v>1.7083333333333339E-2</v>
      </c>
      <c r="M40">
        <f t="shared" si="4"/>
        <v>5</v>
      </c>
    </row>
    <row r="41" spans="1:13" x14ac:dyDescent="0.25">
      <c r="A41" s="11"/>
      <c r="B41" s="12"/>
      <c r="C41" s="12"/>
      <c r="D41" s="12"/>
      <c r="E41" s="12"/>
      <c r="F41" s="12"/>
      <c r="G41" s="9" t="s">
        <v>1356</v>
      </c>
      <c r="H41" s="9" t="s">
        <v>121</v>
      </c>
      <c r="I41" s="3" t="s">
        <v>1275</v>
      </c>
      <c r="J41" s="13" t="s">
        <v>1357</v>
      </c>
      <c r="K41" s="14" t="s">
        <v>1358</v>
      </c>
      <c r="L41" s="17">
        <f t="shared" si="3"/>
        <v>2.206018518518521E-2</v>
      </c>
      <c r="M41">
        <f t="shared" si="4"/>
        <v>8</v>
      </c>
    </row>
    <row r="42" spans="1:13" x14ac:dyDescent="0.25">
      <c r="A42" s="11"/>
      <c r="B42" s="12"/>
      <c r="C42" s="12"/>
      <c r="D42" s="12"/>
      <c r="E42" s="12"/>
      <c r="F42" s="12"/>
      <c r="G42" s="9" t="s">
        <v>1359</v>
      </c>
      <c r="H42" s="9" t="s">
        <v>121</v>
      </c>
      <c r="I42" s="3" t="s">
        <v>1275</v>
      </c>
      <c r="J42" s="13" t="s">
        <v>1360</v>
      </c>
      <c r="K42" s="14" t="s">
        <v>1361</v>
      </c>
      <c r="L42" s="17">
        <f t="shared" si="3"/>
        <v>1.4004629629629672E-2</v>
      </c>
      <c r="M42">
        <f t="shared" si="4"/>
        <v>17</v>
      </c>
    </row>
    <row r="43" spans="1:13" x14ac:dyDescent="0.25">
      <c r="A43" s="11"/>
      <c r="B43" s="12"/>
      <c r="C43" s="9" t="s">
        <v>83</v>
      </c>
      <c r="D43" s="9" t="s">
        <v>84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84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1362</v>
      </c>
      <c r="H45" s="9" t="s">
        <v>86</v>
      </c>
      <c r="I45" s="3" t="s">
        <v>1275</v>
      </c>
      <c r="J45" s="13" t="s">
        <v>1363</v>
      </c>
      <c r="K45" s="14" t="s">
        <v>1364</v>
      </c>
      <c r="L45" s="17">
        <f t="shared" si="3"/>
        <v>1.2696759259259255E-2</v>
      </c>
      <c r="M45">
        <f t="shared" si="4"/>
        <v>3</v>
      </c>
    </row>
    <row r="46" spans="1:13" x14ac:dyDescent="0.25">
      <c r="A46" s="11"/>
      <c r="B46" s="12"/>
      <c r="C46" s="12"/>
      <c r="D46" s="12"/>
      <c r="E46" s="12"/>
      <c r="F46" s="12"/>
      <c r="G46" s="9" t="s">
        <v>1365</v>
      </c>
      <c r="H46" s="9" t="s">
        <v>86</v>
      </c>
      <c r="I46" s="3" t="s">
        <v>1275</v>
      </c>
      <c r="J46" s="13" t="s">
        <v>1366</v>
      </c>
      <c r="K46" s="14" t="s">
        <v>1367</v>
      </c>
      <c r="L46" s="17">
        <f t="shared" si="3"/>
        <v>1.6365740740740736E-2</v>
      </c>
      <c r="M46">
        <f t="shared" si="4"/>
        <v>5</v>
      </c>
    </row>
    <row r="47" spans="1:13" x14ac:dyDescent="0.25">
      <c r="A47" s="11"/>
      <c r="B47" s="12"/>
      <c r="C47" s="12"/>
      <c r="D47" s="12"/>
      <c r="E47" s="12"/>
      <c r="F47" s="12"/>
      <c r="G47" s="9" t="s">
        <v>1368</v>
      </c>
      <c r="H47" s="9" t="s">
        <v>86</v>
      </c>
      <c r="I47" s="3" t="s">
        <v>1275</v>
      </c>
      <c r="J47" s="13" t="s">
        <v>1369</v>
      </c>
      <c r="K47" s="14" t="s">
        <v>1370</v>
      </c>
      <c r="L47" s="17">
        <f t="shared" si="3"/>
        <v>2.2962962962962963E-2</v>
      </c>
      <c r="M47">
        <f t="shared" si="4"/>
        <v>5</v>
      </c>
    </row>
    <row r="48" spans="1:13" x14ac:dyDescent="0.25">
      <c r="A48" s="11"/>
      <c r="B48" s="12"/>
      <c r="C48" s="12"/>
      <c r="D48" s="12"/>
      <c r="E48" s="12"/>
      <c r="F48" s="12"/>
      <c r="G48" s="9" t="s">
        <v>1371</v>
      </c>
      <c r="H48" s="9" t="s">
        <v>86</v>
      </c>
      <c r="I48" s="3" t="s">
        <v>1275</v>
      </c>
      <c r="J48" s="13" t="s">
        <v>1372</v>
      </c>
      <c r="K48" s="14" t="s">
        <v>1373</v>
      </c>
      <c r="L48" s="17">
        <f t="shared" si="3"/>
        <v>2.2731481481481519E-2</v>
      </c>
      <c r="M48">
        <f t="shared" si="4"/>
        <v>5</v>
      </c>
    </row>
    <row r="49" spans="1:13" x14ac:dyDescent="0.25">
      <c r="A49" s="11"/>
      <c r="B49" s="12"/>
      <c r="C49" s="12"/>
      <c r="D49" s="12"/>
      <c r="E49" s="12"/>
      <c r="F49" s="12"/>
      <c r="G49" s="9" t="s">
        <v>1374</v>
      </c>
      <c r="H49" s="9" t="s">
        <v>86</v>
      </c>
      <c r="I49" s="3" t="s">
        <v>1275</v>
      </c>
      <c r="J49" s="13" t="s">
        <v>1375</v>
      </c>
      <c r="K49" s="14" t="s">
        <v>1376</v>
      </c>
      <c r="L49" s="17">
        <f t="shared" si="3"/>
        <v>2.2858796296296335E-2</v>
      </c>
      <c r="M49">
        <f t="shared" si="4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1377</v>
      </c>
      <c r="H50" s="9" t="s">
        <v>86</v>
      </c>
      <c r="I50" s="3" t="s">
        <v>1275</v>
      </c>
      <c r="J50" s="13" t="s">
        <v>1378</v>
      </c>
      <c r="K50" s="14" t="s">
        <v>1379</v>
      </c>
      <c r="L50" s="17">
        <f t="shared" si="3"/>
        <v>2.7349537037037019E-2</v>
      </c>
      <c r="M50">
        <f t="shared" si="4"/>
        <v>9</v>
      </c>
    </row>
    <row r="51" spans="1:13" x14ac:dyDescent="0.25">
      <c r="A51" s="11"/>
      <c r="B51" s="12"/>
      <c r="C51" s="12"/>
      <c r="D51" s="12"/>
      <c r="E51" s="12"/>
      <c r="F51" s="12"/>
      <c r="G51" s="9" t="s">
        <v>1380</v>
      </c>
      <c r="H51" s="9" t="s">
        <v>86</v>
      </c>
      <c r="I51" s="3" t="s">
        <v>1275</v>
      </c>
      <c r="J51" s="13" t="s">
        <v>1381</v>
      </c>
      <c r="K51" s="14" t="s">
        <v>1382</v>
      </c>
      <c r="L51" s="17">
        <f t="shared" si="3"/>
        <v>1.590277777777771E-2</v>
      </c>
      <c r="M51">
        <f t="shared" si="4"/>
        <v>12</v>
      </c>
    </row>
    <row r="52" spans="1:13" x14ac:dyDescent="0.25">
      <c r="A52" s="11"/>
      <c r="B52" s="12"/>
      <c r="C52" s="12"/>
      <c r="D52" s="12"/>
      <c r="E52" s="9" t="s">
        <v>119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1383</v>
      </c>
      <c r="H53" s="9" t="s">
        <v>121</v>
      </c>
      <c r="I53" s="3" t="s">
        <v>1275</v>
      </c>
      <c r="J53" s="13" t="s">
        <v>1384</v>
      </c>
      <c r="K53" s="14" t="s">
        <v>1385</v>
      </c>
      <c r="L53" s="17">
        <f t="shared" si="3"/>
        <v>2.4849537037037017E-2</v>
      </c>
      <c r="M53">
        <f t="shared" si="4"/>
        <v>10</v>
      </c>
    </row>
    <row r="54" spans="1:13" x14ac:dyDescent="0.25">
      <c r="A54" s="11"/>
      <c r="B54" s="12"/>
      <c r="C54" s="12"/>
      <c r="D54" s="12"/>
      <c r="E54" s="12"/>
      <c r="F54" s="12"/>
      <c r="G54" s="9" t="s">
        <v>1386</v>
      </c>
      <c r="H54" s="9" t="s">
        <v>121</v>
      </c>
      <c r="I54" s="3" t="s">
        <v>1275</v>
      </c>
      <c r="J54" s="13" t="s">
        <v>1387</v>
      </c>
      <c r="K54" s="14" t="s">
        <v>1388</v>
      </c>
      <c r="L54" s="17">
        <f t="shared" si="3"/>
        <v>1.402777777777775E-2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12"/>
      <c r="F55" s="12"/>
      <c r="G55" s="9" t="s">
        <v>1389</v>
      </c>
      <c r="H55" s="9" t="s">
        <v>121</v>
      </c>
      <c r="I55" s="3" t="s">
        <v>1275</v>
      </c>
      <c r="J55" s="13" t="s">
        <v>1390</v>
      </c>
      <c r="K55" s="14" t="s">
        <v>1391</v>
      </c>
      <c r="L55" s="17">
        <f t="shared" si="3"/>
        <v>2.3958333333333304E-2</v>
      </c>
      <c r="M55">
        <f t="shared" si="4"/>
        <v>17</v>
      </c>
    </row>
    <row r="56" spans="1:13" x14ac:dyDescent="0.25">
      <c r="A56" s="11"/>
      <c r="B56" s="12"/>
      <c r="C56" s="12"/>
      <c r="D56" s="12"/>
      <c r="E56" s="12"/>
      <c r="F56" s="12"/>
      <c r="G56" s="9" t="s">
        <v>1392</v>
      </c>
      <c r="H56" s="9" t="s">
        <v>121</v>
      </c>
      <c r="I56" s="3" t="s">
        <v>1275</v>
      </c>
      <c r="J56" s="13" t="s">
        <v>1393</v>
      </c>
      <c r="K56" s="14" t="s">
        <v>1394</v>
      </c>
      <c r="L56" s="17">
        <f t="shared" si="3"/>
        <v>2.4166666666666781E-2</v>
      </c>
      <c r="M56">
        <f t="shared" si="4"/>
        <v>17</v>
      </c>
    </row>
    <row r="57" spans="1:13" x14ac:dyDescent="0.25">
      <c r="A57" s="11"/>
      <c r="B57" s="12"/>
      <c r="C57" s="9" t="s">
        <v>130</v>
      </c>
      <c r="D57" s="9" t="s">
        <v>131</v>
      </c>
      <c r="E57" s="9" t="s">
        <v>131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1395</v>
      </c>
      <c r="H58" s="9" t="s">
        <v>86</v>
      </c>
      <c r="I58" s="3" t="s">
        <v>1275</v>
      </c>
      <c r="J58" s="13" t="s">
        <v>1396</v>
      </c>
      <c r="K58" s="14" t="s">
        <v>1397</v>
      </c>
      <c r="L58" s="17">
        <f t="shared" si="3"/>
        <v>1.5104166666666641E-2</v>
      </c>
      <c r="M58">
        <f t="shared" si="4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1398</v>
      </c>
      <c r="H59" s="9" t="s">
        <v>86</v>
      </c>
      <c r="I59" s="3" t="s">
        <v>1275</v>
      </c>
      <c r="J59" s="13" t="s">
        <v>1399</v>
      </c>
      <c r="K59" s="14" t="s">
        <v>1400</v>
      </c>
      <c r="L59" s="17">
        <f t="shared" si="3"/>
        <v>1.5219907407407363E-2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1401</v>
      </c>
      <c r="H60" s="9" t="s">
        <v>86</v>
      </c>
      <c r="I60" s="3" t="s">
        <v>1275</v>
      </c>
      <c r="J60" s="13" t="s">
        <v>1402</v>
      </c>
      <c r="K60" s="14" t="s">
        <v>1403</v>
      </c>
      <c r="L60" s="17">
        <f t="shared" si="3"/>
        <v>2.3518518518518605E-2</v>
      </c>
      <c r="M60">
        <f t="shared" si="4"/>
        <v>13</v>
      </c>
    </row>
    <row r="61" spans="1:13" x14ac:dyDescent="0.25">
      <c r="A61" s="11"/>
      <c r="B61" s="12"/>
      <c r="C61" s="9" t="s">
        <v>141</v>
      </c>
      <c r="D61" s="9" t="s">
        <v>142</v>
      </c>
      <c r="E61" s="9" t="s">
        <v>142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1404</v>
      </c>
      <c r="H62" s="9" t="s">
        <v>86</v>
      </c>
      <c r="I62" s="3" t="s">
        <v>1275</v>
      </c>
      <c r="J62" s="13" t="s">
        <v>1405</v>
      </c>
      <c r="K62" s="14" t="s">
        <v>1406</v>
      </c>
      <c r="L62" s="17">
        <f t="shared" si="3"/>
        <v>1.5509259259259257E-2</v>
      </c>
      <c r="M62">
        <f t="shared" si="4"/>
        <v>1</v>
      </c>
    </row>
    <row r="63" spans="1:13" x14ac:dyDescent="0.25">
      <c r="A63" s="11"/>
      <c r="B63" s="12"/>
      <c r="C63" s="12"/>
      <c r="D63" s="12"/>
      <c r="E63" s="12"/>
      <c r="F63" s="12"/>
      <c r="G63" s="9" t="s">
        <v>1407</v>
      </c>
      <c r="H63" s="9" t="s">
        <v>86</v>
      </c>
      <c r="I63" s="3" t="s">
        <v>1275</v>
      </c>
      <c r="J63" s="13" t="s">
        <v>1408</v>
      </c>
      <c r="K63" s="14" t="s">
        <v>1409</v>
      </c>
      <c r="L63" s="17">
        <f t="shared" si="3"/>
        <v>2.2916666666666669E-2</v>
      </c>
      <c r="M63">
        <f t="shared" si="4"/>
        <v>4</v>
      </c>
    </row>
    <row r="64" spans="1:13" x14ac:dyDescent="0.25">
      <c r="A64" s="11"/>
      <c r="B64" s="12"/>
      <c r="C64" s="9" t="s">
        <v>149</v>
      </c>
      <c r="D64" s="9" t="s">
        <v>150</v>
      </c>
      <c r="E64" s="9" t="s">
        <v>150</v>
      </c>
      <c r="F64" s="9" t="s">
        <v>15</v>
      </c>
      <c r="G64" s="9" t="s">
        <v>1410</v>
      </c>
      <c r="H64" s="9" t="s">
        <v>121</v>
      </c>
      <c r="I64" s="3" t="s">
        <v>1275</v>
      </c>
      <c r="J64" s="13" t="s">
        <v>1411</v>
      </c>
      <c r="K64" s="14" t="s">
        <v>1412</v>
      </c>
      <c r="L64" s="17">
        <f t="shared" si="3"/>
        <v>2.0243055555555611E-2</v>
      </c>
      <c r="M64">
        <f t="shared" si="4"/>
        <v>16</v>
      </c>
    </row>
    <row r="65" spans="1:13" x14ac:dyDescent="0.25">
      <c r="A65" s="11"/>
      <c r="B65" s="12"/>
      <c r="C65" s="9" t="s">
        <v>38</v>
      </c>
      <c r="D65" s="9" t="s">
        <v>39</v>
      </c>
      <c r="E65" s="10" t="s">
        <v>12</v>
      </c>
      <c r="F65" s="5"/>
      <c r="G65" s="5"/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9" t="s">
        <v>39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1413</v>
      </c>
      <c r="H67" s="9" t="s">
        <v>86</v>
      </c>
      <c r="I67" s="3" t="s">
        <v>1275</v>
      </c>
      <c r="J67" s="13" t="s">
        <v>1414</v>
      </c>
      <c r="K67" s="14" t="s">
        <v>1415</v>
      </c>
      <c r="L67" s="17">
        <f t="shared" ref="L67:L130" si="8">K67-J67</f>
        <v>1.4444444444444426E-2</v>
      </c>
      <c r="M67">
        <f t="shared" ref="M67:M130" si="9">HOUR(J67)</f>
        <v>3</v>
      </c>
    </row>
    <row r="68" spans="1:13" x14ac:dyDescent="0.25">
      <c r="A68" s="11"/>
      <c r="B68" s="12"/>
      <c r="C68" s="12"/>
      <c r="D68" s="12"/>
      <c r="E68" s="12"/>
      <c r="F68" s="12"/>
      <c r="G68" s="9" t="s">
        <v>1416</v>
      </c>
      <c r="H68" s="9" t="s">
        <v>86</v>
      </c>
      <c r="I68" s="3" t="s">
        <v>1275</v>
      </c>
      <c r="J68" s="13" t="s">
        <v>1417</v>
      </c>
      <c r="K68" s="14" t="s">
        <v>1418</v>
      </c>
      <c r="L68" s="17">
        <f t="shared" si="8"/>
        <v>1.7048611111111112E-2</v>
      </c>
      <c r="M68">
        <f t="shared" si="9"/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1419</v>
      </c>
      <c r="H69" s="9" t="s">
        <v>86</v>
      </c>
      <c r="I69" s="3" t="s">
        <v>1275</v>
      </c>
      <c r="J69" s="13" t="s">
        <v>1420</v>
      </c>
      <c r="K69" s="14" t="s">
        <v>1421</v>
      </c>
      <c r="L69" s="17">
        <f t="shared" si="8"/>
        <v>1.8506944444444451E-2</v>
      </c>
      <c r="M69">
        <f t="shared" si="9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1422</v>
      </c>
      <c r="H70" s="9" t="s">
        <v>86</v>
      </c>
      <c r="I70" s="3" t="s">
        <v>1275</v>
      </c>
      <c r="J70" s="13" t="s">
        <v>1423</v>
      </c>
      <c r="K70" s="14" t="s">
        <v>1424</v>
      </c>
      <c r="L70" s="17">
        <f t="shared" si="8"/>
        <v>1.5983796296296315E-2</v>
      </c>
      <c r="M70">
        <f t="shared" si="9"/>
        <v>10</v>
      </c>
    </row>
    <row r="71" spans="1:13" x14ac:dyDescent="0.25">
      <c r="A71" s="11"/>
      <c r="B71" s="12"/>
      <c r="C71" s="12"/>
      <c r="D71" s="12"/>
      <c r="E71" s="12"/>
      <c r="F71" s="12"/>
      <c r="G71" s="9" t="s">
        <v>1425</v>
      </c>
      <c r="H71" s="9" t="s">
        <v>86</v>
      </c>
      <c r="I71" s="3" t="s">
        <v>1275</v>
      </c>
      <c r="J71" s="13" t="s">
        <v>439</v>
      </c>
      <c r="K71" s="14" t="s">
        <v>1426</v>
      </c>
      <c r="L71" s="17">
        <f t="shared" si="8"/>
        <v>1.0798611111111134E-2</v>
      </c>
      <c r="M71">
        <f t="shared" si="9"/>
        <v>22</v>
      </c>
    </row>
    <row r="72" spans="1:13" x14ac:dyDescent="0.25">
      <c r="A72" s="11"/>
      <c r="B72" s="12"/>
      <c r="C72" s="12"/>
      <c r="D72" s="12"/>
      <c r="E72" s="9" t="s">
        <v>160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1427</v>
      </c>
      <c r="H73" s="9" t="s">
        <v>86</v>
      </c>
      <c r="I73" s="3" t="s">
        <v>1275</v>
      </c>
      <c r="J73" s="13" t="s">
        <v>1122</v>
      </c>
      <c r="K73" s="14" t="s">
        <v>1428</v>
      </c>
      <c r="L73" s="17">
        <f t="shared" si="8"/>
        <v>1.1562500000000031E-2</v>
      </c>
      <c r="M73">
        <f t="shared" si="9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1429</v>
      </c>
      <c r="H74" s="9" t="s">
        <v>86</v>
      </c>
      <c r="I74" s="3" t="s">
        <v>1275</v>
      </c>
      <c r="J74" s="13" t="s">
        <v>1430</v>
      </c>
      <c r="K74" s="14" t="s">
        <v>1431</v>
      </c>
      <c r="L74" s="17">
        <f t="shared" si="8"/>
        <v>1.8206018518518552E-2</v>
      </c>
      <c r="M74">
        <f t="shared" si="9"/>
        <v>18</v>
      </c>
    </row>
    <row r="75" spans="1:13" x14ac:dyDescent="0.25">
      <c r="A75" s="11"/>
      <c r="B75" s="12"/>
      <c r="C75" s="12"/>
      <c r="D75" s="12"/>
      <c r="E75" s="12"/>
      <c r="F75" s="12"/>
      <c r="G75" s="9" t="s">
        <v>1432</v>
      </c>
      <c r="H75" s="9" t="s">
        <v>86</v>
      </c>
      <c r="I75" s="3" t="s">
        <v>1275</v>
      </c>
      <c r="J75" s="13" t="s">
        <v>1433</v>
      </c>
      <c r="K75" s="14" t="s">
        <v>1434</v>
      </c>
      <c r="L75" s="17">
        <f t="shared" si="8"/>
        <v>1.4826388888888875E-2</v>
      </c>
      <c r="M75">
        <f t="shared" si="9"/>
        <v>22</v>
      </c>
    </row>
    <row r="76" spans="1:13" x14ac:dyDescent="0.25">
      <c r="A76" s="11"/>
      <c r="B76" s="12"/>
      <c r="C76" s="9" t="s">
        <v>388</v>
      </c>
      <c r="D76" s="9" t="s">
        <v>389</v>
      </c>
      <c r="E76" s="9" t="s">
        <v>389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1435</v>
      </c>
      <c r="H77" s="9" t="s">
        <v>86</v>
      </c>
      <c r="I77" s="3" t="s">
        <v>1275</v>
      </c>
      <c r="J77" s="13" t="s">
        <v>1436</v>
      </c>
      <c r="K77" s="14" t="s">
        <v>1437</v>
      </c>
      <c r="L77" s="17">
        <f t="shared" si="8"/>
        <v>2.5069444444444589E-2</v>
      </c>
      <c r="M77">
        <f t="shared" si="9"/>
        <v>14</v>
      </c>
    </row>
    <row r="78" spans="1:13" x14ac:dyDescent="0.25">
      <c r="A78" s="11"/>
      <c r="B78" s="12"/>
      <c r="C78" s="12"/>
      <c r="D78" s="12"/>
      <c r="E78" s="12"/>
      <c r="F78" s="12"/>
      <c r="G78" s="9" t="s">
        <v>1438</v>
      </c>
      <c r="H78" s="9" t="s">
        <v>86</v>
      </c>
      <c r="I78" s="3" t="s">
        <v>1275</v>
      </c>
      <c r="J78" s="13" t="s">
        <v>1439</v>
      </c>
      <c r="K78" s="14" t="s">
        <v>1440</v>
      </c>
      <c r="L78" s="17">
        <f t="shared" si="8"/>
        <v>1.8032407407407525E-2</v>
      </c>
      <c r="M78">
        <f t="shared" si="9"/>
        <v>18</v>
      </c>
    </row>
    <row r="79" spans="1:13" x14ac:dyDescent="0.25">
      <c r="A79" s="11"/>
      <c r="B79" s="12"/>
      <c r="C79" s="9" t="s">
        <v>170</v>
      </c>
      <c r="D79" s="9" t="s">
        <v>171</v>
      </c>
      <c r="E79" s="9" t="s">
        <v>172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1441</v>
      </c>
      <c r="H80" s="9" t="s">
        <v>86</v>
      </c>
      <c r="I80" s="3" t="s">
        <v>1275</v>
      </c>
      <c r="J80" s="13" t="s">
        <v>1442</v>
      </c>
      <c r="K80" s="14" t="s">
        <v>1443</v>
      </c>
      <c r="L80" s="17">
        <f t="shared" si="8"/>
        <v>1.4039351851851845E-2</v>
      </c>
      <c r="M80">
        <f t="shared" si="9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1444</v>
      </c>
      <c r="H81" s="9" t="s">
        <v>86</v>
      </c>
      <c r="I81" s="3" t="s">
        <v>1275</v>
      </c>
      <c r="J81" s="13" t="s">
        <v>1445</v>
      </c>
      <c r="K81" s="14" t="s">
        <v>1446</v>
      </c>
      <c r="L81" s="17">
        <f t="shared" si="8"/>
        <v>1.3703703703703718E-2</v>
      </c>
      <c r="M81">
        <f t="shared" si="9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1447</v>
      </c>
      <c r="H82" s="9" t="s">
        <v>365</v>
      </c>
      <c r="I82" s="3" t="s">
        <v>1275</v>
      </c>
      <c r="J82" s="13" t="s">
        <v>1448</v>
      </c>
      <c r="K82" s="14" t="s">
        <v>1449</v>
      </c>
      <c r="L82" s="17">
        <f t="shared" si="8"/>
        <v>2.0555555555555549E-2</v>
      </c>
      <c r="M82">
        <f t="shared" si="9"/>
        <v>15</v>
      </c>
    </row>
    <row r="83" spans="1:13" x14ac:dyDescent="0.25">
      <c r="A83" s="11"/>
      <c r="B83" s="12"/>
      <c r="C83" s="9" t="s">
        <v>176</v>
      </c>
      <c r="D83" s="9" t="s">
        <v>177</v>
      </c>
      <c r="E83" s="9" t="s">
        <v>177</v>
      </c>
      <c r="F83" s="9" t="s">
        <v>15</v>
      </c>
      <c r="G83" s="9" t="s">
        <v>1450</v>
      </c>
      <c r="H83" s="9" t="s">
        <v>86</v>
      </c>
      <c r="I83" s="3" t="s">
        <v>1275</v>
      </c>
      <c r="J83" s="13" t="s">
        <v>1451</v>
      </c>
      <c r="K83" s="14" t="s">
        <v>1452</v>
      </c>
      <c r="L83" s="17">
        <f t="shared" si="8"/>
        <v>1.8622685185185173E-2</v>
      </c>
      <c r="M83">
        <f t="shared" si="9"/>
        <v>19</v>
      </c>
    </row>
    <row r="84" spans="1:13" x14ac:dyDescent="0.25">
      <c r="A84" s="11"/>
      <c r="B84" s="12"/>
      <c r="C84" s="9" t="s">
        <v>184</v>
      </c>
      <c r="D84" s="9" t="s">
        <v>185</v>
      </c>
      <c r="E84" s="9" t="s">
        <v>185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1453</v>
      </c>
      <c r="H85" s="9" t="s">
        <v>121</v>
      </c>
      <c r="I85" s="3" t="s">
        <v>1275</v>
      </c>
      <c r="J85" s="13" t="s">
        <v>1454</v>
      </c>
      <c r="K85" s="14" t="s">
        <v>1455</v>
      </c>
      <c r="L85" s="17">
        <f t="shared" si="8"/>
        <v>3.1134259259259278E-2</v>
      </c>
      <c r="M85">
        <f t="shared" si="9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1456</v>
      </c>
      <c r="H86" s="9" t="s">
        <v>121</v>
      </c>
      <c r="I86" s="3" t="s">
        <v>1275</v>
      </c>
      <c r="J86" s="13" t="s">
        <v>1457</v>
      </c>
      <c r="K86" s="14" t="s">
        <v>1458</v>
      </c>
      <c r="L86" s="17">
        <f t="shared" si="8"/>
        <v>1.8854166666666727E-2</v>
      </c>
      <c r="M86">
        <f t="shared" si="9"/>
        <v>14</v>
      </c>
    </row>
    <row r="87" spans="1:13" x14ac:dyDescent="0.25">
      <c r="A87" s="11"/>
      <c r="B87" s="12"/>
      <c r="C87" s="9" t="s">
        <v>1077</v>
      </c>
      <c r="D87" s="9" t="s">
        <v>1078</v>
      </c>
      <c r="E87" s="9" t="s">
        <v>1078</v>
      </c>
      <c r="F87" s="9" t="s">
        <v>15</v>
      </c>
      <c r="G87" s="9" t="s">
        <v>1459</v>
      </c>
      <c r="H87" s="9" t="s">
        <v>86</v>
      </c>
      <c r="I87" s="3" t="s">
        <v>1275</v>
      </c>
      <c r="J87" s="13" t="s">
        <v>1460</v>
      </c>
      <c r="K87" s="14" t="s">
        <v>1461</v>
      </c>
      <c r="L87" s="17">
        <f t="shared" si="8"/>
        <v>1.7847222222222237E-2</v>
      </c>
      <c r="M87">
        <f t="shared" si="9"/>
        <v>7</v>
      </c>
    </row>
    <row r="88" spans="1:13" x14ac:dyDescent="0.25">
      <c r="A88" s="3" t="s">
        <v>197</v>
      </c>
      <c r="B88" s="9" t="s">
        <v>198</v>
      </c>
      <c r="C88" s="10" t="s">
        <v>12</v>
      </c>
      <c r="D88" s="5"/>
      <c r="E88" s="5"/>
      <c r="F88" s="5"/>
      <c r="G88" s="5"/>
      <c r="H88" s="5"/>
      <c r="I88" s="6"/>
      <c r="J88" s="7"/>
      <c r="K88" s="8"/>
    </row>
    <row r="89" spans="1:13" x14ac:dyDescent="0.25">
      <c r="A89" s="11"/>
      <c r="B89" s="12"/>
      <c r="C89" s="9" t="s">
        <v>199</v>
      </c>
      <c r="D89" s="9" t="s">
        <v>200</v>
      </c>
      <c r="E89" s="9" t="s">
        <v>200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1462</v>
      </c>
      <c r="H90" s="9" t="s">
        <v>86</v>
      </c>
      <c r="I90" s="3" t="s">
        <v>1275</v>
      </c>
      <c r="J90" s="13" t="s">
        <v>1463</v>
      </c>
      <c r="K90" s="14" t="s">
        <v>1464</v>
      </c>
      <c r="L90" s="17">
        <f t="shared" si="8"/>
        <v>2.7187500000000003E-2</v>
      </c>
      <c r="M90">
        <f t="shared" si="9"/>
        <v>4</v>
      </c>
    </row>
    <row r="91" spans="1:13" x14ac:dyDescent="0.25">
      <c r="A91" s="11"/>
      <c r="B91" s="12"/>
      <c r="C91" s="12"/>
      <c r="D91" s="12"/>
      <c r="E91" s="12"/>
      <c r="F91" s="12"/>
      <c r="G91" s="9" t="s">
        <v>1465</v>
      </c>
      <c r="H91" s="9" t="s">
        <v>86</v>
      </c>
      <c r="I91" s="3" t="s">
        <v>1275</v>
      </c>
      <c r="J91" s="13" t="s">
        <v>1466</v>
      </c>
      <c r="K91" s="14" t="s">
        <v>1467</v>
      </c>
      <c r="L91" s="17">
        <f t="shared" si="8"/>
        <v>1.4525462962962976E-2</v>
      </c>
      <c r="M91">
        <f t="shared" si="9"/>
        <v>8</v>
      </c>
    </row>
    <row r="92" spans="1:13" x14ac:dyDescent="0.25">
      <c r="A92" s="11"/>
      <c r="B92" s="12"/>
      <c r="C92" s="12"/>
      <c r="D92" s="12"/>
      <c r="E92" s="12"/>
      <c r="F92" s="12"/>
      <c r="G92" s="9" t="s">
        <v>1468</v>
      </c>
      <c r="H92" s="9" t="s">
        <v>86</v>
      </c>
      <c r="I92" s="3" t="s">
        <v>1275</v>
      </c>
      <c r="J92" s="13" t="s">
        <v>1469</v>
      </c>
      <c r="K92" s="14" t="s">
        <v>1470</v>
      </c>
      <c r="L92" s="17">
        <f t="shared" si="8"/>
        <v>2.0127314814814778E-2</v>
      </c>
      <c r="M92">
        <f t="shared" si="9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1471</v>
      </c>
      <c r="H93" s="9" t="s">
        <v>86</v>
      </c>
      <c r="I93" s="3" t="s">
        <v>1275</v>
      </c>
      <c r="J93" s="13" t="s">
        <v>1472</v>
      </c>
      <c r="K93" s="14" t="s">
        <v>1473</v>
      </c>
      <c r="L93" s="17">
        <f t="shared" si="8"/>
        <v>6.87037037037036E-2</v>
      </c>
      <c r="M93">
        <f t="shared" si="9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1474</v>
      </c>
      <c r="H94" s="9" t="s">
        <v>86</v>
      </c>
      <c r="I94" s="3" t="s">
        <v>1275</v>
      </c>
      <c r="J94" s="13" t="s">
        <v>1475</v>
      </c>
      <c r="K94" s="14" t="s">
        <v>218</v>
      </c>
      <c r="L94" s="17">
        <f t="shared" si="8"/>
        <v>6.0393518518518596E-2</v>
      </c>
      <c r="M94">
        <f t="shared" si="9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1476</v>
      </c>
      <c r="H95" s="9" t="s">
        <v>86</v>
      </c>
      <c r="I95" s="3" t="s">
        <v>1275</v>
      </c>
      <c r="J95" s="13" t="s">
        <v>1477</v>
      </c>
      <c r="K95" s="14" t="s">
        <v>1478</v>
      </c>
      <c r="L95" s="17">
        <f t="shared" si="8"/>
        <v>6.7233796296296222E-2</v>
      </c>
      <c r="M95">
        <f t="shared" si="9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1479</v>
      </c>
      <c r="H96" s="9" t="s">
        <v>86</v>
      </c>
      <c r="I96" s="3" t="s">
        <v>1275</v>
      </c>
      <c r="J96" s="13" t="s">
        <v>1480</v>
      </c>
      <c r="K96" s="14" t="s">
        <v>1481</v>
      </c>
      <c r="L96" s="17">
        <f t="shared" si="8"/>
        <v>5.3472222222222254E-2</v>
      </c>
      <c r="M96">
        <f t="shared" si="9"/>
        <v>13</v>
      </c>
    </row>
    <row r="97" spans="1:13" x14ac:dyDescent="0.25">
      <c r="A97" s="11"/>
      <c r="B97" s="12"/>
      <c r="C97" s="9" t="s">
        <v>83</v>
      </c>
      <c r="D97" s="9" t="s">
        <v>84</v>
      </c>
      <c r="E97" s="9" t="s">
        <v>84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1482</v>
      </c>
      <c r="H98" s="9" t="s">
        <v>86</v>
      </c>
      <c r="I98" s="3" t="s">
        <v>1275</v>
      </c>
      <c r="J98" s="13" t="s">
        <v>1483</v>
      </c>
      <c r="K98" s="14" t="s">
        <v>1484</v>
      </c>
      <c r="L98" s="17">
        <f t="shared" si="8"/>
        <v>1.4270833333333344E-2</v>
      </c>
      <c r="M98">
        <f t="shared" si="9"/>
        <v>3</v>
      </c>
    </row>
    <row r="99" spans="1:13" x14ac:dyDescent="0.25">
      <c r="A99" s="11"/>
      <c r="B99" s="12"/>
      <c r="C99" s="12"/>
      <c r="D99" s="12"/>
      <c r="E99" s="12"/>
      <c r="F99" s="12"/>
      <c r="G99" s="9" t="s">
        <v>1485</v>
      </c>
      <c r="H99" s="9" t="s">
        <v>86</v>
      </c>
      <c r="I99" s="3" t="s">
        <v>1275</v>
      </c>
      <c r="J99" s="13" t="s">
        <v>1486</v>
      </c>
      <c r="K99" s="14" t="s">
        <v>1487</v>
      </c>
      <c r="L99" s="17">
        <f t="shared" si="8"/>
        <v>1.9548611111111114E-2</v>
      </c>
      <c r="M99">
        <f t="shared" si="9"/>
        <v>5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1488</v>
      </c>
      <c r="H100" s="9" t="s">
        <v>86</v>
      </c>
      <c r="I100" s="3" t="s">
        <v>1275</v>
      </c>
      <c r="J100" s="13" t="s">
        <v>1489</v>
      </c>
      <c r="K100" s="14" t="s">
        <v>1490</v>
      </c>
      <c r="L100" s="17">
        <f t="shared" si="8"/>
        <v>2.7303240740740753E-2</v>
      </c>
      <c r="M100">
        <f t="shared" si="9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1491</v>
      </c>
      <c r="H101" s="9" t="s">
        <v>86</v>
      </c>
      <c r="I101" s="3" t="s">
        <v>1275</v>
      </c>
      <c r="J101" s="13" t="s">
        <v>1492</v>
      </c>
      <c r="K101" s="14" t="s">
        <v>1493</v>
      </c>
      <c r="L101" s="17">
        <f t="shared" si="8"/>
        <v>1.3287037037037042E-2</v>
      </c>
      <c r="M101">
        <f t="shared" si="9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1494</v>
      </c>
      <c r="H102" s="9" t="s">
        <v>86</v>
      </c>
      <c r="I102" s="3" t="s">
        <v>1275</v>
      </c>
      <c r="J102" s="13" t="s">
        <v>1495</v>
      </c>
      <c r="K102" s="14" t="s">
        <v>1496</v>
      </c>
      <c r="L102" s="17">
        <f t="shared" si="8"/>
        <v>1.7175925925925872E-2</v>
      </c>
      <c r="M102">
        <f t="shared" si="9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1497</v>
      </c>
      <c r="H103" s="9" t="s">
        <v>86</v>
      </c>
      <c r="I103" s="3" t="s">
        <v>1275</v>
      </c>
      <c r="J103" s="13" t="s">
        <v>1498</v>
      </c>
      <c r="K103" s="14" t="s">
        <v>1499</v>
      </c>
      <c r="L103" s="17">
        <f t="shared" si="8"/>
        <v>1.591435185185186E-2</v>
      </c>
      <c r="M103">
        <f t="shared" si="9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1500</v>
      </c>
      <c r="H104" s="9" t="s">
        <v>86</v>
      </c>
      <c r="I104" s="3" t="s">
        <v>1275</v>
      </c>
      <c r="J104" s="13" t="s">
        <v>1501</v>
      </c>
      <c r="K104" s="14" t="s">
        <v>1502</v>
      </c>
      <c r="L104" s="17">
        <f t="shared" si="8"/>
        <v>2.3321759259259334E-2</v>
      </c>
      <c r="M104">
        <f t="shared" si="9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1503</v>
      </c>
      <c r="H105" s="9" t="s">
        <v>86</v>
      </c>
      <c r="I105" s="3" t="s">
        <v>1275</v>
      </c>
      <c r="J105" s="13" t="s">
        <v>1504</v>
      </c>
      <c r="K105" s="14" t="s">
        <v>1505</v>
      </c>
      <c r="L105" s="17">
        <f t="shared" si="8"/>
        <v>1.4421296296296238E-2</v>
      </c>
      <c r="M105">
        <f t="shared" si="9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1506</v>
      </c>
      <c r="H106" s="9" t="s">
        <v>86</v>
      </c>
      <c r="I106" s="3" t="s">
        <v>1275</v>
      </c>
      <c r="J106" s="13" t="s">
        <v>1507</v>
      </c>
      <c r="K106" s="14" t="s">
        <v>1508</v>
      </c>
      <c r="L106" s="17">
        <f t="shared" si="8"/>
        <v>1.7488425925925977E-2</v>
      </c>
      <c r="M106">
        <f t="shared" si="9"/>
        <v>10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1509</v>
      </c>
      <c r="H107" s="9" t="s">
        <v>86</v>
      </c>
      <c r="I107" s="3" t="s">
        <v>1275</v>
      </c>
      <c r="J107" s="13" t="s">
        <v>1510</v>
      </c>
      <c r="K107" s="14" t="s">
        <v>1511</v>
      </c>
      <c r="L107" s="17">
        <f t="shared" si="8"/>
        <v>1.6087962962962943E-2</v>
      </c>
      <c r="M107">
        <f t="shared" si="9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1512</v>
      </c>
      <c r="H108" s="9" t="s">
        <v>86</v>
      </c>
      <c r="I108" s="3" t="s">
        <v>1275</v>
      </c>
      <c r="J108" s="13" t="s">
        <v>1513</v>
      </c>
      <c r="K108" s="14" t="s">
        <v>1514</v>
      </c>
      <c r="L108" s="17">
        <f t="shared" si="8"/>
        <v>7.292824074074078E-2</v>
      </c>
      <c r="M108">
        <f t="shared" si="9"/>
        <v>12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1515</v>
      </c>
      <c r="H109" s="9" t="s">
        <v>86</v>
      </c>
      <c r="I109" s="3" t="s">
        <v>1275</v>
      </c>
      <c r="J109" s="13" t="s">
        <v>1516</v>
      </c>
      <c r="K109" s="14" t="s">
        <v>1517</v>
      </c>
      <c r="L109" s="17">
        <f t="shared" si="8"/>
        <v>1.5520833333333317E-2</v>
      </c>
      <c r="M109">
        <f t="shared" si="9"/>
        <v>13</v>
      </c>
    </row>
    <row r="110" spans="1:13" x14ac:dyDescent="0.25">
      <c r="A110" s="11"/>
      <c r="B110" s="12"/>
      <c r="C110" s="9" t="s">
        <v>130</v>
      </c>
      <c r="D110" s="9" t="s">
        <v>131</v>
      </c>
      <c r="E110" s="9" t="s">
        <v>131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1518</v>
      </c>
      <c r="H111" s="9" t="s">
        <v>86</v>
      </c>
      <c r="I111" s="3" t="s">
        <v>1275</v>
      </c>
      <c r="J111" s="13" t="s">
        <v>1519</v>
      </c>
      <c r="K111" s="14" t="s">
        <v>1520</v>
      </c>
      <c r="L111" s="17">
        <f t="shared" si="8"/>
        <v>1.5451388888888917E-2</v>
      </c>
      <c r="M111">
        <f t="shared" si="9"/>
        <v>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1521</v>
      </c>
      <c r="H112" s="9" t="s">
        <v>86</v>
      </c>
      <c r="I112" s="3" t="s">
        <v>1275</v>
      </c>
      <c r="J112" s="13" t="s">
        <v>1522</v>
      </c>
      <c r="K112" s="14" t="s">
        <v>1523</v>
      </c>
      <c r="L112" s="17">
        <f t="shared" si="8"/>
        <v>1.7800925925925914E-2</v>
      </c>
      <c r="M112">
        <f t="shared" si="9"/>
        <v>4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1524</v>
      </c>
      <c r="H113" s="9" t="s">
        <v>86</v>
      </c>
      <c r="I113" s="3" t="s">
        <v>1275</v>
      </c>
      <c r="J113" s="13" t="s">
        <v>1525</v>
      </c>
      <c r="K113" s="14" t="s">
        <v>1526</v>
      </c>
      <c r="L113" s="17">
        <f t="shared" si="8"/>
        <v>2.2303240740740748E-2</v>
      </c>
      <c r="M113">
        <f t="shared" si="9"/>
        <v>4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1527</v>
      </c>
      <c r="H114" s="9" t="s">
        <v>86</v>
      </c>
      <c r="I114" s="3" t="s">
        <v>1275</v>
      </c>
      <c r="J114" s="13" t="s">
        <v>1528</v>
      </c>
      <c r="K114" s="14" t="s">
        <v>1529</v>
      </c>
      <c r="L114" s="17">
        <f t="shared" si="8"/>
        <v>1.9155092592592571E-2</v>
      </c>
      <c r="M114">
        <f t="shared" si="9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1530</v>
      </c>
      <c r="H115" s="9" t="s">
        <v>86</v>
      </c>
      <c r="I115" s="3" t="s">
        <v>1275</v>
      </c>
      <c r="J115" s="13" t="s">
        <v>1531</v>
      </c>
      <c r="K115" s="14" t="s">
        <v>1532</v>
      </c>
      <c r="L115" s="17">
        <f t="shared" si="8"/>
        <v>2.0787037037037048E-2</v>
      </c>
      <c r="M115">
        <f t="shared" si="9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1533</v>
      </c>
      <c r="H116" s="9" t="s">
        <v>86</v>
      </c>
      <c r="I116" s="3" t="s">
        <v>1275</v>
      </c>
      <c r="J116" s="13" t="s">
        <v>1534</v>
      </c>
      <c r="K116" s="14" t="s">
        <v>1535</v>
      </c>
      <c r="L116" s="17">
        <f t="shared" si="8"/>
        <v>1.5138888888888868E-2</v>
      </c>
      <c r="M116">
        <f t="shared" si="9"/>
        <v>8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1536</v>
      </c>
      <c r="H117" s="9" t="s">
        <v>86</v>
      </c>
      <c r="I117" s="3" t="s">
        <v>1275</v>
      </c>
      <c r="J117" s="13" t="s">
        <v>1537</v>
      </c>
      <c r="K117" s="14" t="s">
        <v>1538</v>
      </c>
      <c r="L117" s="17">
        <f t="shared" si="8"/>
        <v>2.4131944444444386E-2</v>
      </c>
      <c r="M117">
        <f t="shared" si="9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1539</v>
      </c>
      <c r="H118" s="9" t="s">
        <v>86</v>
      </c>
      <c r="I118" s="3" t="s">
        <v>1275</v>
      </c>
      <c r="J118" s="13" t="s">
        <v>1540</v>
      </c>
      <c r="K118" s="14" t="s">
        <v>1541</v>
      </c>
      <c r="L118" s="17">
        <f t="shared" si="8"/>
        <v>1.2800925925925966E-2</v>
      </c>
      <c r="M118">
        <f t="shared" si="9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1542</v>
      </c>
      <c r="H119" s="9" t="s">
        <v>86</v>
      </c>
      <c r="I119" s="3" t="s">
        <v>1275</v>
      </c>
      <c r="J119" s="13" t="s">
        <v>1543</v>
      </c>
      <c r="K119" s="14" t="s">
        <v>1544</v>
      </c>
      <c r="L119" s="17">
        <f t="shared" si="8"/>
        <v>1.9085648148148171E-2</v>
      </c>
      <c r="M119">
        <f t="shared" si="9"/>
        <v>10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1545</v>
      </c>
      <c r="H120" s="9" t="s">
        <v>86</v>
      </c>
      <c r="I120" s="3" t="s">
        <v>1275</v>
      </c>
      <c r="J120" s="13" t="s">
        <v>1546</v>
      </c>
      <c r="K120" s="14" t="s">
        <v>1547</v>
      </c>
      <c r="L120" s="17">
        <f t="shared" si="8"/>
        <v>2.6064814814814818E-2</v>
      </c>
      <c r="M120">
        <f t="shared" si="9"/>
        <v>10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1548</v>
      </c>
      <c r="H121" s="9" t="s">
        <v>86</v>
      </c>
      <c r="I121" s="3" t="s">
        <v>1275</v>
      </c>
      <c r="J121" s="13" t="s">
        <v>1549</v>
      </c>
      <c r="K121" s="14" t="s">
        <v>1550</v>
      </c>
      <c r="L121" s="17">
        <f t="shared" si="8"/>
        <v>3.255787037037039E-2</v>
      </c>
      <c r="M121">
        <f t="shared" si="9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1551</v>
      </c>
      <c r="H122" s="9" t="s">
        <v>86</v>
      </c>
      <c r="I122" s="3" t="s">
        <v>1275</v>
      </c>
      <c r="J122" s="13" t="s">
        <v>1552</v>
      </c>
      <c r="K122" s="14" t="s">
        <v>1553</v>
      </c>
      <c r="L122" s="17">
        <f t="shared" si="8"/>
        <v>4.3217592592592502E-2</v>
      </c>
      <c r="M122">
        <f t="shared" si="9"/>
        <v>13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1554</v>
      </c>
      <c r="H123" s="9" t="s">
        <v>86</v>
      </c>
      <c r="I123" s="3" t="s">
        <v>1275</v>
      </c>
      <c r="J123" s="13" t="s">
        <v>1555</v>
      </c>
      <c r="K123" s="14" t="s">
        <v>1556</v>
      </c>
      <c r="L123" s="17">
        <f t="shared" si="8"/>
        <v>1.6319444444444442E-2</v>
      </c>
      <c r="M123">
        <f t="shared" si="9"/>
        <v>15</v>
      </c>
    </row>
    <row r="124" spans="1:13" x14ac:dyDescent="0.25">
      <c r="A124" s="11"/>
      <c r="B124" s="12"/>
      <c r="C124" s="9" t="s">
        <v>1557</v>
      </c>
      <c r="D124" s="9" t="s">
        <v>1558</v>
      </c>
      <c r="E124" s="9" t="s">
        <v>1558</v>
      </c>
      <c r="F124" s="9" t="s">
        <v>15</v>
      </c>
      <c r="G124" s="9" t="s">
        <v>1559</v>
      </c>
      <c r="H124" s="9" t="s">
        <v>86</v>
      </c>
      <c r="I124" s="3" t="s">
        <v>1275</v>
      </c>
      <c r="J124" s="13" t="s">
        <v>1560</v>
      </c>
      <c r="K124" s="14" t="s">
        <v>1561</v>
      </c>
      <c r="L124" s="17">
        <f t="shared" si="8"/>
        <v>1.5474537037036995E-2</v>
      </c>
      <c r="M124">
        <f t="shared" si="9"/>
        <v>7</v>
      </c>
    </row>
    <row r="125" spans="1:13" x14ac:dyDescent="0.25">
      <c r="A125" s="11"/>
      <c r="B125" s="12"/>
      <c r="C125" s="9" t="s">
        <v>276</v>
      </c>
      <c r="D125" s="9" t="s">
        <v>277</v>
      </c>
      <c r="E125" s="9" t="s">
        <v>309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1562</v>
      </c>
      <c r="H126" s="9" t="s">
        <v>86</v>
      </c>
      <c r="I126" s="3" t="s">
        <v>1275</v>
      </c>
      <c r="J126" s="13" t="s">
        <v>1563</v>
      </c>
      <c r="K126" s="14" t="s">
        <v>1564</v>
      </c>
      <c r="L126" s="17">
        <f t="shared" si="8"/>
        <v>2.1481481481481435E-2</v>
      </c>
      <c r="M126">
        <f t="shared" si="9"/>
        <v>10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1565</v>
      </c>
      <c r="H127" s="9" t="s">
        <v>86</v>
      </c>
      <c r="I127" s="3" t="s">
        <v>1275</v>
      </c>
      <c r="J127" s="13" t="s">
        <v>1566</v>
      </c>
      <c r="K127" s="14" t="s">
        <v>1567</v>
      </c>
      <c r="L127" s="17">
        <f t="shared" si="8"/>
        <v>3.4490740740740711E-2</v>
      </c>
      <c r="M127">
        <f t="shared" si="9"/>
        <v>10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1568</v>
      </c>
      <c r="H128" s="9" t="s">
        <v>86</v>
      </c>
      <c r="I128" s="3" t="s">
        <v>1275</v>
      </c>
      <c r="J128" s="13" t="s">
        <v>1569</v>
      </c>
      <c r="K128" s="14" t="s">
        <v>1570</v>
      </c>
      <c r="L128" s="17">
        <f t="shared" si="8"/>
        <v>6.0937499999999978E-2</v>
      </c>
      <c r="M128">
        <f t="shared" si="9"/>
        <v>11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1571</v>
      </c>
      <c r="H129" s="9" t="s">
        <v>86</v>
      </c>
      <c r="I129" s="3" t="s">
        <v>1275</v>
      </c>
      <c r="J129" s="13" t="s">
        <v>1572</v>
      </c>
      <c r="K129" s="14" t="s">
        <v>1573</v>
      </c>
      <c r="L129" s="17">
        <f t="shared" si="8"/>
        <v>6.9097222222222254E-2</v>
      </c>
      <c r="M129">
        <f t="shared" si="9"/>
        <v>12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1574</v>
      </c>
      <c r="H130" s="9" t="s">
        <v>86</v>
      </c>
      <c r="I130" s="3" t="s">
        <v>1275</v>
      </c>
      <c r="J130" s="13" t="s">
        <v>1575</v>
      </c>
      <c r="K130" s="14" t="s">
        <v>1576</v>
      </c>
      <c r="L130" s="17">
        <f t="shared" si="8"/>
        <v>5.7615740740740717E-2</v>
      </c>
      <c r="M130">
        <f t="shared" si="9"/>
        <v>12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1577</v>
      </c>
      <c r="H131" s="9" t="s">
        <v>86</v>
      </c>
      <c r="I131" s="3" t="s">
        <v>1275</v>
      </c>
      <c r="J131" s="13" t="s">
        <v>1578</v>
      </c>
      <c r="K131" s="14" t="s">
        <v>1579</v>
      </c>
      <c r="L131" s="17">
        <f t="shared" ref="L131:L177" si="10">K131-J131</f>
        <v>4.946759259259248E-2</v>
      </c>
      <c r="M131">
        <f t="shared" ref="M131:M177" si="11">HOUR(J131)</f>
        <v>13</v>
      </c>
    </row>
    <row r="132" spans="1:13" x14ac:dyDescent="0.25">
      <c r="A132" s="11"/>
      <c r="B132" s="12"/>
      <c r="C132" s="9" t="s">
        <v>149</v>
      </c>
      <c r="D132" s="9" t="s">
        <v>150</v>
      </c>
      <c r="E132" s="9" t="s">
        <v>150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1580</v>
      </c>
      <c r="H133" s="9" t="s">
        <v>86</v>
      </c>
      <c r="I133" s="3" t="s">
        <v>1275</v>
      </c>
      <c r="J133" s="13" t="s">
        <v>1581</v>
      </c>
      <c r="K133" s="14" t="s">
        <v>1582</v>
      </c>
      <c r="L133" s="17">
        <f t="shared" si="10"/>
        <v>4.1076388888888926E-2</v>
      </c>
      <c r="M133">
        <f t="shared" si="11"/>
        <v>11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1583</v>
      </c>
      <c r="H134" s="9" t="s">
        <v>86</v>
      </c>
      <c r="I134" s="3" t="s">
        <v>1275</v>
      </c>
      <c r="J134" s="13" t="s">
        <v>1584</v>
      </c>
      <c r="K134" s="14" t="s">
        <v>1585</v>
      </c>
      <c r="L134" s="17">
        <f t="shared" si="10"/>
        <v>1.9872685185185257E-2</v>
      </c>
      <c r="M134">
        <f t="shared" si="11"/>
        <v>19</v>
      </c>
    </row>
    <row r="135" spans="1:13" x14ac:dyDescent="0.25">
      <c r="A135" s="11"/>
      <c r="B135" s="12"/>
      <c r="C135" s="9" t="s">
        <v>38</v>
      </c>
      <c r="D135" s="9" t="s">
        <v>39</v>
      </c>
      <c r="E135" s="10" t="s">
        <v>12</v>
      </c>
      <c r="F135" s="5"/>
      <c r="G135" s="5"/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9" t="s">
        <v>39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1586</v>
      </c>
      <c r="H137" s="9" t="s">
        <v>86</v>
      </c>
      <c r="I137" s="3" t="s">
        <v>1275</v>
      </c>
      <c r="J137" s="13" t="s">
        <v>1587</v>
      </c>
      <c r="K137" s="14" t="s">
        <v>1588</v>
      </c>
      <c r="L137" s="17">
        <f t="shared" si="10"/>
        <v>1.3692129629629624E-2</v>
      </c>
      <c r="M137">
        <f t="shared" si="11"/>
        <v>3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1589</v>
      </c>
      <c r="H138" s="9" t="s">
        <v>86</v>
      </c>
      <c r="I138" s="3" t="s">
        <v>1275</v>
      </c>
      <c r="J138" s="13" t="s">
        <v>1590</v>
      </c>
      <c r="K138" s="14" t="s">
        <v>1591</v>
      </c>
      <c r="L138" s="17">
        <f t="shared" si="10"/>
        <v>2.0231481481481517E-2</v>
      </c>
      <c r="M138">
        <f t="shared" si="11"/>
        <v>7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1592</v>
      </c>
      <c r="H139" s="9" t="s">
        <v>86</v>
      </c>
      <c r="I139" s="3" t="s">
        <v>1275</v>
      </c>
      <c r="J139" s="13" t="s">
        <v>1593</v>
      </c>
      <c r="K139" s="14" t="s">
        <v>1594</v>
      </c>
      <c r="L139" s="17">
        <f t="shared" si="10"/>
        <v>3.0833333333333379E-2</v>
      </c>
      <c r="M139">
        <f t="shared" si="11"/>
        <v>11</v>
      </c>
    </row>
    <row r="140" spans="1:13" x14ac:dyDescent="0.25">
      <c r="A140" s="11"/>
      <c r="B140" s="12"/>
      <c r="C140" s="12"/>
      <c r="D140" s="12"/>
      <c r="E140" s="9" t="s">
        <v>160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1595</v>
      </c>
      <c r="H141" s="9" t="s">
        <v>86</v>
      </c>
      <c r="I141" s="3" t="s">
        <v>1275</v>
      </c>
      <c r="J141" s="19" t="s">
        <v>1596</v>
      </c>
      <c r="K141" s="20" t="s">
        <v>1597</v>
      </c>
      <c r="L141" s="21">
        <f t="shared" si="10"/>
        <v>1.396990740740741E-2</v>
      </c>
      <c r="M141" s="22">
        <v>0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1598</v>
      </c>
      <c r="H142" s="9" t="s">
        <v>86</v>
      </c>
      <c r="I142" s="3" t="s">
        <v>1275</v>
      </c>
      <c r="J142" s="13" t="s">
        <v>1599</v>
      </c>
      <c r="K142" s="14" t="s">
        <v>1600</v>
      </c>
      <c r="L142" s="17">
        <f t="shared" si="10"/>
        <v>1.3587962962962996E-2</v>
      </c>
      <c r="M142">
        <f t="shared" si="11"/>
        <v>6</v>
      </c>
    </row>
    <row r="143" spans="1:13" x14ac:dyDescent="0.25">
      <c r="A143" s="11"/>
      <c r="B143" s="12"/>
      <c r="C143" s="9" t="s">
        <v>1210</v>
      </c>
      <c r="D143" s="9" t="s">
        <v>1211</v>
      </c>
      <c r="E143" s="9" t="s">
        <v>1211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1601</v>
      </c>
      <c r="H144" s="9" t="s">
        <v>86</v>
      </c>
      <c r="I144" s="3" t="s">
        <v>1275</v>
      </c>
      <c r="J144" s="13" t="s">
        <v>1602</v>
      </c>
      <c r="K144" s="14" t="s">
        <v>1603</v>
      </c>
      <c r="L144" s="17">
        <f t="shared" si="10"/>
        <v>1.3622685185185182E-2</v>
      </c>
      <c r="M144">
        <f t="shared" si="11"/>
        <v>2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1604</v>
      </c>
      <c r="H145" s="9" t="s">
        <v>86</v>
      </c>
      <c r="I145" s="3" t="s">
        <v>1275</v>
      </c>
      <c r="J145" s="13" t="s">
        <v>1605</v>
      </c>
      <c r="K145" s="14" t="s">
        <v>1606</v>
      </c>
      <c r="L145" s="17">
        <f t="shared" si="10"/>
        <v>2.6458333333333334E-2</v>
      </c>
      <c r="M145">
        <f t="shared" si="11"/>
        <v>5</v>
      </c>
    </row>
    <row r="146" spans="1:13" x14ac:dyDescent="0.25">
      <c r="A146" s="11"/>
      <c r="B146" s="12"/>
      <c r="C146" s="9" t="s">
        <v>348</v>
      </c>
      <c r="D146" s="9" t="s">
        <v>349</v>
      </c>
      <c r="E146" s="9" t="s">
        <v>349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1607</v>
      </c>
      <c r="H147" s="9" t="s">
        <v>86</v>
      </c>
      <c r="I147" s="3" t="s">
        <v>1275</v>
      </c>
      <c r="J147" s="13" t="s">
        <v>1608</v>
      </c>
      <c r="K147" s="14" t="s">
        <v>1609</v>
      </c>
      <c r="L147" s="17">
        <f t="shared" si="10"/>
        <v>1.6516203703703686E-2</v>
      </c>
      <c r="M147">
        <f t="shared" si="11"/>
        <v>4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1610</v>
      </c>
      <c r="H148" s="9" t="s">
        <v>86</v>
      </c>
      <c r="I148" s="3" t="s">
        <v>1275</v>
      </c>
      <c r="J148" s="13" t="s">
        <v>1611</v>
      </c>
      <c r="K148" s="14" t="s">
        <v>1612</v>
      </c>
      <c r="L148" s="17">
        <f t="shared" si="10"/>
        <v>3.153935185185186E-2</v>
      </c>
      <c r="M148">
        <f t="shared" si="11"/>
        <v>6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1613</v>
      </c>
      <c r="H149" s="9" t="s">
        <v>86</v>
      </c>
      <c r="I149" s="3" t="s">
        <v>1275</v>
      </c>
      <c r="J149" s="13" t="s">
        <v>1614</v>
      </c>
      <c r="K149" s="14" t="s">
        <v>1615</v>
      </c>
      <c r="L149" s="17">
        <f t="shared" si="10"/>
        <v>1.4942129629629597E-2</v>
      </c>
      <c r="M149">
        <f t="shared" si="11"/>
        <v>19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1616</v>
      </c>
      <c r="H150" s="9" t="s">
        <v>86</v>
      </c>
      <c r="I150" s="3" t="s">
        <v>1275</v>
      </c>
      <c r="J150" s="13" t="s">
        <v>1617</v>
      </c>
      <c r="K150" s="14" t="s">
        <v>1618</v>
      </c>
      <c r="L150" s="17">
        <f t="shared" si="10"/>
        <v>1.4930555555555447E-2</v>
      </c>
      <c r="M150">
        <f t="shared" si="11"/>
        <v>20</v>
      </c>
    </row>
    <row r="151" spans="1:13" x14ac:dyDescent="0.25">
      <c r="A151" s="11"/>
      <c r="B151" s="12"/>
      <c r="C151" s="9" t="s">
        <v>388</v>
      </c>
      <c r="D151" s="9" t="s">
        <v>389</v>
      </c>
      <c r="E151" s="9" t="s">
        <v>389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1619</v>
      </c>
      <c r="H152" s="9" t="s">
        <v>86</v>
      </c>
      <c r="I152" s="3" t="s">
        <v>1275</v>
      </c>
      <c r="J152" s="13" t="s">
        <v>1620</v>
      </c>
      <c r="K152" s="14" t="s">
        <v>1621</v>
      </c>
      <c r="L152" s="17">
        <f t="shared" si="10"/>
        <v>3.8159722222222248E-2</v>
      </c>
      <c r="M152">
        <f t="shared" si="11"/>
        <v>11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1622</v>
      </c>
      <c r="H153" s="9" t="s">
        <v>86</v>
      </c>
      <c r="I153" s="3" t="s">
        <v>1275</v>
      </c>
      <c r="J153" s="13" t="s">
        <v>1623</v>
      </c>
      <c r="K153" s="14" t="s">
        <v>1624</v>
      </c>
      <c r="L153" s="17">
        <f t="shared" si="10"/>
        <v>1.6921296296296351E-2</v>
      </c>
      <c r="M153">
        <f t="shared" si="11"/>
        <v>16</v>
      </c>
    </row>
    <row r="154" spans="1:13" x14ac:dyDescent="0.25">
      <c r="A154" s="11"/>
      <c r="B154" s="12"/>
      <c r="C154" s="9" t="s">
        <v>359</v>
      </c>
      <c r="D154" s="9" t="s">
        <v>360</v>
      </c>
      <c r="E154" s="9" t="s">
        <v>360</v>
      </c>
      <c r="F154" s="9" t="s">
        <v>15</v>
      </c>
      <c r="G154" s="9" t="s">
        <v>1625</v>
      </c>
      <c r="H154" s="9" t="s">
        <v>86</v>
      </c>
      <c r="I154" s="3" t="s">
        <v>1275</v>
      </c>
      <c r="J154" s="13" t="s">
        <v>1626</v>
      </c>
      <c r="K154" s="14" t="s">
        <v>1627</v>
      </c>
      <c r="L154" s="17">
        <f t="shared" si="10"/>
        <v>1.945601851851847E-2</v>
      </c>
      <c r="M154">
        <f t="shared" si="11"/>
        <v>7</v>
      </c>
    </row>
    <row r="155" spans="1:13" x14ac:dyDescent="0.25">
      <c r="A155" s="11"/>
      <c r="B155" s="12"/>
      <c r="C155" s="9" t="s">
        <v>170</v>
      </c>
      <c r="D155" s="9" t="s">
        <v>171</v>
      </c>
      <c r="E155" s="10" t="s">
        <v>12</v>
      </c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9" t="s">
        <v>172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1628</v>
      </c>
      <c r="H157" s="9" t="s">
        <v>365</v>
      </c>
      <c r="I157" s="3" t="s">
        <v>1275</v>
      </c>
      <c r="J157" s="13" t="s">
        <v>1629</v>
      </c>
      <c r="K157" s="14" t="s">
        <v>1630</v>
      </c>
      <c r="L157" s="17">
        <f t="shared" si="10"/>
        <v>1.6446759259259314E-2</v>
      </c>
      <c r="M157">
        <f t="shared" si="11"/>
        <v>9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1631</v>
      </c>
      <c r="H158" s="9" t="s">
        <v>365</v>
      </c>
      <c r="I158" s="3" t="s">
        <v>1275</v>
      </c>
      <c r="J158" s="13" t="s">
        <v>1632</v>
      </c>
      <c r="K158" s="14" t="s">
        <v>1633</v>
      </c>
      <c r="L158" s="17">
        <f t="shared" si="10"/>
        <v>1.3310185185185119E-2</v>
      </c>
      <c r="M158">
        <f t="shared" si="11"/>
        <v>20</v>
      </c>
    </row>
    <row r="159" spans="1:13" x14ac:dyDescent="0.25">
      <c r="A159" s="11"/>
      <c r="B159" s="12"/>
      <c r="C159" s="12"/>
      <c r="D159" s="12"/>
      <c r="E159" s="9" t="s">
        <v>171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1634</v>
      </c>
      <c r="H160" s="9" t="s">
        <v>365</v>
      </c>
      <c r="I160" s="3" t="s">
        <v>1275</v>
      </c>
      <c r="J160" s="13" t="s">
        <v>1635</v>
      </c>
      <c r="K160" s="14" t="s">
        <v>1636</v>
      </c>
      <c r="L160" s="17">
        <f t="shared" si="10"/>
        <v>4.9016203703703631E-2</v>
      </c>
      <c r="M160">
        <f t="shared" si="11"/>
        <v>13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1637</v>
      </c>
      <c r="H161" s="9" t="s">
        <v>365</v>
      </c>
      <c r="I161" s="3" t="s">
        <v>1275</v>
      </c>
      <c r="J161" s="13" t="s">
        <v>1638</v>
      </c>
      <c r="K161" s="14" t="s">
        <v>1639</v>
      </c>
      <c r="L161" s="17">
        <f t="shared" si="10"/>
        <v>1.5277777777777835E-2</v>
      </c>
      <c r="M161">
        <f t="shared" si="11"/>
        <v>18</v>
      </c>
    </row>
    <row r="162" spans="1:13" x14ac:dyDescent="0.25">
      <c r="A162" s="11"/>
      <c r="B162" s="12"/>
      <c r="C162" s="9" t="s">
        <v>1061</v>
      </c>
      <c r="D162" s="9" t="s">
        <v>1062</v>
      </c>
      <c r="E162" s="9" t="s">
        <v>1062</v>
      </c>
      <c r="F162" s="9" t="s">
        <v>15</v>
      </c>
      <c r="G162" s="9" t="s">
        <v>1640</v>
      </c>
      <c r="H162" s="9" t="s">
        <v>86</v>
      </c>
      <c r="I162" s="3" t="s">
        <v>1275</v>
      </c>
      <c r="J162" s="13" t="s">
        <v>1641</v>
      </c>
      <c r="K162" s="14" t="s">
        <v>1642</v>
      </c>
      <c r="L162" s="17">
        <f t="shared" si="10"/>
        <v>5.1053240740740746E-2</v>
      </c>
      <c r="M162">
        <f t="shared" si="11"/>
        <v>11</v>
      </c>
    </row>
    <row r="163" spans="1:13" x14ac:dyDescent="0.25">
      <c r="A163" s="11"/>
      <c r="B163" s="12"/>
      <c r="C163" s="9" t="s">
        <v>189</v>
      </c>
      <c r="D163" s="9" t="s">
        <v>190</v>
      </c>
      <c r="E163" s="9" t="s">
        <v>190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1643</v>
      </c>
      <c r="H164" s="9" t="s">
        <v>86</v>
      </c>
      <c r="I164" s="3" t="s">
        <v>1275</v>
      </c>
      <c r="J164" s="13" t="s">
        <v>1644</v>
      </c>
      <c r="K164" s="14" t="s">
        <v>1645</v>
      </c>
      <c r="L164" s="17">
        <f t="shared" si="10"/>
        <v>1.8472222222222223E-2</v>
      </c>
      <c r="M164">
        <f t="shared" si="11"/>
        <v>5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1646</v>
      </c>
      <c r="H165" s="9" t="s">
        <v>86</v>
      </c>
      <c r="I165" s="3" t="s">
        <v>1275</v>
      </c>
      <c r="J165" s="13" t="s">
        <v>1647</v>
      </c>
      <c r="K165" s="14" t="s">
        <v>1648</v>
      </c>
      <c r="L165" s="17">
        <f t="shared" si="10"/>
        <v>4.9849537037036984E-2</v>
      </c>
      <c r="M165">
        <f t="shared" si="11"/>
        <v>11</v>
      </c>
    </row>
    <row r="166" spans="1:13" x14ac:dyDescent="0.25">
      <c r="A166" s="3" t="s">
        <v>836</v>
      </c>
      <c r="B166" s="9" t="s">
        <v>837</v>
      </c>
      <c r="C166" s="10" t="s">
        <v>12</v>
      </c>
      <c r="D166" s="5"/>
      <c r="E166" s="5"/>
      <c r="F166" s="5"/>
      <c r="G166" s="5"/>
      <c r="H166" s="5"/>
      <c r="I166" s="6"/>
      <c r="J166" s="7"/>
      <c r="K166" s="8"/>
    </row>
    <row r="167" spans="1:13" x14ac:dyDescent="0.25">
      <c r="A167" s="11"/>
      <c r="B167" s="12"/>
      <c r="C167" s="9" t="s">
        <v>838</v>
      </c>
      <c r="D167" s="9" t="s">
        <v>839</v>
      </c>
      <c r="E167" s="9" t="s">
        <v>839</v>
      </c>
      <c r="F167" s="9" t="s">
        <v>840</v>
      </c>
      <c r="G167" s="9" t="s">
        <v>1649</v>
      </c>
      <c r="H167" s="9" t="s">
        <v>86</v>
      </c>
      <c r="I167" s="3" t="s">
        <v>1275</v>
      </c>
      <c r="J167" s="13" t="s">
        <v>1650</v>
      </c>
      <c r="K167" s="14" t="s">
        <v>1651</v>
      </c>
      <c r="L167" s="17">
        <f t="shared" si="10"/>
        <v>1.9837962962962974E-2</v>
      </c>
      <c r="M167">
        <f t="shared" si="11"/>
        <v>7</v>
      </c>
    </row>
    <row r="168" spans="1:13" x14ac:dyDescent="0.25">
      <c r="A168" s="11"/>
      <c r="B168" s="12"/>
      <c r="C168" s="9" t="s">
        <v>844</v>
      </c>
      <c r="D168" s="9" t="s">
        <v>845</v>
      </c>
      <c r="E168" s="9" t="s">
        <v>845</v>
      </c>
      <c r="F168" s="9" t="s">
        <v>840</v>
      </c>
      <c r="G168" s="9" t="s">
        <v>1652</v>
      </c>
      <c r="H168" s="9" t="s">
        <v>86</v>
      </c>
      <c r="I168" s="3" t="s">
        <v>1275</v>
      </c>
      <c r="J168" s="13" t="s">
        <v>1653</v>
      </c>
      <c r="K168" s="14" t="s">
        <v>1654</v>
      </c>
      <c r="L168" s="17">
        <f t="shared" si="10"/>
        <v>1.6504629629629619E-2</v>
      </c>
      <c r="M168">
        <f t="shared" si="11"/>
        <v>6</v>
      </c>
    </row>
    <row r="169" spans="1:13" x14ac:dyDescent="0.25">
      <c r="A169" s="3" t="s">
        <v>408</v>
      </c>
      <c r="B169" s="9" t="s">
        <v>409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130</v>
      </c>
      <c r="D170" s="9" t="s">
        <v>131</v>
      </c>
      <c r="E170" s="9" t="s">
        <v>1259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1655</v>
      </c>
      <c r="H171" s="9" t="s">
        <v>86</v>
      </c>
      <c r="I171" s="3" t="s">
        <v>1275</v>
      </c>
      <c r="J171" s="13" t="s">
        <v>1656</v>
      </c>
      <c r="K171" s="14" t="s">
        <v>1657</v>
      </c>
      <c r="L171" s="17">
        <f t="shared" si="10"/>
        <v>2.1099537037037042E-2</v>
      </c>
      <c r="M171">
        <f t="shared" si="11"/>
        <v>8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1658</v>
      </c>
      <c r="H172" s="9" t="s">
        <v>86</v>
      </c>
      <c r="I172" s="3" t="s">
        <v>1275</v>
      </c>
      <c r="J172" s="13" t="s">
        <v>1659</v>
      </c>
      <c r="K172" s="14" t="s">
        <v>1660</v>
      </c>
      <c r="L172" s="17">
        <f t="shared" si="10"/>
        <v>4.2037037037037095E-2</v>
      </c>
      <c r="M172">
        <f t="shared" si="11"/>
        <v>10</v>
      </c>
    </row>
    <row r="173" spans="1:13" x14ac:dyDescent="0.25">
      <c r="A173" s="11"/>
      <c r="B173" s="12"/>
      <c r="C173" s="9" t="s">
        <v>38</v>
      </c>
      <c r="D173" s="9" t="s">
        <v>39</v>
      </c>
      <c r="E173" s="9" t="s">
        <v>849</v>
      </c>
      <c r="F173" s="9" t="s">
        <v>15</v>
      </c>
      <c r="G173" s="9" t="s">
        <v>1661</v>
      </c>
      <c r="H173" s="9" t="s">
        <v>86</v>
      </c>
      <c r="I173" s="3" t="s">
        <v>1275</v>
      </c>
      <c r="J173" s="19" t="s">
        <v>1662</v>
      </c>
      <c r="K173" s="20" t="s">
        <v>1663</v>
      </c>
      <c r="L173" s="21">
        <f t="shared" si="10"/>
        <v>1.4155092592592622E-2</v>
      </c>
      <c r="M173" s="22">
        <f t="shared" si="11"/>
        <v>23</v>
      </c>
    </row>
    <row r="174" spans="1:13" x14ac:dyDescent="0.25">
      <c r="A174" s="11"/>
      <c r="B174" s="12"/>
      <c r="C174" s="9" t="s">
        <v>428</v>
      </c>
      <c r="D174" s="9" t="s">
        <v>429</v>
      </c>
      <c r="E174" s="9" t="s">
        <v>430</v>
      </c>
      <c r="F174" s="9" t="s">
        <v>15</v>
      </c>
      <c r="G174" s="9" t="s">
        <v>1664</v>
      </c>
      <c r="H174" s="9" t="s">
        <v>86</v>
      </c>
      <c r="I174" s="3" t="s">
        <v>1275</v>
      </c>
      <c r="J174" s="13" t="s">
        <v>1665</v>
      </c>
      <c r="K174" s="14" t="s">
        <v>1666</v>
      </c>
      <c r="L174" s="17">
        <f t="shared" si="10"/>
        <v>2.6076388888888913E-2</v>
      </c>
      <c r="M174">
        <f t="shared" si="11"/>
        <v>6</v>
      </c>
    </row>
    <row r="175" spans="1:13" x14ac:dyDescent="0.25">
      <c r="A175" s="11"/>
      <c r="B175" s="12"/>
      <c r="C175" s="9" t="s">
        <v>434</v>
      </c>
      <c r="D175" s="9" t="s">
        <v>435</v>
      </c>
      <c r="E175" s="9" t="s">
        <v>436</v>
      </c>
      <c r="F175" s="9" t="s">
        <v>15</v>
      </c>
      <c r="G175" s="9" t="s">
        <v>1667</v>
      </c>
      <c r="H175" s="9" t="s">
        <v>86</v>
      </c>
      <c r="I175" s="3" t="s">
        <v>1275</v>
      </c>
      <c r="J175" s="13" t="s">
        <v>1668</v>
      </c>
      <c r="K175" s="14" t="s">
        <v>1669</v>
      </c>
      <c r="L175" s="17">
        <f t="shared" si="10"/>
        <v>4.1307870370370425E-2</v>
      </c>
      <c r="M175">
        <f t="shared" si="11"/>
        <v>14</v>
      </c>
    </row>
    <row r="176" spans="1:13" x14ac:dyDescent="0.25">
      <c r="A176" s="11"/>
      <c r="B176" s="12"/>
      <c r="C176" s="9" t="s">
        <v>1670</v>
      </c>
      <c r="D176" s="9" t="s">
        <v>1671</v>
      </c>
      <c r="E176" s="9" t="s">
        <v>1672</v>
      </c>
      <c r="F176" s="9" t="s">
        <v>15</v>
      </c>
      <c r="G176" s="9" t="s">
        <v>1673</v>
      </c>
      <c r="H176" s="9" t="s">
        <v>86</v>
      </c>
      <c r="I176" s="3" t="s">
        <v>1275</v>
      </c>
      <c r="J176" s="13" t="s">
        <v>1674</v>
      </c>
      <c r="K176" s="14" t="s">
        <v>1675</v>
      </c>
      <c r="L176" s="17">
        <f t="shared" si="10"/>
        <v>5.8472222222222203E-2</v>
      </c>
      <c r="M176">
        <f t="shared" si="11"/>
        <v>11</v>
      </c>
    </row>
    <row r="177" spans="1:13" x14ac:dyDescent="0.25">
      <c r="A177" s="3" t="s">
        <v>440</v>
      </c>
      <c r="B177" s="3" t="s">
        <v>441</v>
      </c>
      <c r="C177" s="3" t="s">
        <v>442</v>
      </c>
      <c r="D177" s="3" t="s">
        <v>443</v>
      </c>
      <c r="E177" s="3" t="s">
        <v>444</v>
      </c>
      <c r="F177" s="3" t="s">
        <v>15</v>
      </c>
      <c r="G177" s="3" t="s">
        <v>1676</v>
      </c>
      <c r="H177" s="3" t="s">
        <v>24</v>
      </c>
      <c r="I177" s="3" t="s">
        <v>1275</v>
      </c>
      <c r="J177" s="15" t="s">
        <v>1677</v>
      </c>
      <c r="K177" s="16" t="s">
        <v>1678</v>
      </c>
      <c r="L177" s="17">
        <f t="shared" si="10"/>
        <v>3.5833333333333273E-2</v>
      </c>
      <c r="M177">
        <f t="shared" si="11"/>
        <v>17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2036</v>
      </c>
      <c r="M1" t="s">
        <v>2033</v>
      </c>
      <c r="O1" t="s">
        <v>2034</v>
      </c>
      <c r="P1" t="s">
        <v>2035</v>
      </c>
      <c r="Q1" t="s">
        <v>2037</v>
      </c>
      <c r="R1" s="26" t="s">
        <v>2038</v>
      </c>
      <c r="S1" t="s">
        <v>2039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3.5833333333333335</v>
      </c>
      <c r="R2" s="18">
        <f>AVERAGEIF(M:M,O2,L:L)</f>
        <v>1.6342592592592586E-2</v>
      </c>
      <c r="S2" s="17">
        <f>AVERAGEIF($R$2:$R$25, "&lt;&gt; 0")</f>
        <v>1.8482242707689139E-2</v>
      </c>
    </row>
    <row r="3" spans="1:19" x14ac:dyDescent="0.25">
      <c r="A3" s="3" t="s">
        <v>380</v>
      </c>
      <c r="B3" s="9" t="s">
        <v>381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 s="23">
        <v>1</v>
      </c>
      <c r="P3" s="23">
        <f>COUNTIF(M:M,"1")</f>
        <v>0</v>
      </c>
      <c r="Q3" s="23">
        <f t="shared" ref="Q3:Q25" si="0">AVERAGE($P$2:$P$25)</f>
        <v>3.5833333333333335</v>
      </c>
      <c r="R3" s="24">
        <v>0</v>
      </c>
      <c r="S3" s="25">
        <f t="shared" ref="S3:S25" si="1">AVERAGEIF($R$2:$R$25, "&lt;&gt; 0")</f>
        <v>1.8482242707689139E-2</v>
      </c>
    </row>
    <row r="4" spans="1:19" x14ac:dyDescent="0.25">
      <c r="A4" s="11"/>
      <c r="B4" s="12"/>
      <c r="C4" s="9" t="s">
        <v>33</v>
      </c>
      <c r="D4" s="9" t="s">
        <v>34</v>
      </c>
      <c r="E4" s="9" t="s">
        <v>34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3.5833333333333335</v>
      </c>
      <c r="R4" s="18">
        <f t="shared" ref="R4:R25" si="2">AVERAGEIF(M:M,O4,L:L)</f>
        <v>1.3124999999999998E-2</v>
      </c>
      <c r="S4" s="17">
        <f t="shared" si="1"/>
        <v>1.8482242707689139E-2</v>
      </c>
    </row>
    <row r="5" spans="1:19" x14ac:dyDescent="0.25">
      <c r="A5" s="11"/>
      <c r="B5" s="12"/>
      <c r="C5" s="12"/>
      <c r="D5" s="12"/>
      <c r="E5" s="12"/>
      <c r="F5" s="12"/>
      <c r="G5" s="9" t="s">
        <v>1679</v>
      </c>
      <c r="H5" s="9" t="s">
        <v>24</v>
      </c>
      <c r="I5" s="3" t="s">
        <v>1680</v>
      </c>
      <c r="J5" s="13" t="s">
        <v>1681</v>
      </c>
      <c r="K5" s="14" t="s">
        <v>1682</v>
      </c>
      <c r="L5" s="17">
        <f t="shared" ref="L5:L66" si="3">K5-J5</f>
        <v>2.1863425925925939E-2</v>
      </c>
      <c r="M5">
        <f t="shared" ref="M5:M66" si="4">HOUR(J5)</f>
        <v>5</v>
      </c>
      <c r="O5">
        <v>3</v>
      </c>
      <c r="P5">
        <f>COUNTIF(M:M,"3")</f>
        <v>3</v>
      </c>
      <c r="Q5">
        <f t="shared" si="0"/>
        <v>3.5833333333333335</v>
      </c>
      <c r="R5" s="18">
        <f t="shared" si="2"/>
        <v>1.4463734567901232E-2</v>
      </c>
      <c r="S5" s="17">
        <f t="shared" si="1"/>
        <v>1.8482242707689139E-2</v>
      </c>
    </row>
    <row r="6" spans="1:19" x14ac:dyDescent="0.25">
      <c r="A6" s="11"/>
      <c r="B6" s="12"/>
      <c r="C6" s="12"/>
      <c r="D6" s="12"/>
      <c r="E6" s="12"/>
      <c r="F6" s="12"/>
      <c r="G6" s="9" t="s">
        <v>1683</v>
      </c>
      <c r="H6" s="9" t="s">
        <v>24</v>
      </c>
      <c r="I6" s="3" t="s">
        <v>1680</v>
      </c>
      <c r="J6" s="13" t="s">
        <v>1684</v>
      </c>
      <c r="K6" s="14" t="s">
        <v>1685</v>
      </c>
      <c r="L6" s="17">
        <f t="shared" si="3"/>
        <v>2.8946759259259214E-2</v>
      </c>
      <c r="M6">
        <f t="shared" si="4"/>
        <v>9</v>
      </c>
      <c r="O6">
        <v>4</v>
      </c>
      <c r="P6">
        <f>COUNTIF(M:M,"4")</f>
        <v>3</v>
      </c>
      <c r="Q6">
        <f t="shared" si="0"/>
        <v>3.5833333333333335</v>
      </c>
      <c r="R6" s="18">
        <f t="shared" si="2"/>
        <v>1.6327160493827143E-2</v>
      </c>
      <c r="S6" s="17">
        <f t="shared" si="1"/>
        <v>1.8482242707689139E-2</v>
      </c>
    </row>
    <row r="7" spans="1:19" x14ac:dyDescent="0.25">
      <c r="A7" s="11"/>
      <c r="B7" s="12"/>
      <c r="C7" s="12"/>
      <c r="D7" s="12"/>
      <c r="E7" s="12"/>
      <c r="F7" s="12"/>
      <c r="G7" s="9" t="s">
        <v>1686</v>
      </c>
      <c r="H7" s="9" t="s">
        <v>24</v>
      </c>
      <c r="I7" s="3" t="s">
        <v>1680</v>
      </c>
      <c r="J7" s="13" t="s">
        <v>1687</v>
      </c>
      <c r="K7" s="14" t="s">
        <v>1688</v>
      </c>
      <c r="L7" s="17">
        <f t="shared" si="3"/>
        <v>2.8761574074073981E-2</v>
      </c>
      <c r="M7">
        <f t="shared" si="4"/>
        <v>12</v>
      </c>
      <c r="O7">
        <v>5</v>
      </c>
      <c r="P7">
        <f>COUNTIF(M:M,"5")</f>
        <v>7</v>
      </c>
      <c r="Q7">
        <f t="shared" si="0"/>
        <v>3.5833333333333335</v>
      </c>
      <c r="R7" s="18">
        <f t="shared" si="2"/>
        <v>1.8984788359788365E-2</v>
      </c>
      <c r="S7" s="17">
        <f t="shared" si="1"/>
        <v>1.8482242707689139E-2</v>
      </c>
    </row>
    <row r="8" spans="1:19" x14ac:dyDescent="0.25">
      <c r="A8" s="11"/>
      <c r="B8" s="12"/>
      <c r="C8" s="12"/>
      <c r="D8" s="12"/>
      <c r="E8" s="12"/>
      <c r="F8" s="12"/>
      <c r="G8" s="9" t="s">
        <v>1689</v>
      </c>
      <c r="H8" s="9" t="s">
        <v>24</v>
      </c>
      <c r="I8" s="3" t="s">
        <v>1680</v>
      </c>
      <c r="J8" s="13" t="s">
        <v>1690</v>
      </c>
      <c r="K8" s="14" t="s">
        <v>1691</v>
      </c>
      <c r="L8" s="17">
        <f t="shared" si="3"/>
        <v>1.5138888888888924E-2</v>
      </c>
      <c r="M8">
        <f t="shared" si="4"/>
        <v>13</v>
      </c>
      <c r="O8">
        <v>6</v>
      </c>
      <c r="P8">
        <f>COUNTIF(M:M,"6")</f>
        <v>6</v>
      </c>
      <c r="Q8">
        <f t="shared" si="0"/>
        <v>3.5833333333333335</v>
      </c>
      <c r="R8" s="18">
        <f t="shared" si="2"/>
        <v>1.8003472222222216E-2</v>
      </c>
      <c r="S8" s="17">
        <f t="shared" si="1"/>
        <v>1.8482242707689139E-2</v>
      </c>
    </row>
    <row r="9" spans="1:19" x14ac:dyDescent="0.25">
      <c r="A9" s="11"/>
      <c r="B9" s="12"/>
      <c r="C9" s="9" t="s">
        <v>334</v>
      </c>
      <c r="D9" s="9" t="s">
        <v>335</v>
      </c>
      <c r="E9" s="9" t="s">
        <v>335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6</v>
      </c>
      <c r="Q9">
        <f t="shared" si="0"/>
        <v>3.5833333333333335</v>
      </c>
      <c r="R9" s="18">
        <f t="shared" si="2"/>
        <v>1.9510030864197541E-2</v>
      </c>
      <c r="S9" s="17">
        <f t="shared" si="1"/>
        <v>1.8482242707689139E-2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1692</v>
      </c>
      <c r="H10" s="9" t="s">
        <v>17</v>
      </c>
      <c r="I10" s="3" t="s">
        <v>1680</v>
      </c>
      <c r="J10" s="13" t="s">
        <v>1693</v>
      </c>
      <c r="K10" s="14" t="s">
        <v>1694</v>
      </c>
      <c r="L10" s="17">
        <f t="shared" si="3"/>
        <v>2.4421296296296247E-2</v>
      </c>
      <c r="M10">
        <f t="shared" si="4"/>
        <v>8</v>
      </c>
      <c r="O10">
        <v>8</v>
      </c>
      <c r="P10">
        <f>COUNTIF(M:M,"8")</f>
        <v>6</v>
      </c>
      <c r="Q10">
        <f t="shared" si="0"/>
        <v>3.5833333333333335</v>
      </c>
      <c r="R10" s="18">
        <f t="shared" si="2"/>
        <v>1.8015046296296289E-2</v>
      </c>
      <c r="S10" s="17">
        <f t="shared" si="1"/>
        <v>1.8482242707689139E-2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1695</v>
      </c>
      <c r="H11" s="9" t="s">
        <v>24</v>
      </c>
      <c r="I11" s="3" t="s">
        <v>1680</v>
      </c>
      <c r="J11" s="13" t="s">
        <v>1696</v>
      </c>
      <c r="K11" s="14" t="s">
        <v>1697</v>
      </c>
      <c r="L11" s="17">
        <f t="shared" si="3"/>
        <v>1.6307870370370292E-2</v>
      </c>
      <c r="M11">
        <f t="shared" si="4"/>
        <v>13</v>
      </c>
      <c r="O11">
        <v>9</v>
      </c>
      <c r="P11">
        <f>COUNTIF(M:M,"9")</f>
        <v>11</v>
      </c>
      <c r="Q11">
        <f t="shared" si="0"/>
        <v>3.5833333333333335</v>
      </c>
      <c r="R11" s="18">
        <f t="shared" si="2"/>
        <v>2.3304924242424238E-2</v>
      </c>
      <c r="S11" s="17">
        <f t="shared" si="1"/>
        <v>1.8482242707689139E-2</v>
      </c>
    </row>
    <row r="12" spans="1:19" x14ac:dyDescent="0.25">
      <c r="A12" s="11"/>
      <c r="B12" s="12"/>
      <c r="C12" s="9" t="s">
        <v>170</v>
      </c>
      <c r="D12" s="9" t="s">
        <v>171</v>
      </c>
      <c r="E12" s="9" t="s">
        <v>172</v>
      </c>
      <c r="F12" s="9" t="s">
        <v>15</v>
      </c>
      <c r="G12" s="9" t="s">
        <v>1698</v>
      </c>
      <c r="H12" s="9" t="s">
        <v>24</v>
      </c>
      <c r="I12" s="3" t="s">
        <v>1680</v>
      </c>
      <c r="J12" s="13" t="s">
        <v>1699</v>
      </c>
      <c r="K12" s="14" t="s">
        <v>1700</v>
      </c>
      <c r="L12" s="17">
        <f t="shared" si="3"/>
        <v>1.2650462962962905E-2</v>
      </c>
      <c r="M12">
        <f t="shared" si="4"/>
        <v>20</v>
      </c>
      <c r="O12">
        <v>10</v>
      </c>
      <c r="P12">
        <f>COUNTIF(M:M,"10")</f>
        <v>7</v>
      </c>
      <c r="Q12">
        <f t="shared" si="0"/>
        <v>3.5833333333333335</v>
      </c>
      <c r="R12" s="18">
        <f t="shared" si="2"/>
        <v>2.1967592592592598E-2</v>
      </c>
      <c r="S12" s="17">
        <f t="shared" si="1"/>
        <v>1.8482242707689139E-2</v>
      </c>
    </row>
    <row r="13" spans="1:19" x14ac:dyDescent="0.25">
      <c r="A13" s="3" t="s">
        <v>10</v>
      </c>
      <c r="B13" s="9" t="s">
        <v>11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6</v>
      </c>
      <c r="Q13">
        <f t="shared" si="0"/>
        <v>3.5833333333333335</v>
      </c>
      <c r="R13" s="18">
        <f t="shared" si="2"/>
        <v>1.9849537037037058E-2</v>
      </c>
      <c r="S13" s="17">
        <f t="shared" si="1"/>
        <v>1.8482242707689139E-2</v>
      </c>
    </row>
    <row r="14" spans="1:19" x14ac:dyDescent="0.25">
      <c r="A14" s="11"/>
      <c r="B14" s="12"/>
      <c r="C14" s="9" t="s">
        <v>21</v>
      </c>
      <c r="D14" s="9" t="s">
        <v>22</v>
      </c>
      <c r="E14" s="9" t="s">
        <v>22</v>
      </c>
      <c r="F14" s="9" t="s">
        <v>15</v>
      </c>
      <c r="G14" s="9" t="s">
        <v>1701</v>
      </c>
      <c r="H14" s="9" t="s">
        <v>24</v>
      </c>
      <c r="I14" s="3" t="s">
        <v>1680</v>
      </c>
      <c r="J14" s="13" t="s">
        <v>1702</v>
      </c>
      <c r="K14" s="14" t="s">
        <v>1703</v>
      </c>
      <c r="L14" s="17">
        <f t="shared" si="3"/>
        <v>2.5046296296296289E-2</v>
      </c>
      <c r="M14">
        <f t="shared" si="4"/>
        <v>9</v>
      </c>
      <c r="O14">
        <v>12</v>
      </c>
      <c r="P14">
        <f>COUNTIF(M:M,"12")</f>
        <v>8</v>
      </c>
      <c r="Q14">
        <f t="shared" si="0"/>
        <v>3.5833333333333335</v>
      </c>
      <c r="R14" s="18">
        <f t="shared" si="2"/>
        <v>2.4985532407407363E-2</v>
      </c>
      <c r="S14" s="17">
        <f t="shared" si="1"/>
        <v>1.8482242707689139E-2</v>
      </c>
    </row>
    <row r="15" spans="1:19" x14ac:dyDescent="0.25">
      <c r="A15" s="11"/>
      <c r="B15" s="12"/>
      <c r="C15" s="9" t="s">
        <v>33</v>
      </c>
      <c r="D15" s="9" t="s">
        <v>34</v>
      </c>
      <c r="E15" s="9" t="s">
        <v>34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5</v>
      </c>
      <c r="Q15">
        <f t="shared" si="0"/>
        <v>3.5833333333333335</v>
      </c>
      <c r="R15" s="18">
        <f t="shared" si="2"/>
        <v>1.8293981481481446E-2</v>
      </c>
      <c r="S15" s="17">
        <f t="shared" si="1"/>
        <v>1.8482242707689139E-2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1704</v>
      </c>
      <c r="H16" s="9" t="s">
        <v>24</v>
      </c>
      <c r="I16" s="3" t="s">
        <v>1680</v>
      </c>
      <c r="J16" s="13" t="s">
        <v>1705</v>
      </c>
      <c r="K16" s="14" t="s">
        <v>1706</v>
      </c>
      <c r="L16" s="17">
        <f t="shared" si="3"/>
        <v>2.6527777777777761E-2</v>
      </c>
      <c r="M16">
        <f t="shared" si="4"/>
        <v>6</v>
      </c>
      <c r="O16">
        <v>14</v>
      </c>
      <c r="P16">
        <f>COUNTIF(M:M,"14")</f>
        <v>4</v>
      </c>
      <c r="Q16">
        <f t="shared" si="0"/>
        <v>3.5833333333333335</v>
      </c>
      <c r="R16" s="18">
        <f t="shared" si="2"/>
        <v>2.2256944444444426E-2</v>
      </c>
      <c r="S16" s="17">
        <f t="shared" si="1"/>
        <v>1.8482242707689139E-2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1707</v>
      </c>
      <c r="H17" s="9" t="s">
        <v>17</v>
      </c>
      <c r="I17" s="3" t="s">
        <v>1680</v>
      </c>
      <c r="J17" s="13" t="s">
        <v>1708</v>
      </c>
      <c r="K17" s="14" t="s">
        <v>1709</v>
      </c>
      <c r="L17" s="17">
        <f t="shared" si="3"/>
        <v>1.6620370370370396E-2</v>
      </c>
      <c r="M17">
        <f t="shared" si="4"/>
        <v>10</v>
      </c>
      <c r="O17">
        <v>15</v>
      </c>
      <c r="P17">
        <f>COUNTIF(M:M,"15")</f>
        <v>2</v>
      </c>
      <c r="Q17">
        <f t="shared" si="0"/>
        <v>3.5833333333333335</v>
      </c>
      <c r="R17" s="18">
        <f t="shared" si="2"/>
        <v>2.4942129629629606E-2</v>
      </c>
      <c r="S17" s="17">
        <f t="shared" si="1"/>
        <v>1.8482242707689139E-2</v>
      </c>
    </row>
    <row r="18" spans="1:19" x14ac:dyDescent="0.25">
      <c r="A18" s="11"/>
      <c r="B18" s="12"/>
      <c r="C18" s="9" t="s">
        <v>334</v>
      </c>
      <c r="D18" s="9" t="s">
        <v>335</v>
      </c>
      <c r="E18" s="9" t="s">
        <v>335</v>
      </c>
      <c r="F18" s="9" t="s">
        <v>15</v>
      </c>
      <c r="G18" s="9" t="s">
        <v>1710</v>
      </c>
      <c r="H18" s="9" t="s">
        <v>24</v>
      </c>
      <c r="I18" s="3" t="s">
        <v>1680</v>
      </c>
      <c r="J18" s="13" t="s">
        <v>1711</v>
      </c>
      <c r="K18" s="14" t="s">
        <v>1712</v>
      </c>
      <c r="L18" s="17">
        <f t="shared" si="3"/>
        <v>2.4421296296296302E-2</v>
      </c>
      <c r="M18">
        <f t="shared" si="4"/>
        <v>14</v>
      </c>
      <c r="O18" s="23">
        <v>16</v>
      </c>
      <c r="P18" s="23">
        <f>COUNTIF(M:M,"16")</f>
        <v>0</v>
      </c>
      <c r="Q18" s="23">
        <f t="shared" si="0"/>
        <v>3.5833333333333335</v>
      </c>
      <c r="R18" s="24">
        <v>0</v>
      </c>
      <c r="S18" s="25">
        <f t="shared" si="1"/>
        <v>1.8482242707689139E-2</v>
      </c>
    </row>
    <row r="19" spans="1:19" x14ac:dyDescent="0.25">
      <c r="A19" s="11"/>
      <c r="B19" s="12"/>
      <c r="C19" s="9" t="s">
        <v>52</v>
      </c>
      <c r="D19" s="9" t="s">
        <v>53</v>
      </c>
      <c r="E19" s="9" t="s">
        <v>53</v>
      </c>
      <c r="F19" s="9" t="s">
        <v>15</v>
      </c>
      <c r="G19" s="9" t="s">
        <v>1713</v>
      </c>
      <c r="H19" s="9" t="s">
        <v>17</v>
      </c>
      <c r="I19" s="3" t="s">
        <v>1680</v>
      </c>
      <c r="J19" s="13" t="s">
        <v>1714</v>
      </c>
      <c r="K19" s="14" t="s">
        <v>1715</v>
      </c>
      <c r="L19" s="17">
        <f t="shared" si="3"/>
        <v>4.1412037037037108E-2</v>
      </c>
      <c r="M19">
        <f t="shared" si="4"/>
        <v>12</v>
      </c>
      <c r="O19">
        <v>17</v>
      </c>
      <c r="P19">
        <f>COUNTIF(M:M,"17")</f>
        <v>2</v>
      </c>
      <c r="Q19">
        <f t="shared" si="0"/>
        <v>3.5833333333333335</v>
      </c>
      <c r="R19" s="18">
        <f t="shared" si="2"/>
        <v>2.2187499999999971E-2</v>
      </c>
      <c r="S19" s="17">
        <f t="shared" si="1"/>
        <v>1.8482242707689139E-2</v>
      </c>
    </row>
    <row r="20" spans="1:19" x14ac:dyDescent="0.25">
      <c r="A20" s="11"/>
      <c r="B20" s="12"/>
      <c r="C20" s="9" t="s">
        <v>57</v>
      </c>
      <c r="D20" s="9" t="s">
        <v>58</v>
      </c>
      <c r="E20" s="9" t="s">
        <v>59</v>
      </c>
      <c r="F20" s="9" t="s">
        <v>15</v>
      </c>
      <c r="G20" s="9" t="s">
        <v>1716</v>
      </c>
      <c r="H20" s="9" t="s">
        <v>24</v>
      </c>
      <c r="I20" s="3" t="s">
        <v>1680</v>
      </c>
      <c r="J20" s="13" t="s">
        <v>1717</v>
      </c>
      <c r="K20" s="14" t="s">
        <v>1718</v>
      </c>
      <c r="L20" s="17">
        <f t="shared" si="3"/>
        <v>1.4247685185185155E-2</v>
      </c>
      <c r="M20">
        <f t="shared" si="4"/>
        <v>12</v>
      </c>
      <c r="O20">
        <v>18</v>
      </c>
      <c r="P20">
        <f>COUNTIF(M:M,"18")</f>
        <v>1</v>
      </c>
      <c r="Q20">
        <f t="shared" si="0"/>
        <v>3.5833333333333335</v>
      </c>
      <c r="R20" s="18">
        <f t="shared" si="2"/>
        <v>1.8703703703703778E-2</v>
      </c>
      <c r="S20" s="17">
        <f t="shared" si="1"/>
        <v>1.8482242707689139E-2</v>
      </c>
    </row>
    <row r="21" spans="1:19" x14ac:dyDescent="0.25">
      <c r="A21" s="11"/>
      <c r="B21" s="12"/>
      <c r="C21" s="9" t="s">
        <v>562</v>
      </c>
      <c r="D21" s="9" t="s">
        <v>563</v>
      </c>
      <c r="E21" s="9" t="s">
        <v>563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3.5833333333333335</v>
      </c>
      <c r="R21" s="18">
        <f t="shared" si="2"/>
        <v>1.6574074074074185E-2</v>
      </c>
      <c r="S21" s="17">
        <f t="shared" si="1"/>
        <v>1.8482242707689139E-2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1719</v>
      </c>
      <c r="H22" s="9" t="s">
        <v>24</v>
      </c>
      <c r="I22" s="3" t="s">
        <v>1680</v>
      </c>
      <c r="J22" s="13" t="s">
        <v>1720</v>
      </c>
      <c r="K22" s="14" t="s">
        <v>1721</v>
      </c>
      <c r="L22" s="17">
        <f t="shared" si="3"/>
        <v>2.3506944444444428E-2</v>
      </c>
      <c r="M22">
        <f t="shared" si="4"/>
        <v>5</v>
      </c>
      <c r="O22">
        <v>20</v>
      </c>
      <c r="P22">
        <f>COUNTIF(M:M,"20")</f>
        <v>1</v>
      </c>
      <c r="Q22">
        <f t="shared" si="0"/>
        <v>3.5833333333333335</v>
      </c>
      <c r="R22" s="18">
        <f t="shared" si="2"/>
        <v>1.2650462962962905E-2</v>
      </c>
      <c r="S22" s="17">
        <f t="shared" si="1"/>
        <v>1.8482242707689139E-2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1722</v>
      </c>
      <c r="H23" s="9" t="s">
        <v>24</v>
      </c>
      <c r="I23" s="3" t="s">
        <v>1680</v>
      </c>
      <c r="J23" s="13" t="s">
        <v>1723</v>
      </c>
      <c r="K23" s="14" t="s">
        <v>1724</v>
      </c>
      <c r="L23" s="17">
        <f t="shared" si="3"/>
        <v>2.0312500000000067E-2</v>
      </c>
      <c r="M23">
        <f t="shared" si="4"/>
        <v>7</v>
      </c>
      <c r="O23">
        <v>21</v>
      </c>
      <c r="P23">
        <f>COUNTIF(M:M,"21")</f>
        <v>1</v>
      </c>
      <c r="Q23">
        <f t="shared" si="0"/>
        <v>3.5833333333333335</v>
      </c>
      <c r="R23" s="18">
        <f t="shared" si="2"/>
        <v>1.2928240740740726E-2</v>
      </c>
      <c r="S23" s="17">
        <f t="shared" si="1"/>
        <v>1.8482242707689139E-2</v>
      </c>
    </row>
    <row r="24" spans="1:19" x14ac:dyDescent="0.25">
      <c r="A24" s="11"/>
      <c r="B24" s="12"/>
      <c r="C24" s="9" t="s">
        <v>1725</v>
      </c>
      <c r="D24" s="9" t="s">
        <v>1726</v>
      </c>
      <c r="E24" s="9" t="s">
        <v>1726</v>
      </c>
      <c r="F24" s="9" t="s">
        <v>15</v>
      </c>
      <c r="G24" s="9" t="s">
        <v>1727</v>
      </c>
      <c r="H24" s="9" t="s">
        <v>24</v>
      </c>
      <c r="I24" s="3" t="s">
        <v>1680</v>
      </c>
      <c r="J24" s="13" t="s">
        <v>1728</v>
      </c>
      <c r="K24" s="14" t="s">
        <v>1729</v>
      </c>
      <c r="L24" s="17">
        <f t="shared" si="3"/>
        <v>2.126157407407403E-2</v>
      </c>
      <c r="M24">
        <f t="shared" si="4"/>
        <v>9</v>
      </c>
      <c r="O24" s="23">
        <v>22</v>
      </c>
      <c r="P24" s="23">
        <f>COUNTIF(M:M,"22")</f>
        <v>0</v>
      </c>
      <c r="Q24" s="23">
        <f t="shared" si="0"/>
        <v>3.5833333333333335</v>
      </c>
      <c r="R24" s="24">
        <v>0</v>
      </c>
      <c r="S24" s="25">
        <f t="shared" si="1"/>
        <v>1.8482242707689139E-2</v>
      </c>
    </row>
    <row r="25" spans="1:19" x14ac:dyDescent="0.25">
      <c r="A25" s="11"/>
      <c r="B25" s="12"/>
      <c r="C25" s="9" t="s">
        <v>63</v>
      </c>
      <c r="D25" s="9" t="s">
        <v>64</v>
      </c>
      <c r="E25" s="9" t="s">
        <v>64</v>
      </c>
      <c r="F25" s="9" t="s">
        <v>15</v>
      </c>
      <c r="G25" s="9" t="s">
        <v>1730</v>
      </c>
      <c r="H25" s="9" t="s">
        <v>24</v>
      </c>
      <c r="I25" s="3" t="s">
        <v>1680</v>
      </c>
      <c r="J25" s="13" t="s">
        <v>1731</v>
      </c>
      <c r="K25" s="14" t="s">
        <v>1732</v>
      </c>
      <c r="L25" s="17">
        <f t="shared" si="3"/>
        <v>2.3449074074074039E-2</v>
      </c>
      <c r="M25">
        <f t="shared" si="4"/>
        <v>7</v>
      </c>
      <c r="O25">
        <v>23</v>
      </c>
      <c r="P25">
        <f>COUNTIF(M:M,"23")</f>
        <v>2</v>
      </c>
      <c r="Q25">
        <f t="shared" si="0"/>
        <v>3.5833333333333335</v>
      </c>
      <c r="R25" s="18">
        <f t="shared" si="2"/>
        <v>1.4710648148148209E-2</v>
      </c>
      <c r="S25" s="17">
        <f t="shared" si="1"/>
        <v>1.8482242707689139E-2</v>
      </c>
    </row>
    <row r="26" spans="1:19" x14ac:dyDescent="0.25">
      <c r="A26" s="11"/>
      <c r="B26" s="12"/>
      <c r="C26" s="9" t="s">
        <v>939</v>
      </c>
      <c r="D26" s="9" t="s">
        <v>940</v>
      </c>
      <c r="E26" s="9" t="s">
        <v>940</v>
      </c>
      <c r="F26" s="9" t="s">
        <v>15</v>
      </c>
      <c r="G26" s="9" t="s">
        <v>1733</v>
      </c>
      <c r="H26" s="9" t="s">
        <v>24</v>
      </c>
      <c r="I26" s="3" t="s">
        <v>1680</v>
      </c>
      <c r="J26" s="13" t="s">
        <v>1734</v>
      </c>
      <c r="K26" s="14" t="s">
        <v>1735</v>
      </c>
      <c r="L26" s="17">
        <f t="shared" si="3"/>
        <v>2.3171296296296273E-2</v>
      </c>
      <c r="M26">
        <f t="shared" si="4"/>
        <v>8</v>
      </c>
    </row>
    <row r="27" spans="1:19" x14ac:dyDescent="0.25">
      <c r="A27" s="11"/>
      <c r="B27" s="12"/>
      <c r="C27" s="9" t="s">
        <v>1340</v>
      </c>
      <c r="D27" s="9" t="s">
        <v>1341</v>
      </c>
      <c r="E27" s="9" t="s">
        <v>1341</v>
      </c>
      <c r="F27" s="9" t="s">
        <v>15</v>
      </c>
      <c r="G27" s="9" t="s">
        <v>1736</v>
      </c>
      <c r="H27" s="9" t="s">
        <v>24</v>
      </c>
      <c r="I27" s="3" t="s">
        <v>1680</v>
      </c>
      <c r="J27" s="13" t="s">
        <v>1737</v>
      </c>
      <c r="K27" s="14" t="s">
        <v>1738</v>
      </c>
      <c r="L27" s="17">
        <f t="shared" si="3"/>
        <v>2.0057870370370434E-2</v>
      </c>
      <c r="M27">
        <f t="shared" si="4"/>
        <v>11</v>
      </c>
    </row>
    <row r="28" spans="1:19" x14ac:dyDescent="0.25">
      <c r="A28" s="3" t="s">
        <v>81</v>
      </c>
      <c r="B28" s="9" t="s">
        <v>82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  <c r="O28" s="13" t="s">
        <v>1888</v>
      </c>
      <c r="P28" s="27" t="s">
        <v>1889</v>
      </c>
      <c r="Q28" s="17">
        <f t="shared" ref="Q28" si="5">P28-O28</f>
        <v>1.6342592592592586E-2</v>
      </c>
      <c r="R28">
        <v>0</v>
      </c>
    </row>
    <row r="29" spans="1:19" x14ac:dyDescent="0.25">
      <c r="A29" s="11"/>
      <c r="B29" s="12"/>
      <c r="C29" s="9" t="s">
        <v>83</v>
      </c>
      <c r="D29" s="9" t="s">
        <v>84</v>
      </c>
      <c r="E29" s="10" t="s">
        <v>12</v>
      </c>
      <c r="F29" s="5"/>
      <c r="G29" s="5"/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9" t="s">
        <v>84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1739</v>
      </c>
      <c r="H31" s="9" t="s">
        <v>86</v>
      </c>
      <c r="I31" s="3" t="s">
        <v>1680</v>
      </c>
      <c r="J31" s="13" t="s">
        <v>1740</v>
      </c>
      <c r="K31" s="14" t="s">
        <v>1741</v>
      </c>
      <c r="L31" s="17">
        <f t="shared" si="3"/>
        <v>1.3171296296296292E-2</v>
      </c>
      <c r="M31">
        <f t="shared" si="4"/>
        <v>3</v>
      </c>
      <c r="O31" s="13" t="s">
        <v>1906</v>
      </c>
      <c r="P31" s="14" t="s">
        <v>1907</v>
      </c>
      <c r="Q31" s="17">
        <f t="shared" ref="Q31" si="6">P31-O31</f>
        <v>1.5856481481481444E-2</v>
      </c>
      <c r="R31">
        <f t="shared" ref="R31" si="7">HOUR(O31)</f>
        <v>23</v>
      </c>
    </row>
    <row r="32" spans="1:19" x14ac:dyDescent="0.25">
      <c r="A32" s="11"/>
      <c r="B32" s="12"/>
      <c r="C32" s="12"/>
      <c r="D32" s="12"/>
      <c r="E32" s="12"/>
      <c r="F32" s="12"/>
      <c r="G32" s="9" t="s">
        <v>1742</v>
      </c>
      <c r="H32" s="9" t="s">
        <v>86</v>
      </c>
      <c r="I32" s="3" t="s">
        <v>1680</v>
      </c>
      <c r="J32" s="13" t="s">
        <v>1743</v>
      </c>
      <c r="K32" s="14" t="s">
        <v>1744</v>
      </c>
      <c r="L32" s="17">
        <f t="shared" si="3"/>
        <v>1.4201388888888888E-2</v>
      </c>
      <c r="M32">
        <f t="shared" si="4"/>
        <v>5</v>
      </c>
      <c r="O32" s="13" t="s">
        <v>1909</v>
      </c>
      <c r="P32" s="27" t="s">
        <v>2040</v>
      </c>
      <c r="Q32" s="17">
        <f t="shared" ref="Q32" si="8">P32-O32</f>
        <v>1.3564814814814974E-2</v>
      </c>
      <c r="R32">
        <f t="shared" ref="R32" si="9">HOUR(O32)</f>
        <v>23</v>
      </c>
    </row>
    <row r="33" spans="1:13" x14ac:dyDescent="0.25">
      <c r="A33" s="11"/>
      <c r="B33" s="12"/>
      <c r="C33" s="12"/>
      <c r="D33" s="12"/>
      <c r="E33" s="12"/>
      <c r="F33" s="12"/>
      <c r="G33" s="9" t="s">
        <v>1745</v>
      </c>
      <c r="H33" s="9" t="s">
        <v>86</v>
      </c>
      <c r="I33" s="3" t="s">
        <v>1680</v>
      </c>
      <c r="J33" s="13" t="s">
        <v>1746</v>
      </c>
      <c r="K33" s="14" t="s">
        <v>1747</v>
      </c>
      <c r="L33" s="17">
        <f t="shared" si="3"/>
        <v>1.4039351851851845E-2</v>
      </c>
      <c r="M33">
        <f t="shared" si="4"/>
        <v>6</v>
      </c>
    </row>
    <row r="34" spans="1:13" x14ac:dyDescent="0.25">
      <c r="A34" s="11"/>
      <c r="B34" s="12"/>
      <c r="C34" s="12"/>
      <c r="D34" s="12"/>
      <c r="E34" s="12"/>
      <c r="F34" s="12"/>
      <c r="G34" s="9" t="s">
        <v>1748</v>
      </c>
      <c r="H34" s="9" t="s">
        <v>86</v>
      </c>
      <c r="I34" s="3" t="s">
        <v>1680</v>
      </c>
      <c r="J34" s="13" t="s">
        <v>1749</v>
      </c>
      <c r="K34" s="14" t="s">
        <v>1750</v>
      </c>
      <c r="L34" s="17">
        <f t="shared" si="3"/>
        <v>1.9467592592592564E-2</v>
      </c>
      <c r="M34">
        <f t="shared" si="4"/>
        <v>6</v>
      </c>
    </row>
    <row r="35" spans="1:13" x14ac:dyDescent="0.25">
      <c r="A35" s="11"/>
      <c r="B35" s="12"/>
      <c r="C35" s="12"/>
      <c r="D35" s="12"/>
      <c r="E35" s="12"/>
      <c r="F35" s="12"/>
      <c r="G35" s="9" t="s">
        <v>1751</v>
      </c>
      <c r="H35" s="9" t="s">
        <v>86</v>
      </c>
      <c r="I35" s="3" t="s">
        <v>1680</v>
      </c>
      <c r="J35" s="13" t="s">
        <v>1752</v>
      </c>
      <c r="K35" s="14" t="s">
        <v>1753</v>
      </c>
      <c r="L35" s="17">
        <f t="shared" si="3"/>
        <v>1.4351851851851838E-2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1754</v>
      </c>
      <c r="H36" s="9" t="s">
        <v>86</v>
      </c>
      <c r="I36" s="3" t="s">
        <v>1680</v>
      </c>
      <c r="J36" s="13" t="s">
        <v>1755</v>
      </c>
      <c r="K36" s="14" t="s">
        <v>1756</v>
      </c>
      <c r="L36" s="17">
        <f t="shared" si="3"/>
        <v>2.270833333333333E-2</v>
      </c>
      <c r="M36">
        <f t="shared" si="4"/>
        <v>10</v>
      </c>
    </row>
    <row r="37" spans="1:13" x14ac:dyDescent="0.25">
      <c r="A37" s="11"/>
      <c r="B37" s="12"/>
      <c r="C37" s="12"/>
      <c r="D37" s="12"/>
      <c r="E37" s="12"/>
      <c r="F37" s="12"/>
      <c r="G37" s="9" t="s">
        <v>1757</v>
      </c>
      <c r="H37" s="9" t="s">
        <v>86</v>
      </c>
      <c r="I37" s="3" t="s">
        <v>1680</v>
      </c>
      <c r="J37" s="13" t="s">
        <v>1758</v>
      </c>
      <c r="K37" s="14" t="s">
        <v>1759</v>
      </c>
      <c r="L37" s="17">
        <f t="shared" si="3"/>
        <v>1.3113425925925959E-2</v>
      </c>
      <c r="M37">
        <f t="shared" si="4"/>
        <v>10</v>
      </c>
    </row>
    <row r="38" spans="1:13" x14ac:dyDescent="0.25">
      <c r="A38" s="11"/>
      <c r="B38" s="12"/>
      <c r="C38" s="12"/>
      <c r="D38" s="12"/>
      <c r="E38" s="9" t="s">
        <v>119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1760</v>
      </c>
      <c r="H39" s="9" t="s">
        <v>121</v>
      </c>
      <c r="I39" s="3" t="s">
        <v>1680</v>
      </c>
      <c r="J39" s="13" t="s">
        <v>1761</v>
      </c>
      <c r="K39" s="14" t="s">
        <v>1762</v>
      </c>
      <c r="L39" s="17">
        <f t="shared" si="3"/>
        <v>1.5636574074074067E-2</v>
      </c>
      <c r="M39">
        <f t="shared" si="4"/>
        <v>4</v>
      </c>
    </row>
    <row r="40" spans="1:13" x14ac:dyDescent="0.25">
      <c r="A40" s="11"/>
      <c r="B40" s="12"/>
      <c r="C40" s="12"/>
      <c r="D40" s="12"/>
      <c r="E40" s="12"/>
      <c r="F40" s="12"/>
      <c r="G40" s="9" t="s">
        <v>1763</v>
      </c>
      <c r="H40" s="9" t="s">
        <v>121</v>
      </c>
      <c r="I40" s="3" t="s">
        <v>1680</v>
      </c>
      <c r="J40" s="13" t="s">
        <v>1764</v>
      </c>
      <c r="K40" s="14" t="s">
        <v>1765</v>
      </c>
      <c r="L40" s="17">
        <f t="shared" si="3"/>
        <v>2.2592592592592609E-2</v>
      </c>
      <c r="M40">
        <f t="shared" si="4"/>
        <v>5</v>
      </c>
    </row>
    <row r="41" spans="1:13" x14ac:dyDescent="0.25">
      <c r="A41" s="11"/>
      <c r="B41" s="12"/>
      <c r="C41" s="12"/>
      <c r="D41" s="12"/>
      <c r="E41" s="12"/>
      <c r="F41" s="12"/>
      <c r="G41" s="9" t="s">
        <v>1766</v>
      </c>
      <c r="H41" s="9" t="s">
        <v>1767</v>
      </c>
      <c r="I41" s="3" t="s">
        <v>1680</v>
      </c>
      <c r="J41" s="13" t="s">
        <v>1768</v>
      </c>
      <c r="K41" s="14" t="s">
        <v>1769</v>
      </c>
      <c r="L41" s="17">
        <f t="shared" si="3"/>
        <v>2.3958333333333359E-2</v>
      </c>
      <c r="M41">
        <f t="shared" si="4"/>
        <v>7</v>
      </c>
    </row>
    <row r="42" spans="1:13" x14ac:dyDescent="0.25">
      <c r="A42" s="11"/>
      <c r="B42" s="12"/>
      <c r="C42" s="12"/>
      <c r="D42" s="12"/>
      <c r="E42" s="12"/>
      <c r="F42" s="12"/>
      <c r="G42" s="9" t="s">
        <v>1770</v>
      </c>
      <c r="H42" s="9" t="s">
        <v>121</v>
      </c>
      <c r="I42" s="3" t="s">
        <v>1680</v>
      </c>
      <c r="J42" s="13" t="s">
        <v>1771</v>
      </c>
      <c r="K42" s="14" t="s">
        <v>1772</v>
      </c>
      <c r="L42" s="17">
        <f t="shared" si="3"/>
        <v>1.3981481481481539E-2</v>
      </c>
      <c r="M42">
        <f t="shared" si="4"/>
        <v>8</v>
      </c>
    </row>
    <row r="43" spans="1:13" x14ac:dyDescent="0.25">
      <c r="A43" s="11"/>
      <c r="B43" s="12"/>
      <c r="C43" s="12"/>
      <c r="D43" s="12"/>
      <c r="E43" s="12"/>
      <c r="F43" s="12"/>
      <c r="G43" s="9" t="s">
        <v>1773</v>
      </c>
      <c r="H43" s="9" t="s">
        <v>121</v>
      </c>
      <c r="I43" s="3" t="s">
        <v>1680</v>
      </c>
      <c r="J43" s="13" t="s">
        <v>1774</v>
      </c>
      <c r="K43" s="14" t="s">
        <v>1775</v>
      </c>
      <c r="L43" s="17">
        <f t="shared" si="3"/>
        <v>2.8958333333333308E-2</v>
      </c>
      <c r="M43">
        <f t="shared" si="4"/>
        <v>10</v>
      </c>
    </row>
    <row r="44" spans="1:13" x14ac:dyDescent="0.25">
      <c r="A44" s="11"/>
      <c r="B44" s="12"/>
      <c r="C44" s="12"/>
      <c r="D44" s="12"/>
      <c r="E44" s="12"/>
      <c r="F44" s="12"/>
      <c r="G44" s="9" t="s">
        <v>1776</v>
      </c>
      <c r="H44" s="9" t="s">
        <v>121</v>
      </c>
      <c r="I44" s="3" t="s">
        <v>1680</v>
      </c>
      <c r="J44" s="13" t="s">
        <v>1777</v>
      </c>
      <c r="K44" s="14" t="s">
        <v>1778</v>
      </c>
      <c r="L44" s="17">
        <f t="shared" si="3"/>
        <v>2.0775462962962843E-2</v>
      </c>
      <c r="M44">
        <f t="shared" si="4"/>
        <v>12</v>
      </c>
    </row>
    <row r="45" spans="1:13" x14ac:dyDescent="0.25">
      <c r="A45" s="11"/>
      <c r="B45" s="12"/>
      <c r="C45" s="9" t="s">
        <v>334</v>
      </c>
      <c r="D45" s="9" t="s">
        <v>335</v>
      </c>
      <c r="E45" s="9" t="s">
        <v>335</v>
      </c>
      <c r="F45" s="9" t="s">
        <v>15</v>
      </c>
      <c r="G45" s="9" t="s">
        <v>1779</v>
      </c>
      <c r="H45" s="9" t="s">
        <v>86</v>
      </c>
      <c r="I45" s="3" t="s">
        <v>1680</v>
      </c>
      <c r="J45" s="13" t="s">
        <v>1780</v>
      </c>
      <c r="K45" s="14" t="s">
        <v>1781</v>
      </c>
      <c r="L45" s="17">
        <f t="shared" si="3"/>
        <v>1.8703703703703778E-2</v>
      </c>
      <c r="M45">
        <f t="shared" si="4"/>
        <v>18</v>
      </c>
    </row>
    <row r="46" spans="1:13" x14ac:dyDescent="0.25">
      <c r="A46" s="11"/>
      <c r="B46" s="12"/>
      <c r="C46" s="9" t="s">
        <v>149</v>
      </c>
      <c r="D46" s="9" t="s">
        <v>150</v>
      </c>
      <c r="E46" s="9" t="s">
        <v>150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1782</v>
      </c>
      <c r="H47" s="9" t="s">
        <v>121</v>
      </c>
      <c r="I47" s="3" t="s">
        <v>1680</v>
      </c>
      <c r="J47" s="13" t="s">
        <v>1783</v>
      </c>
      <c r="K47" s="14" t="s">
        <v>1784</v>
      </c>
      <c r="L47" s="17">
        <f t="shared" si="3"/>
        <v>3.8148148148148042E-2</v>
      </c>
      <c r="M47">
        <f t="shared" si="4"/>
        <v>12</v>
      </c>
    </row>
    <row r="48" spans="1:13" x14ac:dyDescent="0.25">
      <c r="A48" s="11"/>
      <c r="B48" s="12"/>
      <c r="C48" s="12"/>
      <c r="D48" s="12"/>
      <c r="E48" s="12"/>
      <c r="F48" s="12"/>
      <c r="G48" s="9" t="s">
        <v>1785</v>
      </c>
      <c r="H48" s="9" t="s">
        <v>86</v>
      </c>
      <c r="I48" s="3" t="s">
        <v>1680</v>
      </c>
      <c r="J48" s="13" t="s">
        <v>1786</v>
      </c>
      <c r="K48" s="14" t="s">
        <v>1787</v>
      </c>
      <c r="L48" s="17">
        <f t="shared" si="3"/>
        <v>2.5532407407407365E-2</v>
      </c>
      <c r="M48">
        <f t="shared" si="4"/>
        <v>17</v>
      </c>
    </row>
    <row r="49" spans="1:13" x14ac:dyDescent="0.25">
      <c r="A49" s="11"/>
      <c r="B49" s="12"/>
      <c r="C49" s="9" t="s">
        <v>38</v>
      </c>
      <c r="D49" s="9" t="s">
        <v>39</v>
      </c>
      <c r="E49" s="9" t="s">
        <v>160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1788</v>
      </c>
      <c r="H50" s="9" t="s">
        <v>86</v>
      </c>
      <c r="I50" s="3" t="s">
        <v>1680</v>
      </c>
      <c r="J50" s="13" t="s">
        <v>1789</v>
      </c>
      <c r="K50" s="14" t="s">
        <v>163</v>
      </c>
      <c r="L50" s="17">
        <f t="shared" si="3"/>
        <v>1.424768518518521E-2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1790</v>
      </c>
      <c r="H51" s="9" t="s">
        <v>86</v>
      </c>
      <c r="I51" s="3" t="s">
        <v>1680</v>
      </c>
      <c r="J51" s="13" t="s">
        <v>1791</v>
      </c>
      <c r="K51" s="14" t="s">
        <v>1792</v>
      </c>
      <c r="L51" s="17">
        <f t="shared" si="3"/>
        <v>1.7546296296296282E-2</v>
      </c>
      <c r="M51">
        <f t="shared" si="4"/>
        <v>7</v>
      </c>
    </row>
    <row r="52" spans="1:13" x14ac:dyDescent="0.25">
      <c r="A52" s="11"/>
      <c r="B52" s="12"/>
      <c r="C52" s="12"/>
      <c r="D52" s="12"/>
      <c r="E52" s="12"/>
      <c r="F52" s="12"/>
      <c r="G52" s="9" t="s">
        <v>1793</v>
      </c>
      <c r="H52" s="9" t="s">
        <v>86</v>
      </c>
      <c r="I52" s="3" t="s">
        <v>1680</v>
      </c>
      <c r="J52" s="13" t="s">
        <v>1794</v>
      </c>
      <c r="K52" s="14" t="s">
        <v>1795</v>
      </c>
      <c r="L52" s="17">
        <f t="shared" si="3"/>
        <v>1.8842592592592577E-2</v>
      </c>
      <c r="M52">
        <f t="shared" si="4"/>
        <v>17</v>
      </c>
    </row>
    <row r="53" spans="1:13" x14ac:dyDescent="0.25">
      <c r="A53" s="11"/>
      <c r="B53" s="12"/>
      <c r="C53" s="12"/>
      <c r="D53" s="12"/>
      <c r="E53" s="12"/>
      <c r="F53" s="12"/>
      <c r="G53" s="9" t="s">
        <v>1796</v>
      </c>
      <c r="H53" s="9" t="s">
        <v>86</v>
      </c>
      <c r="I53" s="3" t="s">
        <v>1680</v>
      </c>
      <c r="J53" s="13" t="s">
        <v>1229</v>
      </c>
      <c r="K53" s="14" t="s">
        <v>1797</v>
      </c>
      <c r="L53" s="17">
        <f t="shared" si="3"/>
        <v>1.2928240740740726E-2</v>
      </c>
      <c r="M53">
        <f t="shared" si="4"/>
        <v>21</v>
      </c>
    </row>
    <row r="54" spans="1:13" x14ac:dyDescent="0.25">
      <c r="A54" s="11"/>
      <c r="B54" s="12"/>
      <c r="C54" s="9" t="s">
        <v>388</v>
      </c>
      <c r="D54" s="9" t="s">
        <v>389</v>
      </c>
      <c r="E54" s="9" t="s">
        <v>389</v>
      </c>
      <c r="F54" s="9" t="s">
        <v>15</v>
      </c>
      <c r="G54" s="9" t="s">
        <v>1798</v>
      </c>
      <c r="H54" s="9" t="s">
        <v>86</v>
      </c>
      <c r="I54" s="3" t="s">
        <v>1680</v>
      </c>
      <c r="J54" s="13" t="s">
        <v>1799</v>
      </c>
      <c r="K54" s="14" t="s">
        <v>1800</v>
      </c>
      <c r="L54" s="17">
        <f t="shared" si="3"/>
        <v>1.7488425925925921E-2</v>
      </c>
      <c r="M54">
        <f t="shared" si="4"/>
        <v>13</v>
      </c>
    </row>
    <row r="55" spans="1:13" x14ac:dyDescent="0.25">
      <c r="A55" s="11"/>
      <c r="B55" s="12"/>
      <c r="C55" s="9" t="s">
        <v>170</v>
      </c>
      <c r="D55" s="9" t="s">
        <v>171</v>
      </c>
      <c r="E55" s="10" t="s">
        <v>12</v>
      </c>
      <c r="F55" s="5"/>
      <c r="G55" s="5"/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9" t="s">
        <v>172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1801</v>
      </c>
      <c r="H57" s="9" t="s">
        <v>365</v>
      </c>
      <c r="I57" s="3" t="s">
        <v>1680</v>
      </c>
      <c r="J57" s="13" t="s">
        <v>1802</v>
      </c>
      <c r="K57" s="14" t="s">
        <v>1803</v>
      </c>
      <c r="L57" s="17">
        <f t="shared" si="3"/>
        <v>2.0960648148148159E-2</v>
      </c>
      <c r="M57">
        <f t="shared" si="4"/>
        <v>5</v>
      </c>
    </row>
    <row r="58" spans="1:13" x14ac:dyDescent="0.25">
      <c r="A58" s="11"/>
      <c r="B58" s="12"/>
      <c r="C58" s="12"/>
      <c r="D58" s="12"/>
      <c r="E58" s="12"/>
      <c r="F58" s="12"/>
      <c r="G58" s="9" t="s">
        <v>1804</v>
      </c>
      <c r="H58" s="9" t="s">
        <v>86</v>
      </c>
      <c r="I58" s="3" t="s">
        <v>1680</v>
      </c>
      <c r="J58" s="13" t="s">
        <v>1805</v>
      </c>
      <c r="K58" s="14" t="s">
        <v>1806</v>
      </c>
      <c r="L58" s="17">
        <f t="shared" si="3"/>
        <v>1.8645833333333306E-2</v>
      </c>
      <c r="M58">
        <f t="shared" si="4"/>
        <v>9</v>
      </c>
    </row>
    <row r="59" spans="1:13" x14ac:dyDescent="0.25">
      <c r="A59" s="11"/>
      <c r="B59" s="12"/>
      <c r="C59" s="12"/>
      <c r="D59" s="12"/>
      <c r="E59" s="12"/>
      <c r="F59" s="12"/>
      <c r="G59" s="9" t="s">
        <v>1807</v>
      </c>
      <c r="H59" s="9" t="s">
        <v>86</v>
      </c>
      <c r="I59" s="3" t="s">
        <v>1680</v>
      </c>
      <c r="J59" s="13" t="s">
        <v>1808</v>
      </c>
      <c r="K59" s="14" t="s">
        <v>1809</v>
      </c>
      <c r="L59" s="17">
        <f t="shared" si="3"/>
        <v>2.4548611111111174E-2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1810</v>
      </c>
      <c r="H60" s="9" t="s">
        <v>86</v>
      </c>
      <c r="I60" s="3" t="s">
        <v>1680</v>
      </c>
      <c r="J60" s="13" t="s">
        <v>1811</v>
      </c>
      <c r="K60" s="14" t="s">
        <v>1812</v>
      </c>
      <c r="L60" s="17">
        <f t="shared" si="3"/>
        <v>2.864583333333337E-2</v>
      </c>
      <c r="M60">
        <f t="shared" si="4"/>
        <v>15</v>
      </c>
    </row>
    <row r="61" spans="1:13" x14ac:dyDescent="0.25">
      <c r="A61" s="11"/>
      <c r="B61" s="12"/>
      <c r="C61" s="12"/>
      <c r="D61" s="12"/>
      <c r="E61" s="9" t="s">
        <v>171</v>
      </c>
      <c r="F61" s="9" t="s">
        <v>15</v>
      </c>
      <c r="G61" s="9" t="s">
        <v>1813</v>
      </c>
      <c r="H61" s="9" t="s">
        <v>86</v>
      </c>
      <c r="I61" s="3" t="s">
        <v>1680</v>
      </c>
      <c r="J61" s="13" t="s">
        <v>1814</v>
      </c>
      <c r="K61" s="14" t="s">
        <v>1815</v>
      </c>
      <c r="L61" s="17">
        <f t="shared" si="3"/>
        <v>1.9537037037037019E-2</v>
      </c>
      <c r="M61">
        <f t="shared" si="4"/>
        <v>14</v>
      </c>
    </row>
    <row r="62" spans="1:13" x14ac:dyDescent="0.25">
      <c r="A62" s="11"/>
      <c r="B62" s="12"/>
      <c r="C62" s="9" t="s">
        <v>573</v>
      </c>
      <c r="D62" s="9" t="s">
        <v>574</v>
      </c>
      <c r="E62" s="9" t="s">
        <v>574</v>
      </c>
      <c r="F62" s="9" t="s">
        <v>15</v>
      </c>
      <c r="G62" s="9" t="s">
        <v>1816</v>
      </c>
      <c r="H62" s="9" t="s">
        <v>86</v>
      </c>
      <c r="I62" s="3" t="s">
        <v>1680</v>
      </c>
      <c r="J62" s="13" t="s">
        <v>1817</v>
      </c>
      <c r="K62" s="14" t="s">
        <v>1818</v>
      </c>
      <c r="L62" s="17">
        <f t="shared" si="3"/>
        <v>2.3819444444444504E-2</v>
      </c>
      <c r="M62">
        <f t="shared" si="4"/>
        <v>11</v>
      </c>
    </row>
    <row r="63" spans="1:13" x14ac:dyDescent="0.25">
      <c r="A63" s="11"/>
      <c r="B63" s="12"/>
      <c r="C63" s="9" t="s">
        <v>176</v>
      </c>
      <c r="D63" s="9" t="s">
        <v>177</v>
      </c>
      <c r="E63" s="9" t="s">
        <v>177</v>
      </c>
      <c r="F63" s="9" t="s">
        <v>15</v>
      </c>
      <c r="G63" s="9" t="s">
        <v>1819</v>
      </c>
      <c r="H63" s="9" t="s">
        <v>86</v>
      </c>
      <c r="I63" s="3" t="s">
        <v>1680</v>
      </c>
      <c r="J63" s="13" t="s">
        <v>1820</v>
      </c>
      <c r="K63" s="14" t="s">
        <v>1821</v>
      </c>
      <c r="L63" s="17">
        <f t="shared" si="3"/>
        <v>2.8379629629629588E-2</v>
      </c>
      <c r="M63">
        <f t="shared" si="4"/>
        <v>14</v>
      </c>
    </row>
    <row r="64" spans="1:13" x14ac:dyDescent="0.25">
      <c r="A64" s="11"/>
      <c r="B64" s="12"/>
      <c r="C64" s="9" t="s">
        <v>189</v>
      </c>
      <c r="D64" s="9" t="s">
        <v>190</v>
      </c>
      <c r="E64" s="9" t="s">
        <v>190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1822</v>
      </c>
      <c r="H65" s="9" t="s">
        <v>86</v>
      </c>
      <c r="I65" s="3" t="s">
        <v>1680</v>
      </c>
      <c r="J65" s="13" t="s">
        <v>1823</v>
      </c>
      <c r="K65" s="14" t="s">
        <v>1824</v>
      </c>
      <c r="L65" s="17">
        <f t="shared" si="3"/>
        <v>2.1122685185185175E-2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1825</v>
      </c>
      <c r="H66" s="9" t="s">
        <v>86</v>
      </c>
      <c r="I66" s="3" t="s">
        <v>1680</v>
      </c>
      <c r="J66" s="13" t="s">
        <v>1826</v>
      </c>
      <c r="K66" s="14" t="s">
        <v>1827</v>
      </c>
      <c r="L66" s="17">
        <f t="shared" si="3"/>
        <v>1.4293981481481477E-2</v>
      </c>
      <c r="M66">
        <f t="shared" si="4"/>
        <v>11</v>
      </c>
    </row>
    <row r="67" spans="1:13" x14ac:dyDescent="0.25">
      <c r="A67" s="11"/>
      <c r="B67" s="12"/>
      <c r="C67" s="12"/>
      <c r="D67" s="12"/>
      <c r="E67" s="12"/>
      <c r="F67" s="12"/>
      <c r="G67" s="9" t="s">
        <v>1828</v>
      </c>
      <c r="H67" s="9" t="s">
        <v>86</v>
      </c>
      <c r="I67" s="3" t="s">
        <v>1680</v>
      </c>
      <c r="J67" s="13" t="s">
        <v>1829</v>
      </c>
      <c r="K67" s="14" t="s">
        <v>1830</v>
      </c>
      <c r="L67" s="17">
        <f t="shared" ref="L67:L112" si="10">K67-J67</f>
        <v>1.6689814814814796E-2</v>
      </c>
      <c r="M67">
        <f t="shared" ref="M67:M112" si="11">HOUR(J67)</f>
        <v>14</v>
      </c>
    </row>
    <row r="68" spans="1:13" x14ac:dyDescent="0.25">
      <c r="A68" s="3" t="s">
        <v>197</v>
      </c>
      <c r="B68" s="9" t="s">
        <v>198</v>
      </c>
      <c r="C68" s="10" t="s">
        <v>12</v>
      </c>
      <c r="D68" s="5"/>
      <c r="E68" s="5"/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9" t="s">
        <v>83</v>
      </c>
      <c r="D69" s="9" t="s">
        <v>84</v>
      </c>
      <c r="E69" s="9" t="s">
        <v>84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1831</v>
      </c>
      <c r="H70" s="9" t="s">
        <v>86</v>
      </c>
      <c r="I70" s="3" t="s">
        <v>1680</v>
      </c>
      <c r="J70" s="13" t="s">
        <v>1832</v>
      </c>
      <c r="K70" s="14" t="s">
        <v>1833</v>
      </c>
      <c r="L70" s="17">
        <f t="shared" si="10"/>
        <v>1.5231481481481485E-2</v>
      </c>
      <c r="M70">
        <f t="shared" si="11"/>
        <v>2</v>
      </c>
    </row>
    <row r="71" spans="1:13" x14ac:dyDescent="0.25">
      <c r="A71" s="11"/>
      <c r="B71" s="12"/>
      <c r="C71" s="12"/>
      <c r="D71" s="12"/>
      <c r="E71" s="12"/>
      <c r="F71" s="12"/>
      <c r="G71" s="9" t="s">
        <v>1834</v>
      </c>
      <c r="H71" s="9" t="s">
        <v>86</v>
      </c>
      <c r="I71" s="3" t="s">
        <v>1680</v>
      </c>
      <c r="J71" s="13" t="s">
        <v>1835</v>
      </c>
      <c r="K71" s="14" t="s">
        <v>1836</v>
      </c>
      <c r="L71" s="17">
        <f t="shared" si="10"/>
        <v>1.504629629629628E-2</v>
      </c>
      <c r="M71">
        <f t="shared" si="11"/>
        <v>3</v>
      </c>
    </row>
    <row r="72" spans="1:13" x14ac:dyDescent="0.25">
      <c r="A72" s="11"/>
      <c r="B72" s="12"/>
      <c r="C72" s="12"/>
      <c r="D72" s="12"/>
      <c r="E72" s="12"/>
      <c r="F72" s="12"/>
      <c r="G72" s="9" t="s">
        <v>1837</v>
      </c>
      <c r="H72" s="9" t="s">
        <v>86</v>
      </c>
      <c r="I72" s="3" t="s">
        <v>1680</v>
      </c>
      <c r="J72" s="13" t="s">
        <v>1838</v>
      </c>
      <c r="K72" s="14" t="s">
        <v>1839</v>
      </c>
      <c r="L72" s="17">
        <f t="shared" si="10"/>
        <v>1.9340277777777748E-2</v>
      </c>
      <c r="M72">
        <f t="shared" si="11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1840</v>
      </c>
      <c r="H73" s="9" t="s">
        <v>86</v>
      </c>
      <c r="I73" s="3" t="s">
        <v>1680</v>
      </c>
      <c r="J73" s="13" t="s">
        <v>1053</v>
      </c>
      <c r="K73" s="14" t="s">
        <v>1841</v>
      </c>
      <c r="L73" s="17">
        <f t="shared" si="10"/>
        <v>1.5844907407407405E-2</v>
      </c>
      <c r="M73">
        <f t="shared" si="11"/>
        <v>5</v>
      </c>
    </row>
    <row r="74" spans="1:13" x14ac:dyDescent="0.25">
      <c r="A74" s="11"/>
      <c r="B74" s="12"/>
      <c r="C74" s="12"/>
      <c r="D74" s="12"/>
      <c r="E74" s="12"/>
      <c r="F74" s="12"/>
      <c r="G74" s="9" t="s">
        <v>1842</v>
      </c>
      <c r="H74" s="9" t="s">
        <v>86</v>
      </c>
      <c r="I74" s="3" t="s">
        <v>1680</v>
      </c>
      <c r="J74" s="13" t="s">
        <v>1843</v>
      </c>
      <c r="K74" s="14" t="s">
        <v>1844</v>
      </c>
      <c r="L74" s="17">
        <f t="shared" si="10"/>
        <v>1.5428240740740728E-2</v>
      </c>
      <c r="M74">
        <f t="shared" si="11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1845</v>
      </c>
      <c r="H75" s="9" t="s">
        <v>86</v>
      </c>
      <c r="I75" s="3" t="s">
        <v>1680</v>
      </c>
      <c r="J75" s="13" t="s">
        <v>1846</v>
      </c>
      <c r="K75" s="14" t="s">
        <v>1847</v>
      </c>
      <c r="L75" s="17">
        <f t="shared" si="10"/>
        <v>1.5891203703703727E-2</v>
      </c>
      <c r="M75">
        <f t="shared" si="11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1848</v>
      </c>
      <c r="H76" s="9" t="s">
        <v>86</v>
      </c>
      <c r="I76" s="3" t="s">
        <v>1680</v>
      </c>
      <c r="J76" s="13" t="s">
        <v>1849</v>
      </c>
      <c r="K76" s="14" t="s">
        <v>1850</v>
      </c>
      <c r="L76" s="17">
        <f t="shared" si="10"/>
        <v>1.5902777777777766E-2</v>
      </c>
      <c r="M76">
        <f t="shared" si="11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1851</v>
      </c>
      <c r="H77" s="9" t="s">
        <v>86</v>
      </c>
      <c r="I77" s="3" t="s">
        <v>1680</v>
      </c>
      <c r="J77" s="13" t="s">
        <v>1852</v>
      </c>
      <c r="K77" s="14" t="s">
        <v>1853</v>
      </c>
      <c r="L77" s="17">
        <f t="shared" si="10"/>
        <v>1.4988425925925919E-2</v>
      </c>
      <c r="M77">
        <f t="shared" si="11"/>
        <v>8</v>
      </c>
    </row>
    <row r="78" spans="1:13" x14ac:dyDescent="0.25">
      <c r="A78" s="11"/>
      <c r="B78" s="12"/>
      <c r="C78" s="12"/>
      <c r="D78" s="12"/>
      <c r="E78" s="12"/>
      <c r="F78" s="12"/>
      <c r="G78" s="9" t="s">
        <v>1854</v>
      </c>
      <c r="H78" s="9" t="s">
        <v>86</v>
      </c>
      <c r="I78" s="3" t="s">
        <v>1680</v>
      </c>
      <c r="J78" s="13" t="s">
        <v>1855</v>
      </c>
      <c r="K78" s="14" t="s">
        <v>1856</v>
      </c>
      <c r="L78" s="17">
        <f t="shared" si="10"/>
        <v>2.1736111111111123E-2</v>
      </c>
      <c r="M78">
        <f t="shared" si="11"/>
        <v>9</v>
      </c>
    </row>
    <row r="79" spans="1:13" x14ac:dyDescent="0.25">
      <c r="A79" s="11"/>
      <c r="B79" s="12"/>
      <c r="C79" s="12"/>
      <c r="D79" s="12"/>
      <c r="E79" s="12"/>
      <c r="F79" s="12"/>
      <c r="G79" s="9" t="s">
        <v>1857</v>
      </c>
      <c r="H79" s="9" t="s">
        <v>86</v>
      </c>
      <c r="I79" s="3" t="s">
        <v>1680</v>
      </c>
      <c r="J79" s="13" t="s">
        <v>1858</v>
      </c>
      <c r="K79" s="14" t="s">
        <v>1859</v>
      </c>
      <c r="L79" s="17">
        <f t="shared" si="10"/>
        <v>1.829861111111114E-2</v>
      </c>
      <c r="M79">
        <f t="shared" si="11"/>
        <v>9</v>
      </c>
    </row>
    <row r="80" spans="1:13" x14ac:dyDescent="0.25">
      <c r="A80" s="11"/>
      <c r="B80" s="12"/>
      <c r="C80" s="9" t="s">
        <v>276</v>
      </c>
      <c r="D80" s="9" t="s">
        <v>277</v>
      </c>
      <c r="E80" s="9" t="s">
        <v>309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1860</v>
      </c>
      <c r="H81" s="9" t="s">
        <v>86</v>
      </c>
      <c r="I81" s="3" t="s">
        <v>1680</v>
      </c>
      <c r="J81" s="13" t="s">
        <v>1861</v>
      </c>
      <c r="K81" s="14" t="s">
        <v>1862</v>
      </c>
      <c r="L81" s="17">
        <f t="shared" si="10"/>
        <v>1.5173611111111124E-2</v>
      </c>
      <c r="M81">
        <f t="shared" si="11"/>
        <v>3</v>
      </c>
    </row>
    <row r="82" spans="1:13" x14ac:dyDescent="0.25">
      <c r="A82" s="11"/>
      <c r="B82" s="12"/>
      <c r="C82" s="12"/>
      <c r="D82" s="12"/>
      <c r="E82" s="12"/>
      <c r="F82" s="12"/>
      <c r="G82" s="9" t="s">
        <v>1863</v>
      </c>
      <c r="H82" s="9" t="s">
        <v>86</v>
      </c>
      <c r="I82" s="3" t="s">
        <v>1680</v>
      </c>
      <c r="J82" s="13" t="s">
        <v>1864</v>
      </c>
      <c r="K82" s="14" t="s">
        <v>1865</v>
      </c>
      <c r="L82" s="17">
        <f t="shared" si="10"/>
        <v>1.7175925925925928E-2</v>
      </c>
      <c r="M82">
        <f t="shared" si="11"/>
        <v>8</v>
      </c>
    </row>
    <row r="83" spans="1:13" x14ac:dyDescent="0.25">
      <c r="A83" s="11"/>
      <c r="B83" s="12"/>
      <c r="C83" s="12"/>
      <c r="D83" s="12"/>
      <c r="E83" s="12"/>
      <c r="F83" s="12"/>
      <c r="G83" s="9" t="s">
        <v>1866</v>
      </c>
      <c r="H83" s="9" t="s">
        <v>86</v>
      </c>
      <c r="I83" s="3" t="s">
        <v>1680</v>
      </c>
      <c r="J83" s="13" t="s">
        <v>1867</v>
      </c>
      <c r="K83" s="14" t="s">
        <v>1868</v>
      </c>
      <c r="L83" s="17">
        <f t="shared" si="10"/>
        <v>2.9027777777777763E-2</v>
      </c>
      <c r="M83">
        <f t="shared" si="11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1869</v>
      </c>
      <c r="H84" s="9" t="s">
        <v>86</v>
      </c>
      <c r="I84" s="3" t="s">
        <v>1680</v>
      </c>
      <c r="J84" s="13" t="s">
        <v>1870</v>
      </c>
      <c r="K84" s="14" t="s">
        <v>1871</v>
      </c>
      <c r="L84" s="17">
        <f t="shared" si="10"/>
        <v>3.284722222222225E-2</v>
      </c>
      <c r="M84">
        <f t="shared" si="11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1872</v>
      </c>
      <c r="H85" s="9" t="s">
        <v>86</v>
      </c>
      <c r="I85" s="3" t="s">
        <v>1680</v>
      </c>
      <c r="J85" s="13" t="s">
        <v>1873</v>
      </c>
      <c r="K85" s="14" t="s">
        <v>1874</v>
      </c>
      <c r="L85" s="17">
        <f t="shared" si="10"/>
        <v>2.2060185185185155E-2</v>
      </c>
      <c r="M85">
        <f t="shared" si="11"/>
        <v>12</v>
      </c>
    </row>
    <row r="86" spans="1:13" x14ac:dyDescent="0.25">
      <c r="A86" s="11"/>
      <c r="B86" s="12"/>
      <c r="C86" s="12"/>
      <c r="D86" s="12"/>
      <c r="E86" s="12"/>
      <c r="F86" s="12"/>
      <c r="G86" s="9" t="s">
        <v>1875</v>
      </c>
      <c r="H86" s="9" t="s">
        <v>86</v>
      </c>
      <c r="I86" s="3" t="s">
        <v>1680</v>
      </c>
      <c r="J86" s="13" t="s">
        <v>1876</v>
      </c>
      <c r="K86" s="14" t="s">
        <v>1877</v>
      </c>
      <c r="L86" s="17">
        <f t="shared" si="10"/>
        <v>1.8287037037036935E-2</v>
      </c>
      <c r="M86">
        <f t="shared" si="11"/>
        <v>13</v>
      </c>
    </row>
    <row r="87" spans="1:13" x14ac:dyDescent="0.25">
      <c r="A87" s="11"/>
      <c r="B87" s="12"/>
      <c r="C87" s="9" t="s">
        <v>149</v>
      </c>
      <c r="D87" s="9" t="s">
        <v>150</v>
      </c>
      <c r="E87" s="9" t="s">
        <v>150</v>
      </c>
      <c r="F87" s="9" t="s">
        <v>15</v>
      </c>
      <c r="G87" s="9" t="s">
        <v>1878</v>
      </c>
      <c r="H87" s="9" t="s">
        <v>86</v>
      </c>
      <c r="I87" s="3" t="s">
        <v>1680</v>
      </c>
      <c r="J87" s="13" t="s">
        <v>1879</v>
      </c>
      <c r="K87" s="14" t="s">
        <v>1880</v>
      </c>
      <c r="L87" s="17">
        <f t="shared" si="10"/>
        <v>2.0347222222222183E-2</v>
      </c>
      <c r="M87">
        <f t="shared" si="11"/>
        <v>11</v>
      </c>
    </row>
    <row r="88" spans="1:13" x14ac:dyDescent="0.25">
      <c r="A88" s="11"/>
      <c r="B88" s="12"/>
      <c r="C88" s="9" t="s">
        <v>38</v>
      </c>
      <c r="D88" s="9" t="s">
        <v>39</v>
      </c>
      <c r="E88" s="10" t="s">
        <v>12</v>
      </c>
      <c r="F88" s="5"/>
      <c r="G88" s="5"/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9" t="s">
        <v>39</v>
      </c>
      <c r="F89" s="9" t="s">
        <v>15</v>
      </c>
      <c r="G89" s="9" t="s">
        <v>1881</v>
      </c>
      <c r="H89" s="9" t="s">
        <v>86</v>
      </c>
      <c r="I89" s="3" t="s">
        <v>1680</v>
      </c>
      <c r="J89" s="13" t="s">
        <v>1882</v>
      </c>
      <c r="K89" s="14" t="s">
        <v>1883</v>
      </c>
      <c r="L89" s="17">
        <f t="shared" si="10"/>
        <v>1.2430555555555556E-2</v>
      </c>
      <c r="M89">
        <f t="shared" si="11"/>
        <v>2</v>
      </c>
    </row>
    <row r="90" spans="1:13" x14ac:dyDescent="0.25">
      <c r="A90" s="11"/>
      <c r="B90" s="12"/>
      <c r="C90" s="12"/>
      <c r="D90" s="12"/>
      <c r="E90" s="9" t="s">
        <v>160</v>
      </c>
      <c r="F90" s="9" t="s">
        <v>15</v>
      </c>
      <c r="G90" s="9" t="s">
        <v>1884</v>
      </c>
      <c r="H90" s="9" t="s">
        <v>86</v>
      </c>
      <c r="I90" s="3" t="s">
        <v>1680</v>
      </c>
      <c r="J90" s="13" t="s">
        <v>1885</v>
      </c>
      <c r="K90" s="14" t="s">
        <v>1886</v>
      </c>
      <c r="L90" s="17">
        <f t="shared" si="10"/>
        <v>1.1712962962962953E-2</v>
      </c>
      <c r="M90">
        <f t="shared" si="11"/>
        <v>2</v>
      </c>
    </row>
    <row r="91" spans="1:13" x14ac:dyDescent="0.25">
      <c r="A91" s="11"/>
      <c r="B91" s="12"/>
      <c r="C91" s="9" t="s">
        <v>348</v>
      </c>
      <c r="D91" s="9" t="s">
        <v>349</v>
      </c>
      <c r="E91" s="9" t="s">
        <v>349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1887</v>
      </c>
      <c r="H92" s="9" t="s">
        <v>86</v>
      </c>
      <c r="I92" s="3" t="s">
        <v>1680</v>
      </c>
      <c r="J92" s="19" t="s">
        <v>1888</v>
      </c>
      <c r="K92" s="20" t="s">
        <v>1889</v>
      </c>
      <c r="L92" s="21">
        <f t="shared" si="10"/>
        <v>1.6342592592592586E-2</v>
      </c>
      <c r="M92" s="22">
        <v>0</v>
      </c>
    </row>
    <row r="93" spans="1:13" x14ac:dyDescent="0.25">
      <c r="A93" s="11"/>
      <c r="B93" s="12"/>
      <c r="C93" s="12"/>
      <c r="D93" s="12"/>
      <c r="E93" s="12"/>
      <c r="F93" s="12"/>
      <c r="G93" s="9" t="s">
        <v>1890</v>
      </c>
      <c r="H93" s="9" t="s">
        <v>86</v>
      </c>
      <c r="I93" s="3" t="s">
        <v>1680</v>
      </c>
      <c r="J93" s="13" t="s">
        <v>1891</v>
      </c>
      <c r="K93" s="14" t="s">
        <v>1892</v>
      </c>
      <c r="L93" s="17">
        <f t="shared" si="10"/>
        <v>1.4004629629629617E-2</v>
      </c>
      <c r="M93">
        <f t="shared" si="11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1893</v>
      </c>
      <c r="H94" s="9" t="s">
        <v>86</v>
      </c>
      <c r="I94" s="3" t="s">
        <v>1680</v>
      </c>
      <c r="J94" s="13" t="s">
        <v>1894</v>
      </c>
      <c r="K94" s="14" t="s">
        <v>1895</v>
      </c>
      <c r="L94" s="17">
        <f t="shared" si="10"/>
        <v>1.8310185185185179E-2</v>
      </c>
      <c r="M94">
        <f t="shared" si="11"/>
        <v>6</v>
      </c>
    </row>
    <row r="95" spans="1:13" x14ac:dyDescent="0.25">
      <c r="A95" s="11"/>
      <c r="B95" s="12"/>
      <c r="C95" s="12"/>
      <c r="D95" s="12"/>
      <c r="E95" s="12"/>
      <c r="F95" s="12"/>
      <c r="G95" s="9" t="s">
        <v>1896</v>
      </c>
      <c r="H95" s="9" t="s">
        <v>86</v>
      </c>
      <c r="I95" s="3" t="s">
        <v>1680</v>
      </c>
      <c r="J95" s="13" t="s">
        <v>1897</v>
      </c>
      <c r="K95" s="14" t="s">
        <v>1898</v>
      </c>
      <c r="L95" s="17">
        <f t="shared" si="10"/>
        <v>1.2534722222222239E-2</v>
      </c>
      <c r="M95">
        <f t="shared" si="11"/>
        <v>11</v>
      </c>
    </row>
    <row r="96" spans="1:13" x14ac:dyDescent="0.25">
      <c r="A96" s="11"/>
      <c r="B96" s="12"/>
      <c r="C96" s="12"/>
      <c r="D96" s="12"/>
      <c r="E96" s="12"/>
      <c r="F96" s="12"/>
      <c r="G96" s="9" t="s">
        <v>1899</v>
      </c>
      <c r="H96" s="9" t="s">
        <v>86</v>
      </c>
      <c r="I96" s="3" t="s">
        <v>1680</v>
      </c>
      <c r="J96" s="13" t="s">
        <v>1900</v>
      </c>
      <c r="K96" s="14" t="s">
        <v>1901</v>
      </c>
      <c r="L96" s="17">
        <f t="shared" si="10"/>
        <v>2.8043981481481517E-2</v>
      </c>
      <c r="M96">
        <f t="shared" si="11"/>
        <v>11</v>
      </c>
    </row>
    <row r="97" spans="1:13" x14ac:dyDescent="0.25">
      <c r="A97" s="11"/>
      <c r="B97" s="12"/>
      <c r="C97" s="12"/>
      <c r="D97" s="12"/>
      <c r="E97" s="12"/>
      <c r="F97" s="12"/>
      <c r="G97" s="9" t="s">
        <v>1902</v>
      </c>
      <c r="H97" s="9" t="s">
        <v>86</v>
      </c>
      <c r="I97" s="3" t="s">
        <v>1680</v>
      </c>
      <c r="J97" s="13" t="s">
        <v>1903</v>
      </c>
      <c r="K97" s="14" t="s">
        <v>1904</v>
      </c>
      <c r="L97" s="17">
        <f t="shared" si="10"/>
        <v>1.6574074074074185E-2</v>
      </c>
      <c r="M97">
        <f t="shared" si="11"/>
        <v>19</v>
      </c>
    </row>
    <row r="98" spans="1:13" x14ac:dyDescent="0.25">
      <c r="A98" s="11"/>
      <c r="B98" s="12"/>
      <c r="C98" s="12"/>
      <c r="D98" s="12"/>
      <c r="E98" s="12"/>
      <c r="F98" s="12"/>
      <c r="G98" s="9" t="s">
        <v>1905</v>
      </c>
      <c r="H98" s="9" t="s">
        <v>86</v>
      </c>
      <c r="I98" s="3" t="s">
        <v>1680</v>
      </c>
      <c r="J98" s="19" t="s">
        <v>1906</v>
      </c>
      <c r="K98" s="20" t="s">
        <v>1907</v>
      </c>
      <c r="L98" s="21">
        <f t="shared" si="10"/>
        <v>1.5856481481481444E-2</v>
      </c>
      <c r="M98" s="22">
        <f t="shared" si="11"/>
        <v>23</v>
      </c>
    </row>
    <row r="99" spans="1:13" x14ac:dyDescent="0.25">
      <c r="A99" s="11"/>
      <c r="B99" s="12"/>
      <c r="C99" s="12"/>
      <c r="D99" s="12"/>
      <c r="E99" s="12"/>
      <c r="F99" s="12"/>
      <c r="G99" s="9" t="s">
        <v>1908</v>
      </c>
      <c r="H99" s="9" t="s">
        <v>86</v>
      </c>
      <c r="I99" s="3" t="s">
        <v>1680</v>
      </c>
      <c r="J99" s="19" t="s">
        <v>1909</v>
      </c>
      <c r="K99" s="20" t="s">
        <v>2040</v>
      </c>
      <c r="L99" s="21">
        <f t="shared" si="10"/>
        <v>1.3564814814814974E-2</v>
      </c>
      <c r="M99" s="22">
        <f t="shared" si="11"/>
        <v>23</v>
      </c>
    </row>
    <row r="100" spans="1:13" x14ac:dyDescent="0.25">
      <c r="A100" s="11"/>
      <c r="B100" s="12"/>
      <c r="C100" s="9" t="s">
        <v>170</v>
      </c>
      <c r="D100" s="9" t="s">
        <v>171</v>
      </c>
      <c r="E100" s="10" t="s">
        <v>12</v>
      </c>
      <c r="F100" s="5"/>
      <c r="G100" s="5"/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9" t="s">
        <v>172</v>
      </c>
      <c r="F101" s="9" t="s">
        <v>15</v>
      </c>
      <c r="G101" s="9" t="s">
        <v>1910</v>
      </c>
      <c r="H101" s="9" t="s">
        <v>86</v>
      </c>
      <c r="I101" s="3" t="s">
        <v>1680</v>
      </c>
      <c r="J101" s="13" t="s">
        <v>1911</v>
      </c>
      <c r="K101" s="14" t="s">
        <v>1912</v>
      </c>
      <c r="L101" s="17">
        <f t="shared" si="10"/>
        <v>2.1238425925925841E-2</v>
      </c>
      <c r="M101">
        <f t="shared" si="11"/>
        <v>15</v>
      </c>
    </row>
    <row r="102" spans="1:13" x14ac:dyDescent="0.25">
      <c r="A102" s="11"/>
      <c r="B102" s="12"/>
      <c r="C102" s="12"/>
      <c r="D102" s="12"/>
      <c r="E102" s="9" t="s">
        <v>171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1913</v>
      </c>
      <c r="H103" s="9" t="s">
        <v>365</v>
      </c>
      <c r="I103" s="3" t="s">
        <v>1680</v>
      </c>
      <c r="J103" s="13" t="s">
        <v>1914</v>
      </c>
      <c r="K103" s="14" t="s">
        <v>1915</v>
      </c>
      <c r="L103" s="17">
        <f t="shared" si="10"/>
        <v>1.6782407407407385E-2</v>
      </c>
      <c r="M103">
        <f t="shared" si="11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1916</v>
      </c>
      <c r="H104" s="9" t="s">
        <v>86</v>
      </c>
      <c r="I104" s="3" t="s">
        <v>1680</v>
      </c>
      <c r="J104" s="13" t="s">
        <v>1917</v>
      </c>
      <c r="K104" s="14" t="s">
        <v>1918</v>
      </c>
      <c r="L104" s="17">
        <f t="shared" si="10"/>
        <v>1.9212962962962932E-2</v>
      </c>
      <c r="M104">
        <f t="shared" si="11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1919</v>
      </c>
      <c r="H105" s="9" t="s">
        <v>365</v>
      </c>
      <c r="I105" s="3" t="s">
        <v>1680</v>
      </c>
      <c r="J105" s="13" t="s">
        <v>1920</v>
      </c>
      <c r="K105" s="14" t="s">
        <v>1921</v>
      </c>
      <c r="L105" s="17">
        <f t="shared" si="10"/>
        <v>1.5787037037036988E-2</v>
      </c>
      <c r="M105">
        <f t="shared" si="11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1922</v>
      </c>
      <c r="H106" s="9" t="s">
        <v>86</v>
      </c>
      <c r="I106" s="3" t="s">
        <v>1680</v>
      </c>
      <c r="J106" s="13" t="s">
        <v>1923</v>
      </c>
      <c r="K106" s="14" t="s">
        <v>1924</v>
      </c>
      <c r="L106" s="17">
        <f t="shared" si="10"/>
        <v>2.4247685185185164E-2</v>
      </c>
      <c r="M106">
        <f t="shared" si="11"/>
        <v>13</v>
      </c>
    </row>
    <row r="107" spans="1:13" x14ac:dyDescent="0.25">
      <c r="A107" s="3" t="s">
        <v>836</v>
      </c>
      <c r="B107" s="9" t="s">
        <v>837</v>
      </c>
      <c r="C107" s="10" t="s">
        <v>12</v>
      </c>
      <c r="D107" s="5"/>
      <c r="E107" s="5"/>
      <c r="F107" s="5"/>
      <c r="G107" s="5"/>
      <c r="H107" s="5"/>
      <c r="I107" s="6"/>
      <c r="J107" s="7"/>
      <c r="K107" s="8"/>
    </row>
    <row r="108" spans="1:13" x14ac:dyDescent="0.25">
      <c r="A108" s="11"/>
      <c r="B108" s="12"/>
      <c r="C108" s="9" t="s">
        <v>1925</v>
      </c>
      <c r="D108" s="9" t="s">
        <v>1926</v>
      </c>
      <c r="E108" s="9" t="s">
        <v>1926</v>
      </c>
      <c r="F108" s="9" t="s">
        <v>840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1927</v>
      </c>
      <c r="H109" s="9" t="s">
        <v>86</v>
      </c>
      <c r="I109" s="3" t="s">
        <v>1680</v>
      </c>
      <c r="J109" s="13" t="s">
        <v>1928</v>
      </c>
      <c r="K109" s="14" t="s">
        <v>1929</v>
      </c>
      <c r="L109" s="17">
        <f t="shared" si="10"/>
        <v>2.863425925925922E-2</v>
      </c>
      <c r="M109">
        <f t="shared" si="11"/>
        <v>10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1930</v>
      </c>
      <c r="H110" s="9" t="s">
        <v>86</v>
      </c>
      <c r="I110" s="3" t="s">
        <v>1680</v>
      </c>
      <c r="J110" s="13" t="s">
        <v>1931</v>
      </c>
      <c r="K110" s="14" t="s">
        <v>1932</v>
      </c>
      <c r="L110" s="17">
        <f t="shared" si="10"/>
        <v>1.8692129629629628E-2</v>
      </c>
      <c r="M110">
        <f t="shared" si="11"/>
        <v>12</v>
      </c>
    </row>
    <row r="111" spans="1:13" x14ac:dyDescent="0.25">
      <c r="A111" s="11"/>
      <c r="B111" s="12"/>
      <c r="C111" s="9" t="s">
        <v>844</v>
      </c>
      <c r="D111" s="9" t="s">
        <v>845</v>
      </c>
      <c r="E111" s="9" t="s">
        <v>845</v>
      </c>
      <c r="F111" s="9" t="s">
        <v>840</v>
      </c>
      <c r="G111" s="9" t="s">
        <v>1933</v>
      </c>
      <c r="H111" s="9" t="s">
        <v>86</v>
      </c>
      <c r="I111" s="3" t="s">
        <v>1680</v>
      </c>
      <c r="J111" s="13" t="s">
        <v>1934</v>
      </c>
      <c r="K111" s="14" t="s">
        <v>1935</v>
      </c>
      <c r="L111" s="17">
        <f t="shared" si="10"/>
        <v>1.3923611111111123E-2</v>
      </c>
      <c r="M111">
        <f t="shared" si="11"/>
        <v>5</v>
      </c>
    </row>
    <row r="112" spans="1:13" x14ac:dyDescent="0.25">
      <c r="A112" s="3" t="s">
        <v>408</v>
      </c>
      <c r="B112" s="3" t="s">
        <v>409</v>
      </c>
      <c r="C112" s="3" t="s">
        <v>1936</v>
      </c>
      <c r="D112" s="3" t="s">
        <v>1937</v>
      </c>
      <c r="E112" s="3" t="s">
        <v>1938</v>
      </c>
      <c r="F112" s="3" t="s">
        <v>15</v>
      </c>
      <c r="G112" s="3" t="s">
        <v>1939</v>
      </c>
      <c r="H112" s="3" t="s">
        <v>86</v>
      </c>
      <c r="I112" s="3" t="s">
        <v>1680</v>
      </c>
      <c r="J112" s="15" t="s">
        <v>1940</v>
      </c>
      <c r="K112" s="16" t="s">
        <v>1941</v>
      </c>
      <c r="L112" s="17">
        <f t="shared" si="10"/>
        <v>2.2615740740740797E-2</v>
      </c>
      <c r="M112">
        <f t="shared" si="11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J1" workbookViewId="0">
      <selection activeCell="R29" sqref="R29"/>
    </sheetView>
  </sheetViews>
  <sheetFormatPr defaultRowHeight="15" x14ac:dyDescent="0.25"/>
  <cols>
    <col min="1" max="1" width="14.140625" customWidth="1"/>
    <col min="2" max="2" width="27.425781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2036</v>
      </c>
      <c r="M1" t="s">
        <v>2033</v>
      </c>
      <c r="O1" t="s">
        <v>2034</v>
      </c>
      <c r="P1" t="s">
        <v>2035</v>
      </c>
      <c r="Q1" t="s">
        <v>2037</v>
      </c>
      <c r="R1" s="26" t="s">
        <v>2038</v>
      </c>
      <c r="S1" t="s">
        <v>2039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3">
        <v>0</v>
      </c>
      <c r="P2" s="23">
        <f>COUNTIF(M:M,"0")</f>
        <v>0</v>
      </c>
      <c r="Q2" s="23">
        <f>AVERAGE($P$2:$P$25)</f>
        <v>0.625</v>
      </c>
      <c r="R2" s="24">
        <v>0</v>
      </c>
      <c r="S2" s="25">
        <f>AVERAGEIF($R$2:$R$25, "&lt;&gt; 0")</f>
        <v>1.6099054783950614E-2</v>
      </c>
    </row>
    <row r="3" spans="1:19" x14ac:dyDescent="0.25">
      <c r="A3" s="3" t="s">
        <v>197</v>
      </c>
      <c r="B3" s="9" t="s">
        <v>198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0.625</v>
      </c>
      <c r="R3" s="18">
        <f t="shared" ref="R3:R23" si="1">AVERAGEIF(M:M,O3,L:L)</f>
        <v>1.3171296296296306E-2</v>
      </c>
      <c r="S3" s="17">
        <f t="shared" ref="S3:S25" si="2">AVERAGEIF($R$2:$R$25, "&lt;&gt; 0")</f>
        <v>1.6099054783950614E-2</v>
      </c>
    </row>
    <row r="4" spans="1:19" x14ac:dyDescent="0.25">
      <c r="A4" s="11"/>
      <c r="B4" s="12"/>
      <c r="C4" s="9" t="s">
        <v>199</v>
      </c>
      <c r="D4" s="9" t="s">
        <v>200</v>
      </c>
      <c r="E4" s="9" t="s">
        <v>200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0.625</v>
      </c>
      <c r="R4" s="18">
        <f t="shared" si="1"/>
        <v>1.8883101851851859E-2</v>
      </c>
      <c r="S4" s="17">
        <f t="shared" si="2"/>
        <v>1.6099054783950614E-2</v>
      </c>
    </row>
    <row r="5" spans="1:19" x14ac:dyDescent="0.25">
      <c r="A5" s="11"/>
      <c r="B5" s="12"/>
      <c r="C5" s="12"/>
      <c r="D5" s="12"/>
      <c r="E5" s="12"/>
      <c r="F5" s="12"/>
      <c r="G5" s="9" t="s">
        <v>1942</v>
      </c>
      <c r="H5" s="9" t="s">
        <v>86</v>
      </c>
      <c r="I5" s="3" t="s">
        <v>1943</v>
      </c>
      <c r="J5" s="13" t="s">
        <v>1944</v>
      </c>
      <c r="K5" s="14" t="s">
        <v>1945</v>
      </c>
      <c r="L5" s="17">
        <f t="shared" ref="L5:L25" si="3">K5-J5</f>
        <v>1.5949074074074088E-2</v>
      </c>
      <c r="M5">
        <f t="shared" ref="M5:M25" si="4">HOUR(J5)</f>
        <v>3</v>
      </c>
      <c r="O5">
        <v>3</v>
      </c>
      <c r="P5">
        <f>COUNTIF(M:M,"3")</f>
        <v>1</v>
      </c>
      <c r="Q5">
        <f t="shared" si="0"/>
        <v>0.625</v>
      </c>
      <c r="R5" s="18">
        <f t="shared" si="1"/>
        <v>1.5949074074074088E-2</v>
      </c>
      <c r="S5" s="17">
        <f t="shared" si="2"/>
        <v>1.6099054783950614E-2</v>
      </c>
    </row>
    <row r="6" spans="1:19" x14ac:dyDescent="0.25">
      <c r="A6" s="11"/>
      <c r="B6" s="12"/>
      <c r="C6" s="12"/>
      <c r="D6" s="12"/>
      <c r="E6" s="12"/>
      <c r="F6" s="12"/>
      <c r="G6" s="9" t="s">
        <v>1946</v>
      </c>
      <c r="H6" s="9" t="s">
        <v>86</v>
      </c>
      <c r="I6" s="3" t="s">
        <v>1943</v>
      </c>
      <c r="J6" s="13" t="s">
        <v>1947</v>
      </c>
      <c r="K6" s="14" t="s">
        <v>1948</v>
      </c>
      <c r="L6" s="17">
        <f t="shared" si="3"/>
        <v>1.7071759259259245E-2</v>
      </c>
      <c r="M6">
        <f t="shared" si="4"/>
        <v>6</v>
      </c>
      <c r="O6" s="23">
        <v>4</v>
      </c>
      <c r="P6" s="23">
        <f>COUNTIF(M:M,"4")</f>
        <v>0</v>
      </c>
      <c r="Q6" s="23">
        <f t="shared" si="0"/>
        <v>0.625</v>
      </c>
      <c r="R6" s="24">
        <v>0</v>
      </c>
      <c r="S6" s="25">
        <f t="shared" si="2"/>
        <v>1.6099054783950614E-2</v>
      </c>
    </row>
    <row r="7" spans="1:19" x14ac:dyDescent="0.25">
      <c r="A7" s="11"/>
      <c r="B7" s="12"/>
      <c r="C7" s="9" t="s">
        <v>149</v>
      </c>
      <c r="D7" s="9" t="s">
        <v>150</v>
      </c>
      <c r="E7" s="9" t="s">
        <v>150</v>
      </c>
      <c r="F7" s="9" t="s">
        <v>15</v>
      </c>
      <c r="G7" s="9" t="s">
        <v>1949</v>
      </c>
      <c r="H7" s="9" t="s">
        <v>86</v>
      </c>
      <c r="I7" s="3" t="s">
        <v>1943</v>
      </c>
      <c r="J7" s="13" t="s">
        <v>1950</v>
      </c>
      <c r="K7" s="14" t="s">
        <v>1951</v>
      </c>
      <c r="L7" s="17">
        <f t="shared" si="3"/>
        <v>1.2280092592592551E-2</v>
      </c>
      <c r="M7">
        <f t="shared" si="4"/>
        <v>8</v>
      </c>
      <c r="O7">
        <v>5</v>
      </c>
      <c r="P7">
        <f>COUNTIF(M:M,"5")</f>
        <v>1</v>
      </c>
      <c r="Q7">
        <f t="shared" si="0"/>
        <v>0.625</v>
      </c>
      <c r="R7" s="18">
        <f t="shared" si="1"/>
        <v>1.4270833333333344E-2</v>
      </c>
      <c r="S7" s="17">
        <f t="shared" si="2"/>
        <v>1.6099054783950614E-2</v>
      </c>
    </row>
    <row r="8" spans="1:19" x14ac:dyDescent="0.25">
      <c r="A8" s="11"/>
      <c r="B8" s="12"/>
      <c r="C8" s="9" t="s">
        <v>38</v>
      </c>
      <c r="D8" s="9" t="s">
        <v>39</v>
      </c>
      <c r="E8" s="10" t="s">
        <v>12</v>
      </c>
      <c r="F8" s="5"/>
      <c r="G8" s="5"/>
      <c r="H8" s="5"/>
      <c r="I8" s="6"/>
      <c r="J8" s="7"/>
      <c r="K8" s="8"/>
      <c r="O8">
        <v>6</v>
      </c>
      <c r="P8">
        <f>COUNTIF(M:M,"6")</f>
        <v>1</v>
      </c>
      <c r="Q8">
        <f t="shared" si="0"/>
        <v>0.625</v>
      </c>
      <c r="R8" s="18">
        <f t="shared" si="1"/>
        <v>1.7071759259259245E-2</v>
      </c>
      <c r="S8" s="17">
        <f t="shared" si="2"/>
        <v>1.6099054783950614E-2</v>
      </c>
    </row>
    <row r="9" spans="1:19" x14ac:dyDescent="0.25">
      <c r="A9" s="11"/>
      <c r="B9" s="12"/>
      <c r="C9" s="12"/>
      <c r="D9" s="12"/>
      <c r="E9" s="9" t="s">
        <v>39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2</v>
      </c>
      <c r="Q9">
        <f t="shared" si="0"/>
        <v>0.625</v>
      </c>
      <c r="R9" s="18">
        <f t="shared" si="1"/>
        <v>1.4849537037037036E-2</v>
      </c>
      <c r="S9" s="17">
        <f t="shared" si="2"/>
        <v>1.6099054783950614E-2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1952</v>
      </c>
      <c r="H10" s="9" t="s">
        <v>86</v>
      </c>
      <c r="I10" s="3" t="s">
        <v>1943</v>
      </c>
      <c r="J10" s="13" t="s">
        <v>1953</v>
      </c>
      <c r="K10" s="14" t="s">
        <v>1954</v>
      </c>
      <c r="L10" s="17">
        <f t="shared" si="3"/>
        <v>1.3391203703703725E-2</v>
      </c>
      <c r="M10">
        <f t="shared" si="4"/>
        <v>11</v>
      </c>
      <c r="O10">
        <v>8</v>
      </c>
      <c r="P10">
        <f>COUNTIF(M:M,"8")</f>
        <v>2</v>
      </c>
      <c r="Q10">
        <f t="shared" si="0"/>
        <v>0.625</v>
      </c>
      <c r="R10" s="18">
        <f t="shared" si="1"/>
        <v>1.402777777777775E-2</v>
      </c>
      <c r="S10" s="17">
        <f t="shared" si="2"/>
        <v>1.6099054783950614E-2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1955</v>
      </c>
      <c r="H11" s="9" t="s">
        <v>86</v>
      </c>
      <c r="I11" s="3" t="s">
        <v>1943</v>
      </c>
      <c r="J11" s="13" t="s">
        <v>1956</v>
      </c>
      <c r="K11" s="14" t="s">
        <v>1957</v>
      </c>
      <c r="L11" s="17">
        <f t="shared" si="3"/>
        <v>1.7824074074074048E-2</v>
      </c>
      <c r="M11">
        <f t="shared" si="4"/>
        <v>12</v>
      </c>
      <c r="O11" s="23">
        <v>9</v>
      </c>
      <c r="P11" s="23">
        <f>COUNTIF(M:M,"9")</f>
        <v>0</v>
      </c>
      <c r="Q11" s="23">
        <f t="shared" si="0"/>
        <v>0.625</v>
      </c>
      <c r="R11" s="24">
        <v>0</v>
      </c>
      <c r="S11" s="25">
        <f t="shared" si="2"/>
        <v>1.6099054783950614E-2</v>
      </c>
    </row>
    <row r="12" spans="1:19" x14ac:dyDescent="0.25">
      <c r="A12" s="11"/>
      <c r="B12" s="12"/>
      <c r="C12" s="12"/>
      <c r="D12" s="12"/>
      <c r="E12" s="9" t="s">
        <v>160</v>
      </c>
      <c r="F12" s="9" t="s">
        <v>15</v>
      </c>
      <c r="G12" s="9" t="s">
        <v>1958</v>
      </c>
      <c r="H12" s="9" t="s">
        <v>86</v>
      </c>
      <c r="I12" s="3" t="s">
        <v>1943</v>
      </c>
      <c r="J12" s="13" t="s">
        <v>1959</v>
      </c>
      <c r="K12" s="14" t="s">
        <v>1960</v>
      </c>
      <c r="L12" s="17">
        <f t="shared" si="3"/>
        <v>1.3171296296296306E-2</v>
      </c>
      <c r="M12">
        <f t="shared" si="4"/>
        <v>1</v>
      </c>
      <c r="O12" s="23">
        <v>10</v>
      </c>
      <c r="P12" s="23">
        <f>COUNTIF(M:M,"10")</f>
        <v>0</v>
      </c>
      <c r="Q12" s="23">
        <f t="shared" si="0"/>
        <v>0.625</v>
      </c>
      <c r="R12" s="24">
        <v>0</v>
      </c>
      <c r="S12" s="25">
        <f t="shared" si="2"/>
        <v>1.6099054783950614E-2</v>
      </c>
    </row>
    <row r="13" spans="1:19" x14ac:dyDescent="0.25">
      <c r="A13" s="11"/>
      <c r="B13" s="12"/>
      <c r="C13" s="9" t="s">
        <v>348</v>
      </c>
      <c r="D13" s="9" t="s">
        <v>349</v>
      </c>
      <c r="E13" s="9" t="s">
        <v>349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</v>
      </c>
      <c r="Q13">
        <f t="shared" si="0"/>
        <v>0.625</v>
      </c>
      <c r="R13" s="18">
        <f t="shared" si="1"/>
        <v>1.3391203703703725E-2</v>
      </c>
      <c r="S13" s="17">
        <f t="shared" si="2"/>
        <v>1.6099054783950614E-2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1961</v>
      </c>
      <c r="H14" s="9" t="s">
        <v>86</v>
      </c>
      <c r="I14" s="3" t="s">
        <v>1943</v>
      </c>
      <c r="J14" s="13" t="s">
        <v>1962</v>
      </c>
      <c r="K14" s="14" t="s">
        <v>1963</v>
      </c>
      <c r="L14" s="17">
        <f t="shared" si="3"/>
        <v>1.6689814814814824E-2</v>
      </c>
      <c r="M14">
        <f t="shared" si="4"/>
        <v>2</v>
      </c>
      <c r="O14">
        <v>12</v>
      </c>
      <c r="P14">
        <f>COUNTIF(M:M,"12")</f>
        <v>1</v>
      </c>
      <c r="Q14">
        <f t="shared" si="0"/>
        <v>0.625</v>
      </c>
      <c r="R14" s="18">
        <f t="shared" si="1"/>
        <v>1.7824074074074048E-2</v>
      </c>
      <c r="S14" s="17">
        <f t="shared" si="2"/>
        <v>1.6099054783950614E-2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1964</v>
      </c>
      <c r="H15" s="9" t="s">
        <v>86</v>
      </c>
      <c r="I15" s="3" t="s">
        <v>1943</v>
      </c>
      <c r="J15" s="13" t="s">
        <v>1965</v>
      </c>
      <c r="K15" s="14" t="s">
        <v>1966</v>
      </c>
      <c r="L15" s="17">
        <f t="shared" si="3"/>
        <v>1.6817129629629612E-2</v>
      </c>
      <c r="M15">
        <f t="shared" si="4"/>
        <v>7</v>
      </c>
      <c r="O15" s="23">
        <v>13</v>
      </c>
      <c r="P15" s="23">
        <f>COUNTIF(M:M,"13")</f>
        <v>0</v>
      </c>
      <c r="Q15" s="23">
        <f t="shared" si="0"/>
        <v>0.625</v>
      </c>
      <c r="R15" s="24">
        <v>0</v>
      </c>
      <c r="S15" s="25">
        <f t="shared" si="2"/>
        <v>1.6099054783950614E-2</v>
      </c>
    </row>
    <row r="16" spans="1:19" x14ac:dyDescent="0.25">
      <c r="A16" s="3" t="s">
        <v>81</v>
      </c>
      <c r="B16" s="9" t="s">
        <v>82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</v>
      </c>
      <c r="Q16">
        <f t="shared" si="0"/>
        <v>0.625</v>
      </c>
      <c r="R16" s="18">
        <f t="shared" si="1"/>
        <v>1.8206018518518441E-2</v>
      </c>
      <c r="S16" s="17">
        <f t="shared" si="2"/>
        <v>1.6099054783950614E-2</v>
      </c>
    </row>
    <row r="17" spans="1:19" x14ac:dyDescent="0.25">
      <c r="A17" s="11"/>
      <c r="B17" s="12"/>
      <c r="C17" s="9" t="s">
        <v>199</v>
      </c>
      <c r="D17" s="9" t="s">
        <v>200</v>
      </c>
      <c r="E17" s="9" t="s">
        <v>496</v>
      </c>
      <c r="F17" s="9" t="s">
        <v>15</v>
      </c>
      <c r="G17" s="9" t="s">
        <v>1967</v>
      </c>
      <c r="H17" s="9" t="s">
        <v>121</v>
      </c>
      <c r="I17" s="3" t="s">
        <v>1943</v>
      </c>
      <c r="J17" s="13" t="s">
        <v>1968</v>
      </c>
      <c r="K17" s="14" t="s">
        <v>1969</v>
      </c>
      <c r="L17" s="17">
        <f t="shared" si="3"/>
        <v>1.4270833333333344E-2</v>
      </c>
      <c r="M17">
        <f t="shared" si="4"/>
        <v>5</v>
      </c>
      <c r="O17" s="23">
        <v>15</v>
      </c>
      <c r="P17" s="23">
        <f>COUNTIF(M:M,"15")</f>
        <v>0</v>
      </c>
      <c r="Q17" s="23">
        <f t="shared" si="0"/>
        <v>0.625</v>
      </c>
      <c r="R17" s="24">
        <v>0</v>
      </c>
      <c r="S17" s="25">
        <f t="shared" si="2"/>
        <v>1.6099054783950614E-2</v>
      </c>
    </row>
    <row r="18" spans="1:19" x14ac:dyDescent="0.25">
      <c r="A18" s="11"/>
      <c r="B18" s="12"/>
      <c r="C18" s="9" t="s">
        <v>170</v>
      </c>
      <c r="D18" s="9" t="s">
        <v>171</v>
      </c>
      <c r="E18" s="9" t="s">
        <v>172</v>
      </c>
      <c r="F18" s="9" t="s">
        <v>15</v>
      </c>
      <c r="G18" s="9" t="s">
        <v>1970</v>
      </c>
      <c r="H18" s="9" t="s">
        <v>365</v>
      </c>
      <c r="I18" s="3" t="s">
        <v>1943</v>
      </c>
      <c r="J18" s="13" t="s">
        <v>1971</v>
      </c>
      <c r="K18" s="14" t="s">
        <v>1972</v>
      </c>
      <c r="L18" s="17">
        <f t="shared" si="3"/>
        <v>2.1076388888888895E-2</v>
      </c>
      <c r="M18">
        <f t="shared" si="4"/>
        <v>2</v>
      </c>
      <c r="O18" s="23">
        <v>16</v>
      </c>
      <c r="P18" s="23">
        <f>COUNTIF(M:M,"16")</f>
        <v>0</v>
      </c>
      <c r="Q18" s="23">
        <f t="shared" si="0"/>
        <v>0.625</v>
      </c>
      <c r="R18" s="24">
        <v>0</v>
      </c>
      <c r="S18" s="25">
        <f t="shared" si="2"/>
        <v>1.6099054783950614E-2</v>
      </c>
    </row>
    <row r="19" spans="1:19" x14ac:dyDescent="0.25">
      <c r="A19" s="11"/>
      <c r="B19" s="12"/>
      <c r="C19" s="9" t="s">
        <v>590</v>
      </c>
      <c r="D19" s="9" t="s">
        <v>591</v>
      </c>
      <c r="E19" s="9" t="s">
        <v>591</v>
      </c>
      <c r="F19" s="9" t="s">
        <v>15</v>
      </c>
      <c r="G19" s="10" t="s">
        <v>12</v>
      </c>
      <c r="H19" s="5"/>
      <c r="I19" s="6"/>
      <c r="J19" s="7"/>
      <c r="K19" s="8"/>
      <c r="O19" s="23">
        <v>17</v>
      </c>
      <c r="P19" s="23">
        <f>COUNTIF(M:M,"17")</f>
        <v>0</v>
      </c>
      <c r="Q19" s="23">
        <f t="shared" si="0"/>
        <v>0.625</v>
      </c>
      <c r="R19" s="24">
        <v>0</v>
      </c>
      <c r="S19" s="25">
        <f t="shared" si="2"/>
        <v>1.6099054783950614E-2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1973</v>
      </c>
      <c r="H20" s="9" t="s">
        <v>121</v>
      </c>
      <c r="I20" s="3" t="s">
        <v>1943</v>
      </c>
      <c r="J20" s="13" t="s">
        <v>1974</v>
      </c>
      <c r="K20" s="14" t="s">
        <v>1975</v>
      </c>
      <c r="L20" s="17">
        <f t="shared" si="3"/>
        <v>1.7928240740740731E-2</v>
      </c>
      <c r="M20">
        <f t="shared" si="4"/>
        <v>19</v>
      </c>
      <c r="O20" s="23">
        <v>18</v>
      </c>
      <c r="P20" s="23">
        <f>COUNTIF(M:M,"18")</f>
        <v>0</v>
      </c>
      <c r="Q20" s="23">
        <f t="shared" si="0"/>
        <v>0.625</v>
      </c>
      <c r="R20" s="24">
        <v>0</v>
      </c>
      <c r="S20" s="25">
        <f t="shared" si="2"/>
        <v>1.6099054783950614E-2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1976</v>
      </c>
      <c r="H21" s="9" t="s">
        <v>121</v>
      </c>
      <c r="I21" s="3" t="s">
        <v>1943</v>
      </c>
      <c r="J21" s="13" t="s">
        <v>1977</v>
      </c>
      <c r="K21" s="14" t="s">
        <v>1978</v>
      </c>
      <c r="L21" s="17">
        <f t="shared" si="3"/>
        <v>1.7615740740740793E-2</v>
      </c>
      <c r="M21">
        <f t="shared" si="4"/>
        <v>21</v>
      </c>
      <c r="O21">
        <v>19</v>
      </c>
      <c r="P21">
        <f>COUNTIF(M:M,"19")</f>
        <v>1</v>
      </c>
      <c r="Q21">
        <f t="shared" si="0"/>
        <v>0.625</v>
      </c>
      <c r="R21" s="18">
        <f t="shared" si="1"/>
        <v>1.7928240740740731E-2</v>
      </c>
      <c r="S21" s="17">
        <f t="shared" si="2"/>
        <v>1.6099054783950614E-2</v>
      </c>
    </row>
    <row r="22" spans="1:19" x14ac:dyDescent="0.25">
      <c r="A22" s="11"/>
      <c r="B22" s="12"/>
      <c r="C22" s="9" t="s">
        <v>1077</v>
      </c>
      <c r="D22" s="9" t="s">
        <v>1078</v>
      </c>
      <c r="E22" s="9" t="s">
        <v>1078</v>
      </c>
      <c r="F22" s="9" t="s">
        <v>15</v>
      </c>
      <c r="G22" s="9" t="s">
        <v>1979</v>
      </c>
      <c r="H22" s="9" t="s">
        <v>86</v>
      </c>
      <c r="I22" s="3" t="s">
        <v>1943</v>
      </c>
      <c r="J22" s="13" t="s">
        <v>1980</v>
      </c>
      <c r="K22" s="14" t="s">
        <v>1981</v>
      </c>
      <c r="L22" s="17">
        <f t="shared" si="3"/>
        <v>1.8206018518518441E-2</v>
      </c>
      <c r="M22">
        <f t="shared" si="4"/>
        <v>14</v>
      </c>
      <c r="O22" s="23">
        <v>20</v>
      </c>
      <c r="P22" s="23">
        <f>COUNTIF(M:M,"20")</f>
        <v>0</v>
      </c>
      <c r="Q22" s="23">
        <f t="shared" si="0"/>
        <v>0.625</v>
      </c>
      <c r="R22" s="24">
        <v>0</v>
      </c>
      <c r="S22" s="25">
        <f t="shared" si="2"/>
        <v>1.6099054783950614E-2</v>
      </c>
    </row>
    <row r="23" spans="1:19" x14ac:dyDescent="0.25">
      <c r="A23" s="3" t="s">
        <v>10</v>
      </c>
      <c r="B23" s="9" t="s">
        <v>11</v>
      </c>
      <c r="C23" s="9" t="s">
        <v>38</v>
      </c>
      <c r="D23" s="9" t="s">
        <v>39</v>
      </c>
      <c r="E23" s="9" t="s">
        <v>39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0.625</v>
      </c>
      <c r="R23" s="18">
        <f t="shared" si="1"/>
        <v>1.7615740740740793E-2</v>
      </c>
      <c r="S23" s="17">
        <f t="shared" si="2"/>
        <v>1.6099054783950614E-2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1982</v>
      </c>
      <c r="H24" s="9" t="s">
        <v>24</v>
      </c>
      <c r="I24" s="3" t="s">
        <v>1943</v>
      </c>
      <c r="J24" s="13" t="s">
        <v>1983</v>
      </c>
      <c r="K24" s="14" t="s">
        <v>1984</v>
      </c>
      <c r="L24" s="17">
        <f t="shared" si="3"/>
        <v>1.288194444444446E-2</v>
      </c>
      <c r="M24">
        <f t="shared" si="4"/>
        <v>7</v>
      </c>
      <c r="O24" s="23">
        <v>22</v>
      </c>
      <c r="P24" s="23">
        <f>COUNTIF(M:M,"22")</f>
        <v>0</v>
      </c>
      <c r="Q24" s="23">
        <f t="shared" si="0"/>
        <v>0.625</v>
      </c>
      <c r="R24" s="24">
        <v>0</v>
      </c>
      <c r="S24" s="25">
        <f t="shared" si="2"/>
        <v>1.6099054783950614E-2</v>
      </c>
    </row>
    <row r="25" spans="1:19" x14ac:dyDescent="0.25">
      <c r="A25" s="11"/>
      <c r="B25" s="11"/>
      <c r="C25" s="11"/>
      <c r="D25" s="11"/>
      <c r="E25" s="11"/>
      <c r="F25" s="11"/>
      <c r="G25" s="3" t="s">
        <v>1985</v>
      </c>
      <c r="H25" s="3" t="s">
        <v>24</v>
      </c>
      <c r="I25" s="3" t="s">
        <v>1943</v>
      </c>
      <c r="J25" s="15" t="s">
        <v>1986</v>
      </c>
      <c r="K25" s="16" t="s">
        <v>1987</v>
      </c>
      <c r="L25" s="17">
        <f t="shared" si="3"/>
        <v>1.5775462962962949E-2</v>
      </c>
      <c r="M25">
        <f t="shared" si="4"/>
        <v>8</v>
      </c>
      <c r="O25" s="23">
        <v>23</v>
      </c>
      <c r="P25" s="23">
        <f>COUNTIF(M:M,"23")</f>
        <v>0</v>
      </c>
      <c r="Q25" s="23">
        <f t="shared" si="0"/>
        <v>0.625</v>
      </c>
      <c r="R25" s="24">
        <v>0</v>
      </c>
      <c r="S25" s="25">
        <f t="shared" si="2"/>
        <v>1.6099054783950614E-2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J1" workbookViewId="0">
      <selection activeCell="R2" sqref="R2:S25"/>
    </sheetView>
  </sheetViews>
  <sheetFormatPr defaultRowHeight="15" x14ac:dyDescent="0.25"/>
  <cols>
    <col min="1" max="1" width="14.140625" customWidth="1"/>
    <col min="2" max="2" width="27.1406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2036</v>
      </c>
      <c r="M1" t="s">
        <v>2033</v>
      </c>
      <c r="O1" t="s">
        <v>2034</v>
      </c>
      <c r="P1" t="s">
        <v>2035</v>
      </c>
      <c r="Q1" t="s">
        <v>2037</v>
      </c>
      <c r="R1" s="26" t="s">
        <v>2038</v>
      </c>
      <c r="S1" t="s">
        <v>2039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23">
        <v>0</v>
      </c>
      <c r="P2" s="23">
        <f>COUNTIF(M:M,"0")</f>
        <v>0</v>
      </c>
      <c r="Q2" s="23">
        <f>AVERAGE($P$2:$P$25)</f>
        <v>0.58333333333333337</v>
      </c>
      <c r="R2" s="24">
        <v>0</v>
      </c>
      <c r="S2" s="25">
        <f>AVERAGEIF($R$2:$R$25, "&lt;&gt; 0")</f>
        <v>1.8976766117969859E-2</v>
      </c>
    </row>
    <row r="3" spans="1:19" x14ac:dyDescent="0.25">
      <c r="A3" s="3" t="s">
        <v>380</v>
      </c>
      <c r="B3" s="9" t="s">
        <v>381</v>
      </c>
      <c r="C3" s="9" t="s">
        <v>57</v>
      </c>
      <c r="D3" s="9" t="s">
        <v>58</v>
      </c>
      <c r="E3" s="9" t="s">
        <v>58</v>
      </c>
      <c r="F3" s="9" t="s">
        <v>15</v>
      </c>
      <c r="G3" s="9" t="s">
        <v>1988</v>
      </c>
      <c r="H3" s="9" t="s">
        <v>24</v>
      </c>
      <c r="I3" s="3" t="s">
        <v>1989</v>
      </c>
      <c r="J3" s="13" t="s">
        <v>1990</v>
      </c>
      <c r="K3" s="14" t="s">
        <v>1991</v>
      </c>
      <c r="L3" s="17">
        <f t="shared" ref="L3:L22" si="0">K3-J3</f>
        <v>2.8287037037036944E-2</v>
      </c>
      <c r="M3">
        <f t="shared" ref="M3:M22" si="1">HOUR(J3)</f>
        <v>17</v>
      </c>
      <c r="O3" s="23">
        <v>1</v>
      </c>
      <c r="P3" s="23">
        <f>COUNTIF(M:M,"1")</f>
        <v>0</v>
      </c>
      <c r="Q3" s="23">
        <f t="shared" ref="Q3:Q25" si="2">AVERAGE($P$2:$P$25)</f>
        <v>0.58333333333333337</v>
      </c>
      <c r="R3" s="24">
        <v>0</v>
      </c>
      <c r="S3" s="25">
        <f t="shared" ref="S3:S25" si="3">AVERAGEIF($R$2:$R$25, "&lt;&gt; 0")</f>
        <v>1.8976766117969859E-2</v>
      </c>
    </row>
    <row r="4" spans="1:19" x14ac:dyDescent="0.25">
      <c r="A4" s="3" t="s">
        <v>81</v>
      </c>
      <c r="B4" s="9" t="s">
        <v>82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 s="23">
        <v>2</v>
      </c>
      <c r="P4" s="23">
        <f>COUNTIF(M:M,"2")</f>
        <v>0</v>
      </c>
      <c r="Q4" s="23">
        <f t="shared" si="2"/>
        <v>0.58333333333333337</v>
      </c>
      <c r="R4" s="24">
        <v>0</v>
      </c>
      <c r="S4" s="25">
        <f t="shared" si="3"/>
        <v>1.8976766117969859E-2</v>
      </c>
    </row>
    <row r="5" spans="1:19" x14ac:dyDescent="0.25">
      <c r="A5" s="11"/>
      <c r="B5" s="12"/>
      <c r="C5" s="9" t="s">
        <v>83</v>
      </c>
      <c r="D5" s="9" t="s">
        <v>84</v>
      </c>
      <c r="E5" s="9" t="s">
        <v>119</v>
      </c>
      <c r="F5" s="9" t="s">
        <v>15</v>
      </c>
      <c r="G5" s="10" t="s">
        <v>12</v>
      </c>
      <c r="H5" s="5"/>
      <c r="I5" s="6"/>
      <c r="J5" s="7"/>
      <c r="K5" s="8"/>
      <c r="O5" s="23">
        <v>3</v>
      </c>
      <c r="P5" s="23">
        <f>COUNTIF(M:M,"3")</f>
        <v>0</v>
      </c>
      <c r="Q5" s="23">
        <f t="shared" si="2"/>
        <v>0.58333333333333337</v>
      </c>
      <c r="R5" s="24">
        <v>0</v>
      </c>
      <c r="S5" s="25">
        <f t="shared" si="3"/>
        <v>1.8976766117969859E-2</v>
      </c>
    </row>
    <row r="6" spans="1:19" x14ac:dyDescent="0.25">
      <c r="A6" s="11"/>
      <c r="B6" s="12"/>
      <c r="C6" s="12"/>
      <c r="D6" s="12"/>
      <c r="E6" s="12"/>
      <c r="F6" s="12"/>
      <c r="G6" s="9" t="s">
        <v>1992</v>
      </c>
      <c r="H6" s="9" t="s">
        <v>121</v>
      </c>
      <c r="I6" s="3" t="s">
        <v>1989</v>
      </c>
      <c r="J6" s="13" t="s">
        <v>1993</v>
      </c>
      <c r="K6" s="14" t="s">
        <v>1994</v>
      </c>
      <c r="L6" s="17">
        <f t="shared" si="0"/>
        <v>1.3773148148148118E-2</v>
      </c>
      <c r="M6">
        <f t="shared" si="1"/>
        <v>18</v>
      </c>
      <c r="O6" s="23">
        <v>4</v>
      </c>
      <c r="P6" s="23">
        <f>COUNTIF(M:M,"4")</f>
        <v>0</v>
      </c>
      <c r="Q6" s="23">
        <f t="shared" si="2"/>
        <v>0.58333333333333337</v>
      </c>
      <c r="R6" s="24">
        <v>0</v>
      </c>
      <c r="S6" s="25">
        <f t="shared" si="3"/>
        <v>1.8976766117969859E-2</v>
      </c>
    </row>
    <row r="7" spans="1:19" x14ac:dyDescent="0.25">
      <c r="A7" s="11"/>
      <c r="B7" s="12"/>
      <c r="C7" s="12"/>
      <c r="D7" s="12"/>
      <c r="E7" s="12"/>
      <c r="F7" s="12"/>
      <c r="G7" s="9" t="s">
        <v>1995</v>
      </c>
      <c r="H7" s="9" t="s">
        <v>121</v>
      </c>
      <c r="I7" s="3" t="s">
        <v>1989</v>
      </c>
      <c r="J7" s="13" t="s">
        <v>1996</v>
      </c>
      <c r="K7" s="14" t="s">
        <v>1997</v>
      </c>
      <c r="L7" s="17">
        <f t="shared" si="0"/>
        <v>2.1550925925926001E-2</v>
      </c>
      <c r="M7">
        <f t="shared" si="1"/>
        <v>18</v>
      </c>
      <c r="O7" s="23">
        <v>5</v>
      </c>
      <c r="P7" s="23">
        <f>COUNTIF(M:M,"5")</f>
        <v>0</v>
      </c>
      <c r="Q7" s="23">
        <f t="shared" si="2"/>
        <v>0.58333333333333337</v>
      </c>
      <c r="R7" s="24">
        <v>0</v>
      </c>
      <c r="S7" s="25">
        <f t="shared" si="3"/>
        <v>1.8976766117969859E-2</v>
      </c>
    </row>
    <row r="8" spans="1:19" x14ac:dyDescent="0.25">
      <c r="A8" s="11"/>
      <c r="B8" s="12"/>
      <c r="C8" s="9" t="s">
        <v>38</v>
      </c>
      <c r="D8" s="9" t="s">
        <v>39</v>
      </c>
      <c r="E8" s="10" t="s">
        <v>12</v>
      </c>
      <c r="F8" s="5"/>
      <c r="G8" s="5"/>
      <c r="H8" s="5"/>
      <c r="I8" s="6"/>
      <c r="J8" s="7"/>
      <c r="K8" s="8"/>
      <c r="O8" s="23">
        <v>6</v>
      </c>
      <c r="P8" s="23">
        <f>COUNTIF(M:M,"6")</f>
        <v>0</v>
      </c>
      <c r="Q8" s="23">
        <f t="shared" si="2"/>
        <v>0.58333333333333337</v>
      </c>
      <c r="R8" s="24">
        <v>0</v>
      </c>
      <c r="S8" s="25">
        <f t="shared" si="3"/>
        <v>1.8976766117969859E-2</v>
      </c>
    </row>
    <row r="9" spans="1:19" x14ac:dyDescent="0.25">
      <c r="A9" s="11"/>
      <c r="B9" s="12"/>
      <c r="C9" s="12"/>
      <c r="D9" s="12"/>
      <c r="E9" s="9" t="s">
        <v>39</v>
      </c>
      <c r="F9" s="9" t="s">
        <v>15</v>
      </c>
      <c r="G9" s="9" t="s">
        <v>1998</v>
      </c>
      <c r="H9" s="9" t="s">
        <v>86</v>
      </c>
      <c r="I9" s="3" t="s">
        <v>1989</v>
      </c>
      <c r="J9" s="13" t="s">
        <v>1999</v>
      </c>
      <c r="K9" s="14" t="s">
        <v>2000</v>
      </c>
      <c r="L9" s="17">
        <f t="shared" si="0"/>
        <v>1.1180555555555527E-2</v>
      </c>
      <c r="M9">
        <f t="shared" si="1"/>
        <v>22</v>
      </c>
      <c r="O9">
        <v>7</v>
      </c>
      <c r="P9">
        <f>COUNTIF(M:M,"7")</f>
        <v>2</v>
      </c>
      <c r="Q9">
        <f t="shared" si="2"/>
        <v>0.58333333333333337</v>
      </c>
      <c r="R9" s="18">
        <f t="shared" ref="R9:R24" si="4">AVERAGEIF(M:M,O9,L:L)</f>
        <v>1.725694444444445E-2</v>
      </c>
      <c r="S9" s="17">
        <f t="shared" si="3"/>
        <v>1.8976766117969859E-2</v>
      </c>
    </row>
    <row r="10" spans="1:19" x14ac:dyDescent="0.25">
      <c r="A10" s="11"/>
      <c r="B10" s="12"/>
      <c r="C10" s="12"/>
      <c r="D10" s="12"/>
      <c r="E10" s="9" t="s">
        <v>160</v>
      </c>
      <c r="F10" s="9" t="s">
        <v>15</v>
      </c>
      <c r="G10" s="9" t="s">
        <v>2001</v>
      </c>
      <c r="H10" s="9" t="s">
        <v>86</v>
      </c>
      <c r="I10" s="3" t="s">
        <v>1989</v>
      </c>
      <c r="J10" s="13" t="s">
        <v>2002</v>
      </c>
      <c r="K10" s="14" t="s">
        <v>2003</v>
      </c>
      <c r="L10" s="17">
        <f t="shared" si="0"/>
        <v>1.4120370370370283E-2</v>
      </c>
      <c r="M10">
        <f t="shared" si="1"/>
        <v>17</v>
      </c>
      <c r="O10" s="23">
        <v>8</v>
      </c>
      <c r="P10" s="23">
        <f>COUNTIF(M:M,"8")</f>
        <v>0</v>
      </c>
      <c r="Q10" s="23">
        <f t="shared" si="2"/>
        <v>0.58333333333333337</v>
      </c>
      <c r="R10" s="24">
        <v>0</v>
      </c>
      <c r="S10" s="25">
        <f t="shared" si="3"/>
        <v>1.8976766117969859E-2</v>
      </c>
    </row>
    <row r="11" spans="1:19" x14ac:dyDescent="0.25">
      <c r="A11" s="11"/>
      <c r="B11" s="12"/>
      <c r="C11" s="9" t="s">
        <v>170</v>
      </c>
      <c r="D11" s="9" t="s">
        <v>171</v>
      </c>
      <c r="E11" s="9" t="s">
        <v>172</v>
      </c>
      <c r="F11" s="9" t="s">
        <v>15</v>
      </c>
      <c r="G11" s="9" t="s">
        <v>2004</v>
      </c>
      <c r="H11" s="9" t="s">
        <v>86</v>
      </c>
      <c r="I11" s="3" t="s">
        <v>1989</v>
      </c>
      <c r="J11" s="13" t="s">
        <v>2005</v>
      </c>
      <c r="K11" s="14" t="s">
        <v>2006</v>
      </c>
      <c r="L11" s="17">
        <f t="shared" si="0"/>
        <v>2.1562500000000151E-2</v>
      </c>
      <c r="M11">
        <f t="shared" si="1"/>
        <v>17</v>
      </c>
      <c r="O11" s="23">
        <v>9</v>
      </c>
      <c r="P11" s="23">
        <f>COUNTIF(M:M,"9")</f>
        <v>0</v>
      </c>
      <c r="Q11" s="23">
        <f t="shared" si="2"/>
        <v>0.58333333333333337</v>
      </c>
      <c r="R11" s="24">
        <v>0</v>
      </c>
      <c r="S11" s="25">
        <f t="shared" si="3"/>
        <v>1.8976766117969859E-2</v>
      </c>
    </row>
    <row r="12" spans="1:19" x14ac:dyDescent="0.25">
      <c r="A12" s="11"/>
      <c r="B12" s="12"/>
      <c r="C12" s="9" t="s">
        <v>184</v>
      </c>
      <c r="D12" s="9" t="s">
        <v>185</v>
      </c>
      <c r="E12" s="9" t="s">
        <v>185</v>
      </c>
      <c r="F12" s="9" t="s">
        <v>15</v>
      </c>
      <c r="G12" s="9" t="s">
        <v>2007</v>
      </c>
      <c r="H12" s="9" t="s">
        <v>121</v>
      </c>
      <c r="I12" s="3" t="s">
        <v>1989</v>
      </c>
      <c r="J12" s="13" t="s">
        <v>2008</v>
      </c>
      <c r="K12" s="14" t="s">
        <v>2009</v>
      </c>
      <c r="L12" s="17">
        <f t="shared" si="0"/>
        <v>1.6597222222222263E-2</v>
      </c>
      <c r="M12">
        <f t="shared" si="1"/>
        <v>22</v>
      </c>
      <c r="O12">
        <v>10</v>
      </c>
      <c r="P12">
        <f>COUNTIF(M:M,"10")</f>
        <v>1</v>
      </c>
      <c r="Q12">
        <f t="shared" si="2"/>
        <v>0.58333333333333337</v>
      </c>
      <c r="R12" s="18">
        <f t="shared" si="4"/>
        <v>1.7384259259259349E-2</v>
      </c>
      <c r="S12" s="17">
        <f t="shared" si="3"/>
        <v>1.8976766117969859E-2</v>
      </c>
    </row>
    <row r="13" spans="1:19" x14ac:dyDescent="0.25">
      <c r="A13" s="3" t="s">
        <v>197</v>
      </c>
      <c r="B13" s="9" t="s">
        <v>198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 s="23">
        <v>11</v>
      </c>
      <c r="P13" s="23">
        <f>COUNTIF(M:M,"11")</f>
        <v>0</v>
      </c>
      <c r="Q13" s="23">
        <f t="shared" si="2"/>
        <v>0.58333333333333337</v>
      </c>
      <c r="R13" s="24">
        <v>0</v>
      </c>
      <c r="S13" s="25">
        <f t="shared" si="3"/>
        <v>1.8976766117969859E-2</v>
      </c>
    </row>
    <row r="14" spans="1:19" x14ac:dyDescent="0.25">
      <c r="A14" s="11"/>
      <c r="B14" s="12"/>
      <c r="C14" s="9" t="s">
        <v>149</v>
      </c>
      <c r="D14" s="9" t="s">
        <v>150</v>
      </c>
      <c r="E14" s="9" t="s">
        <v>150</v>
      </c>
      <c r="F14" s="9" t="s">
        <v>15</v>
      </c>
      <c r="G14" s="10" t="s">
        <v>12</v>
      </c>
      <c r="H14" s="5"/>
      <c r="I14" s="6"/>
      <c r="J14" s="7"/>
      <c r="K14" s="8"/>
      <c r="O14" s="23">
        <v>12</v>
      </c>
      <c r="P14" s="23">
        <f>COUNTIF(M:M,"12")</f>
        <v>0</v>
      </c>
      <c r="Q14" s="23">
        <f t="shared" si="2"/>
        <v>0.58333333333333337</v>
      </c>
      <c r="R14" s="24">
        <v>0</v>
      </c>
      <c r="S14" s="25">
        <f t="shared" si="3"/>
        <v>1.8976766117969859E-2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2010</v>
      </c>
      <c r="H15" s="9" t="s">
        <v>86</v>
      </c>
      <c r="I15" s="3" t="s">
        <v>1989</v>
      </c>
      <c r="J15" s="13" t="s">
        <v>2011</v>
      </c>
      <c r="K15" s="14" t="s">
        <v>2012</v>
      </c>
      <c r="L15" s="17">
        <f t="shared" si="0"/>
        <v>1.9224537037037082E-2</v>
      </c>
      <c r="M15">
        <f t="shared" si="1"/>
        <v>7</v>
      </c>
      <c r="O15" s="23">
        <v>13</v>
      </c>
      <c r="P15" s="23">
        <f>COUNTIF(M:M,"13")</f>
        <v>0</v>
      </c>
      <c r="Q15" s="23">
        <f t="shared" si="2"/>
        <v>0.58333333333333337</v>
      </c>
      <c r="R15" s="24">
        <v>0</v>
      </c>
      <c r="S15" s="25">
        <f t="shared" si="3"/>
        <v>1.8976766117969859E-2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2013</v>
      </c>
      <c r="H16" s="9" t="s">
        <v>86</v>
      </c>
      <c r="I16" s="3" t="s">
        <v>1989</v>
      </c>
      <c r="J16" s="13" t="s">
        <v>2014</v>
      </c>
      <c r="K16" s="14" t="s">
        <v>2015</v>
      </c>
      <c r="L16" s="17">
        <f t="shared" si="0"/>
        <v>2.3587962962962949E-2</v>
      </c>
      <c r="M16">
        <f t="shared" si="1"/>
        <v>15</v>
      </c>
      <c r="O16" s="23">
        <v>14</v>
      </c>
      <c r="P16" s="23">
        <f>COUNTIF(M:M,"14")</f>
        <v>0</v>
      </c>
      <c r="Q16" s="23">
        <f t="shared" si="2"/>
        <v>0.58333333333333337</v>
      </c>
      <c r="R16" s="24">
        <v>0</v>
      </c>
      <c r="S16" s="25">
        <f t="shared" si="3"/>
        <v>1.8976766117969859E-2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2016</v>
      </c>
      <c r="H17" s="9" t="s">
        <v>86</v>
      </c>
      <c r="I17" s="3" t="s">
        <v>1989</v>
      </c>
      <c r="J17" s="13" t="s">
        <v>2017</v>
      </c>
      <c r="K17" s="14" t="s">
        <v>2018</v>
      </c>
      <c r="L17" s="17">
        <f t="shared" si="0"/>
        <v>2.0312500000000067E-2</v>
      </c>
      <c r="M17">
        <f t="shared" si="1"/>
        <v>16</v>
      </c>
      <c r="O17">
        <v>15</v>
      </c>
      <c r="P17">
        <f>COUNTIF(M:M,"15")</f>
        <v>1</v>
      </c>
      <c r="Q17">
        <f t="shared" si="2"/>
        <v>0.58333333333333337</v>
      </c>
      <c r="R17" s="18">
        <f t="shared" si="4"/>
        <v>2.3587962962962949E-2</v>
      </c>
      <c r="S17" s="17">
        <f t="shared" si="3"/>
        <v>1.8976766117969859E-2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2019</v>
      </c>
      <c r="H18" s="9" t="s">
        <v>86</v>
      </c>
      <c r="I18" s="3" t="s">
        <v>1989</v>
      </c>
      <c r="J18" s="13" t="s">
        <v>2020</v>
      </c>
      <c r="K18" s="14" t="s">
        <v>2021</v>
      </c>
      <c r="L18" s="17">
        <f t="shared" si="0"/>
        <v>2.6886574074074132E-2</v>
      </c>
      <c r="M18">
        <f t="shared" si="1"/>
        <v>19</v>
      </c>
      <c r="O18">
        <v>16</v>
      </c>
      <c r="P18">
        <f>COUNTIF(M:M,"16")</f>
        <v>1</v>
      </c>
      <c r="Q18">
        <f t="shared" si="2"/>
        <v>0.58333333333333337</v>
      </c>
      <c r="R18" s="18">
        <f t="shared" si="4"/>
        <v>2.0312500000000067E-2</v>
      </c>
      <c r="S18" s="17">
        <f t="shared" si="3"/>
        <v>1.8976766117969859E-2</v>
      </c>
    </row>
    <row r="19" spans="1:19" x14ac:dyDescent="0.25">
      <c r="A19" s="11"/>
      <c r="B19" s="12"/>
      <c r="C19" s="9" t="s">
        <v>38</v>
      </c>
      <c r="D19" s="9" t="s">
        <v>39</v>
      </c>
      <c r="E19" s="10" t="s">
        <v>12</v>
      </c>
      <c r="F19" s="5"/>
      <c r="G19" s="5"/>
      <c r="H19" s="5"/>
      <c r="I19" s="6"/>
      <c r="J19" s="7"/>
      <c r="K19" s="8"/>
      <c r="O19">
        <v>17</v>
      </c>
      <c r="P19">
        <f>COUNTIF(M:M,"17")</f>
        <v>3</v>
      </c>
      <c r="Q19">
        <f t="shared" si="2"/>
        <v>0.58333333333333337</v>
      </c>
      <c r="R19" s="18">
        <f t="shared" si="4"/>
        <v>2.1323302469135792E-2</v>
      </c>
      <c r="S19" s="17">
        <f t="shared" si="3"/>
        <v>1.8976766117969859E-2</v>
      </c>
    </row>
    <row r="20" spans="1:19" x14ac:dyDescent="0.25">
      <c r="A20" s="11"/>
      <c r="B20" s="12"/>
      <c r="C20" s="12"/>
      <c r="D20" s="12"/>
      <c r="E20" s="9" t="s">
        <v>39</v>
      </c>
      <c r="F20" s="9" t="s">
        <v>15</v>
      </c>
      <c r="G20" s="9" t="s">
        <v>2022</v>
      </c>
      <c r="H20" s="9" t="s">
        <v>86</v>
      </c>
      <c r="I20" s="3" t="s">
        <v>1989</v>
      </c>
      <c r="J20" s="13" t="s">
        <v>2023</v>
      </c>
      <c r="K20" s="14" t="s">
        <v>2024</v>
      </c>
      <c r="L20" s="17">
        <f t="shared" si="0"/>
        <v>1.5289351851851818E-2</v>
      </c>
      <c r="M20">
        <f t="shared" si="1"/>
        <v>7</v>
      </c>
      <c r="O20">
        <v>18</v>
      </c>
      <c r="P20">
        <f>COUNTIF(M:M,"18")</f>
        <v>2</v>
      </c>
      <c r="Q20">
        <f t="shared" si="2"/>
        <v>0.58333333333333337</v>
      </c>
      <c r="R20" s="18">
        <f t="shared" si="4"/>
        <v>1.7662037037037059E-2</v>
      </c>
      <c r="S20" s="17">
        <f t="shared" si="3"/>
        <v>1.8976766117969859E-2</v>
      </c>
    </row>
    <row r="21" spans="1:19" x14ac:dyDescent="0.25">
      <c r="A21" s="11"/>
      <c r="B21" s="12"/>
      <c r="C21" s="12"/>
      <c r="D21" s="12"/>
      <c r="E21" s="9" t="s">
        <v>160</v>
      </c>
      <c r="F21" s="9" t="s">
        <v>15</v>
      </c>
      <c r="G21" s="9" t="s">
        <v>2025</v>
      </c>
      <c r="H21" s="9" t="s">
        <v>86</v>
      </c>
      <c r="I21" s="3" t="s">
        <v>1989</v>
      </c>
      <c r="J21" s="13" t="s">
        <v>2026</v>
      </c>
      <c r="K21" s="14" t="s">
        <v>2027</v>
      </c>
      <c r="L21" s="17">
        <f t="shared" si="0"/>
        <v>1.2488425925926028E-2</v>
      </c>
      <c r="M21">
        <f t="shared" si="1"/>
        <v>20</v>
      </c>
      <c r="O21">
        <v>19</v>
      </c>
      <c r="P21">
        <f>COUNTIF(M:M,"19")</f>
        <v>1</v>
      </c>
      <c r="Q21">
        <f t="shared" si="2"/>
        <v>0.58333333333333337</v>
      </c>
      <c r="R21" s="18">
        <f t="shared" si="4"/>
        <v>2.6886574074074132E-2</v>
      </c>
      <c r="S21" s="17">
        <f t="shared" si="3"/>
        <v>1.8976766117969859E-2</v>
      </c>
    </row>
    <row r="22" spans="1:19" x14ac:dyDescent="0.25">
      <c r="A22" s="11"/>
      <c r="B22" s="11"/>
      <c r="C22" s="3" t="s">
        <v>170</v>
      </c>
      <c r="D22" s="3" t="s">
        <v>171</v>
      </c>
      <c r="E22" s="3" t="s">
        <v>171</v>
      </c>
      <c r="F22" s="3" t="s">
        <v>15</v>
      </c>
      <c r="G22" s="3" t="s">
        <v>2028</v>
      </c>
      <c r="H22" s="3" t="s">
        <v>365</v>
      </c>
      <c r="I22" s="3" t="s">
        <v>1989</v>
      </c>
      <c r="J22" s="15" t="s">
        <v>2029</v>
      </c>
      <c r="K22" s="16" t="s">
        <v>2030</v>
      </c>
      <c r="L22" s="17">
        <f t="shared" si="0"/>
        <v>1.7384259259259349E-2</v>
      </c>
      <c r="M22">
        <f t="shared" si="1"/>
        <v>10</v>
      </c>
      <c r="O22">
        <v>20</v>
      </c>
      <c r="P22">
        <f>COUNTIF(M:M,"20")</f>
        <v>1</v>
      </c>
      <c r="Q22">
        <f t="shared" si="2"/>
        <v>0.58333333333333337</v>
      </c>
      <c r="R22" s="18">
        <f t="shared" si="4"/>
        <v>1.2488425925926028E-2</v>
      </c>
      <c r="S22" s="17">
        <f t="shared" si="3"/>
        <v>1.8976766117969859E-2</v>
      </c>
    </row>
    <row r="23" spans="1:19" x14ac:dyDescent="0.25">
      <c r="O23" s="23">
        <v>21</v>
      </c>
      <c r="P23" s="23">
        <f>COUNTIF(M:M,"21")</f>
        <v>0</v>
      </c>
      <c r="Q23" s="23">
        <f t="shared" si="2"/>
        <v>0.58333333333333337</v>
      </c>
      <c r="R23" s="24">
        <v>0</v>
      </c>
      <c r="S23" s="25">
        <f t="shared" si="3"/>
        <v>1.8976766117969859E-2</v>
      </c>
    </row>
    <row r="24" spans="1:19" x14ac:dyDescent="0.25">
      <c r="O24">
        <v>22</v>
      </c>
      <c r="P24">
        <f>COUNTIF(M:M,"22")</f>
        <v>2</v>
      </c>
      <c r="Q24">
        <f t="shared" si="2"/>
        <v>0.58333333333333337</v>
      </c>
      <c r="R24" s="18">
        <f t="shared" si="4"/>
        <v>1.3888888888888895E-2</v>
      </c>
      <c r="S24" s="17">
        <f t="shared" si="3"/>
        <v>1.8976766117969859E-2</v>
      </c>
    </row>
    <row r="25" spans="1:19" x14ac:dyDescent="0.25">
      <c r="O25" s="23">
        <v>23</v>
      </c>
      <c r="P25" s="23">
        <f>COUNTIF(M:M,"23")</f>
        <v>0</v>
      </c>
      <c r="Q25" s="23">
        <f t="shared" si="2"/>
        <v>0.58333333333333337</v>
      </c>
      <c r="R25" s="24">
        <v>0</v>
      </c>
      <c r="S25" s="25">
        <f t="shared" si="3"/>
        <v>1.8976766117969859E-2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45</vt:lpstr>
      <vt:lpstr>Mon Nov 07</vt:lpstr>
      <vt:lpstr>Tue Nov 08</vt:lpstr>
      <vt:lpstr>Wed Nov 09</vt:lpstr>
      <vt:lpstr>Thu Nov 10</vt:lpstr>
      <vt:lpstr>Fri Nov 11</vt:lpstr>
      <vt:lpstr>Sat Nov 12</vt:lpstr>
      <vt:lpstr>Sun Nov 13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2022-11-14T16:34:28Z</dcterms:created>
  <dcterms:modified xsi:type="dcterms:W3CDTF">2022-11-14T20:24:01Z</dcterms:modified>
</cp:coreProperties>
</file>