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Chip Trucks Weekly Numbers/"/>
    </mc:Choice>
  </mc:AlternateContent>
  <bookViews>
    <workbookView xWindow="0" yWindow="0" windowWidth="28800" windowHeight="11985"/>
  </bookViews>
  <sheets>
    <sheet name="Week 48" sheetId="1" r:id="rId1"/>
    <sheet name="Mon Nov 28" sheetId="2" r:id="rId2"/>
    <sheet name="Tue Nov 29" sheetId="3" r:id="rId3"/>
    <sheet name="Wed Nov 30" sheetId="4" r:id="rId4"/>
    <sheet name="Thu Dec 01" sheetId="5" r:id="rId5"/>
    <sheet name="Fri Dec 02" sheetId="6" r:id="rId6"/>
    <sheet name="Sat Dec 03" sheetId="7" r:id="rId7"/>
    <sheet name="Sun Dec 04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29" i="1"/>
  <c r="S28" i="1"/>
  <c r="T34" i="1"/>
  <c r="S34" i="1"/>
  <c r="T33" i="1"/>
  <c r="S33" i="1"/>
  <c r="T32" i="1"/>
  <c r="S3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M5" i="1"/>
  <c r="M6" i="1"/>
  <c r="M7" i="1"/>
  <c r="M8" i="1"/>
  <c r="M9" i="1"/>
  <c r="M10" i="1"/>
  <c r="M11" i="1"/>
  <c r="M12" i="1"/>
  <c r="M13" i="1"/>
  <c r="M14" i="1"/>
  <c r="M16" i="1"/>
  <c r="M17" i="1"/>
  <c r="M18" i="1"/>
  <c r="M19" i="1"/>
  <c r="M20" i="1"/>
  <c r="M21" i="1"/>
  <c r="M22" i="1"/>
  <c r="M23" i="1"/>
  <c r="M24" i="1"/>
  <c r="M26" i="1"/>
  <c r="M27" i="1"/>
  <c r="M28" i="1"/>
  <c r="M29" i="1"/>
  <c r="M30" i="1"/>
  <c r="M32" i="1"/>
  <c r="M33" i="1"/>
  <c r="M34" i="1"/>
  <c r="M35" i="1"/>
  <c r="M36" i="1"/>
  <c r="M38" i="1"/>
  <c r="M40" i="1"/>
  <c r="M41" i="1"/>
  <c r="M42" i="1"/>
  <c r="M43" i="1"/>
  <c r="M44" i="1"/>
  <c r="M45" i="1"/>
  <c r="M46" i="1"/>
  <c r="M47" i="1"/>
  <c r="M48" i="1"/>
  <c r="M49" i="1"/>
  <c r="M50" i="1"/>
  <c r="M51" i="1"/>
  <c r="M53" i="1"/>
  <c r="M54" i="1"/>
  <c r="M56" i="1"/>
  <c r="M57" i="1"/>
  <c r="M58" i="1"/>
  <c r="M60" i="1"/>
  <c r="M61" i="1"/>
  <c r="M62" i="1"/>
  <c r="M63" i="1"/>
  <c r="M64" i="1"/>
  <c r="M66" i="1"/>
  <c r="M67" i="1"/>
  <c r="M68" i="1"/>
  <c r="M69" i="1"/>
  <c r="M70" i="1"/>
  <c r="M71" i="1"/>
  <c r="M72" i="1"/>
  <c r="M73" i="1"/>
  <c r="M75" i="1"/>
  <c r="M76" i="1"/>
  <c r="M78" i="1"/>
  <c r="M79" i="1"/>
  <c r="M80" i="1"/>
  <c r="M81" i="1"/>
  <c r="M82" i="1"/>
  <c r="M83" i="1"/>
  <c r="M84" i="1"/>
  <c r="M86" i="1"/>
  <c r="M87" i="1"/>
  <c r="M89" i="1"/>
  <c r="M90" i="1"/>
  <c r="M91" i="1"/>
  <c r="M92" i="1"/>
  <c r="M93" i="1"/>
  <c r="M94" i="1"/>
  <c r="M95" i="1"/>
  <c r="M96" i="1"/>
  <c r="M98" i="1"/>
  <c r="M99" i="1"/>
  <c r="M100" i="1"/>
  <c r="M101" i="1"/>
  <c r="M102" i="1"/>
  <c r="M105" i="1"/>
  <c r="M106" i="1"/>
  <c r="M108" i="1"/>
  <c r="M109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7" i="1"/>
  <c r="M208" i="1"/>
  <c r="M209" i="1"/>
  <c r="M210" i="1"/>
  <c r="M211" i="1"/>
  <c r="M213" i="1"/>
  <c r="M214" i="1"/>
  <c r="M216" i="1"/>
  <c r="M217" i="1"/>
  <c r="M218" i="1"/>
  <c r="M219" i="1"/>
  <c r="M220" i="1"/>
  <c r="M221" i="1"/>
  <c r="M222" i="1"/>
  <c r="M223" i="1"/>
  <c r="M224" i="1"/>
  <c r="M225" i="1"/>
  <c r="M226" i="1"/>
  <c r="M229" i="1"/>
  <c r="M230" i="1"/>
  <c r="M231" i="1"/>
  <c r="M232" i="1"/>
  <c r="M233" i="1"/>
  <c r="M234" i="1"/>
  <c r="M235" i="1"/>
  <c r="M236" i="1"/>
  <c r="M237" i="1"/>
  <c r="M238" i="1"/>
  <c r="M239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9" i="1"/>
  <c r="M260" i="1"/>
  <c r="M262" i="1"/>
  <c r="M263" i="1"/>
  <c r="M264" i="1"/>
  <c r="M265" i="1"/>
  <c r="M266" i="1"/>
  <c r="M267" i="1"/>
  <c r="M269" i="1"/>
  <c r="M270" i="1"/>
  <c r="M271" i="1"/>
  <c r="M272" i="1"/>
  <c r="M273" i="1"/>
  <c r="M274" i="1"/>
  <c r="M275" i="1"/>
  <c r="M277" i="1"/>
  <c r="M278" i="1"/>
  <c r="M279" i="1"/>
  <c r="M281" i="1"/>
  <c r="M282" i="1"/>
  <c r="M283" i="1"/>
  <c r="M285" i="1"/>
  <c r="M286" i="1"/>
  <c r="M287" i="1"/>
  <c r="M288" i="1"/>
  <c r="S25" i="1" s="1"/>
  <c r="M289" i="1"/>
  <c r="M290" i="1"/>
  <c r="M291" i="1"/>
  <c r="M292" i="1"/>
  <c r="M293" i="1"/>
  <c r="M295" i="1"/>
  <c r="M296" i="1"/>
  <c r="M297" i="1"/>
  <c r="M299" i="1"/>
  <c r="M300" i="1"/>
  <c r="M301" i="1"/>
  <c r="M302" i="1"/>
  <c r="M303" i="1"/>
  <c r="M304" i="1"/>
  <c r="M305" i="1"/>
  <c r="M306" i="1"/>
  <c r="M307" i="1"/>
  <c r="M308" i="1"/>
  <c r="M309" i="1"/>
  <c r="M311" i="1"/>
  <c r="M312" i="1"/>
  <c r="M313" i="1"/>
  <c r="M315" i="1"/>
  <c r="M316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8" i="1"/>
  <c r="M369" i="1"/>
  <c r="M370" i="1"/>
  <c r="M371" i="1"/>
  <c r="M372" i="1"/>
  <c r="M373" i="1"/>
  <c r="M374" i="1"/>
  <c r="M375" i="1"/>
  <c r="M376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10" i="1"/>
  <c r="M411" i="1"/>
  <c r="M412" i="1"/>
  <c r="M413" i="1"/>
  <c r="M414" i="1"/>
  <c r="M415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5" i="1"/>
  <c r="M456" i="1"/>
  <c r="M457" i="1"/>
  <c r="M460" i="1"/>
  <c r="M461" i="1"/>
  <c r="M462" i="1"/>
  <c r="M463" i="1"/>
  <c r="M464" i="1"/>
  <c r="M465" i="1"/>
  <c r="M466" i="1"/>
  <c r="M467" i="1"/>
  <c r="M468" i="1"/>
  <c r="M469" i="1"/>
  <c r="M470" i="1"/>
  <c r="M472" i="1"/>
  <c r="M473" i="1"/>
  <c r="M474" i="1"/>
  <c r="M475" i="1"/>
  <c r="M476" i="1"/>
  <c r="M477" i="1"/>
  <c r="M478" i="1"/>
  <c r="M479" i="1"/>
  <c r="M480" i="1"/>
  <c r="M481" i="1"/>
  <c r="M482" i="1"/>
  <c r="M484" i="1"/>
  <c r="M485" i="1"/>
  <c r="M486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4" i="1"/>
  <c r="M505" i="1"/>
  <c r="M506" i="1"/>
  <c r="M508" i="1"/>
  <c r="M509" i="1"/>
  <c r="M511" i="1"/>
  <c r="M512" i="1"/>
  <c r="M514" i="1"/>
  <c r="M515" i="1"/>
  <c r="M516" i="1"/>
  <c r="M518" i="1"/>
  <c r="M519" i="1"/>
  <c r="M520" i="1"/>
  <c r="M521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5" i="1"/>
  <c r="N6" i="1"/>
  <c r="N7" i="1"/>
  <c r="N8" i="1"/>
  <c r="N9" i="1"/>
  <c r="N10" i="1"/>
  <c r="N11" i="1"/>
  <c r="N12" i="1"/>
  <c r="N13" i="1"/>
  <c r="N14" i="1"/>
  <c r="N16" i="1"/>
  <c r="N17" i="1"/>
  <c r="N18" i="1"/>
  <c r="N19" i="1"/>
  <c r="N20" i="1"/>
  <c r="N21" i="1"/>
  <c r="N22" i="1"/>
  <c r="N23" i="1"/>
  <c r="N24" i="1"/>
  <c r="N26" i="1"/>
  <c r="N27" i="1"/>
  <c r="N28" i="1"/>
  <c r="N29" i="1"/>
  <c r="N30" i="1"/>
  <c r="N32" i="1"/>
  <c r="N33" i="1"/>
  <c r="N34" i="1"/>
  <c r="N35" i="1"/>
  <c r="N36" i="1"/>
  <c r="N38" i="1"/>
  <c r="N40" i="1"/>
  <c r="N41" i="1"/>
  <c r="N42" i="1"/>
  <c r="N43" i="1"/>
  <c r="N44" i="1"/>
  <c r="N45" i="1"/>
  <c r="N46" i="1"/>
  <c r="N47" i="1"/>
  <c r="N48" i="1"/>
  <c r="N49" i="1"/>
  <c r="N50" i="1"/>
  <c r="N51" i="1"/>
  <c r="N53" i="1"/>
  <c r="N54" i="1"/>
  <c r="N56" i="1"/>
  <c r="N57" i="1"/>
  <c r="N58" i="1"/>
  <c r="N60" i="1"/>
  <c r="N61" i="1"/>
  <c r="N62" i="1"/>
  <c r="N63" i="1"/>
  <c r="N64" i="1"/>
  <c r="N66" i="1"/>
  <c r="N67" i="1"/>
  <c r="N68" i="1"/>
  <c r="N69" i="1"/>
  <c r="N70" i="1"/>
  <c r="N71" i="1"/>
  <c r="N72" i="1"/>
  <c r="N73" i="1"/>
  <c r="N75" i="1"/>
  <c r="N76" i="1"/>
  <c r="N78" i="1"/>
  <c r="N79" i="1"/>
  <c r="N80" i="1"/>
  <c r="N81" i="1"/>
  <c r="N82" i="1"/>
  <c r="N83" i="1"/>
  <c r="N84" i="1"/>
  <c r="N86" i="1"/>
  <c r="N87" i="1"/>
  <c r="N89" i="1"/>
  <c r="N90" i="1"/>
  <c r="N91" i="1"/>
  <c r="N92" i="1"/>
  <c r="N93" i="1"/>
  <c r="N94" i="1"/>
  <c r="N95" i="1"/>
  <c r="N96" i="1"/>
  <c r="N98" i="1"/>
  <c r="N99" i="1"/>
  <c r="N100" i="1"/>
  <c r="N101" i="1"/>
  <c r="N102" i="1"/>
  <c r="N105" i="1"/>
  <c r="N106" i="1"/>
  <c r="N108" i="1"/>
  <c r="N109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7" i="1"/>
  <c r="N208" i="1"/>
  <c r="N209" i="1"/>
  <c r="N210" i="1"/>
  <c r="N211" i="1"/>
  <c r="N213" i="1"/>
  <c r="N214" i="1"/>
  <c r="N216" i="1"/>
  <c r="N217" i="1"/>
  <c r="N218" i="1"/>
  <c r="N219" i="1"/>
  <c r="N220" i="1"/>
  <c r="N221" i="1"/>
  <c r="N222" i="1"/>
  <c r="N223" i="1"/>
  <c r="N224" i="1"/>
  <c r="N225" i="1"/>
  <c r="N226" i="1"/>
  <c r="N229" i="1"/>
  <c r="N230" i="1"/>
  <c r="N231" i="1"/>
  <c r="N232" i="1"/>
  <c r="N233" i="1"/>
  <c r="N234" i="1"/>
  <c r="N235" i="1"/>
  <c r="N236" i="1"/>
  <c r="N237" i="1"/>
  <c r="N238" i="1"/>
  <c r="N239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9" i="1"/>
  <c r="N260" i="1"/>
  <c r="N262" i="1"/>
  <c r="N263" i="1"/>
  <c r="N264" i="1"/>
  <c r="N265" i="1"/>
  <c r="N266" i="1"/>
  <c r="N267" i="1"/>
  <c r="N269" i="1"/>
  <c r="N270" i="1"/>
  <c r="N271" i="1"/>
  <c r="N272" i="1"/>
  <c r="N273" i="1"/>
  <c r="N274" i="1"/>
  <c r="N275" i="1"/>
  <c r="N277" i="1"/>
  <c r="N278" i="1"/>
  <c r="N279" i="1"/>
  <c r="N281" i="1"/>
  <c r="N282" i="1"/>
  <c r="N283" i="1"/>
  <c r="N285" i="1"/>
  <c r="N286" i="1"/>
  <c r="N287" i="1"/>
  <c r="N288" i="1"/>
  <c r="N289" i="1"/>
  <c r="N290" i="1"/>
  <c r="N291" i="1"/>
  <c r="N292" i="1"/>
  <c r="N293" i="1"/>
  <c r="N295" i="1"/>
  <c r="N296" i="1"/>
  <c r="N297" i="1"/>
  <c r="N299" i="1"/>
  <c r="N300" i="1"/>
  <c r="N301" i="1"/>
  <c r="N302" i="1"/>
  <c r="N303" i="1"/>
  <c r="N304" i="1"/>
  <c r="N305" i="1"/>
  <c r="N306" i="1"/>
  <c r="N307" i="1"/>
  <c r="N308" i="1"/>
  <c r="N309" i="1"/>
  <c r="N311" i="1"/>
  <c r="N312" i="1"/>
  <c r="N313" i="1"/>
  <c r="N315" i="1"/>
  <c r="N316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8" i="1"/>
  <c r="N369" i="1"/>
  <c r="N370" i="1"/>
  <c r="N371" i="1"/>
  <c r="N372" i="1"/>
  <c r="N373" i="1"/>
  <c r="N374" i="1"/>
  <c r="N375" i="1"/>
  <c r="N376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10" i="1"/>
  <c r="N411" i="1"/>
  <c r="N412" i="1"/>
  <c r="N413" i="1"/>
  <c r="N414" i="1"/>
  <c r="N415" i="1"/>
  <c r="N418" i="1"/>
  <c r="N419" i="1"/>
  <c r="N420" i="1"/>
  <c r="N421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6" i="1"/>
  <c r="N437" i="1"/>
  <c r="N438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5" i="1"/>
  <c r="N456" i="1"/>
  <c r="N457" i="1"/>
  <c r="N460" i="1"/>
  <c r="N461" i="1"/>
  <c r="N462" i="1"/>
  <c r="N463" i="1"/>
  <c r="N464" i="1"/>
  <c r="N465" i="1"/>
  <c r="N466" i="1"/>
  <c r="N467" i="1"/>
  <c r="N468" i="1"/>
  <c r="N469" i="1"/>
  <c r="N470" i="1"/>
  <c r="N472" i="1"/>
  <c r="N473" i="1"/>
  <c r="N474" i="1"/>
  <c r="N475" i="1"/>
  <c r="N476" i="1"/>
  <c r="N477" i="1"/>
  <c r="N478" i="1"/>
  <c r="N479" i="1"/>
  <c r="N480" i="1"/>
  <c r="N481" i="1"/>
  <c r="N482" i="1"/>
  <c r="N484" i="1"/>
  <c r="N485" i="1"/>
  <c r="N486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4" i="1"/>
  <c r="N505" i="1"/>
  <c r="N506" i="1"/>
  <c r="N508" i="1"/>
  <c r="N509" i="1"/>
  <c r="N511" i="1"/>
  <c r="N512" i="1"/>
  <c r="N514" i="1"/>
  <c r="N515" i="1"/>
  <c r="N516" i="1"/>
  <c r="N518" i="1"/>
  <c r="N519" i="1"/>
  <c r="N520" i="1"/>
  <c r="N521" i="1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" i="8"/>
  <c r="R3" i="8"/>
  <c r="R9" i="8"/>
  <c r="R11" i="8"/>
  <c r="R19" i="8"/>
  <c r="R20" i="8"/>
  <c r="R22" i="8"/>
  <c r="R23" i="8"/>
  <c r="R24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" i="8"/>
  <c r="L3" i="8"/>
  <c r="L6" i="8"/>
  <c r="L7" i="8"/>
  <c r="L8" i="8"/>
  <c r="L10" i="8"/>
  <c r="L11" i="8"/>
  <c r="L12" i="8"/>
  <c r="L13" i="8"/>
  <c r="L15" i="8"/>
  <c r="L1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M3" i="8"/>
  <c r="M6" i="8"/>
  <c r="M7" i="8"/>
  <c r="M8" i="8"/>
  <c r="M10" i="8"/>
  <c r="M11" i="8"/>
  <c r="M12" i="8"/>
  <c r="M13" i="8"/>
  <c r="M15" i="8"/>
  <c r="M16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R8" i="7"/>
  <c r="R9" i="7"/>
  <c r="R11" i="7"/>
  <c r="R13" i="7"/>
  <c r="R14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L5" i="7"/>
  <c r="L6" i="7"/>
  <c r="L9" i="7"/>
  <c r="L10" i="7"/>
  <c r="L11" i="7"/>
  <c r="L12" i="7"/>
  <c r="L14" i="7"/>
  <c r="L15" i="7"/>
  <c r="L1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5" i="7"/>
  <c r="M6" i="7"/>
  <c r="M9" i="7"/>
  <c r="M10" i="7"/>
  <c r="M11" i="7"/>
  <c r="M12" i="7"/>
  <c r="M14" i="7"/>
  <c r="M15" i="7"/>
  <c r="M16" i="7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R3" i="6"/>
  <c r="R4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24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L5" i="6"/>
  <c r="L6" i="6"/>
  <c r="L7" i="6"/>
  <c r="L9" i="6"/>
  <c r="L10" i="6"/>
  <c r="L11" i="6"/>
  <c r="L12" i="6"/>
  <c r="L14" i="6"/>
  <c r="L15" i="6"/>
  <c r="L17" i="6"/>
  <c r="L18" i="6"/>
  <c r="L19" i="6"/>
  <c r="L20" i="6"/>
  <c r="L21" i="6"/>
  <c r="L23" i="6"/>
  <c r="L26" i="6"/>
  <c r="L27" i="6"/>
  <c r="L28" i="6"/>
  <c r="L29" i="6"/>
  <c r="L30" i="6"/>
  <c r="L31" i="6"/>
  <c r="L32" i="6"/>
  <c r="L34" i="6"/>
  <c r="L35" i="6"/>
  <c r="L36" i="6"/>
  <c r="L37" i="6"/>
  <c r="L38" i="6"/>
  <c r="L40" i="6"/>
  <c r="L41" i="6"/>
  <c r="L44" i="6"/>
  <c r="L45" i="6"/>
  <c r="L46" i="6"/>
  <c r="L48" i="6"/>
  <c r="L49" i="6"/>
  <c r="L50" i="6"/>
  <c r="L51" i="6"/>
  <c r="L54" i="6"/>
  <c r="L55" i="6"/>
  <c r="L56" i="6"/>
  <c r="L57" i="6"/>
  <c r="L58" i="6"/>
  <c r="L59" i="6"/>
  <c r="L60" i="6"/>
  <c r="L63" i="6"/>
  <c r="L64" i="6"/>
  <c r="L66" i="6"/>
  <c r="L67" i="6"/>
  <c r="L68" i="6"/>
  <c r="L69" i="6"/>
  <c r="L70" i="6"/>
  <c r="L71" i="6"/>
  <c r="L74" i="6"/>
  <c r="L75" i="6"/>
  <c r="L76" i="6"/>
  <c r="L78" i="6"/>
  <c r="L79" i="6"/>
  <c r="L81" i="6"/>
  <c r="L82" i="6"/>
  <c r="L83" i="6"/>
  <c r="L84" i="6"/>
  <c r="L85" i="6"/>
  <c r="L86" i="6"/>
  <c r="L87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M5" i="6"/>
  <c r="M6" i="6"/>
  <c r="M7" i="6"/>
  <c r="M9" i="6"/>
  <c r="M10" i="6"/>
  <c r="M11" i="6"/>
  <c r="M12" i="6"/>
  <c r="M14" i="6"/>
  <c r="M15" i="6"/>
  <c r="M17" i="6"/>
  <c r="M18" i="6"/>
  <c r="M19" i="6"/>
  <c r="M20" i="6"/>
  <c r="M21" i="6"/>
  <c r="M23" i="6"/>
  <c r="M26" i="6"/>
  <c r="M27" i="6"/>
  <c r="M28" i="6"/>
  <c r="M29" i="6"/>
  <c r="M30" i="6"/>
  <c r="M31" i="6"/>
  <c r="M32" i="6"/>
  <c r="M34" i="6"/>
  <c r="M35" i="6"/>
  <c r="M36" i="6"/>
  <c r="M37" i="6"/>
  <c r="M38" i="6"/>
  <c r="M40" i="6"/>
  <c r="M41" i="6"/>
  <c r="M44" i="6"/>
  <c r="M45" i="6"/>
  <c r="M46" i="6"/>
  <c r="M48" i="6"/>
  <c r="M49" i="6"/>
  <c r="M50" i="6"/>
  <c r="M51" i="6"/>
  <c r="M54" i="6"/>
  <c r="M55" i="6"/>
  <c r="M56" i="6"/>
  <c r="M57" i="6"/>
  <c r="M58" i="6"/>
  <c r="M59" i="6"/>
  <c r="M60" i="6"/>
  <c r="M63" i="6"/>
  <c r="M64" i="6"/>
  <c r="M66" i="6"/>
  <c r="M67" i="6"/>
  <c r="M68" i="6"/>
  <c r="M69" i="6"/>
  <c r="M70" i="6"/>
  <c r="M71" i="6"/>
  <c r="M74" i="6"/>
  <c r="M75" i="6"/>
  <c r="M76" i="6"/>
  <c r="M78" i="6"/>
  <c r="M79" i="6"/>
  <c r="M81" i="6"/>
  <c r="M82" i="6"/>
  <c r="M83" i="6"/>
  <c r="M84" i="6"/>
  <c r="M85" i="6"/>
  <c r="M86" i="6"/>
  <c r="M87" i="6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2" i="5"/>
  <c r="R23" i="5"/>
  <c r="R24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" i="5"/>
  <c r="L5" i="5"/>
  <c r="L6" i="5"/>
  <c r="L7" i="5"/>
  <c r="L8" i="5"/>
  <c r="L9" i="5"/>
  <c r="L10" i="5"/>
  <c r="L11" i="5"/>
  <c r="L14" i="5"/>
  <c r="L15" i="5"/>
  <c r="L16" i="5"/>
  <c r="L17" i="5"/>
  <c r="L18" i="5"/>
  <c r="L20" i="5"/>
  <c r="L21" i="5"/>
  <c r="L22" i="5"/>
  <c r="L24" i="5"/>
  <c r="L25" i="5"/>
  <c r="L26" i="5"/>
  <c r="L27" i="5"/>
  <c r="L31" i="5"/>
  <c r="L32" i="5"/>
  <c r="L33" i="5"/>
  <c r="L34" i="5"/>
  <c r="L35" i="5"/>
  <c r="L36" i="5"/>
  <c r="L37" i="5"/>
  <c r="L38" i="5"/>
  <c r="L39" i="5"/>
  <c r="L40" i="5"/>
  <c r="L42" i="5"/>
  <c r="L43" i="5"/>
  <c r="L44" i="5"/>
  <c r="L45" i="5"/>
  <c r="L47" i="5"/>
  <c r="L48" i="5"/>
  <c r="L49" i="5"/>
  <c r="L50" i="5"/>
  <c r="L51" i="5"/>
  <c r="L52" i="5"/>
  <c r="L55" i="5"/>
  <c r="L56" i="5"/>
  <c r="L57" i="5"/>
  <c r="L59" i="5"/>
  <c r="L60" i="5"/>
  <c r="L61" i="5"/>
  <c r="L62" i="5"/>
  <c r="L63" i="5"/>
  <c r="L64" i="5"/>
  <c r="L66" i="5"/>
  <c r="L67" i="5"/>
  <c r="L69" i="5"/>
  <c r="L70" i="5"/>
  <c r="L72" i="5"/>
  <c r="L73" i="5"/>
  <c r="L74" i="5"/>
  <c r="L76" i="5"/>
  <c r="L77" i="5"/>
  <c r="L78" i="5"/>
  <c r="L79" i="5"/>
  <c r="L82" i="5"/>
  <c r="L83" i="5"/>
  <c r="L84" i="5"/>
  <c r="L85" i="5"/>
  <c r="L86" i="5"/>
  <c r="L87" i="5"/>
  <c r="L88" i="5"/>
  <c r="L89" i="5"/>
  <c r="L90" i="5"/>
  <c r="L91" i="5"/>
  <c r="L92" i="5"/>
  <c r="L94" i="5"/>
  <c r="L95" i="5"/>
  <c r="L96" i="5"/>
  <c r="L97" i="5"/>
  <c r="L98" i="5"/>
  <c r="L99" i="5"/>
  <c r="L100" i="5"/>
  <c r="L102" i="5"/>
  <c r="L104" i="5"/>
  <c r="L105" i="5"/>
  <c r="L106" i="5"/>
  <c r="L107" i="5"/>
  <c r="L108" i="5"/>
  <c r="L109" i="5"/>
  <c r="L110" i="5"/>
  <c r="L111" i="5"/>
  <c r="L112" i="5"/>
  <c r="L113" i="5"/>
  <c r="L114" i="5"/>
  <c r="L117" i="5"/>
  <c r="L118" i="5"/>
  <c r="L119" i="5"/>
  <c r="L121" i="5"/>
  <c r="L122" i="5"/>
  <c r="L123" i="5"/>
  <c r="L126" i="5"/>
  <c r="L127" i="5"/>
  <c r="L128" i="5"/>
  <c r="L130" i="5"/>
  <c r="L131" i="5"/>
  <c r="L133" i="5"/>
  <c r="L134" i="5"/>
  <c r="L135" i="5"/>
  <c r="L136" i="5"/>
  <c r="L138" i="5"/>
  <c r="L139" i="5"/>
  <c r="L140" i="5"/>
  <c r="L141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M5" i="5"/>
  <c r="M6" i="5"/>
  <c r="M7" i="5"/>
  <c r="M8" i="5"/>
  <c r="M9" i="5"/>
  <c r="M10" i="5"/>
  <c r="M11" i="5"/>
  <c r="M14" i="5"/>
  <c r="M15" i="5"/>
  <c r="M16" i="5"/>
  <c r="M17" i="5"/>
  <c r="M18" i="5"/>
  <c r="M20" i="5"/>
  <c r="M21" i="5"/>
  <c r="M22" i="5"/>
  <c r="M24" i="5"/>
  <c r="M25" i="5"/>
  <c r="M26" i="5"/>
  <c r="M27" i="5"/>
  <c r="M31" i="5"/>
  <c r="M32" i="5"/>
  <c r="M33" i="5"/>
  <c r="M34" i="5"/>
  <c r="M35" i="5"/>
  <c r="M36" i="5"/>
  <c r="M37" i="5"/>
  <c r="M38" i="5"/>
  <c r="M39" i="5"/>
  <c r="M40" i="5"/>
  <c r="M42" i="5"/>
  <c r="M43" i="5"/>
  <c r="M44" i="5"/>
  <c r="M45" i="5"/>
  <c r="M47" i="5"/>
  <c r="M48" i="5"/>
  <c r="M49" i="5"/>
  <c r="M50" i="5"/>
  <c r="M51" i="5"/>
  <c r="M52" i="5"/>
  <c r="M55" i="5"/>
  <c r="M56" i="5"/>
  <c r="M57" i="5"/>
  <c r="M59" i="5"/>
  <c r="M60" i="5"/>
  <c r="M61" i="5"/>
  <c r="M62" i="5"/>
  <c r="M63" i="5"/>
  <c r="M64" i="5"/>
  <c r="M66" i="5"/>
  <c r="M67" i="5"/>
  <c r="M69" i="5"/>
  <c r="M70" i="5"/>
  <c r="M72" i="5"/>
  <c r="M73" i="5"/>
  <c r="M74" i="5"/>
  <c r="M76" i="5"/>
  <c r="M77" i="5"/>
  <c r="M78" i="5"/>
  <c r="M79" i="5"/>
  <c r="M82" i="5"/>
  <c r="M83" i="5"/>
  <c r="M84" i="5"/>
  <c r="M85" i="5"/>
  <c r="M86" i="5"/>
  <c r="M87" i="5"/>
  <c r="M88" i="5"/>
  <c r="M89" i="5"/>
  <c r="M90" i="5"/>
  <c r="M91" i="5"/>
  <c r="M92" i="5"/>
  <c r="M94" i="5"/>
  <c r="M95" i="5"/>
  <c r="M96" i="5"/>
  <c r="M97" i="5"/>
  <c r="M98" i="5"/>
  <c r="M99" i="5"/>
  <c r="M100" i="5"/>
  <c r="M102" i="5"/>
  <c r="M104" i="5"/>
  <c r="M105" i="5"/>
  <c r="M106" i="5"/>
  <c r="M107" i="5"/>
  <c r="M108" i="5"/>
  <c r="M109" i="5"/>
  <c r="M110" i="5"/>
  <c r="M111" i="5"/>
  <c r="M112" i="5"/>
  <c r="M113" i="5"/>
  <c r="M114" i="5"/>
  <c r="M117" i="5"/>
  <c r="M118" i="5"/>
  <c r="M119" i="5"/>
  <c r="M121" i="5"/>
  <c r="M122" i="5"/>
  <c r="M123" i="5"/>
  <c r="M126" i="5"/>
  <c r="M127" i="5"/>
  <c r="M128" i="5"/>
  <c r="M130" i="5"/>
  <c r="M131" i="5"/>
  <c r="M133" i="5"/>
  <c r="M134" i="5"/>
  <c r="M135" i="5"/>
  <c r="M136" i="5"/>
  <c r="M138" i="5"/>
  <c r="M139" i="5"/>
  <c r="M140" i="5"/>
  <c r="M141" i="5"/>
  <c r="S28" i="4"/>
  <c r="R28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" i="4"/>
  <c r="R3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2" i="4"/>
  <c r="R24" i="4"/>
  <c r="R25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L3" i="4"/>
  <c r="L5" i="4"/>
  <c r="L6" i="4"/>
  <c r="L7" i="4"/>
  <c r="L8" i="4"/>
  <c r="L10" i="4"/>
  <c r="L11" i="4"/>
  <c r="L12" i="4"/>
  <c r="L13" i="4"/>
  <c r="L14" i="4"/>
  <c r="L18" i="4"/>
  <c r="L19" i="4"/>
  <c r="L20" i="4"/>
  <c r="L21" i="4"/>
  <c r="L22" i="4"/>
  <c r="L23" i="4"/>
  <c r="L24" i="4"/>
  <c r="L25" i="4"/>
  <c r="L26" i="4"/>
  <c r="L27" i="4"/>
  <c r="L28" i="4"/>
  <c r="L30" i="4"/>
  <c r="L31" i="4"/>
  <c r="L32" i="4"/>
  <c r="L33" i="4"/>
  <c r="L34" i="4"/>
  <c r="L35" i="4"/>
  <c r="L36" i="4"/>
  <c r="L37" i="4"/>
  <c r="L39" i="4"/>
  <c r="L40" i="4"/>
  <c r="L41" i="4"/>
  <c r="L42" i="4"/>
  <c r="L43" i="4"/>
  <c r="L44" i="4"/>
  <c r="L46" i="4"/>
  <c r="L47" i="4"/>
  <c r="L49" i="4"/>
  <c r="L51" i="4"/>
  <c r="L52" i="4"/>
  <c r="L53" i="4"/>
  <c r="L54" i="4"/>
  <c r="L55" i="4"/>
  <c r="L56" i="4"/>
  <c r="L57" i="4"/>
  <c r="L59" i="4"/>
  <c r="L60" i="4"/>
  <c r="L61" i="4"/>
  <c r="L63" i="4"/>
  <c r="L64" i="4"/>
  <c r="L65" i="4"/>
  <c r="L66" i="4"/>
  <c r="L68" i="4"/>
  <c r="L69" i="4"/>
  <c r="L72" i="4"/>
  <c r="L73" i="4"/>
  <c r="L74" i="4"/>
  <c r="L76" i="4"/>
  <c r="L77" i="4"/>
  <c r="L78" i="4"/>
  <c r="L79" i="4"/>
  <c r="L80" i="4"/>
  <c r="L81" i="4"/>
  <c r="L82" i="4"/>
  <c r="L83" i="4"/>
  <c r="L84" i="4"/>
  <c r="L87" i="4"/>
  <c r="L88" i="4"/>
  <c r="L89" i="4"/>
  <c r="L91" i="4"/>
  <c r="L92" i="4"/>
  <c r="L93" i="4"/>
  <c r="L94" i="4"/>
  <c r="L95" i="4"/>
  <c r="L96" i="4"/>
  <c r="L97" i="4"/>
  <c r="L98" i="4"/>
  <c r="L99" i="4"/>
  <c r="L102" i="4"/>
  <c r="L103" i="4"/>
  <c r="L104" i="4"/>
  <c r="L106" i="4"/>
  <c r="L107" i="4"/>
  <c r="L108" i="4"/>
  <c r="L109" i="4"/>
  <c r="L110" i="4"/>
  <c r="L111" i="4"/>
  <c r="L114" i="4"/>
  <c r="L115" i="4"/>
  <c r="L116" i="4"/>
  <c r="L118" i="4"/>
  <c r="L119" i="4"/>
  <c r="L120" i="4"/>
  <c r="L121" i="4"/>
  <c r="L123" i="4"/>
  <c r="L124" i="4"/>
  <c r="L125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M3" i="4"/>
  <c r="M5" i="4"/>
  <c r="M6" i="4"/>
  <c r="M7" i="4"/>
  <c r="M8" i="4"/>
  <c r="M10" i="4"/>
  <c r="M11" i="4"/>
  <c r="M12" i="4"/>
  <c r="M13" i="4"/>
  <c r="M14" i="4"/>
  <c r="M18" i="4"/>
  <c r="M19" i="4"/>
  <c r="M20" i="4"/>
  <c r="M21" i="4"/>
  <c r="M22" i="4"/>
  <c r="M23" i="4"/>
  <c r="M24" i="4"/>
  <c r="M25" i="4"/>
  <c r="M26" i="4"/>
  <c r="M27" i="4"/>
  <c r="M28" i="4"/>
  <c r="M30" i="4"/>
  <c r="M31" i="4"/>
  <c r="M32" i="4"/>
  <c r="M33" i="4"/>
  <c r="M34" i="4"/>
  <c r="M35" i="4"/>
  <c r="M36" i="4"/>
  <c r="M37" i="4"/>
  <c r="M39" i="4"/>
  <c r="M40" i="4"/>
  <c r="M41" i="4"/>
  <c r="M42" i="4"/>
  <c r="M43" i="4"/>
  <c r="M44" i="4"/>
  <c r="M46" i="4"/>
  <c r="M47" i="4"/>
  <c r="M49" i="4"/>
  <c r="M51" i="4"/>
  <c r="M52" i="4"/>
  <c r="M53" i="4"/>
  <c r="M54" i="4"/>
  <c r="M55" i="4"/>
  <c r="M56" i="4"/>
  <c r="M57" i="4"/>
  <c r="M59" i="4"/>
  <c r="M60" i="4"/>
  <c r="M61" i="4"/>
  <c r="M63" i="4"/>
  <c r="M64" i="4"/>
  <c r="M65" i="4"/>
  <c r="M66" i="4"/>
  <c r="M68" i="4"/>
  <c r="M69" i="4"/>
  <c r="M72" i="4"/>
  <c r="M73" i="4"/>
  <c r="M74" i="4"/>
  <c r="M76" i="4"/>
  <c r="M77" i="4"/>
  <c r="M78" i="4"/>
  <c r="M79" i="4"/>
  <c r="M80" i="4"/>
  <c r="M81" i="4"/>
  <c r="M82" i="4"/>
  <c r="M83" i="4"/>
  <c r="M84" i="4"/>
  <c r="M87" i="4"/>
  <c r="M88" i="4"/>
  <c r="M89" i="4"/>
  <c r="M91" i="4"/>
  <c r="M92" i="4"/>
  <c r="M93" i="4"/>
  <c r="M94" i="4"/>
  <c r="M95" i="4"/>
  <c r="M96" i="4"/>
  <c r="M97" i="4"/>
  <c r="M98" i="4"/>
  <c r="M99" i="4"/>
  <c r="M102" i="4"/>
  <c r="M103" i="4"/>
  <c r="M104" i="4"/>
  <c r="M106" i="4"/>
  <c r="M107" i="4"/>
  <c r="M108" i="4"/>
  <c r="M109" i="4"/>
  <c r="M110" i="4"/>
  <c r="M111" i="4"/>
  <c r="M114" i="4"/>
  <c r="M115" i="4"/>
  <c r="M116" i="4"/>
  <c r="M118" i="4"/>
  <c r="M119" i="4"/>
  <c r="M120" i="4"/>
  <c r="M121" i="4"/>
  <c r="M123" i="4"/>
  <c r="M124" i="4"/>
  <c r="M125" i="4"/>
  <c r="S28" i="3"/>
  <c r="R28" i="3"/>
  <c r="R32" i="3"/>
  <c r="R31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L5" i="3"/>
  <c r="L6" i="3"/>
  <c r="L7" i="3"/>
  <c r="L8" i="3"/>
  <c r="L9" i="3"/>
  <c r="L10" i="3"/>
  <c r="L11" i="3"/>
  <c r="L13" i="3"/>
  <c r="L14" i="3"/>
  <c r="L15" i="3"/>
  <c r="L16" i="3"/>
  <c r="L17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6" i="3"/>
  <c r="L37" i="3"/>
  <c r="L38" i="3"/>
  <c r="L39" i="3"/>
  <c r="L40" i="3"/>
  <c r="L41" i="3"/>
  <c r="L43" i="3"/>
  <c r="L44" i="3"/>
  <c r="L45" i="3"/>
  <c r="L46" i="3"/>
  <c r="L47" i="3"/>
  <c r="L49" i="3"/>
  <c r="L50" i="3"/>
  <c r="L51" i="3"/>
  <c r="L53" i="3"/>
  <c r="L55" i="3"/>
  <c r="L56" i="3"/>
  <c r="L57" i="3"/>
  <c r="L58" i="3"/>
  <c r="L59" i="3"/>
  <c r="L60" i="3"/>
  <c r="L62" i="3"/>
  <c r="L63" i="3"/>
  <c r="L64" i="3"/>
  <c r="L65" i="3"/>
  <c r="L68" i="3"/>
  <c r="L69" i="3"/>
  <c r="L70" i="3"/>
  <c r="L71" i="3"/>
  <c r="L74" i="3"/>
  <c r="L75" i="3"/>
  <c r="L76" i="3"/>
  <c r="L78" i="3"/>
  <c r="L79" i="3"/>
  <c r="L80" i="3"/>
  <c r="L81" i="3"/>
  <c r="L82" i="3"/>
  <c r="L84" i="3"/>
  <c r="L85" i="3"/>
  <c r="L88" i="3"/>
  <c r="L89" i="3"/>
  <c r="L90" i="3"/>
  <c r="L92" i="3"/>
  <c r="L93" i="3"/>
  <c r="L94" i="3"/>
  <c r="L95" i="3"/>
  <c r="L96" i="3"/>
  <c r="L99" i="3"/>
  <c r="L100" i="3"/>
  <c r="L102" i="3"/>
  <c r="L103" i="3"/>
  <c r="L104" i="3"/>
  <c r="L105" i="3"/>
  <c r="L107" i="3"/>
  <c r="L108" i="3"/>
  <c r="L110" i="3"/>
  <c r="L111" i="3"/>
  <c r="L112" i="3"/>
  <c r="L114" i="3"/>
  <c r="L116" i="3"/>
  <c r="L117" i="3"/>
  <c r="L118" i="3"/>
  <c r="L119" i="3"/>
  <c r="L120" i="3"/>
  <c r="L122" i="3"/>
  <c r="L123" i="3"/>
  <c r="L124" i="3"/>
  <c r="L126" i="3"/>
  <c r="L127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5" i="3"/>
  <c r="M6" i="3"/>
  <c r="M7" i="3"/>
  <c r="M8" i="3"/>
  <c r="M9" i="3"/>
  <c r="M10" i="3"/>
  <c r="M11" i="3"/>
  <c r="M13" i="3"/>
  <c r="M14" i="3"/>
  <c r="M15" i="3"/>
  <c r="M16" i="3"/>
  <c r="M17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6" i="3"/>
  <c r="M37" i="3"/>
  <c r="M38" i="3"/>
  <c r="M39" i="3"/>
  <c r="M40" i="3"/>
  <c r="M41" i="3"/>
  <c r="M43" i="3"/>
  <c r="M44" i="3"/>
  <c r="M45" i="3"/>
  <c r="M46" i="3"/>
  <c r="M47" i="3"/>
  <c r="M49" i="3"/>
  <c r="M50" i="3"/>
  <c r="M51" i="3"/>
  <c r="M53" i="3"/>
  <c r="M55" i="3"/>
  <c r="M56" i="3"/>
  <c r="M57" i="3"/>
  <c r="M58" i="3"/>
  <c r="M59" i="3"/>
  <c r="M60" i="3"/>
  <c r="M62" i="3"/>
  <c r="M63" i="3"/>
  <c r="M64" i="3"/>
  <c r="M65" i="3"/>
  <c r="M68" i="3"/>
  <c r="M69" i="3"/>
  <c r="M70" i="3"/>
  <c r="M71" i="3"/>
  <c r="M74" i="3"/>
  <c r="M75" i="3"/>
  <c r="M76" i="3"/>
  <c r="M78" i="3"/>
  <c r="M79" i="3"/>
  <c r="M80" i="3"/>
  <c r="M81" i="3"/>
  <c r="M82" i="3"/>
  <c r="M84" i="3"/>
  <c r="M85" i="3"/>
  <c r="M88" i="3"/>
  <c r="M90" i="3"/>
  <c r="M93" i="3"/>
  <c r="M94" i="3"/>
  <c r="M95" i="3"/>
  <c r="M96" i="3"/>
  <c r="M99" i="3"/>
  <c r="M100" i="3"/>
  <c r="M102" i="3"/>
  <c r="M103" i="3"/>
  <c r="M104" i="3"/>
  <c r="M105" i="3"/>
  <c r="M107" i="3"/>
  <c r="M108" i="3"/>
  <c r="M110" i="3"/>
  <c r="M111" i="3"/>
  <c r="M112" i="3"/>
  <c r="M114" i="3"/>
  <c r="M116" i="3"/>
  <c r="M117" i="3"/>
  <c r="M118" i="3"/>
  <c r="M119" i="3"/>
  <c r="M120" i="3"/>
  <c r="M122" i="3"/>
  <c r="M123" i="3"/>
  <c r="M124" i="3"/>
  <c r="M126" i="3"/>
  <c r="M127" i="3"/>
  <c r="S28" i="2"/>
  <c r="R28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L5" i="2"/>
  <c r="L6" i="2"/>
  <c r="L7" i="2"/>
  <c r="L9" i="2"/>
  <c r="L10" i="2"/>
  <c r="L12" i="2"/>
  <c r="L13" i="2"/>
  <c r="L14" i="2"/>
  <c r="L15" i="2"/>
  <c r="L16" i="2"/>
  <c r="L17" i="2"/>
  <c r="L18" i="2"/>
  <c r="L19" i="2"/>
  <c r="L20" i="2"/>
  <c r="L21" i="2"/>
  <c r="L23" i="2"/>
  <c r="L25" i="2"/>
  <c r="L26" i="2"/>
  <c r="L29" i="2"/>
  <c r="L30" i="2"/>
  <c r="L31" i="2"/>
  <c r="L32" i="2"/>
  <c r="L33" i="2"/>
  <c r="L34" i="2"/>
  <c r="L35" i="2"/>
  <c r="L36" i="2"/>
  <c r="L38" i="2"/>
  <c r="L39" i="2"/>
  <c r="L41" i="2"/>
  <c r="L42" i="2"/>
  <c r="L43" i="2"/>
  <c r="L44" i="2"/>
  <c r="L45" i="2"/>
  <c r="L46" i="2"/>
  <c r="L48" i="2"/>
  <c r="L49" i="2"/>
  <c r="L51" i="2"/>
  <c r="L52" i="2"/>
  <c r="L53" i="2"/>
  <c r="L54" i="2"/>
  <c r="L56" i="2"/>
  <c r="L57" i="2"/>
  <c r="L58" i="2"/>
  <c r="L59" i="2"/>
  <c r="L60" i="2"/>
  <c r="L62" i="2"/>
  <c r="L63" i="2"/>
  <c r="L64" i="2"/>
  <c r="L65" i="2"/>
  <c r="R25" i="2" s="1"/>
  <c r="L66" i="2"/>
  <c r="L67" i="2"/>
  <c r="L68" i="2"/>
  <c r="L71" i="2"/>
  <c r="L72" i="2"/>
  <c r="L73" i="2"/>
  <c r="L74" i="2"/>
  <c r="L75" i="2"/>
  <c r="L76" i="2"/>
  <c r="L77" i="2"/>
  <c r="L80" i="2"/>
  <c r="L81" i="2"/>
  <c r="L82" i="2"/>
  <c r="L84" i="2"/>
  <c r="L85" i="2"/>
  <c r="L86" i="2"/>
  <c r="L87" i="2"/>
  <c r="L89" i="2"/>
  <c r="L90" i="2"/>
  <c r="L91" i="2"/>
  <c r="L94" i="2"/>
  <c r="L95" i="2"/>
  <c r="L97" i="2"/>
  <c r="L98" i="2"/>
  <c r="L99" i="2"/>
  <c r="L100" i="2"/>
  <c r="L101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5" i="2"/>
  <c r="M6" i="2"/>
  <c r="M7" i="2"/>
  <c r="M9" i="2"/>
  <c r="M10" i="2"/>
  <c r="M12" i="2"/>
  <c r="M13" i="2"/>
  <c r="M14" i="2"/>
  <c r="M15" i="2"/>
  <c r="M16" i="2"/>
  <c r="M17" i="2"/>
  <c r="M18" i="2"/>
  <c r="M19" i="2"/>
  <c r="M20" i="2"/>
  <c r="M21" i="2"/>
  <c r="M23" i="2"/>
  <c r="M25" i="2"/>
  <c r="M26" i="2"/>
  <c r="M29" i="2"/>
  <c r="M30" i="2"/>
  <c r="M31" i="2"/>
  <c r="M32" i="2"/>
  <c r="M33" i="2"/>
  <c r="M34" i="2"/>
  <c r="M35" i="2"/>
  <c r="M36" i="2"/>
  <c r="M38" i="2"/>
  <c r="M39" i="2"/>
  <c r="M41" i="2"/>
  <c r="M42" i="2"/>
  <c r="M43" i="2"/>
  <c r="M44" i="2"/>
  <c r="M45" i="2"/>
  <c r="M46" i="2"/>
  <c r="M48" i="2"/>
  <c r="M49" i="2"/>
  <c r="M51" i="2"/>
  <c r="M52" i="2"/>
  <c r="M53" i="2"/>
  <c r="M54" i="2"/>
  <c r="M56" i="2"/>
  <c r="M57" i="2"/>
  <c r="M58" i="2"/>
  <c r="M59" i="2"/>
  <c r="M60" i="2"/>
  <c r="M62" i="2"/>
  <c r="M63" i="2"/>
  <c r="M64" i="2"/>
  <c r="M65" i="2"/>
  <c r="M66" i="2"/>
  <c r="M67" i="2"/>
  <c r="M68" i="2"/>
  <c r="M71" i="2"/>
  <c r="M72" i="2"/>
  <c r="M73" i="2"/>
  <c r="M74" i="2"/>
  <c r="M75" i="2"/>
  <c r="M76" i="2"/>
  <c r="M77" i="2"/>
  <c r="M80" i="2"/>
  <c r="M81" i="2"/>
  <c r="M82" i="2"/>
  <c r="M84" i="2"/>
  <c r="M85" i="2"/>
  <c r="M86" i="2"/>
  <c r="M87" i="2"/>
  <c r="M89" i="2"/>
  <c r="M90" i="2"/>
  <c r="M91" i="2"/>
  <c r="M94" i="2"/>
  <c r="M95" i="2"/>
  <c r="M97" i="2"/>
  <c r="M98" i="2"/>
  <c r="M99" i="2"/>
  <c r="M100" i="2"/>
  <c r="M101" i="2"/>
  <c r="R3" i="1" l="1"/>
  <c r="R2" i="1"/>
  <c r="R20" i="1"/>
  <c r="R14" i="1"/>
  <c r="R8" i="1"/>
  <c r="R25" i="1"/>
  <c r="R19" i="1"/>
  <c r="R13" i="1"/>
  <c r="R7" i="1"/>
  <c r="R24" i="1"/>
  <c r="R18" i="1"/>
  <c r="R12" i="1"/>
  <c r="R6" i="1"/>
  <c r="R23" i="1"/>
  <c r="R17" i="1"/>
  <c r="R11" i="1"/>
  <c r="R5" i="1"/>
  <c r="R22" i="1"/>
  <c r="R16" i="1"/>
  <c r="R10" i="1"/>
  <c r="R4" i="1"/>
  <c r="R21" i="1"/>
  <c r="R15" i="1"/>
  <c r="R9" i="1"/>
  <c r="T4" i="1"/>
  <c r="T21" i="1"/>
  <c r="T3" i="1"/>
  <c r="T2" i="1"/>
  <c r="T20" i="1"/>
  <c r="T14" i="1"/>
  <c r="T8" i="1"/>
  <c r="T9" i="1"/>
  <c r="T25" i="1"/>
  <c r="T19" i="1"/>
  <c r="T13" i="1"/>
  <c r="T7" i="1"/>
  <c r="T15" i="1"/>
  <c r="T24" i="1"/>
  <c r="T18" i="1"/>
  <c r="T12" i="1"/>
  <c r="T6" i="1"/>
  <c r="T23" i="1"/>
  <c r="T17" i="1"/>
  <c r="T11" i="1"/>
  <c r="T5" i="1"/>
  <c r="T22" i="1"/>
  <c r="T16" i="1"/>
  <c r="T10" i="1"/>
  <c r="S14" i="2"/>
  <c r="S3" i="2"/>
  <c r="S20" i="2"/>
  <c r="S8" i="2"/>
  <c r="S25" i="2"/>
  <c r="S19" i="2"/>
  <c r="S13" i="2"/>
  <c r="S7" i="2"/>
  <c r="S2" i="2"/>
  <c r="S24" i="2"/>
  <c r="S18" i="2"/>
  <c r="S12" i="2"/>
  <c r="S6" i="2"/>
  <c r="S23" i="2"/>
  <c r="S17" i="2"/>
  <c r="S11" i="2"/>
  <c r="S5" i="2"/>
  <c r="S22" i="2"/>
  <c r="S16" i="2"/>
  <c r="S10" i="2"/>
  <c r="S4" i="2"/>
  <c r="S21" i="2"/>
  <c r="S15" i="2"/>
  <c r="S9" i="2"/>
</calcChain>
</file>

<file path=xl/sharedStrings.xml><?xml version="1.0" encoding="utf-8"?>
<sst xmlns="http://schemas.openxmlformats.org/spreadsheetml/2006/main" count="6515" uniqueCount="1523">
  <si>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</si>
  <si>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</si>
  <si>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</si>
  <si>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</si>
  <si>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</si>
  <si>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</si>
  <si>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</si>
  <si>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</si>
  <si>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</si>
  <si>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</si>
  <si>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812275</t>
  </si>
  <si>
    <t>Sawdust       dec.wood    -    - -</t>
  </si>
  <si>
    <t>Result</t>
  </si>
  <si>
    <t>122491</t>
  </si>
  <si>
    <t>McDowell Lumber and Pallet Co.</t>
  </si>
  <si>
    <t>Wood Delivery</t>
  </si>
  <si>
    <t>11862810</t>
  </si>
  <si>
    <t>Mixed Hardwood</t>
  </si>
  <si>
    <t>29.11.2022</t>
  </si>
  <si>
    <t>7:56:13</t>
  </si>
  <si>
    <t>8:25:21</t>
  </si>
  <si>
    <t>11867186</t>
  </si>
  <si>
    <t>10:22:43</t>
  </si>
  <si>
    <t>11:04:34</t>
  </si>
  <si>
    <t>11867666</t>
  </si>
  <si>
    <t>14:29:35</t>
  </si>
  <si>
    <t>15:00:50</t>
  </si>
  <si>
    <t>131860</t>
  </si>
  <si>
    <t>Hopkins Lumber Contractors Inc</t>
  </si>
  <si>
    <t>11867930</t>
  </si>
  <si>
    <t>23:20:40</t>
  </si>
  <si>
    <t>23:39:16</t>
  </si>
  <si>
    <t>131973</t>
  </si>
  <si>
    <t>Shaver Wood Products LLC</t>
  </si>
  <si>
    <t>11867539</t>
  </si>
  <si>
    <t>13:42:50</t>
  </si>
  <si>
    <t>14:04:34</t>
  </si>
  <si>
    <t>132348</t>
  </si>
  <si>
    <t>Uwharrie Lumber Company</t>
  </si>
  <si>
    <t>LZ-Uwharrie Lumber Sawdust</t>
  </si>
  <si>
    <t>11866721</t>
  </si>
  <si>
    <t>9:36:46</t>
  </si>
  <si>
    <t>9:55:43</t>
  </si>
  <si>
    <t>133775</t>
  </si>
  <si>
    <t>High Rock Forest Products</t>
  </si>
  <si>
    <t>11865595</t>
  </si>
  <si>
    <t>5:09:19</t>
  </si>
  <si>
    <t>5:28:49</t>
  </si>
  <si>
    <t>133778</t>
  </si>
  <si>
    <t>Pine Log Company</t>
  </si>
  <si>
    <t>11862809</t>
  </si>
  <si>
    <t>7:34:00</t>
  </si>
  <si>
    <t>8:06:41</t>
  </si>
  <si>
    <t>11866723</t>
  </si>
  <si>
    <t>10:01:42</t>
  </si>
  <si>
    <t>10:23:59</t>
  </si>
  <si>
    <t>11867371</t>
  </si>
  <si>
    <t>12:13:45</t>
  </si>
  <si>
    <t>12:46:52</t>
  </si>
  <si>
    <t>141453</t>
  </si>
  <si>
    <t>Hendrix Lumber Co.</t>
  </si>
  <si>
    <t>11867191</t>
  </si>
  <si>
    <t>10:51:21</t>
  </si>
  <si>
    <t>11:21:46</t>
  </si>
  <si>
    <t>153414</t>
  </si>
  <si>
    <t>Turn Bull Lumber Company</t>
  </si>
  <si>
    <t>11867188</t>
  </si>
  <si>
    <t>10:34:07</t>
  </si>
  <si>
    <t>11:07:57</t>
  </si>
  <si>
    <t>1474070</t>
  </si>
  <si>
    <t>Sawdust     Pine             -    - -</t>
  </si>
  <si>
    <t>122405</t>
  </si>
  <si>
    <t>Jordan Lumber &amp; Supply</t>
  </si>
  <si>
    <t>11862807</t>
  </si>
  <si>
    <t>Southern Yellow Pine</t>
  </si>
  <si>
    <t>7:11:22</t>
  </si>
  <si>
    <t>7:46:51</t>
  </si>
  <si>
    <t>11864397</t>
  </si>
  <si>
    <t>3:21:53</t>
  </si>
  <si>
    <t>3:48:05</t>
  </si>
  <si>
    <t>11865676</t>
  </si>
  <si>
    <t>5:23:23</t>
  </si>
  <si>
    <t>5:54:46</t>
  </si>
  <si>
    <t>11865751</t>
  </si>
  <si>
    <t>5:38:48</t>
  </si>
  <si>
    <t>5:59:43</t>
  </si>
  <si>
    <t>11866217</t>
  </si>
  <si>
    <t>7:19:09</t>
  </si>
  <si>
    <t>7:54:45</t>
  </si>
  <si>
    <t>11866454</t>
  </si>
  <si>
    <t>7:59:50</t>
  </si>
  <si>
    <t>8:32:02</t>
  </si>
  <si>
    <t>11866461</t>
  </si>
  <si>
    <t>8:40:45</t>
  </si>
  <si>
    <t>9:07:00</t>
  </si>
  <si>
    <t>11866717</t>
  </si>
  <si>
    <t>9:04:49</t>
  </si>
  <si>
    <t>9:30:54</t>
  </si>
  <si>
    <t>11867190</t>
  </si>
  <si>
    <t>10:49:30</t>
  </si>
  <si>
    <t>11:13:43</t>
  </si>
  <si>
    <t>11867195</t>
  </si>
  <si>
    <t>11:24:49</t>
  </si>
  <si>
    <t>12:11:34</t>
  </si>
  <si>
    <t>11867366</t>
  </si>
  <si>
    <t>11:31:18</t>
  </si>
  <si>
    <t>11:52:36</t>
  </si>
  <si>
    <t>11867373</t>
  </si>
  <si>
    <t>12:32:52</t>
  </si>
  <si>
    <t>12:56:47</t>
  </si>
  <si>
    <t>11867541</t>
  </si>
  <si>
    <t>13:57:43</t>
  </si>
  <si>
    <t>14:33:36</t>
  </si>
  <si>
    <t>11867669</t>
  </si>
  <si>
    <t>15:03:42</t>
  </si>
  <si>
    <t>15:34:11</t>
  </si>
  <si>
    <t>LZ Jordan Lumber S</t>
  </si>
  <si>
    <t>11862806</t>
  </si>
  <si>
    <t>Shavings</t>
  </si>
  <si>
    <t>7:03:56</t>
  </si>
  <si>
    <t>7:30:25</t>
  </si>
  <si>
    <t>11865631</t>
  </si>
  <si>
    <t>5:19:10</t>
  </si>
  <si>
    <t>5:40:15</t>
  </si>
  <si>
    <t>11866458</t>
  </si>
  <si>
    <t>8:20:44</t>
  </si>
  <si>
    <t>9:00:54</t>
  </si>
  <si>
    <t>11867367</t>
  </si>
  <si>
    <t>11:48:36</t>
  </si>
  <si>
    <t>12:30:59</t>
  </si>
  <si>
    <t>11867814</t>
  </si>
  <si>
    <t>18:45:51</t>
  </si>
  <si>
    <t>19:05:13</t>
  </si>
  <si>
    <t>11867839</t>
  </si>
  <si>
    <t>19:17:32</t>
  </si>
  <si>
    <t>19:38:18</t>
  </si>
  <si>
    <t>122406</t>
  </si>
  <si>
    <t>H. W. Culp Lumber Co.</t>
  </si>
  <si>
    <t>11865411</t>
  </si>
  <si>
    <t>4:52:28</t>
  </si>
  <si>
    <t>5:18:13</t>
  </si>
  <si>
    <t>11866457</t>
  </si>
  <si>
    <t>8:15:51</t>
  </si>
  <si>
    <t>8:38:25</t>
  </si>
  <si>
    <t>11867192</t>
  </si>
  <si>
    <t>11:18:50</t>
  </si>
  <si>
    <t>11:40:53</t>
  </si>
  <si>
    <t>11867542</t>
  </si>
  <si>
    <t>13:59:21</t>
  </si>
  <si>
    <t>14:21:04</t>
  </si>
  <si>
    <t>130657</t>
  </si>
  <si>
    <t>S &amp; L Sawmills</t>
  </si>
  <si>
    <t>11864259</t>
  </si>
  <si>
    <t>2:51:05</t>
  </si>
  <si>
    <t>3:13:40</t>
  </si>
  <si>
    <t>131853</t>
  </si>
  <si>
    <t>Pine Products, LLC</t>
  </si>
  <si>
    <t>11866463</t>
  </si>
  <si>
    <t>8:53:08</t>
  </si>
  <si>
    <t>9:34:22</t>
  </si>
  <si>
    <t>11867675</t>
  </si>
  <si>
    <t>17:10:47</t>
  </si>
  <si>
    <t>17:41:28</t>
  </si>
  <si>
    <t>11867845</t>
  </si>
  <si>
    <t>19:42:18</t>
  </si>
  <si>
    <t>20:18:26</t>
  </si>
  <si>
    <t>11865322</t>
  </si>
  <si>
    <t>4:41:22</t>
  </si>
  <si>
    <t>5:04:54</t>
  </si>
  <si>
    <t>LZ-Hopkins-Critz Mill</t>
  </si>
  <si>
    <t>11862803</t>
  </si>
  <si>
    <t>6:10:26</t>
  </si>
  <si>
    <t>6:32:46</t>
  </si>
  <si>
    <t>11867536</t>
  </si>
  <si>
    <t>12:49:18</t>
  </si>
  <si>
    <t>13:21:15</t>
  </si>
  <si>
    <t>11867667</t>
  </si>
  <si>
    <t>14:33:47</t>
  </si>
  <si>
    <t>15:11:30</t>
  </si>
  <si>
    <t>11867796</t>
  </si>
  <si>
    <t>17:18:36</t>
  </si>
  <si>
    <t>17:47:51</t>
  </si>
  <si>
    <t>11867368</t>
  </si>
  <si>
    <t>11:58:06</t>
  </si>
  <si>
    <t>12:34:36</t>
  </si>
  <si>
    <t>132671</t>
  </si>
  <si>
    <t>Piedmont Hardwood Lumber Co. Inc</t>
  </si>
  <si>
    <t>11867622</t>
  </si>
  <si>
    <t>13:47:23</t>
  </si>
  <si>
    <t>14:17:45</t>
  </si>
  <si>
    <t>133777</t>
  </si>
  <si>
    <t>Woodgrain Inc</t>
  </si>
  <si>
    <t>LZ Woodgrain - Independence VA</t>
  </si>
  <si>
    <t>11866462</t>
  </si>
  <si>
    <t>8:51:19</t>
  </si>
  <si>
    <t>9:12:00</t>
  </si>
  <si>
    <t>11867843</t>
  </si>
  <si>
    <t>White Pine</t>
  </si>
  <si>
    <t>19:40:21</t>
  </si>
  <si>
    <t>19:58:22</t>
  </si>
  <si>
    <t>141900</t>
  </si>
  <si>
    <t>Morgan Lumber Co</t>
  </si>
  <si>
    <t>11866456</t>
  </si>
  <si>
    <t>8:06:31</t>
  </si>
  <si>
    <t>8:54:16</t>
  </si>
  <si>
    <t>143118</t>
  </si>
  <si>
    <t>Gregory Lumber, Inc</t>
  </si>
  <si>
    <t>11867671</t>
  </si>
  <si>
    <t>15:49:45</t>
  </si>
  <si>
    <t>16:44:13</t>
  </si>
  <si>
    <t>1506200</t>
  </si>
  <si>
    <t>Chips         pine        -    - d</t>
  </si>
  <si>
    <t>121423</t>
  </si>
  <si>
    <t>Canfor - New South Lumber Co.</t>
  </si>
  <si>
    <t>11864650</t>
  </si>
  <si>
    <t>4:11:45</t>
  </si>
  <si>
    <t>4:34:04</t>
  </si>
  <si>
    <t>11865692</t>
  </si>
  <si>
    <t>5:30:37</t>
  </si>
  <si>
    <t>5:52:57</t>
  </si>
  <si>
    <t>11866460</t>
  </si>
  <si>
    <t>8:39:01</t>
  </si>
  <si>
    <t>9:09:05</t>
  </si>
  <si>
    <t>11866720</t>
  </si>
  <si>
    <t>9:27:58</t>
  </si>
  <si>
    <t>10:28:35</t>
  </si>
  <si>
    <t>126302</t>
  </si>
  <si>
    <t>Troy Lumber Company</t>
  </si>
  <si>
    <t>LZ Troy Lumber Chipmill</t>
  </si>
  <si>
    <t>11864294</t>
  </si>
  <si>
    <t>2:53:05</t>
  </si>
  <si>
    <t>3:18:19</t>
  </si>
  <si>
    <t>11866714</t>
  </si>
  <si>
    <t>8:58:55</t>
  </si>
  <si>
    <t>9:28:53</t>
  </si>
  <si>
    <t>11866722</t>
  </si>
  <si>
    <t>9:51:11</t>
  </si>
  <si>
    <t>10:40:53</t>
  </si>
  <si>
    <t>LZ Troy Lumber Sawmill</t>
  </si>
  <si>
    <t>11866718</t>
  </si>
  <si>
    <t>9:24:27</t>
  </si>
  <si>
    <t>9:59:02</t>
  </si>
  <si>
    <t>11867193</t>
  </si>
  <si>
    <t>11:20:42</t>
  </si>
  <si>
    <t>11:45:10</t>
  </si>
  <si>
    <t>11867370</t>
  </si>
  <si>
    <t>12:09:48</t>
  </si>
  <si>
    <t>12:32:37</t>
  </si>
  <si>
    <t>11867372</t>
  </si>
  <si>
    <t>12:16:36</t>
  </si>
  <si>
    <t>13:06:16</t>
  </si>
  <si>
    <t>11867543</t>
  </si>
  <si>
    <t>14:15:35</t>
  </si>
  <si>
    <t>14:35:41</t>
  </si>
  <si>
    <t>11867189</t>
  </si>
  <si>
    <t>10:42:54</t>
  </si>
  <si>
    <t>11:10:37</t>
  </si>
  <si>
    <t>11867670</t>
  </si>
  <si>
    <t>15:29:52</t>
  </si>
  <si>
    <t>15:50:40</t>
  </si>
  <si>
    <t>11862808</t>
  </si>
  <si>
    <t>7:24:02</t>
  </si>
  <si>
    <t>7:44:59</t>
  </si>
  <si>
    <t>11863759</t>
  </si>
  <si>
    <t>0:42:12</t>
  </si>
  <si>
    <t>0:59:58</t>
  </si>
  <si>
    <t>11866459</t>
  </si>
  <si>
    <t>8:25:30</t>
  </si>
  <si>
    <t>9:05:24</t>
  </si>
  <si>
    <t>11863789</t>
  </si>
  <si>
    <t>0:51:54</t>
  </si>
  <si>
    <t>1:10:57</t>
  </si>
  <si>
    <t>11867187</t>
  </si>
  <si>
    <t>10:32:59</t>
  </si>
  <si>
    <t>10:52:19</t>
  </si>
  <si>
    <t>11867876</t>
  </si>
  <si>
    <t>21:01:26</t>
  </si>
  <si>
    <t>21:19:25</t>
  </si>
  <si>
    <t>11866455</t>
  </si>
  <si>
    <t>8:05:00</t>
  </si>
  <si>
    <t>8:36:01</t>
  </si>
  <si>
    <t>11867673</t>
  </si>
  <si>
    <t>16:14:57</t>
  </si>
  <si>
    <t>16:41:55</t>
  </si>
  <si>
    <t>11867672</t>
  </si>
  <si>
    <t>15:59:59</t>
  </si>
  <si>
    <t>16:27:12</t>
  </si>
  <si>
    <t>11867902</t>
  </si>
  <si>
    <t>22:35:04</t>
  </si>
  <si>
    <t>23:08:48</t>
  </si>
  <si>
    <t>11862811</t>
  </si>
  <si>
    <t>7:57:55</t>
  </si>
  <si>
    <t>8:22:14</t>
  </si>
  <si>
    <t>11866719</t>
  </si>
  <si>
    <t>9:26:08</t>
  </si>
  <si>
    <t>10:15:50</t>
  </si>
  <si>
    <t>11867538</t>
  </si>
  <si>
    <t>13:25:03</t>
  </si>
  <si>
    <t>13:55:44</t>
  </si>
  <si>
    <t>11867797</t>
  </si>
  <si>
    <t>17:38:11</t>
  </si>
  <si>
    <t>18:02:29</t>
  </si>
  <si>
    <t>140659</t>
  </si>
  <si>
    <t>C &amp; B Lumber Inc.</t>
  </si>
  <si>
    <t>11865378</t>
  </si>
  <si>
    <t>4:49:33</t>
  </si>
  <si>
    <t>5:09:56</t>
  </si>
  <si>
    <t>11866715</t>
  </si>
  <si>
    <t>9:01:28</t>
  </si>
  <si>
    <t>9:32:42</t>
  </si>
  <si>
    <t>11864502</t>
  </si>
  <si>
    <t>3:37:38</t>
  </si>
  <si>
    <t>4:00:34</t>
  </si>
  <si>
    <t>11867847</t>
  </si>
  <si>
    <t>20:12:00</t>
  </si>
  <si>
    <t>20:32:22</t>
  </si>
  <si>
    <t>148930</t>
  </si>
  <si>
    <t>Shoun Lumber LLC</t>
  </si>
  <si>
    <t>11866716</t>
  </si>
  <si>
    <t>9:03:25</t>
  </si>
  <si>
    <t>9:52:03</t>
  </si>
  <si>
    <t>812274</t>
  </si>
  <si>
    <t>Chips         dec.wood    -    - d</t>
  </si>
  <si>
    <t>11867668</t>
  </si>
  <si>
    <t>14:49:03</t>
  </si>
  <si>
    <t>15:22:06</t>
  </si>
  <si>
    <t>126249</t>
  </si>
  <si>
    <t>Kepley-Frank Hardwood Co.</t>
  </si>
  <si>
    <t>11862804</t>
  </si>
  <si>
    <t>6:25:12</t>
  </si>
  <si>
    <t>6:53:20</t>
  </si>
  <si>
    <t>11867374</t>
  </si>
  <si>
    <t>12:42:02</t>
  </si>
  <si>
    <t>13:09:49</t>
  </si>
  <si>
    <t>11867545</t>
  </si>
  <si>
    <t>14:23:08</t>
  </si>
  <si>
    <t>14:46:44</t>
  </si>
  <si>
    <t>131651</t>
  </si>
  <si>
    <t>Triple-N Lumber</t>
  </si>
  <si>
    <t>11867537</t>
  </si>
  <si>
    <t>12:50:46</t>
  </si>
  <si>
    <t>13:41:58</t>
  </si>
  <si>
    <t>11867194</t>
  </si>
  <si>
    <t>11:22:48</t>
  </si>
  <si>
    <t>13:39:23</t>
  </si>
  <si>
    <t>1545607</t>
  </si>
  <si>
    <t>Pre-Consumer RC Solid Wood Chips</t>
  </si>
  <si>
    <t>133780</t>
  </si>
  <si>
    <t>Pallet Express Inc</t>
  </si>
  <si>
    <t>Recycling</t>
  </si>
  <si>
    <t>11867375</t>
  </si>
  <si>
    <t>12:47:27</t>
  </si>
  <si>
    <t>13:11:57</t>
  </si>
  <si>
    <t>136546</t>
  </si>
  <si>
    <t>H&amp;M Wood Preserving Inc.</t>
  </si>
  <si>
    <t>11867544</t>
  </si>
  <si>
    <t>14:20:38</t>
  </si>
  <si>
    <t>14:49:15</t>
  </si>
  <si>
    <t>143607</t>
  </si>
  <si>
    <t>Roseburg Forest Products</t>
  </si>
  <si>
    <t>11865755</t>
  </si>
  <si>
    <t>5:41:23</t>
  </si>
  <si>
    <t>6:04:34</t>
  </si>
  <si>
    <t>1558234</t>
  </si>
  <si>
    <t>In-woods chips  coniferous w. -    - d</t>
  </si>
  <si>
    <t>133738</t>
  </si>
  <si>
    <t>Pine State Group Inc</t>
  </si>
  <si>
    <t>LZ Pine State - Pelham</t>
  </si>
  <si>
    <t>11867540</t>
  </si>
  <si>
    <t>13:49:45</t>
  </si>
  <si>
    <t>14:14:08</t>
  </si>
  <si>
    <t>11867674</t>
  </si>
  <si>
    <t>16:36:09</t>
  </si>
  <si>
    <t>16:56:31</t>
  </si>
  <si>
    <t>11862192</t>
  </si>
  <si>
    <t>28.11.2022</t>
  </si>
  <si>
    <t>8:31:11</t>
  </si>
  <si>
    <t>9:05:02</t>
  </si>
  <si>
    <t>11863044</t>
  </si>
  <si>
    <t>12:42:59</t>
  </si>
  <si>
    <t>13:06:06</t>
  </si>
  <si>
    <t>11863210</t>
  </si>
  <si>
    <t>15:07:59</t>
  </si>
  <si>
    <t>15:52:09</t>
  </si>
  <si>
    <t>126230</t>
  </si>
  <si>
    <t>Church and Church Lumber Co.</t>
  </si>
  <si>
    <t>11862199</t>
  </si>
  <si>
    <t>Poplar</t>
  </si>
  <si>
    <t>9:21:59</t>
  </si>
  <si>
    <t>9:51:59</t>
  </si>
  <si>
    <t>11863047</t>
  </si>
  <si>
    <t>13:08:21</t>
  </si>
  <si>
    <t>13:41:47</t>
  </si>
  <si>
    <t>11862544</t>
  </si>
  <si>
    <t>10:17:33</t>
  </si>
  <si>
    <t>10:48:30</t>
  </si>
  <si>
    <t>11863205</t>
  </si>
  <si>
    <t>14:23:57</t>
  </si>
  <si>
    <t>14:55:44</t>
  </si>
  <si>
    <t>11862196</t>
  </si>
  <si>
    <t>9:02:34</t>
  </si>
  <si>
    <t>9:41:23</t>
  </si>
  <si>
    <t>11860611</t>
  </si>
  <si>
    <t>3:22:00</t>
  </si>
  <si>
    <t>3:42:08</t>
  </si>
  <si>
    <t>11863043</t>
  </si>
  <si>
    <t>12:22:43</t>
  </si>
  <si>
    <t>12:51:33</t>
  </si>
  <si>
    <t>133763</t>
  </si>
  <si>
    <t>Elkins Sawmill</t>
  </si>
  <si>
    <t>11863042</t>
  </si>
  <si>
    <t>12:21:29</t>
  </si>
  <si>
    <t>12:49:41</t>
  </si>
  <si>
    <t>133766</t>
  </si>
  <si>
    <t>Fulp's Lumber Company</t>
  </si>
  <si>
    <t>11862882</t>
  </si>
  <si>
    <t>11:12:38</t>
  </si>
  <si>
    <t>11:49:16</t>
  </si>
  <si>
    <t>11863045</t>
  </si>
  <si>
    <t>12:47:06</t>
  </si>
  <si>
    <t>13:18:32</t>
  </si>
  <si>
    <t>11863262</t>
  </si>
  <si>
    <t>15:20:01</t>
  </si>
  <si>
    <t>15:46:21</t>
  </si>
  <si>
    <t>145712</t>
  </si>
  <si>
    <t>Bumgarner Lumber Inc</t>
  </si>
  <si>
    <t>11862193</t>
  </si>
  <si>
    <t>8:35:36</t>
  </si>
  <si>
    <t>9:15:01</t>
  </si>
  <si>
    <t>LZ-Canfor-S</t>
  </si>
  <si>
    <t>11861038</t>
  </si>
  <si>
    <t>4:48:59</t>
  </si>
  <si>
    <t>5:10:06</t>
  </si>
  <si>
    <t>122401</t>
  </si>
  <si>
    <t>Edwards Wood Products - Liberty</t>
  </si>
  <si>
    <t>LZ Edwards Laurinburg</t>
  </si>
  <si>
    <t>11861784</t>
  </si>
  <si>
    <t>7:35:16</t>
  </si>
  <si>
    <t>8:04:46</t>
  </si>
  <si>
    <t>11861785</t>
  </si>
  <si>
    <t>7:37:17</t>
  </si>
  <si>
    <t>8:17:06</t>
  </si>
  <si>
    <t>11860654</t>
  </si>
  <si>
    <t>3:29:49</t>
  </si>
  <si>
    <t>3:53:05</t>
  </si>
  <si>
    <t>11861089</t>
  </si>
  <si>
    <t>6:35:49</t>
  </si>
  <si>
    <t>7:07:17</t>
  </si>
  <si>
    <t>11861783</t>
  </si>
  <si>
    <t>7:32:38</t>
  </si>
  <si>
    <t>7:54:32</t>
  </si>
  <si>
    <t>11861790</t>
  </si>
  <si>
    <t>8:04:07</t>
  </si>
  <si>
    <t>8:42:16</t>
  </si>
  <si>
    <t>11862549</t>
  </si>
  <si>
    <t>10:40:16</t>
  </si>
  <si>
    <t>11:10:11</t>
  </si>
  <si>
    <t>11862551</t>
  </si>
  <si>
    <t>10:55:37</t>
  </si>
  <si>
    <t>11:20:24</t>
  </si>
  <si>
    <t>11862888</t>
  </si>
  <si>
    <t>12:08:05</t>
  </si>
  <si>
    <t>12:36:33</t>
  </si>
  <si>
    <t>11863263</t>
  </si>
  <si>
    <t>15:30:24</t>
  </si>
  <si>
    <t>15:59:13</t>
  </si>
  <si>
    <t>11861090</t>
  </si>
  <si>
    <t>6:56:15</t>
  </si>
  <si>
    <t>7:24:54</t>
  </si>
  <si>
    <t>11862542</t>
  </si>
  <si>
    <t>9:47:02</t>
  </si>
  <si>
    <t>10:19:14</t>
  </si>
  <si>
    <t>11861052</t>
  </si>
  <si>
    <t>4:50:43</t>
  </si>
  <si>
    <t>5:11:41</t>
  </si>
  <si>
    <t>11861791</t>
  </si>
  <si>
    <t>8:06:29</t>
  </si>
  <si>
    <t>8:32:40</t>
  </si>
  <si>
    <t>11862883</t>
  </si>
  <si>
    <t>11:28:11</t>
  </si>
  <si>
    <t>12:03:07</t>
  </si>
  <si>
    <t>11863204</t>
  </si>
  <si>
    <t>14:21:12</t>
  </si>
  <si>
    <t>14:41:32</t>
  </si>
  <si>
    <t>11860712</t>
  </si>
  <si>
    <t>3:46:49</t>
  </si>
  <si>
    <t>4:06:19</t>
  </si>
  <si>
    <t>11863046</t>
  </si>
  <si>
    <t>13:02:18</t>
  </si>
  <si>
    <t>13:30:50</t>
  </si>
  <si>
    <t>11863048</t>
  </si>
  <si>
    <t>13:09:44</t>
  </si>
  <si>
    <t>14:01:29</t>
  </si>
  <si>
    <t>11863268</t>
  </si>
  <si>
    <t>17:35:59</t>
  </si>
  <si>
    <t>18:08:28</t>
  </si>
  <si>
    <t>11861087</t>
  </si>
  <si>
    <t>6:29:45</t>
  </si>
  <si>
    <t>6:51:35</t>
  </si>
  <si>
    <t>11863267</t>
  </si>
  <si>
    <t>17:10:32</t>
  </si>
  <si>
    <t>17:27:59</t>
  </si>
  <si>
    <t>11861788</t>
  </si>
  <si>
    <t>7:43:09</t>
  </si>
  <si>
    <t>8:31:14</t>
  </si>
  <si>
    <t>11863050</t>
  </si>
  <si>
    <t>13:53:32</t>
  </si>
  <si>
    <t>14:22:05</t>
  </si>
  <si>
    <t>11862543</t>
  </si>
  <si>
    <t>10:09:55</t>
  </si>
  <si>
    <t>10:37:42</t>
  </si>
  <si>
    <t>11863206</t>
  </si>
  <si>
    <t>14:32:53</t>
  </si>
  <si>
    <t>15:22:51</t>
  </si>
  <si>
    <t>11863408</t>
  </si>
  <si>
    <t>20:30:42</t>
  </si>
  <si>
    <t>21:02:56</t>
  </si>
  <si>
    <t>11863410</t>
  </si>
  <si>
    <t>20:36:11</t>
  </si>
  <si>
    <t>21:08:38</t>
  </si>
  <si>
    <t>134395</t>
  </si>
  <si>
    <t>L &amp; E Lumber Inc</t>
  </si>
  <si>
    <t>11863207</t>
  </si>
  <si>
    <t>14:37:56</t>
  </si>
  <si>
    <t>15:28:46</t>
  </si>
  <si>
    <t>141476</t>
  </si>
  <si>
    <t>GPC Land and Timber LLC</t>
  </si>
  <si>
    <t>11863203</t>
  </si>
  <si>
    <t>14:14:15</t>
  </si>
  <si>
    <t>14:43:52</t>
  </si>
  <si>
    <t>11863209</t>
  </si>
  <si>
    <t>14:46:02</t>
  </si>
  <si>
    <t>15:44:41</t>
  </si>
  <si>
    <t>11863388</t>
  </si>
  <si>
    <t>19:10:11</t>
  </si>
  <si>
    <t>19:36:55</t>
  </si>
  <si>
    <t>11863554</t>
  </si>
  <si>
    <t>23:36:46</t>
  </si>
  <si>
    <t>11863269</t>
  </si>
  <si>
    <t>17:41:39</t>
  </si>
  <si>
    <t>18:28:42</t>
  </si>
  <si>
    <t>151605</t>
  </si>
  <si>
    <t>American Wood Fibers Inc</t>
  </si>
  <si>
    <t>11862891</t>
  </si>
  <si>
    <t>12:15:15</t>
  </si>
  <si>
    <t>12:47:51</t>
  </si>
  <si>
    <t>151663</t>
  </si>
  <si>
    <t>New Hope Hardwoods</t>
  </si>
  <si>
    <t>11863385</t>
  </si>
  <si>
    <t>18:51:54</t>
  </si>
  <si>
    <t>19:15:04</t>
  </si>
  <si>
    <t>11861228</t>
  </si>
  <si>
    <t>5:25:50</t>
  </si>
  <si>
    <t>5:55:16</t>
  </si>
  <si>
    <t>11862546</t>
  </si>
  <si>
    <t>10:25:12</t>
  </si>
  <si>
    <t>10:57:53</t>
  </si>
  <si>
    <t>11862548</t>
  </si>
  <si>
    <t>10:36:14</t>
  </si>
  <si>
    <t>11:18:31</t>
  </si>
  <si>
    <t>11863051</t>
  </si>
  <si>
    <t>13:58:55</t>
  </si>
  <si>
    <t>14:20:03</t>
  </si>
  <si>
    <t>11863211</t>
  </si>
  <si>
    <t>15:18:29</t>
  </si>
  <si>
    <t>15:42:00</t>
  </si>
  <si>
    <t>11862545</t>
  </si>
  <si>
    <t>10:23:50</t>
  </si>
  <si>
    <t>10:51:17</t>
  </si>
  <si>
    <t>11862201</t>
  </si>
  <si>
    <t>9:43:36</t>
  </si>
  <si>
    <t>10:03:28</t>
  </si>
  <si>
    <t>11860895</t>
  </si>
  <si>
    <t>4:20:25</t>
  </si>
  <si>
    <t>4:41:08</t>
  </si>
  <si>
    <t>11862889</t>
  </si>
  <si>
    <t>12:10:12</t>
  </si>
  <si>
    <t>12:42:43</t>
  </si>
  <si>
    <t>11863429</t>
  </si>
  <si>
    <t>21:19:53</t>
  </si>
  <si>
    <t>21:39:15</t>
  </si>
  <si>
    <t>11861782</t>
  </si>
  <si>
    <t>7:17:29</t>
  </si>
  <si>
    <t>7:35:51</t>
  </si>
  <si>
    <t>11862886</t>
  </si>
  <si>
    <t>11:57:19</t>
  </si>
  <si>
    <t>12:19:40</t>
  </si>
  <si>
    <t>11863425</t>
  </si>
  <si>
    <t>20:45:57</t>
  </si>
  <si>
    <t>21:05:37</t>
  </si>
  <si>
    <t>11863264</t>
  </si>
  <si>
    <t>16:21:34</t>
  </si>
  <si>
    <t>16:47:55</t>
  </si>
  <si>
    <t>11863049</t>
  </si>
  <si>
    <t>13:28:28</t>
  </si>
  <si>
    <t>13:54:20</t>
  </si>
  <si>
    <t>11863265</t>
  </si>
  <si>
    <t>16:31:33</t>
  </si>
  <si>
    <t>17:05:18</t>
  </si>
  <si>
    <t>152405</t>
  </si>
  <si>
    <t>Sandhills Consolidated Services Inc</t>
  </si>
  <si>
    <t>11862890</t>
  </si>
  <si>
    <t>12:13:10</t>
  </si>
  <si>
    <t>12:53:04</t>
  </si>
  <si>
    <t>11863202</t>
  </si>
  <si>
    <t>14:09:12</t>
  </si>
  <si>
    <t>14:31:48</t>
  </si>
  <si>
    <t>11863266</t>
  </si>
  <si>
    <t>16:37:10</t>
  </si>
  <si>
    <t>16:57:01</t>
  </si>
  <si>
    <t>11862095</t>
  </si>
  <si>
    <t>8:13:16</t>
  </si>
  <si>
    <t>8:54:39</t>
  </si>
  <si>
    <t>11862887</t>
  </si>
  <si>
    <t>12:06:07</t>
  </si>
  <si>
    <t>12:28:58</t>
  </si>
  <si>
    <t>11862194</t>
  </si>
  <si>
    <t>8:40:28</t>
  </si>
  <si>
    <t>9:29:20</t>
  </si>
  <si>
    <t>11862200</t>
  </si>
  <si>
    <t>9:23:16</t>
  </si>
  <si>
    <t>10:05:13</t>
  </si>
  <si>
    <t>11863208</t>
  </si>
  <si>
    <t>14:43:22</t>
  </si>
  <si>
    <t>15:10:25</t>
  </si>
  <si>
    <t>11871508</t>
  </si>
  <si>
    <t>30.11.2022</t>
  </si>
  <si>
    <t>13:02:01</t>
  </si>
  <si>
    <t>13:28:16</t>
  </si>
  <si>
    <t>LZ Edwards Liberty</t>
  </si>
  <si>
    <t>11870051</t>
  </si>
  <si>
    <t>6:08:16</t>
  </si>
  <si>
    <t>7:08:56</t>
  </si>
  <si>
    <t>11871583</t>
  </si>
  <si>
    <t>14:34:07</t>
  </si>
  <si>
    <t>15:09:42</t>
  </si>
  <si>
    <t>11871048</t>
  </si>
  <si>
    <t>9:59:33</t>
  </si>
  <si>
    <t>10:38:31</t>
  </si>
  <si>
    <t>11870968</t>
  </si>
  <si>
    <t>9:42:52</t>
  </si>
  <si>
    <t>10:02:23</t>
  </si>
  <si>
    <t>11870396</t>
  </si>
  <si>
    <t>7:22:25</t>
  </si>
  <si>
    <t>7:43:49</t>
  </si>
  <si>
    <t>11871836</t>
  </si>
  <si>
    <t>23:14:21</t>
  </si>
  <si>
    <t>23:32:30</t>
  </si>
  <si>
    <t>11871061</t>
  </si>
  <si>
    <t>10:03:32</t>
  </si>
  <si>
    <t>11:02:02</t>
  </si>
  <si>
    <t>11871400</t>
  </si>
  <si>
    <t>12:22:41</t>
  </si>
  <si>
    <t>12:43:36</t>
  </si>
  <si>
    <t>143162</t>
  </si>
  <si>
    <t>Beard Hardwood, Inc</t>
  </si>
  <si>
    <t>11871317</t>
  </si>
  <si>
    <t>11:23:16</t>
  </si>
  <si>
    <t>12:14:17</t>
  </si>
  <si>
    <t>11869229</t>
  </si>
  <si>
    <t>3:16:29</t>
  </si>
  <si>
    <t>3:44:52</t>
  </si>
  <si>
    <t>11869642</t>
  </si>
  <si>
    <t>4:54:47</t>
  </si>
  <si>
    <t>5:16:43</t>
  </si>
  <si>
    <t>11869812</t>
  </si>
  <si>
    <t>5:26:54</t>
  </si>
  <si>
    <t>5:50:50</t>
  </si>
  <si>
    <t>11870250</t>
  </si>
  <si>
    <t>6:48:39</t>
  </si>
  <si>
    <t>7:41:58</t>
  </si>
  <si>
    <t>11870507</t>
  </si>
  <si>
    <t>7:53:18</t>
  </si>
  <si>
    <t>8:18:26</t>
  </si>
  <si>
    <t>11870698</t>
  </si>
  <si>
    <t>8:39:40</t>
  </si>
  <si>
    <t>9:30:36</t>
  </si>
  <si>
    <t>11870977</t>
  </si>
  <si>
    <t>9:46:29</t>
  </si>
  <si>
    <t>10:12:29</t>
  </si>
  <si>
    <t>11871123</t>
  </si>
  <si>
    <t>10:20:03</t>
  </si>
  <si>
    <t>11:21:02</t>
  </si>
  <si>
    <t>11871232</t>
  </si>
  <si>
    <t>10:57:44</t>
  </si>
  <si>
    <t>11:41:37</t>
  </si>
  <si>
    <t>11871464</t>
  </si>
  <si>
    <t>12:42:33</t>
  </si>
  <si>
    <t>13:03:15</t>
  </si>
  <si>
    <t>11871527</t>
  </si>
  <si>
    <t>13:29:55</t>
  </si>
  <si>
    <t>13:56:56</t>
  </si>
  <si>
    <t>11869264</t>
  </si>
  <si>
    <t>3:25:56</t>
  </si>
  <si>
    <t>3:49:22</t>
  </si>
  <si>
    <t>11869617</t>
  </si>
  <si>
    <t>4:45:18</t>
  </si>
  <si>
    <t>5:06:10</t>
  </si>
  <si>
    <t>11870145</t>
  </si>
  <si>
    <t>6:28:43</t>
  </si>
  <si>
    <t>7:02:14</t>
  </si>
  <si>
    <t>11870524</t>
  </si>
  <si>
    <t>7:55:02</t>
  </si>
  <si>
    <t>8:24:40</t>
  </si>
  <si>
    <t>11871054</t>
  </si>
  <si>
    <t>10:01:50</t>
  </si>
  <si>
    <t>10:48:55</t>
  </si>
  <si>
    <t>11871319</t>
  </si>
  <si>
    <t>11:24:55</t>
  </si>
  <si>
    <t>12:23:36</t>
  </si>
  <si>
    <t>11871626</t>
  </si>
  <si>
    <t>16:07:39</t>
  </si>
  <si>
    <t>16:32:15</t>
  </si>
  <si>
    <t>11871627</t>
  </si>
  <si>
    <t>16:09:39</t>
  </si>
  <si>
    <t>16:38:53</t>
  </si>
  <si>
    <t>11869636</t>
  </si>
  <si>
    <t>4:52:01</t>
  </si>
  <si>
    <t>5:14:04</t>
  </si>
  <si>
    <t>11871007</t>
  </si>
  <si>
    <t>9:50:58</t>
  </si>
  <si>
    <t>10:21:20</t>
  </si>
  <si>
    <t>11871387</t>
  </si>
  <si>
    <t>12:13:13</t>
  </si>
  <si>
    <t>12:30:14</t>
  </si>
  <si>
    <t>11871595</t>
  </si>
  <si>
    <t>15:04:35</t>
  </si>
  <si>
    <t>15:26:23</t>
  </si>
  <si>
    <t>11868475</t>
  </si>
  <si>
    <t>1:43:43</t>
  </si>
  <si>
    <t>2:03:10</t>
  </si>
  <si>
    <t>11870629</t>
  </si>
  <si>
    <t>8:27:00</t>
  </si>
  <si>
    <t>9:03:18</t>
  </si>
  <si>
    <t>11870797</t>
  </si>
  <si>
    <t>8:59:33</t>
  </si>
  <si>
    <t>9:34:30</t>
  </si>
  <si>
    <t>11871672</t>
  </si>
  <si>
    <t>17:32:57</t>
  </si>
  <si>
    <t>18:15:53</t>
  </si>
  <si>
    <t>11871281</t>
  </si>
  <si>
    <t>11:15:34</t>
  </si>
  <si>
    <t>11:35:51</t>
  </si>
  <si>
    <t>11870081</t>
  </si>
  <si>
    <t>6:16:23</t>
  </si>
  <si>
    <t>6:49:12</t>
  </si>
  <si>
    <t>11871277</t>
  </si>
  <si>
    <t>11:14:11</t>
  </si>
  <si>
    <t>11:55:35</t>
  </si>
  <si>
    <t>11871665</t>
  </si>
  <si>
    <t>17:08:47</t>
  </si>
  <si>
    <t>17:26:57</t>
  </si>
  <si>
    <t>11871572</t>
  </si>
  <si>
    <t>14:32:23</t>
  </si>
  <si>
    <t>14:54:30</t>
  </si>
  <si>
    <t>133767</t>
  </si>
  <si>
    <t>Carolina Wood Enterprises</t>
  </si>
  <si>
    <t>11870624</t>
  </si>
  <si>
    <t>8:24:16</t>
  </si>
  <si>
    <t>8:57:45</t>
  </si>
  <si>
    <t>11870442</t>
  </si>
  <si>
    <t>7:35:18</t>
  </si>
  <si>
    <t>7:56:41</t>
  </si>
  <si>
    <t>135245</t>
  </si>
  <si>
    <t>Poplar Ridge Lumber Co Inc</t>
  </si>
  <si>
    <t>11870692</t>
  </si>
  <si>
    <t>8:37:31</t>
  </si>
  <si>
    <t>9:15:37</t>
  </si>
  <si>
    <t>11871687</t>
  </si>
  <si>
    <t>17:45:20</t>
  </si>
  <si>
    <t>18:12:19</t>
  </si>
  <si>
    <t>11871712</t>
  </si>
  <si>
    <t>20:07:19</t>
  </si>
  <si>
    <t>21:01:01</t>
  </si>
  <si>
    <t>11871345</t>
  </si>
  <si>
    <t>11:42:49</t>
  </si>
  <si>
    <t>12:18:55</t>
  </si>
  <si>
    <t>11870530</t>
  </si>
  <si>
    <t>7:57:38</t>
  </si>
  <si>
    <t>8:45:32</t>
  </si>
  <si>
    <t>11871223</t>
  </si>
  <si>
    <t>10:50:37</t>
  </si>
  <si>
    <t>11:31:43</t>
  </si>
  <si>
    <t>11871327</t>
  </si>
  <si>
    <t>11:32:49</t>
  </si>
  <si>
    <t>12:37:40</t>
  </si>
  <si>
    <t>11871436</t>
  </si>
  <si>
    <t>12:34:25</t>
  </si>
  <si>
    <t>13:05:51</t>
  </si>
  <si>
    <t>11870819</t>
  </si>
  <si>
    <t>9:02:05</t>
  </si>
  <si>
    <t>9:36:26</t>
  </si>
  <si>
    <t>11871388</t>
  </si>
  <si>
    <t>12:14:25</t>
  </si>
  <si>
    <t>13:22:10</t>
  </si>
  <si>
    <t>11869705</t>
  </si>
  <si>
    <t>5:03:38</t>
  </si>
  <si>
    <t>5:23:35</t>
  </si>
  <si>
    <t>11869872</t>
  </si>
  <si>
    <t>5:39:27</t>
  </si>
  <si>
    <t>5:58:26</t>
  </si>
  <si>
    <t>11871631</t>
  </si>
  <si>
    <t>16:29:23</t>
  </si>
  <si>
    <t>16:59:30</t>
  </si>
  <si>
    <t>11870527</t>
  </si>
  <si>
    <t>7:56:20</t>
  </si>
  <si>
    <t>8:20:25</t>
  </si>
  <si>
    <t>11870545</t>
  </si>
  <si>
    <t>7:59:00</t>
  </si>
  <si>
    <t>8:27:24</t>
  </si>
  <si>
    <t>11870564</t>
  </si>
  <si>
    <t>8:05:37</t>
  </si>
  <si>
    <t>8:43:59</t>
  </si>
  <si>
    <t>11871019</t>
  </si>
  <si>
    <t>9:54:58</t>
  </si>
  <si>
    <t>10:10:17</t>
  </si>
  <si>
    <t>11871070</t>
  </si>
  <si>
    <t>10:06:39</t>
  </si>
  <si>
    <t>10:25:39</t>
  </si>
  <si>
    <t>11871128</t>
  </si>
  <si>
    <t>10:22:27</t>
  </si>
  <si>
    <t>10:47:22</t>
  </si>
  <si>
    <t>11871354</t>
  </si>
  <si>
    <t>11:48:33</t>
  </si>
  <si>
    <t>12:21:15</t>
  </si>
  <si>
    <t>11871396</t>
  </si>
  <si>
    <t>12:20:43</t>
  </si>
  <si>
    <t>12:39:47</t>
  </si>
  <si>
    <t>11871463</t>
  </si>
  <si>
    <t>12:41:12</t>
  </si>
  <si>
    <t>12:58:36</t>
  </si>
  <si>
    <t>11870343</t>
  </si>
  <si>
    <t>7:11:37</t>
  </si>
  <si>
    <t>7:39:50</t>
  </si>
  <si>
    <t>11870346</t>
  </si>
  <si>
    <t>7:13:18</t>
  </si>
  <si>
    <t>7:45:17</t>
  </si>
  <si>
    <t>11871200</t>
  </si>
  <si>
    <t>10:43:19</t>
  </si>
  <si>
    <t>11:23:52</t>
  </si>
  <si>
    <t>11870762</t>
  </si>
  <si>
    <t>8:52:42</t>
  </si>
  <si>
    <t>9:28:16</t>
  </si>
  <si>
    <t>11871115</t>
  </si>
  <si>
    <t>10:17:01</t>
  </si>
  <si>
    <t>10:37:02</t>
  </si>
  <si>
    <t>11871192</t>
  </si>
  <si>
    <t>10:38:34</t>
  </si>
  <si>
    <t>11:19:02</t>
  </si>
  <si>
    <t>11871348</t>
  </si>
  <si>
    <t>11:44:41</t>
  </si>
  <si>
    <t>12:10:33</t>
  </si>
  <si>
    <t>11871414</t>
  </si>
  <si>
    <t>12:24:40</t>
  </si>
  <si>
    <t>12:48:00</t>
  </si>
  <si>
    <t>11871510</t>
  </si>
  <si>
    <t>13:06:13</t>
  </si>
  <si>
    <t>13:30:45</t>
  </si>
  <si>
    <t>11871563</t>
  </si>
  <si>
    <t>14:05:39</t>
  </si>
  <si>
    <t>14:24:22</t>
  </si>
  <si>
    <t>11871602</t>
  </si>
  <si>
    <t>15:53:18</t>
  </si>
  <si>
    <t>16:16:56</t>
  </si>
  <si>
    <t>11871512</t>
  </si>
  <si>
    <t>13:11:18</t>
  </si>
  <si>
    <t>13:43:31</t>
  </si>
  <si>
    <t>11869207</t>
  </si>
  <si>
    <t>3:10:37</t>
  </si>
  <si>
    <t>3:29:21</t>
  </si>
  <si>
    <t>11870231</t>
  </si>
  <si>
    <t>6:47:07</t>
  </si>
  <si>
    <t>7:13:56</t>
  </si>
  <si>
    <t>11870713</t>
  </si>
  <si>
    <t>8:41:08</t>
  </si>
  <si>
    <t>9:10:52</t>
  </si>
  <si>
    <t>11868269</t>
  </si>
  <si>
    <t>1:06:44</t>
  </si>
  <si>
    <t>1:25:00</t>
  </si>
  <si>
    <t>11870382</t>
  </si>
  <si>
    <t>7:21:09</t>
  </si>
  <si>
    <t>7:54:18</t>
  </si>
  <si>
    <t>11871185</t>
  </si>
  <si>
    <t>10:36:01</t>
  </si>
  <si>
    <t>10:58:55</t>
  </si>
  <si>
    <t>11871584</t>
  </si>
  <si>
    <t>14:36:10</t>
  </si>
  <si>
    <t>14:56:59</t>
  </si>
  <si>
    <t>11871739</t>
  </si>
  <si>
    <t>20:44:19</t>
  </si>
  <si>
    <t>21:03:36</t>
  </si>
  <si>
    <t>11871652</t>
  </si>
  <si>
    <t>16:49:30</t>
  </si>
  <si>
    <t>17:28:46</t>
  </si>
  <si>
    <t>11871650</t>
  </si>
  <si>
    <t>16:47:33</t>
  </si>
  <si>
    <t>17:14:05</t>
  </si>
  <si>
    <t>11871743</t>
  </si>
  <si>
    <t>20:54:31</t>
  </si>
  <si>
    <t>21:14:08</t>
  </si>
  <si>
    <t>11871794</t>
  </si>
  <si>
    <t>22:33:07</t>
  </si>
  <si>
    <t>23:01:50</t>
  </si>
  <si>
    <t>11870741</t>
  </si>
  <si>
    <t>8:47:10</t>
  </si>
  <si>
    <t>9:21:16</t>
  </si>
  <si>
    <t>11871275</t>
  </si>
  <si>
    <t>11:12:25</t>
  </si>
  <si>
    <t>11:48:05</t>
  </si>
  <si>
    <t>11871530</t>
  </si>
  <si>
    <t>13:37:33</t>
  </si>
  <si>
    <t>14:05:05</t>
  </si>
  <si>
    <t>11871224</t>
  </si>
  <si>
    <t>10:52:11</t>
  </si>
  <si>
    <t>137602</t>
  </si>
  <si>
    <t>Clayton Homes</t>
  </si>
  <si>
    <t>11869682</t>
  </si>
  <si>
    <t>5:01:32</t>
  </si>
  <si>
    <t>5:37:46</t>
  </si>
  <si>
    <t>11869917</t>
  </si>
  <si>
    <t>5:42:03</t>
  </si>
  <si>
    <t>6:04:22</t>
  </si>
  <si>
    <t>11871629</t>
  </si>
  <si>
    <t>16:26:05</t>
  </si>
  <si>
    <t>16:47:35</t>
  </si>
  <si>
    <t>11874119</t>
  </si>
  <si>
    <t>01.12.2022</t>
  </si>
  <si>
    <t>8:54:58</t>
  </si>
  <si>
    <t>9:24:29</t>
  </si>
  <si>
    <t>11874533</t>
  </si>
  <si>
    <t>10:57:57</t>
  </si>
  <si>
    <t>11:23:51</t>
  </si>
  <si>
    <t>11874734</t>
  </si>
  <si>
    <t>12:34:34</t>
  </si>
  <si>
    <t>13:09:24</t>
  </si>
  <si>
    <t>11874931</t>
  </si>
  <si>
    <t>15:43:23</t>
  </si>
  <si>
    <t>16:03:06</t>
  </si>
  <si>
    <t>11873234</t>
  </si>
  <si>
    <t>5:33:40</t>
  </si>
  <si>
    <t>5:59:53</t>
  </si>
  <si>
    <t>11874889</t>
  </si>
  <si>
    <t>14:37:09</t>
  </si>
  <si>
    <t>15:12:03</t>
  </si>
  <si>
    <t>11874937</t>
  </si>
  <si>
    <t>16:02:13</t>
  </si>
  <si>
    <t>16:53:19</t>
  </si>
  <si>
    <t>11873997</t>
  </si>
  <si>
    <t>8:35:44</t>
  </si>
  <si>
    <t>8:59:22</t>
  </si>
  <si>
    <t>11874459</t>
  </si>
  <si>
    <t>10:32:21</t>
  </si>
  <si>
    <t>11:16:20</t>
  </si>
  <si>
    <t>11874608</t>
  </si>
  <si>
    <t>11:27:33</t>
  </si>
  <si>
    <t>12:15:09</t>
  </si>
  <si>
    <t>11874909</t>
  </si>
  <si>
    <t>14:57:38</t>
  </si>
  <si>
    <t>15:27:06</t>
  </si>
  <si>
    <t>11874312</t>
  </si>
  <si>
    <t>9:45:21</t>
  </si>
  <si>
    <t>10:15:23</t>
  </si>
  <si>
    <t>11872580</t>
  </si>
  <si>
    <t>3:01:21</t>
  </si>
  <si>
    <t>3:23:22</t>
  </si>
  <si>
    <t>11872621</t>
  </si>
  <si>
    <t>3:12:11</t>
  </si>
  <si>
    <t>3:30:55</t>
  </si>
  <si>
    <t>11875126</t>
  </si>
  <si>
    <t>22:12:07</t>
  </si>
  <si>
    <t>22:31:02</t>
  </si>
  <si>
    <t>11873422</t>
  </si>
  <si>
    <t>6:14:28</t>
  </si>
  <si>
    <t>6:42:44</t>
  </si>
  <si>
    <t>11874224</t>
  </si>
  <si>
    <t>9:17:38</t>
  </si>
  <si>
    <t>9:41:13</t>
  </si>
  <si>
    <t>11873694</t>
  </si>
  <si>
    <t>7:19:39</t>
  </si>
  <si>
    <t>7:47:13</t>
  </si>
  <si>
    <t>133781</t>
  </si>
  <si>
    <t>Blue Ridge Lumber</t>
  </si>
  <si>
    <t>11874991</t>
  </si>
  <si>
    <t>16:56:02</t>
  </si>
  <si>
    <t>17:37:19</t>
  </si>
  <si>
    <t>11872469</t>
  </si>
  <si>
    <t>2:38:17</t>
  </si>
  <si>
    <t>3:04:32</t>
  </si>
  <si>
    <t>11873097</t>
  </si>
  <si>
    <t>5:06:03</t>
  </si>
  <si>
    <t>5:29:04</t>
  </si>
  <si>
    <t>11873189</t>
  </si>
  <si>
    <t>5:22:01</t>
  </si>
  <si>
    <t>5:46:55</t>
  </si>
  <si>
    <t>11873271</t>
  </si>
  <si>
    <t>5:39:12</t>
  </si>
  <si>
    <t>6:11:01</t>
  </si>
  <si>
    <t>11873544</t>
  </si>
  <si>
    <t>6:49:11</t>
  </si>
  <si>
    <t>7:12:04</t>
  </si>
  <si>
    <t>11874223</t>
  </si>
  <si>
    <t>9:13:57</t>
  </si>
  <si>
    <t>9:35:08</t>
  </si>
  <si>
    <t>11874293</t>
  </si>
  <si>
    <t>9:39:38</t>
  </si>
  <si>
    <t>10:06:11</t>
  </si>
  <si>
    <t>11874440</t>
  </si>
  <si>
    <t>10:27:21</t>
  </si>
  <si>
    <t>10:47:20</t>
  </si>
  <si>
    <t>11874728</t>
  </si>
  <si>
    <t>12:29:23</t>
  </si>
  <si>
    <t>12:52:32</t>
  </si>
  <si>
    <t>11874859</t>
  </si>
  <si>
    <t>14:04:22</t>
  </si>
  <si>
    <t>14:27:36</t>
  </si>
  <si>
    <t>11874093</t>
  </si>
  <si>
    <t>8:52:36</t>
  </si>
  <si>
    <t>9:12:55</t>
  </si>
  <si>
    <t>11874775</t>
  </si>
  <si>
    <t>12:54:18</t>
  </si>
  <si>
    <t>13:23:24</t>
  </si>
  <si>
    <t>11874935</t>
  </si>
  <si>
    <t>15:54:25</t>
  </si>
  <si>
    <t>16:15:40</t>
  </si>
  <si>
    <t>11874936</t>
  </si>
  <si>
    <t>15:56:07</t>
  </si>
  <si>
    <t>16:31:04</t>
  </si>
  <si>
    <t>11872998</t>
  </si>
  <si>
    <t>4:46:30</t>
  </si>
  <si>
    <t>5:07:47</t>
  </si>
  <si>
    <t>11874245</t>
  </si>
  <si>
    <t>9:25:43</t>
  </si>
  <si>
    <t>9:46:11</t>
  </si>
  <si>
    <t>11874750</t>
  </si>
  <si>
    <t>12:57:13</t>
  </si>
  <si>
    <t>11874910</t>
  </si>
  <si>
    <t>14:59:33</t>
  </si>
  <si>
    <t>15:18:58</t>
  </si>
  <si>
    <t>11872761</t>
  </si>
  <si>
    <t>3:42:10</t>
  </si>
  <si>
    <t>4:02:09</t>
  </si>
  <si>
    <t>11874989</t>
  </si>
  <si>
    <t>16:44:47</t>
  </si>
  <si>
    <t>17:21:49</t>
  </si>
  <si>
    <t>11873716</t>
  </si>
  <si>
    <t>7:26:29</t>
  </si>
  <si>
    <t>7:44:52</t>
  </si>
  <si>
    <t>11874584</t>
  </si>
  <si>
    <t>11:41:51</t>
  </si>
  <si>
    <t>11874916</t>
  </si>
  <si>
    <t>15:11:12</t>
  </si>
  <si>
    <t>15:38:07</t>
  </si>
  <si>
    <t>11873415</t>
  </si>
  <si>
    <t>6:34:37</t>
  </si>
  <si>
    <t>11873708</t>
  </si>
  <si>
    <t>7:21:44</t>
  </si>
  <si>
    <t>7:50:44</t>
  </si>
  <si>
    <t>11874611</t>
  </si>
  <si>
    <t>11:33:51</t>
  </si>
  <si>
    <t>12:19:21</t>
  </si>
  <si>
    <t>11874861</t>
  </si>
  <si>
    <t>14:06:30</t>
  </si>
  <si>
    <t>14:40:24</t>
  </si>
  <si>
    <t>11874996</t>
  </si>
  <si>
    <t>18:18:12</t>
  </si>
  <si>
    <t>11874961</t>
  </si>
  <si>
    <t>16:09:59</t>
  </si>
  <si>
    <t>16:59:18</t>
  </si>
  <si>
    <t>134196</t>
  </si>
  <si>
    <t>Turman Sawmill Inc.</t>
  </si>
  <si>
    <t>11874443</t>
  </si>
  <si>
    <t>10:29:30</t>
  </si>
  <si>
    <t>10:56:50</t>
  </si>
  <si>
    <t>11874874</t>
  </si>
  <si>
    <t>14:24:37</t>
  </si>
  <si>
    <t>14:45:39</t>
  </si>
  <si>
    <t>134725</t>
  </si>
  <si>
    <t>Associated Hardwoods</t>
  </si>
  <si>
    <t>11874826</t>
  </si>
  <si>
    <t>13:48:21</t>
  </si>
  <si>
    <t>15:02:06</t>
  </si>
  <si>
    <t>11874838</t>
  </si>
  <si>
    <t>13:51:48</t>
  </si>
  <si>
    <t>15:04:17</t>
  </si>
  <si>
    <t>11875034</t>
  </si>
  <si>
    <t>18:51:00</t>
  </si>
  <si>
    <t>19:18:29</t>
  </si>
  <si>
    <t>11875127</t>
  </si>
  <si>
    <t>22:18:22</t>
  </si>
  <si>
    <t>23:01:08</t>
  </si>
  <si>
    <t>141932</t>
  </si>
  <si>
    <t>Ontario Hardwood Co. Inc</t>
  </si>
  <si>
    <t>11874605</t>
  </si>
  <si>
    <t>11:25:51</t>
  </si>
  <si>
    <t>11:58:42</t>
  </si>
  <si>
    <t>11873732</t>
  </si>
  <si>
    <t>7:28:19</t>
  </si>
  <si>
    <t>8:08:13</t>
  </si>
  <si>
    <t>11874639</t>
  </si>
  <si>
    <t>11:41:01</t>
  </si>
  <si>
    <t>12:13:12</t>
  </si>
  <si>
    <t>11874642</t>
  </si>
  <si>
    <t>11:42:52</t>
  </si>
  <si>
    <t>12:29:51</t>
  </si>
  <si>
    <t>11874812</t>
  </si>
  <si>
    <t>13:13:27</t>
  </si>
  <si>
    <t>13:47:03</t>
  </si>
  <si>
    <t>11872833</t>
  </si>
  <si>
    <t>4:05:53</t>
  </si>
  <si>
    <t>4:23:27</t>
  </si>
  <si>
    <t>11872979</t>
  </si>
  <si>
    <t>4:40:06</t>
  </si>
  <si>
    <t>5:17:08</t>
  </si>
  <si>
    <t>11873173</t>
  </si>
  <si>
    <t>5:19:59</t>
  </si>
  <si>
    <t>5:39:20</t>
  </si>
  <si>
    <t>11873230</t>
  </si>
  <si>
    <t>5:30:13</t>
  </si>
  <si>
    <t>5:49:01</t>
  </si>
  <si>
    <t>11873594</t>
  </si>
  <si>
    <t>7:26:53</t>
  </si>
  <si>
    <t>11873817</t>
  </si>
  <si>
    <t>7:54:38</t>
  </si>
  <si>
    <t>8:29:22</t>
  </si>
  <si>
    <t>11873965</t>
  </si>
  <si>
    <t>8:24:36</t>
  </si>
  <si>
    <t>9:00:34</t>
  </si>
  <si>
    <t>11874823</t>
  </si>
  <si>
    <t>13:31:43</t>
  </si>
  <si>
    <t>13:54:10</t>
  </si>
  <si>
    <t>11874918</t>
  </si>
  <si>
    <t>15:14:09</t>
  </si>
  <si>
    <t>15:42:14</t>
  </si>
  <si>
    <t>11874977</t>
  </si>
  <si>
    <t>16:42:28</t>
  </si>
  <si>
    <t>17:03:45</t>
  </si>
  <si>
    <t>11874802</t>
  </si>
  <si>
    <t>13:02:53</t>
  </si>
  <si>
    <t>13:41:11</t>
  </si>
  <si>
    <t>11872915</t>
  </si>
  <si>
    <t>4:31:00</t>
  </si>
  <si>
    <t>4:51:32</t>
  </si>
  <si>
    <t>11873563</t>
  </si>
  <si>
    <t>6:56:26</t>
  </si>
  <si>
    <t>7:17:03</t>
  </si>
  <si>
    <t>11873813</t>
  </si>
  <si>
    <t>7:53:03</t>
  </si>
  <si>
    <t>8:15:34</t>
  </si>
  <si>
    <t>11873894</t>
  </si>
  <si>
    <t>8:09:51</t>
  </si>
  <si>
    <t>8:47:38</t>
  </si>
  <si>
    <t>11874753</t>
  </si>
  <si>
    <t>12:42:14</t>
  </si>
  <si>
    <t>13:45:11</t>
  </si>
  <si>
    <t>11874926</t>
  </si>
  <si>
    <t>15:26:57</t>
  </si>
  <si>
    <t>15:52:30</t>
  </si>
  <si>
    <t>11874933</t>
  </si>
  <si>
    <t>15:50:45</t>
  </si>
  <si>
    <t>16:12:30</t>
  </si>
  <si>
    <t>11873559</t>
  </si>
  <si>
    <t>6:50:45</t>
  </si>
  <si>
    <t>7:13:58</t>
  </si>
  <si>
    <t>11874187</t>
  </si>
  <si>
    <t>9:10:27</t>
  </si>
  <si>
    <t>9:39:16</t>
  </si>
  <si>
    <t>11874513</t>
  </si>
  <si>
    <t>10:48:28</t>
  </si>
  <si>
    <t>11:12:41</t>
  </si>
  <si>
    <t>11874538</t>
  </si>
  <si>
    <t>11:01:04</t>
  </si>
  <si>
    <t>11:29:16</t>
  </si>
  <si>
    <t>11874668</t>
  </si>
  <si>
    <t>12:00:42</t>
  </si>
  <si>
    <t>12:25:43</t>
  </si>
  <si>
    <t>11874687</t>
  </si>
  <si>
    <t>12:17:24</t>
  </si>
  <si>
    <t>12:39:21</t>
  </si>
  <si>
    <t>11874724</t>
  </si>
  <si>
    <t>12:24:01</t>
  </si>
  <si>
    <t>12:50:05</t>
  </si>
  <si>
    <t>11874730</t>
  </si>
  <si>
    <t>12:31:23</t>
  </si>
  <si>
    <t>13:17:34</t>
  </si>
  <si>
    <t>11874777</t>
  </si>
  <si>
    <t>12:55:12</t>
  </si>
  <si>
    <t>13:43:08</t>
  </si>
  <si>
    <t>11874844</t>
  </si>
  <si>
    <t>13:59:31</t>
  </si>
  <si>
    <t>14:25:18</t>
  </si>
  <si>
    <t>11874866</t>
  </si>
  <si>
    <t>14:14:44</t>
  </si>
  <si>
    <t>14:38:42</t>
  </si>
  <si>
    <t>11874895</t>
  </si>
  <si>
    <t>14:44:22</t>
  </si>
  <si>
    <t>15:10:41</t>
  </si>
  <si>
    <t>11872942</t>
  </si>
  <si>
    <t>4:35:14</t>
  </si>
  <si>
    <t>5:04:41</t>
  </si>
  <si>
    <t>11873621</t>
  </si>
  <si>
    <t>7:04:28</t>
  </si>
  <si>
    <t>7:34:32</t>
  </si>
  <si>
    <t>11874121</t>
  </si>
  <si>
    <t>8:57:01</t>
  </si>
  <si>
    <t>9:30:31</t>
  </si>
  <si>
    <t>11872123</t>
  </si>
  <si>
    <t>1:00:23</t>
  </si>
  <si>
    <t>1:21:17</t>
  </si>
  <si>
    <t>11874389</t>
  </si>
  <si>
    <t>10:05:33</t>
  </si>
  <si>
    <t>10:28:09</t>
  </si>
  <si>
    <t>11875118</t>
  </si>
  <si>
    <t>21:35:19</t>
  </si>
  <si>
    <t>22:05:28</t>
  </si>
  <si>
    <t>11874917</t>
  </si>
  <si>
    <t>15:12:43</t>
  </si>
  <si>
    <t>15:33:23</t>
  </si>
  <si>
    <t>11874964</t>
  </si>
  <si>
    <t>16:18:54</t>
  </si>
  <si>
    <t>16:55:30</t>
  </si>
  <si>
    <t>11875079</t>
  </si>
  <si>
    <t>20:44:13</t>
  </si>
  <si>
    <t>21:02:40</t>
  </si>
  <si>
    <t>11873845</t>
  </si>
  <si>
    <t>8:03:38</t>
  </si>
  <si>
    <t>8:39:18</t>
  </si>
  <si>
    <t>11874652</t>
  </si>
  <si>
    <t>11:51:53</t>
  </si>
  <si>
    <t>12:16:59</t>
  </si>
  <si>
    <t>11872747</t>
  </si>
  <si>
    <t>3:40:29</t>
  </si>
  <si>
    <t>4:00:09</t>
  </si>
  <si>
    <t>11873417</t>
  </si>
  <si>
    <t>6:12:59</t>
  </si>
  <si>
    <t>6:37:07</t>
  </si>
  <si>
    <t>11873789</t>
  </si>
  <si>
    <t>7:45:01</t>
  </si>
  <si>
    <t>8:06:15</t>
  </si>
  <si>
    <t>11874733</t>
  </si>
  <si>
    <t>12:32:43</t>
  </si>
  <si>
    <t>13:28:33</t>
  </si>
  <si>
    <t>11874932</t>
  </si>
  <si>
    <t>15:47:23</t>
  </si>
  <si>
    <t>16:14:04</t>
  </si>
  <si>
    <t>136514</t>
  </si>
  <si>
    <t>Atlantic Building Components</t>
  </si>
  <si>
    <t>11874031</t>
  </si>
  <si>
    <t>8:38:30</t>
  </si>
  <si>
    <t>9:16:06</t>
  </si>
  <si>
    <t>11874650</t>
  </si>
  <si>
    <t>11:49:52</t>
  </si>
  <si>
    <t>12:36:58</t>
  </si>
  <si>
    <t>11873298</t>
  </si>
  <si>
    <t>5:40:59</t>
  </si>
  <si>
    <t>6:21:53</t>
  </si>
  <si>
    <t>11877154</t>
  </si>
  <si>
    <t>02.12.2022</t>
  </si>
  <si>
    <t>7:34:13</t>
  </si>
  <si>
    <t>8:16:45</t>
  </si>
  <si>
    <t>11877710</t>
  </si>
  <si>
    <t>9:55:15</t>
  </si>
  <si>
    <t>10:40:56</t>
  </si>
  <si>
    <t>11878189</t>
  </si>
  <si>
    <t>16:23:18</t>
  </si>
  <si>
    <t>16:49:07</t>
  </si>
  <si>
    <t>11876597</t>
  </si>
  <si>
    <t>5:24:25</t>
  </si>
  <si>
    <t>5:58:28</t>
  </si>
  <si>
    <t>11877036</t>
  </si>
  <si>
    <t>7:12:06</t>
  </si>
  <si>
    <t>7:36:15</t>
  </si>
  <si>
    <t>11877818</t>
  </si>
  <si>
    <t>10:39:48</t>
  </si>
  <si>
    <t>11:09:38</t>
  </si>
  <si>
    <t>11878051</t>
  </si>
  <si>
    <t>13:34:35</t>
  </si>
  <si>
    <t>14:03:55</t>
  </si>
  <si>
    <t>11877715</t>
  </si>
  <si>
    <t>10:01:04</t>
  </si>
  <si>
    <t>10:57:09</t>
  </si>
  <si>
    <t>11878052</t>
  </si>
  <si>
    <t>13:36:15</t>
  </si>
  <si>
    <t>14:18:12</t>
  </si>
  <si>
    <t>11877364</t>
  </si>
  <si>
    <t>8:18:49</t>
  </si>
  <si>
    <t>8:41:13</t>
  </si>
  <si>
    <t>11877670</t>
  </si>
  <si>
    <t>9:34:40</t>
  </si>
  <si>
    <t>10:13:33</t>
  </si>
  <si>
    <t>11877149</t>
  </si>
  <si>
    <t>7:24:26</t>
  </si>
  <si>
    <t>7:59:46</t>
  </si>
  <si>
    <t>11876803</t>
  </si>
  <si>
    <t>6:07:49</t>
  </si>
  <si>
    <t>6:32:18</t>
  </si>
  <si>
    <t>11878054</t>
  </si>
  <si>
    <t>14:23:32</t>
  </si>
  <si>
    <t>14:47:26</t>
  </si>
  <si>
    <t>11878012</t>
  </si>
  <si>
    <t>12:37:28</t>
  </si>
  <si>
    <t>13:14:05</t>
  </si>
  <si>
    <t>11876546</t>
  </si>
  <si>
    <t>5:09:23</t>
  </si>
  <si>
    <t>5:30:07</t>
  </si>
  <si>
    <t>11876558</t>
  </si>
  <si>
    <t>5:10:56</t>
  </si>
  <si>
    <t>5:40:40</t>
  </si>
  <si>
    <t>11876794</t>
  </si>
  <si>
    <t>5:59:40</t>
  </si>
  <si>
    <t>6:19:55</t>
  </si>
  <si>
    <t>11877111</t>
  </si>
  <si>
    <t>7:15:49</t>
  </si>
  <si>
    <t>7:45:30</t>
  </si>
  <si>
    <t>11877402</t>
  </si>
  <si>
    <t>8:32:04</t>
  </si>
  <si>
    <t>8:56:12</t>
  </si>
  <si>
    <t>11877669</t>
  </si>
  <si>
    <t>9:32:15</t>
  </si>
  <si>
    <t>10:00:15</t>
  </si>
  <si>
    <t>11877820</t>
  </si>
  <si>
    <t>10:45:53</t>
  </si>
  <si>
    <t>11:21:20</t>
  </si>
  <si>
    <t>11877674</t>
  </si>
  <si>
    <t>9:41:28</t>
  </si>
  <si>
    <t>10:30:35</t>
  </si>
  <si>
    <t>11877957</t>
  </si>
  <si>
    <t>12:27:27</t>
  </si>
  <si>
    <t>13:04:39</t>
  </si>
  <si>
    <t>11878017</t>
  </si>
  <si>
    <t>12:51:23</t>
  </si>
  <si>
    <t>13:24:24</t>
  </si>
  <si>
    <t>LZ Troy Lumber Co S</t>
  </si>
  <si>
    <t>11877954</t>
  </si>
  <si>
    <t>12:18:33</t>
  </si>
  <si>
    <t>12:46:42</t>
  </si>
  <si>
    <t>11875726</t>
  </si>
  <si>
    <t>2:00:23</t>
  </si>
  <si>
    <t>2:19:54</t>
  </si>
  <si>
    <t>11877297</t>
  </si>
  <si>
    <t>8:10:31</t>
  </si>
  <si>
    <t>8:43:54</t>
  </si>
  <si>
    <t>11877589</t>
  </si>
  <si>
    <t>9:03:26</t>
  </si>
  <si>
    <t>9:33:14</t>
  </si>
  <si>
    <t>11876319</t>
  </si>
  <si>
    <t>4:19:53</t>
  </si>
  <si>
    <t>4:41:43</t>
  </si>
  <si>
    <t>11876687</t>
  </si>
  <si>
    <t>5:43:48</t>
  </si>
  <si>
    <t>6:09:59</t>
  </si>
  <si>
    <t>11876796</t>
  </si>
  <si>
    <t>6:01:31</t>
  </si>
  <si>
    <t>6:34:02</t>
  </si>
  <si>
    <t>11876869</t>
  </si>
  <si>
    <t>6:13:05</t>
  </si>
  <si>
    <t>6:44:51</t>
  </si>
  <si>
    <t>11878055</t>
  </si>
  <si>
    <t>14:25:12</t>
  </si>
  <si>
    <t>15:00:26</t>
  </si>
  <si>
    <t>11878182</t>
  </si>
  <si>
    <t>16:13:10</t>
  </si>
  <si>
    <t>16:40:01</t>
  </si>
  <si>
    <t>11878053</t>
  </si>
  <si>
    <t>13:44:13</t>
  </si>
  <si>
    <t>14:13:41</t>
  </si>
  <si>
    <t>11876236</t>
  </si>
  <si>
    <t>4:00:56</t>
  </si>
  <si>
    <t>4:20:22</t>
  </si>
  <si>
    <t>11876736</t>
  </si>
  <si>
    <t>5:54:52</t>
  </si>
  <si>
    <t>6:16:06</t>
  </si>
  <si>
    <t>11877367</t>
  </si>
  <si>
    <t>8:25:11</t>
  </si>
  <si>
    <t>8:45:26</t>
  </si>
  <si>
    <t>11877627</t>
  </si>
  <si>
    <t>9:29:58</t>
  </si>
  <si>
    <t>9:54:37</t>
  </si>
  <si>
    <t>11877900</t>
  </si>
  <si>
    <t>11:21:38</t>
  </si>
  <si>
    <t>11:55:55</t>
  </si>
  <si>
    <t>11877901</t>
  </si>
  <si>
    <t>11:23:18</t>
  </si>
  <si>
    <t>12:00:23</t>
  </si>
  <si>
    <t>11878179</t>
  </si>
  <si>
    <t>15:56:25</t>
  </si>
  <si>
    <t>16:15:51</t>
  </si>
  <si>
    <t>11877952</t>
  </si>
  <si>
    <t>12:05:15</t>
  </si>
  <si>
    <t>12:31:40</t>
  </si>
  <si>
    <t>11878158</t>
  </si>
  <si>
    <t>15:21:41</t>
  </si>
  <si>
    <t>15:48:37</t>
  </si>
  <si>
    <t>11877400</t>
  </si>
  <si>
    <t>8:26:58</t>
  </si>
  <si>
    <t>8:59:44</t>
  </si>
  <si>
    <t>11877404</t>
  </si>
  <si>
    <t>8:34:05</t>
  </si>
  <si>
    <t>9:10:08</t>
  </si>
  <si>
    <t>11877821</t>
  </si>
  <si>
    <t>10:53:19</t>
  </si>
  <si>
    <t>11:19:31</t>
  </si>
  <si>
    <t>11877825</t>
  </si>
  <si>
    <t>11:02:19</t>
  </si>
  <si>
    <t>11:34:42</t>
  </si>
  <si>
    <t>11877904</t>
  </si>
  <si>
    <t>11:32:18</t>
  </si>
  <si>
    <t>12:07:21</t>
  </si>
  <si>
    <t>11878015</t>
  </si>
  <si>
    <t>12:41:02</t>
  </si>
  <si>
    <t>13:06:31</t>
  </si>
  <si>
    <t>11875691</t>
  </si>
  <si>
    <t>1:51:12</t>
  </si>
  <si>
    <t>2:10:29</t>
  </si>
  <si>
    <t>11876543</t>
  </si>
  <si>
    <t>5:08:37</t>
  </si>
  <si>
    <t>5:25:53</t>
  </si>
  <si>
    <t>11875580</t>
  </si>
  <si>
    <t>1:20:49</t>
  </si>
  <si>
    <t>1:40:18</t>
  </si>
  <si>
    <t>11876659</t>
  </si>
  <si>
    <t>5:31:14</t>
  </si>
  <si>
    <t>5:52:58</t>
  </si>
  <si>
    <t>11878284</t>
  </si>
  <si>
    <t>22:20:09</t>
  </si>
  <si>
    <t>22:55:54</t>
  </si>
  <si>
    <t>11875862</t>
  </si>
  <si>
    <t>2:28:32</t>
  </si>
  <si>
    <t>2:50:53</t>
  </si>
  <si>
    <t>11876250</t>
  </si>
  <si>
    <t>4:03:29</t>
  </si>
  <si>
    <t>4:30:19</t>
  </si>
  <si>
    <t>11876973</t>
  </si>
  <si>
    <t>6:52:33</t>
  </si>
  <si>
    <t>7:19:57</t>
  </si>
  <si>
    <t>11877773</t>
  </si>
  <si>
    <t>10:30:01</t>
  </si>
  <si>
    <t>10:51:30</t>
  </si>
  <si>
    <t>11877905</t>
  </si>
  <si>
    <t>11:34:00</t>
  </si>
  <si>
    <t>12:20:50</t>
  </si>
  <si>
    <t>11878009</t>
  </si>
  <si>
    <t>12:30:25</t>
  </si>
  <si>
    <t>12:56:22</t>
  </si>
  <si>
    <t>11878057</t>
  </si>
  <si>
    <t>14:41:52</t>
  </si>
  <si>
    <t>15:19:49</t>
  </si>
  <si>
    <t>11878511</t>
  </si>
  <si>
    <t>03.12.2022</t>
  </si>
  <si>
    <t>7:12:13</t>
  </si>
  <si>
    <t>7:29:31</t>
  </si>
  <si>
    <t>11878516</t>
  </si>
  <si>
    <t>11:06:16</t>
  </si>
  <si>
    <t>11:22:05</t>
  </si>
  <si>
    <t>11878509</t>
  </si>
  <si>
    <t>6:15:03</t>
  </si>
  <si>
    <t>6:34:22</t>
  </si>
  <si>
    <t>11878513</t>
  </si>
  <si>
    <t>9:06:35</t>
  </si>
  <si>
    <t>9:27:40</t>
  </si>
  <si>
    <t>11878514</t>
  </si>
  <si>
    <t>9:52:08</t>
  </si>
  <si>
    <t>10:10:11</t>
  </si>
  <si>
    <t>11878512</t>
  </si>
  <si>
    <t>7:26:58</t>
  </si>
  <si>
    <t>7:48:42</t>
  </si>
  <si>
    <t>11878748</t>
  </si>
  <si>
    <t>12:51:00</t>
  </si>
  <si>
    <t>13:11:34</t>
  </si>
  <si>
    <t>11878517</t>
  </si>
  <si>
    <t>11:19:23</t>
  </si>
  <si>
    <t>11:40:44</t>
  </si>
  <si>
    <t>131652</t>
  </si>
  <si>
    <t>Home Lumber Company</t>
  </si>
  <si>
    <t>11878515</t>
  </si>
  <si>
    <t>9:53:42</t>
  </si>
  <si>
    <t>10:17:46</t>
  </si>
  <si>
    <t>11879141</t>
  </si>
  <si>
    <t>04.12.2022</t>
  </si>
  <si>
    <t>22:46:54</t>
  </si>
  <si>
    <t>23:09:38</t>
  </si>
  <si>
    <t>11879087</t>
  </si>
  <si>
    <t>18:03:58</t>
  </si>
  <si>
    <t>18:25:48</t>
  </si>
  <si>
    <t>11879098</t>
  </si>
  <si>
    <t>18:06:28</t>
  </si>
  <si>
    <t>18:38:47</t>
  </si>
  <si>
    <t>11878968</t>
  </si>
  <si>
    <t>7:20:15</t>
  </si>
  <si>
    <t>7:41:09</t>
  </si>
  <si>
    <t>11878970</t>
  </si>
  <si>
    <t>9:36:10</t>
  </si>
  <si>
    <t>9:57:36</t>
  </si>
  <si>
    <t>11878160</t>
  </si>
  <si>
    <t>17:10:49</t>
  </si>
  <si>
    <t>17:29:31</t>
  </si>
  <si>
    <t>133764</t>
  </si>
  <si>
    <t>Fortner Lumber Co.</t>
  </si>
  <si>
    <t>11878815</t>
  </si>
  <si>
    <t>1:40:12</t>
  </si>
  <si>
    <t>2:23:11</t>
  </si>
  <si>
    <t>11879126</t>
  </si>
  <si>
    <t>21:30:43</t>
  </si>
  <si>
    <t>21:54:16</t>
  </si>
  <si>
    <t>11879107</t>
  </si>
  <si>
    <t>20:47:30</t>
  </si>
  <si>
    <t>21:07:24</t>
  </si>
  <si>
    <t>11879086</t>
  </si>
  <si>
    <t>18:02:12</t>
  </si>
  <si>
    <t>18:35:46</t>
  </si>
  <si>
    <t>Weighing in week</t>
  </si>
  <si>
    <t>48.2022</t>
  </si>
  <si>
    <t>Entry Hours</t>
  </si>
  <si>
    <t>Daily Hours</t>
  </si>
  <si>
    <t>Daily Total Number of Chip Trucks by Hour</t>
  </si>
  <si>
    <t>Total Time</t>
  </si>
  <si>
    <t>Daily Average Number of Chip Trucks by Hour</t>
  </si>
  <si>
    <t>Daily Average Time of Weighing Chip Trucks by Hour</t>
  </si>
  <si>
    <t>Daily Average Time of Weighing Chip Trucks</t>
  </si>
  <si>
    <t>24:02:25</t>
  </si>
  <si>
    <t>Weekly Total Number of Chip Trucks by Hour</t>
  </si>
  <si>
    <t>Weekly Average Time of Weighing Chip Trucks by Hour</t>
  </si>
  <si>
    <t>Weekly Average Number of Chip Trucks by Hour</t>
  </si>
  <si>
    <t>Weekly Average Time of Weighing Chip Trucks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</si>
</sst>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indexed="1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32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49" fontId="2" fillId="4" borderId="6" xfId="5" applyNumberFormat="1" applyFill="1" applyBorder="1">
      <alignment horizontal="right" vertical="center"/>
    </xf>
    <xf numFmtId="165" fontId="0" fillId="0" borderId="0" xfId="0" applyNumberFormat="1"/>
    <xf numFmtId="165" fontId="0" fillId="0" borderId="0" xfId="0" applyNumberFormat="1" applyFont="1" applyBorder="1"/>
    <xf numFmtId="49" fontId="2" fillId="5" borderId="5" xfId="5" applyNumberFormat="1" applyFill="1">
      <alignment horizontal="right" vertical="center"/>
    </xf>
    <xf numFmtId="49" fontId="2" fillId="5" borderId="6" xfId="5" applyNumberFormat="1" applyFill="1" applyBorder="1">
      <alignment horizontal="right" vertical="center"/>
    </xf>
    <xf numFmtId="165" fontId="0" fillId="5" borderId="0" xfId="0" applyNumberFormat="1" applyFill="1"/>
    <xf numFmtId="0" fontId="0" fillId="5" borderId="0" xfId="0" applyFill="1"/>
    <xf numFmtId="0" fontId="0" fillId="6" borderId="0" xfId="0" applyFill="1"/>
    <xf numFmtId="165" fontId="0" fillId="6" borderId="0" xfId="0" applyNumberFormat="1" applyFont="1" applyFill="1" applyBorder="1"/>
    <xf numFmtId="165" fontId="0" fillId="6" borderId="0" xfId="0" applyNumberFormat="1" applyFill="1"/>
    <xf numFmtId="0" fontId="0" fillId="7" borderId="0" xfId="0" applyFill="1"/>
    <xf numFmtId="49" fontId="2" fillId="8" borderId="5" xfId="5" applyNumberFormat="1" applyFill="1">
      <alignment horizontal="right" vertical="center"/>
    </xf>
    <xf numFmtId="49" fontId="2" fillId="8" borderId="6" xfId="5" applyNumberFormat="1" applyFill="1" applyBorder="1">
      <alignment horizontal="right" vertical="center"/>
    </xf>
    <xf numFmtId="165" fontId="0" fillId="8" borderId="0" xfId="0" applyNumberFormat="1" applyFill="1"/>
    <xf numFmtId="0" fontId="0" fillId="8" borderId="0" xfId="0" applyFill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1"/>
  <sheetViews>
    <sheetView tabSelected="1" topLeftCell="K1" workbookViewId="0">
      <selection activeCell="S17" sqref="S17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7.5703125" customWidth="1"/>
    <col min="11" max="11" width="14.85546875" customWidth="1"/>
    <col min="12" max="12" width="16" customWidth="1"/>
    <col min="13" max="13" width="10.28515625" style="18" bestFit="1" customWidth="1"/>
    <col min="14" max="14" width="11.140625" bestFit="1" customWidth="1"/>
    <col min="15" max="15" width="10.140625" bestFit="1" customWidth="1"/>
    <col min="16" max="16" width="11" bestFit="1" customWidth="1"/>
    <col min="17" max="17" width="41.28515625" bestFit="1" customWidth="1"/>
    <col min="18" max="18" width="44.28515625" bestFit="1" customWidth="1"/>
    <col min="19" max="19" width="50.5703125" bestFit="1" customWidth="1"/>
    <col min="20" max="20" width="43" bestFit="1" customWidth="1"/>
    <col min="21" max="21" width="24.7109375" bestFit="1" customWidth="1"/>
    <col min="22" max="22" width="21.7109375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1509</v>
      </c>
      <c r="K1" s="3" t="s">
        <v>7</v>
      </c>
      <c r="L1" s="3" t="s">
        <v>8</v>
      </c>
      <c r="M1" s="18" t="s">
        <v>1514</v>
      </c>
      <c r="N1" t="s">
        <v>1511</v>
      </c>
      <c r="P1" t="s">
        <v>1512</v>
      </c>
      <c r="Q1" t="s">
        <v>1519</v>
      </c>
      <c r="R1" t="s">
        <v>1521</v>
      </c>
      <c r="S1" s="27" t="s">
        <v>1520</v>
      </c>
      <c r="T1" t="s">
        <v>1522</v>
      </c>
    </row>
    <row r="2" spans="1:20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2</v>
      </c>
      <c r="R2">
        <f>AVERAGE($Q$2:$Q$25)</f>
        <v>19.083333333333332</v>
      </c>
      <c r="S2" s="18">
        <f t="shared" ref="S2:S25" si="0">AVERAGEIF($N$2:$N$1200,  P2, $M$2:$M$1200)</f>
        <v>1.2783564814814817E-2</v>
      </c>
      <c r="T2" s="18">
        <f>AVERAGEIF($S$2:$S$25,"&lt;&gt; 0")</f>
        <v>1.9251812587830996E-2</v>
      </c>
    </row>
    <row r="3" spans="1:20" x14ac:dyDescent="0.25">
      <c r="A3" s="3" t="s">
        <v>321</v>
      </c>
      <c r="B3" s="9" t="s">
        <v>322</v>
      </c>
      <c r="C3" s="10" t="s">
        <v>12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6</v>
      </c>
      <c r="R3">
        <f t="shared" ref="R3:R25" si="1">AVERAGE($Q$2:$Q$25)</f>
        <v>19.083333333333332</v>
      </c>
      <c r="S3" s="18">
        <f t="shared" si="0"/>
        <v>1.6246141975308635E-2</v>
      </c>
      <c r="T3" s="18">
        <f t="shared" ref="T3:T25" si="2">AVERAGEIF($S$2:$S$25,"&lt;&gt; 0")</f>
        <v>1.9251812587830996E-2</v>
      </c>
    </row>
    <row r="4" spans="1:20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5"/>
      <c r="J4" s="6"/>
      <c r="K4" s="7"/>
      <c r="L4" s="8"/>
      <c r="P4">
        <v>2</v>
      </c>
      <c r="Q4">
        <f>COUNTIF(N:N,"2")</f>
        <v>5</v>
      </c>
      <c r="R4">
        <f t="shared" si="1"/>
        <v>19.083333333333332</v>
      </c>
      <c r="S4" s="18">
        <f t="shared" si="0"/>
        <v>1.6101851851851846E-2</v>
      </c>
      <c r="T4" s="18">
        <f t="shared" si="2"/>
        <v>1.9251812587830996E-2</v>
      </c>
    </row>
    <row r="5" spans="1:20" x14ac:dyDescent="0.25">
      <c r="A5" s="11"/>
      <c r="B5" s="12"/>
      <c r="C5" s="12"/>
      <c r="D5" s="12"/>
      <c r="E5" s="12"/>
      <c r="F5" s="12"/>
      <c r="G5" s="9" t="s">
        <v>604</v>
      </c>
      <c r="H5" s="9" t="s">
        <v>17</v>
      </c>
      <c r="I5" s="9" t="s">
        <v>375</v>
      </c>
      <c r="J5" s="3" t="s">
        <v>1510</v>
      </c>
      <c r="K5" s="13" t="s">
        <v>605</v>
      </c>
      <c r="L5" s="14" t="s">
        <v>606</v>
      </c>
      <c r="M5" s="18">
        <f t="shared" ref="M3:M66" si="3">L5-K5</f>
        <v>1.5694444444444455E-2</v>
      </c>
      <c r="N5">
        <f t="shared" ref="N3:N66" si="4">HOUR(K5)</f>
        <v>14</v>
      </c>
      <c r="P5">
        <v>3</v>
      </c>
      <c r="Q5">
        <f>COUNTIF(N:N,"3")</f>
        <v>12</v>
      </c>
      <c r="R5">
        <f t="shared" si="1"/>
        <v>19.083333333333332</v>
      </c>
      <c r="S5" s="18">
        <f t="shared" si="0"/>
        <v>1.5218942901234567E-2</v>
      </c>
      <c r="T5" s="18">
        <f t="shared" si="2"/>
        <v>1.9251812587830996E-2</v>
      </c>
    </row>
    <row r="6" spans="1:20" x14ac:dyDescent="0.25">
      <c r="A6" s="11"/>
      <c r="B6" s="12"/>
      <c r="C6" s="12"/>
      <c r="D6" s="12"/>
      <c r="E6" s="12"/>
      <c r="F6" s="12"/>
      <c r="G6" s="9" t="s">
        <v>607</v>
      </c>
      <c r="H6" s="9" t="s">
        <v>17</v>
      </c>
      <c r="I6" s="9" t="s">
        <v>375</v>
      </c>
      <c r="J6" s="3" t="s">
        <v>1510</v>
      </c>
      <c r="K6" s="13" t="s">
        <v>608</v>
      </c>
      <c r="L6" s="14" t="s">
        <v>609</v>
      </c>
      <c r="M6" s="18">
        <f t="shared" si="3"/>
        <v>1.3784722222222268E-2</v>
      </c>
      <c r="N6">
        <f t="shared" si="4"/>
        <v>16</v>
      </c>
      <c r="P6">
        <v>4</v>
      </c>
      <c r="Q6">
        <f>COUNTIF(N:N,"4")</f>
        <v>18</v>
      </c>
      <c r="R6">
        <f t="shared" si="1"/>
        <v>19.083333333333332</v>
      </c>
      <c r="S6" s="18">
        <f t="shared" si="0"/>
        <v>1.5956790123456792E-2</v>
      </c>
      <c r="T6" s="18">
        <f t="shared" si="2"/>
        <v>1.9251812587830996E-2</v>
      </c>
    </row>
    <row r="7" spans="1:20" x14ac:dyDescent="0.25">
      <c r="A7" s="11"/>
      <c r="B7" s="12"/>
      <c r="C7" s="12"/>
      <c r="D7" s="12"/>
      <c r="E7" s="12"/>
      <c r="F7" s="12"/>
      <c r="G7" s="9" t="s">
        <v>323</v>
      </c>
      <c r="H7" s="9" t="s">
        <v>17</v>
      </c>
      <c r="I7" s="9" t="s">
        <v>18</v>
      </c>
      <c r="J7" s="3" t="s">
        <v>1510</v>
      </c>
      <c r="K7" s="13" t="s">
        <v>324</v>
      </c>
      <c r="L7" s="14" t="s">
        <v>325</v>
      </c>
      <c r="M7" s="18">
        <f t="shared" si="3"/>
        <v>2.2951388888888924E-2</v>
      </c>
      <c r="N7">
        <f t="shared" si="4"/>
        <v>14</v>
      </c>
      <c r="P7">
        <v>5</v>
      </c>
      <c r="Q7">
        <f>COUNTIF(N:N,"5")</f>
        <v>27</v>
      </c>
      <c r="R7">
        <f t="shared" si="1"/>
        <v>19.083333333333332</v>
      </c>
      <c r="S7" s="18">
        <f t="shared" si="0"/>
        <v>1.7115054869684503E-2</v>
      </c>
      <c r="T7" s="18">
        <f t="shared" si="2"/>
        <v>1.9251812587830996E-2</v>
      </c>
    </row>
    <row r="8" spans="1:20" x14ac:dyDescent="0.25">
      <c r="A8" s="11"/>
      <c r="B8" s="12"/>
      <c r="C8" s="12"/>
      <c r="D8" s="12"/>
      <c r="E8" s="12"/>
      <c r="F8" s="12"/>
      <c r="G8" s="9" t="s">
        <v>925</v>
      </c>
      <c r="H8" s="9" t="s">
        <v>17</v>
      </c>
      <c r="I8" s="9" t="s">
        <v>926</v>
      </c>
      <c r="J8" s="3" t="s">
        <v>1510</v>
      </c>
      <c r="K8" s="13" t="s">
        <v>927</v>
      </c>
      <c r="L8" s="14" t="s">
        <v>928</v>
      </c>
      <c r="M8" s="18">
        <f t="shared" si="3"/>
        <v>2.0497685185185244E-2</v>
      </c>
      <c r="N8">
        <f t="shared" si="4"/>
        <v>8</v>
      </c>
      <c r="P8">
        <v>6</v>
      </c>
      <c r="Q8">
        <f>COUNTIF(N:N,"6")</f>
        <v>21</v>
      </c>
      <c r="R8">
        <f t="shared" si="1"/>
        <v>19.083333333333332</v>
      </c>
      <c r="S8" s="18">
        <f t="shared" si="0"/>
        <v>2.0447530864197525E-2</v>
      </c>
      <c r="T8" s="18">
        <f t="shared" si="2"/>
        <v>1.9251812587830996E-2</v>
      </c>
    </row>
    <row r="9" spans="1:20" x14ac:dyDescent="0.25">
      <c r="A9" s="11"/>
      <c r="B9" s="12"/>
      <c r="C9" s="12"/>
      <c r="D9" s="12"/>
      <c r="E9" s="12"/>
      <c r="F9" s="12"/>
      <c r="G9" s="9" t="s">
        <v>929</v>
      </c>
      <c r="H9" s="9" t="s">
        <v>17</v>
      </c>
      <c r="I9" s="9" t="s">
        <v>926</v>
      </c>
      <c r="J9" s="3" t="s">
        <v>1510</v>
      </c>
      <c r="K9" s="13" t="s">
        <v>930</v>
      </c>
      <c r="L9" s="14" t="s">
        <v>931</v>
      </c>
      <c r="M9" s="18">
        <f t="shared" si="3"/>
        <v>1.7986111111111092E-2</v>
      </c>
      <c r="N9">
        <f t="shared" si="4"/>
        <v>10</v>
      </c>
      <c r="P9">
        <v>7</v>
      </c>
      <c r="Q9">
        <f>COUNTIF(N:N,"7")</f>
        <v>39</v>
      </c>
      <c r="R9">
        <f t="shared" si="1"/>
        <v>19.083333333333332</v>
      </c>
      <c r="S9" s="18">
        <f t="shared" si="0"/>
        <v>2.0040657644824308E-2</v>
      </c>
      <c r="T9" s="18">
        <f t="shared" si="2"/>
        <v>1.9251812587830996E-2</v>
      </c>
    </row>
    <row r="10" spans="1:20" x14ac:dyDescent="0.25">
      <c r="A10" s="11"/>
      <c r="B10" s="12"/>
      <c r="C10" s="12"/>
      <c r="D10" s="12"/>
      <c r="E10" s="12"/>
      <c r="F10" s="12"/>
      <c r="G10" s="9" t="s">
        <v>932</v>
      </c>
      <c r="H10" s="9" t="s">
        <v>17</v>
      </c>
      <c r="I10" s="9" t="s">
        <v>926</v>
      </c>
      <c r="J10" s="3" t="s">
        <v>1510</v>
      </c>
      <c r="K10" s="13" t="s">
        <v>933</v>
      </c>
      <c r="L10" s="14" t="s">
        <v>934</v>
      </c>
      <c r="M10" s="18">
        <f t="shared" si="3"/>
        <v>2.4189814814814858E-2</v>
      </c>
      <c r="N10">
        <f t="shared" si="4"/>
        <v>12</v>
      </c>
      <c r="P10">
        <v>8</v>
      </c>
      <c r="Q10">
        <f>COUNTIF(N:N,"8")</f>
        <v>39</v>
      </c>
      <c r="R10">
        <f t="shared" si="1"/>
        <v>19.083333333333332</v>
      </c>
      <c r="S10" s="18">
        <f t="shared" si="0"/>
        <v>2.3360933048433032E-2</v>
      </c>
      <c r="T10" s="18">
        <f t="shared" si="2"/>
        <v>1.9251812587830996E-2</v>
      </c>
    </row>
    <row r="11" spans="1:20" x14ac:dyDescent="0.25">
      <c r="A11" s="11"/>
      <c r="B11" s="12"/>
      <c r="C11" s="12"/>
      <c r="D11" s="12"/>
      <c r="E11" s="12"/>
      <c r="F11" s="12"/>
      <c r="G11" s="9" t="s">
        <v>935</v>
      </c>
      <c r="H11" s="9" t="s">
        <v>17</v>
      </c>
      <c r="I11" s="9" t="s">
        <v>926</v>
      </c>
      <c r="J11" s="3" t="s">
        <v>1510</v>
      </c>
      <c r="K11" s="13" t="s">
        <v>936</v>
      </c>
      <c r="L11" s="14" t="s">
        <v>937</v>
      </c>
      <c r="M11" s="18">
        <f t="shared" si="3"/>
        <v>1.3692129629629624E-2</v>
      </c>
      <c r="N11">
        <f t="shared" si="4"/>
        <v>15</v>
      </c>
      <c r="P11">
        <v>9</v>
      </c>
      <c r="Q11">
        <f>COUNTIF(N:N,"9")</f>
        <v>35</v>
      </c>
      <c r="R11">
        <f t="shared" si="1"/>
        <v>19.083333333333332</v>
      </c>
      <c r="S11" s="18">
        <f t="shared" si="0"/>
        <v>2.1790674603174607E-2</v>
      </c>
      <c r="T11" s="18">
        <f t="shared" si="2"/>
        <v>1.9251812587830996E-2</v>
      </c>
    </row>
    <row r="12" spans="1:20" x14ac:dyDescent="0.25">
      <c r="A12" s="11"/>
      <c r="B12" s="12"/>
      <c r="C12" s="12"/>
      <c r="D12" s="12"/>
      <c r="E12" s="12"/>
      <c r="F12" s="12"/>
      <c r="G12" s="9" t="s">
        <v>1255</v>
      </c>
      <c r="H12" s="9" t="s">
        <v>17</v>
      </c>
      <c r="I12" s="9" t="s">
        <v>1256</v>
      </c>
      <c r="J12" s="3" t="s">
        <v>1510</v>
      </c>
      <c r="K12" s="13" t="s">
        <v>1257</v>
      </c>
      <c r="L12" s="14" t="s">
        <v>1258</v>
      </c>
      <c r="M12" s="18">
        <f t="shared" si="3"/>
        <v>2.9537037037037028E-2</v>
      </c>
      <c r="N12">
        <f t="shared" si="4"/>
        <v>7</v>
      </c>
      <c r="P12">
        <v>10</v>
      </c>
      <c r="Q12">
        <f>COUNTIF(N:N,"10")</f>
        <v>37</v>
      </c>
      <c r="R12">
        <f t="shared" si="1"/>
        <v>19.083333333333332</v>
      </c>
      <c r="S12" s="18">
        <f t="shared" si="0"/>
        <v>2.2596971971971965E-2</v>
      </c>
      <c r="T12" s="18">
        <f t="shared" si="2"/>
        <v>1.9251812587830996E-2</v>
      </c>
    </row>
    <row r="13" spans="1:20" x14ac:dyDescent="0.25">
      <c r="A13" s="11"/>
      <c r="B13" s="12"/>
      <c r="C13" s="12"/>
      <c r="D13" s="12"/>
      <c r="E13" s="12"/>
      <c r="F13" s="12"/>
      <c r="G13" s="9" t="s">
        <v>1259</v>
      </c>
      <c r="H13" s="9" t="s">
        <v>17</v>
      </c>
      <c r="I13" s="9" t="s">
        <v>1256</v>
      </c>
      <c r="J13" s="3" t="s">
        <v>1510</v>
      </c>
      <c r="K13" s="13" t="s">
        <v>1260</v>
      </c>
      <c r="L13" s="14" t="s">
        <v>1261</v>
      </c>
      <c r="M13" s="18">
        <f t="shared" si="3"/>
        <v>3.1724537037037093E-2</v>
      </c>
      <c r="N13">
        <f t="shared" si="4"/>
        <v>9</v>
      </c>
      <c r="P13">
        <v>11</v>
      </c>
      <c r="Q13">
        <f>COUNTIF(N:N,"11")</f>
        <v>35</v>
      </c>
      <c r="R13">
        <f t="shared" si="1"/>
        <v>19.083333333333332</v>
      </c>
      <c r="S13" s="18">
        <f t="shared" si="0"/>
        <v>2.6688822751322755E-2</v>
      </c>
      <c r="T13" s="18">
        <f t="shared" si="2"/>
        <v>1.9251812587830996E-2</v>
      </c>
    </row>
    <row r="14" spans="1:20" x14ac:dyDescent="0.25">
      <c r="A14" s="11"/>
      <c r="B14" s="12"/>
      <c r="C14" s="12"/>
      <c r="D14" s="12"/>
      <c r="E14" s="12"/>
      <c r="F14" s="12"/>
      <c r="G14" s="9" t="s">
        <v>1262</v>
      </c>
      <c r="H14" s="9" t="s">
        <v>17</v>
      </c>
      <c r="I14" s="9" t="s">
        <v>1256</v>
      </c>
      <c r="J14" s="3" t="s">
        <v>1510</v>
      </c>
      <c r="K14" s="13" t="s">
        <v>1263</v>
      </c>
      <c r="L14" s="14" t="s">
        <v>1264</v>
      </c>
      <c r="M14" s="18">
        <f t="shared" si="3"/>
        <v>1.7928240740740731E-2</v>
      </c>
      <c r="N14">
        <f t="shared" si="4"/>
        <v>16</v>
      </c>
      <c r="P14">
        <v>12</v>
      </c>
      <c r="Q14">
        <f>COUNTIF(N:N,"12")</f>
        <v>44</v>
      </c>
      <c r="R14">
        <f t="shared" si="1"/>
        <v>19.083333333333332</v>
      </c>
      <c r="S14" s="18">
        <f t="shared" si="0"/>
        <v>2.1741898148148149E-2</v>
      </c>
      <c r="T14" s="18">
        <f t="shared" si="2"/>
        <v>1.9251812587830996E-2</v>
      </c>
    </row>
    <row r="15" spans="1:20" x14ac:dyDescent="0.25">
      <c r="A15" s="11"/>
      <c r="B15" s="12"/>
      <c r="C15" s="9" t="s">
        <v>326</v>
      </c>
      <c r="D15" s="9" t="s">
        <v>327</v>
      </c>
      <c r="E15" s="9" t="s">
        <v>327</v>
      </c>
      <c r="F15" s="9" t="s">
        <v>15</v>
      </c>
      <c r="G15" s="10" t="s">
        <v>12</v>
      </c>
      <c r="H15" s="5"/>
      <c r="I15" s="5"/>
      <c r="J15" s="6"/>
      <c r="K15" s="7"/>
      <c r="L15" s="8"/>
      <c r="P15">
        <v>13</v>
      </c>
      <c r="Q15">
        <f>COUNTIF(N:N,"13")</f>
        <v>26</v>
      </c>
      <c r="R15">
        <f t="shared" si="1"/>
        <v>19.083333333333332</v>
      </c>
      <c r="S15" s="18">
        <f t="shared" si="0"/>
        <v>2.2935363247863237E-2</v>
      </c>
      <c r="T15" s="18">
        <f t="shared" si="2"/>
        <v>1.9251812587830996E-2</v>
      </c>
    </row>
    <row r="16" spans="1:20" x14ac:dyDescent="0.25">
      <c r="A16" s="11"/>
      <c r="B16" s="12"/>
      <c r="C16" s="12"/>
      <c r="D16" s="12"/>
      <c r="E16" s="12"/>
      <c r="F16" s="12"/>
      <c r="G16" s="9" t="s">
        <v>610</v>
      </c>
      <c r="H16" s="9" t="s">
        <v>387</v>
      </c>
      <c r="I16" s="9" t="s">
        <v>375</v>
      </c>
      <c r="J16" s="3" t="s">
        <v>1510</v>
      </c>
      <c r="K16" s="13" t="s">
        <v>611</v>
      </c>
      <c r="L16" s="14" t="s">
        <v>612</v>
      </c>
      <c r="M16" s="18">
        <f t="shared" si="3"/>
        <v>2.8738425925925848E-2</v>
      </c>
      <c r="N16">
        <f t="shared" si="4"/>
        <v>8</v>
      </c>
      <c r="P16">
        <v>14</v>
      </c>
      <c r="Q16">
        <f>COUNTIF(N:N,"14")</f>
        <v>29</v>
      </c>
      <c r="R16">
        <f t="shared" si="1"/>
        <v>19.083333333333332</v>
      </c>
      <c r="S16" s="18">
        <f t="shared" si="0"/>
        <v>2.0874441251596428E-2</v>
      </c>
      <c r="T16" s="18">
        <f t="shared" si="2"/>
        <v>1.9251812587830996E-2</v>
      </c>
    </row>
    <row r="17" spans="1:20" x14ac:dyDescent="0.25">
      <c r="A17" s="11"/>
      <c r="B17" s="12"/>
      <c r="C17" s="12"/>
      <c r="D17" s="12"/>
      <c r="E17" s="12"/>
      <c r="F17" s="12"/>
      <c r="G17" s="9" t="s">
        <v>328</v>
      </c>
      <c r="H17" s="9" t="s">
        <v>17</v>
      </c>
      <c r="I17" s="9" t="s">
        <v>18</v>
      </c>
      <c r="J17" s="3" t="s">
        <v>1510</v>
      </c>
      <c r="K17" s="13" t="s">
        <v>329</v>
      </c>
      <c r="L17" s="14" t="s">
        <v>330</v>
      </c>
      <c r="M17" s="18">
        <f t="shared" si="3"/>
        <v>1.9537037037037019E-2</v>
      </c>
      <c r="N17">
        <f t="shared" si="4"/>
        <v>6</v>
      </c>
      <c r="P17">
        <v>15</v>
      </c>
      <c r="Q17">
        <f>COUNTIF(N:N,"15")</f>
        <v>21</v>
      </c>
      <c r="R17">
        <f t="shared" si="1"/>
        <v>19.083333333333332</v>
      </c>
      <c r="S17" s="18">
        <f t="shared" si="0"/>
        <v>1.8953924162257507E-2</v>
      </c>
      <c r="T17" s="18">
        <f t="shared" si="2"/>
        <v>1.9251812587830996E-2</v>
      </c>
    </row>
    <row r="18" spans="1:20" x14ac:dyDescent="0.25">
      <c r="A18" s="11"/>
      <c r="B18" s="12"/>
      <c r="C18" s="12"/>
      <c r="D18" s="12"/>
      <c r="E18" s="12"/>
      <c r="F18" s="12"/>
      <c r="G18" s="9" t="s">
        <v>613</v>
      </c>
      <c r="H18" s="9" t="s">
        <v>387</v>
      </c>
      <c r="I18" s="9" t="s">
        <v>375</v>
      </c>
      <c r="J18" s="3" t="s">
        <v>1510</v>
      </c>
      <c r="K18" s="13" t="s">
        <v>614</v>
      </c>
      <c r="L18" s="14" t="s">
        <v>615</v>
      </c>
      <c r="M18" s="18">
        <f t="shared" si="3"/>
        <v>1.5868055555555483E-2</v>
      </c>
      <c r="N18">
        <f t="shared" si="4"/>
        <v>12</v>
      </c>
      <c r="P18">
        <v>16</v>
      </c>
      <c r="Q18">
        <f>COUNTIF(N:N,"16")</f>
        <v>19</v>
      </c>
      <c r="R18">
        <f t="shared" si="1"/>
        <v>19.083333333333332</v>
      </c>
      <c r="S18" s="18">
        <f t="shared" si="0"/>
        <v>2.1484527290448328E-2</v>
      </c>
      <c r="T18" s="18">
        <f t="shared" si="2"/>
        <v>1.9251812587830996E-2</v>
      </c>
    </row>
    <row r="19" spans="1:20" x14ac:dyDescent="0.25">
      <c r="A19" s="11"/>
      <c r="B19" s="12"/>
      <c r="C19" s="12"/>
      <c r="D19" s="12"/>
      <c r="E19" s="12"/>
      <c r="F19" s="12"/>
      <c r="G19" s="9" t="s">
        <v>331</v>
      </c>
      <c r="H19" s="9" t="s">
        <v>17</v>
      </c>
      <c r="I19" s="9" t="s">
        <v>18</v>
      </c>
      <c r="J19" s="3" t="s">
        <v>1510</v>
      </c>
      <c r="K19" s="13" t="s">
        <v>332</v>
      </c>
      <c r="L19" s="14" t="s">
        <v>333</v>
      </c>
      <c r="M19" s="18">
        <f t="shared" si="3"/>
        <v>1.9293981481481537E-2</v>
      </c>
      <c r="N19">
        <f t="shared" si="4"/>
        <v>12</v>
      </c>
      <c r="P19">
        <v>17</v>
      </c>
      <c r="Q19">
        <f>COUNTIF(N:N,"17")</f>
        <v>11</v>
      </c>
      <c r="R19">
        <f t="shared" si="1"/>
        <v>19.083333333333332</v>
      </c>
      <c r="S19" s="18">
        <f t="shared" si="0"/>
        <v>2.2229587542087551E-2</v>
      </c>
      <c r="T19" s="18">
        <f t="shared" si="2"/>
        <v>1.9251812587830996E-2</v>
      </c>
    </row>
    <row r="20" spans="1:20" x14ac:dyDescent="0.25">
      <c r="A20" s="11"/>
      <c r="B20" s="12"/>
      <c r="C20" s="12"/>
      <c r="D20" s="12"/>
      <c r="E20" s="12"/>
      <c r="F20" s="12"/>
      <c r="G20" s="9" t="s">
        <v>334</v>
      </c>
      <c r="H20" s="9" t="s">
        <v>17</v>
      </c>
      <c r="I20" s="9" t="s">
        <v>18</v>
      </c>
      <c r="J20" s="3" t="s">
        <v>1510</v>
      </c>
      <c r="K20" s="13" t="s">
        <v>335</v>
      </c>
      <c r="L20" s="14" t="s">
        <v>336</v>
      </c>
      <c r="M20" s="18">
        <f t="shared" si="3"/>
        <v>1.6388888888888786E-2</v>
      </c>
      <c r="N20">
        <f t="shared" si="4"/>
        <v>14</v>
      </c>
      <c r="P20">
        <v>18</v>
      </c>
      <c r="Q20">
        <f>COUNTIF(N:N,"18")</f>
        <v>6</v>
      </c>
      <c r="R20">
        <f t="shared" si="1"/>
        <v>19.083333333333332</v>
      </c>
      <c r="S20" s="18">
        <f t="shared" si="0"/>
        <v>1.8256172839506164E-2</v>
      </c>
      <c r="T20" s="18">
        <f t="shared" si="2"/>
        <v>1.9251812587830996E-2</v>
      </c>
    </row>
    <row r="21" spans="1:20" x14ac:dyDescent="0.25">
      <c r="A21" s="11"/>
      <c r="B21" s="12"/>
      <c r="C21" s="12"/>
      <c r="D21" s="12"/>
      <c r="E21" s="12"/>
      <c r="F21" s="12"/>
      <c r="G21" s="9" t="s">
        <v>938</v>
      </c>
      <c r="H21" s="9" t="s">
        <v>17</v>
      </c>
      <c r="I21" s="9" t="s">
        <v>926</v>
      </c>
      <c r="J21" s="3" t="s">
        <v>1510</v>
      </c>
      <c r="K21" s="13" t="s">
        <v>939</v>
      </c>
      <c r="L21" s="14" t="s">
        <v>940</v>
      </c>
      <c r="M21" s="18">
        <f t="shared" si="3"/>
        <v>1.8206018518518524E-2</v>
      </c>
      <c r="N21">
        <f t="shared" si="4"/>
        <v>5</v>
      </c>
      <c r="P21">
        <v>19</v>
      </c>
      <c r="Q21">
        <f>COUNTIF(N:N,"19")</f>
        <v>4</v>
      </c>
      <c r="R21">
        <f t="shared" si="1"/>
        <v>19.083333333333332</v>
      </c>
      <c r="S21" s="18">
        <f t="shared" si="0"/>
        <v>1.7647569444444428E-2</v>
      </c>
      <c r="T21" s="18">
        <f t="shared" si="2"/>
        <v>1.9251812587830996E-2</v>
      </c>
    </row>
    <row r="22" spans="1:20" x14ac:dyDescent="0.25">
      <c r="A22" s="11"/>
      <c r="B22" s="12"/>
      <c r="C22" s="12"/>
      <c r="D22" s="12"/>
      <c r="E22" s="12"/>
      <c r="F22" s="12"/>
      <c r="G22" s="9" t="s">
        <v>1265</v>
      </c>
      <c r="H22" s="9" t="s">
        <v>17</v>
      </c>
      <c r="I22" s="9" t="s">
        <v>1256</v>
      </c>
      <c r="J22" s="3" t="s">
        <v>1510</v>
      </c>
      <c r="K22" s="13" t="s">
        <v>1266</v>
      </c>
      <c r="L22" s="14" t="s">
        <v>1267</v>
      </c>
      <c r="M22" s="18">
        <f t="shared" si="3"/>
        <v>2.3645833333333338E-2</v>
      </c>
      <c r="N22">
        <f t="shared" si="4"/>
        <v>5</v>
      </c>
      <c r="P22">
        <v>20</v>
      </c>
      <c r="Q22">
        <f>COUNTIF(N:N,"20")</f>
        <v>9</v>
      </c>
      <c r="R22">
        <f t="shared" si="1"/>
        <v>19.083333333333332</v>
      </c>
      <c r="S22" s="18">
        <f t="shared" si="0"/>
        <v>1.8184156378600824E-2</v>
      </c>
      <c r="T22" s="18">
        <f t="shared" si="2"/>
        <v>1.9251812587830996E-2</v>
      </c>
    </row>
    <row r="23" spans="1:20" x14ac:dyDescent="0.25">
      <c r="A23" s="11"/>
      <c r="B23" s="12"/>
      <c r="C23" s="12"/>
      <c r="D23" s="12"/>
      <c r="E23" s="12"/>
      <c r="F23" s="12"/>
      <c r="G23" s="9" t="s">
        <v>1268</v>
      </c>
      <c r="H23" s="9" t="s">
        <v>17</v>
      </c>
      <c r="I23" s="9" t="s">
        <v>1256</v>
      </c>
      <c r="J23" s="3" t="s">
        <v>1510</v>
      </c>
      <c r="K23" s="13" t="s">
        <v>1269</v>
      </c>
      <c r="L23" s="14" t="s">
        <v>1270</v>
      </c>
      <c r="M23" s="18">
        <f t="shared" si="3"/>
        <v>1.6770833333333346E-2</v>
      </c>
      <c r="N23">
        <f t="shared" si="4"/>
        <v>7</v>
      </c>
      <c r="P23">
        <v>21</v>
      </c>
      <c r="Q23">
        <f>COUNTIF(N:N,"21")</f>
        <v>4</v>
      </c>
      <c r="R23">
        <f t="shared" si="1"/>
        <v>19.083333333333332</v>
      </c>
      <c r="S23" s="18">
        <f t="shared" si="0"/>
        <v>1.5807291666666667E-2</v>
      </c>
      <c r="T23" s="18">
        <f t="shared" si="2"/>
        <v>1.9251812587830996E-2</v>
      </c>
    </row>
    <row r="24" spans="1:20" x14ac:dyDescent="0.25">
      <c r="A24" s="11"/>
      <c r="B24" s="12"/>
      <c r="C24" s="12"/>
      <c r="D24" s="12"/>
      <c r="E24" s="12"/>
      <c r="F24" s="12"/>
      <c r="G24" s="9" t="s">
        <v>1271</v>
      </c>
      <c r="H24" s="9" t="s">
        <v>17</v>
      </c>
      <c r="I24" s="9" t="s">
        <v>1256</v>
      </c>
      <c r="J24" s="3" t="s">
        <v>1510</v>
      </c>
      <c r="K24" s="13" t="s">
        <v>1272</v>
      </c>
      <c r="L24" s="14" t="s">
        <v>1273</v>
      </c>
      <c r="M24" s="18">
        <f t="shared" si="3"/>
        <v>2.0717592592592593E-2</v>
      </c>
      <c r="N24">
        <f t="shared" si="4"/>
        <v>10</v>
      </c>
      <c r="P24">
        <v>22</v>
      </c>
      <c r="Q24">
        <f>COUNTIF(N:N,"22")</f>
        <v>6</v>
      </c>
      <c r="R24">
        <f t="shared" si="1"/>
        <v>19.083333333333332</v>
      </c>
      <c r="S24" s="18">
        <f t="shared" si="0"/>
        <v>2.1136188271604944E-2</v>
      </c>
      <c r="T24" s="18">
        <f t="shared" si="2"/>
        <v>1.9251812587830996E-2</v>
      </c>
    </row>
    <row r="25" spans="1:20" x14ac:dyDescent="0.25">
      <c r="A25" s="11"/>
      <c r="B25" s="12"/>
      <c r="C25" s="9" t="s">
        <v>337</v>
      </c>
      <c r="D25" s="9" t="s">
        <v>338</v>
      </c>
      <c r="E25" s="9" t="s">
        <v>338</v>
      </c>
      <c r="F25" s="9" t="s">
        <v>15</v>
      </c>
      <c r="G25" s="10" t="s">
        <v>12</v>
      </c>
      <c r="H25" s="5"/>
      <c r="I25" s="5"/>
      <c r="J25" s="6"/>
      <c r="K25" s="7"/>
      <c r="L25" s="8"/>
      <c r="P25">
        <v>23</v>
      </c>
      <c r="Q25">
        <f>COUNTIF(N:N,"23")</f>
        <v>3</v>
      </c>
      <c r="R25">
        <f t="shared" si="1"/>
        <v>19.083333333333332</v>
      </c>
      <c r="S25" s="18">
        <f t="shared" si="0"/>
        <v>1.4444444444444407E-2</v>
      </c>
      <c r="T25" s="18">
        <f t="shared" si="2"/>
        <v>1.9251812587830996E-2</v>
      </c>
    </row>
    <row r="26" spans="1:20" x14ac:dyDescent="0.25">
      <c r="A26" s="11"/>
      <c r="B26" s="12"/>
      <c r="C26" s="12"/>
      <c r="D26" s="12"/>
      <c r="E26" s="12"/>
      <c r="F26" s="12"/>
      <c r="G26" s="9" t="s">
        <v>339</v>
      </c>
      <c r="H26" s="9" t="s">
        <v>17</v>
      </c>
      <c r="I26" s="9" t="s">
        <v>18</v>
      </c>
      <c r="J26" s="3" t="s">
        <v>1510</v>
      </c>
      <c r="K26" s="13" t="s">
        <v>340</v>
      </c>
      <c r="L26" s="14" t="s">
        <v>341</v>
      </c>
      <c r="M26" s="18">
        <f t="shared" si="3"/>
        <v>3.5555555555555451E-2</v>
      </c>
      <c r="N26">
        <f t="shared" si="4"/>
        <v>12</v>
      </c>
    </row>
    <row r="27" spans="1:20" x14ac:dyDescent="0.25">
      <c r="A27" s="11"/>
      <c r="B27" s="12"/>
      <c r="C27" s="12"/>
      <c r="D27" s="12"/>
      <c r="E27" s="12"/>
      <c r="F27" s="12"/>
      <c r="G27" s="9" t="s">
        <v>625</v>
      </c>
      <c r="H27" s="9" t="s">
        <v>17</v>
      </c>
      <c r="I27" s="9" t="s">
        <v>626</v>
      </c>
      <c r="J27" s="3" t="s">
        <v>1510</v>
      </c>
      <c r="K27" s="13" t="s">
        <v>627</v>
      </c>
      <c r="L27" s="14" t="s">
        <v>628</v>
      </c>
      <c r="M27" s="18">
        <f t="shared" si="3"/>
        <v>1.822916666666663E-2</v>
      </c>
      <c r="N27">
        <f t="shared" si="4"/>
        <v>13</v>
      </c>
    </row>
    <row r="28" spans="1:20" x14ac:dyDescent="0.25">
      <c r="A28" s="11"/>
      <c r="B28" s="12"/>
      <c r="C28" s="12"/>
      <c r="D28" s="12"/>
      <c r="E28" s="12"/>
      <c r="F28" s="12"/>
      <c r="G28" s="9" t="s">
        <v>1274</v>
      </c>
      <c r="H28" s="9" t="s">
        <v>17</v>
      </c>
      <c r="I28" s="9" t="s">
        <v>1256</v>
      </c>
      <c r="J28" s="3" t="s">
        <v>1510</v>
      </c>
      <c r="K28" s="13" t="s">
        <v>1275</v>
      </c>
      <c r="L28" s="14" t="s">
        <v>1276</v>
      </c>
      <c r="M28" s="18">
        <f t="shared" si="3"/>
        <v>2.0370370370370372E-2</v>
      </c>
      <c r="N28">
        <f t="shared" si="4"/>
        <v>13</v>
      </c>
      <c r="P28">
        <v>422</v>
      </c>
      <c r="Q28" s="13" t="s">
        <v>264</v>
      </c>
      <c r="R28" s="17" t="s">
        <v>265</v>
      </c>
      <c r="S28" s="18">
        <f t="shared" ref="S28:S29" si="5">R28-Q28</f>
        <v>1.233796296296296E-2</v>
      </c>
      <c r="T28">
        <v>0</v>
      </c>
    </row>
    <row r="29" spans="1:20" x14ac:dyDescent="0.25">
      <c r="A29" s="11"/>
      <c r="B29" s="12"/>
      <c r="C29" s="9" t="s">
        <v>413</v>
      </c>
      <c r="D29" s="9" t="s">
        <v>414</v>
      </c>
      <c r="E29" s="9" t="s">
        <v>414</v>
      </c>
      <c r="F29" s="9" t="s">
        <v>15</v>
      </c>
      <c r="G29" s="9" t="s">
        <v>941</v>
      </c>
      <c r="H29" s="9" t="s">
        <v>387</v>
      </c>
      <c r="I29" s="9" t="s">
        <v>926</v>
      </c>
      <c r="J29" s="3" t="s">
        <v>1510</v>
      </c>
      <c r="K29" s="13" t="s">
        <v>942</v>
      </c>
      <c r="L29" s="14" t="s">
        <v>943</v>
      </c>
      <c r="M29" s="18">
        <f t="shared" si="3"/>
        <v>2.4236111111111125E-2</v>
      </c>
      <c r="N29">
        <f t="shared" si="4"/>
        <v>14</v>
      </c>
      <c r="P29">
        <v>439</v>
      </c>
      <c r="Q29" s="13" t="s">
        <v>270</v>
      </c>
      <c r="R29" s="14" t="s">
        <v>271</v>
      </c>
      <c r="S29" s="18">
        <f t="shared" si="5"/>
        <v>1.3229166666666674E-2</v>
      </c>
      <c r="T29">
        <v>0</v>
      </c>
    </row>
    <row r="30" spans="1:20" x14ac:dyDescent="0.25">
      <c r="A30" s="11"/>
      <c r="B30" s="12"/>
      <c r="C30" s="9" t="s">
        <v>43</v>
      </c>
      <c r="D30" s="9" t="s">
        <v>44</v>
      </c>
      <c r="E30" s="9" t="s">
        <v>44</v>
      </c>
      <c r="F30" s="9" t="s">
        <v>15</v>
      </c>
      <c r="G30" s="9" t="s">
        <v>616</v>
      </c>
      <c r="H30" s="9" t="s">
        <v>17</v>
      </c>
      <c r="I30" s="9" t="s">
        <v>375</v>
      </c>
      <c r="J30" s="3" t="s">
        <v>1510</v>
      </c>
      <c r="K30" s="13" t="s">
        <v>617</v>
      </c>
      <c r="L30" s="14" t="s">
        <v>618</v>
      </c>
      <c r="M30" s="18">
        <f t="shared" si="3"/>
        <v>3.3935185185185179E-2</v>
      </c>
      <c r="N30">
        <f t="shared" si="4"/>
        <v>8</v>
      </c>
    </row>
    <row r="31" spans="1:20" x14ac:dyDescent="0.25">
      <c r="A31" s="11"/>
      <c r="B31" s="12"/>
      <c r="C31" s="9" t="s">
        <v>190</v>
      </c>
      <c r="D31" s="9" t="s">
        <v>191</v>
      </c>
      <c r="E31" s="9" t="s">
        <v>191</v>
      </c>
      <c r="F31" s="9" t="s">
        <v>15</v>
      </c>
      <c r="G31" s="10" t="s">
        <v>12</v>
      </c>
      <c r="H31" s="5"/>
      <c r="I31" s="5"/>
      <c r="J31" s="6"/>
      <c r="K31" s="7"/>
      <c r="L31" s="8"/>
    </row>
    <row r="32" spans="1:20" x14ac:dyDescent="0.25">
      <c r="A32" s="11"/>
      <c r="B32" s="12"/>
      <c r="C32" s="12"/>
      <c r="D32" s="12"/>
      <c r="E32" s="12"/>
      <c r="F32" s="12"/>
      <c r="G32" s="9" t="s">
        <v>619</v>
      </c>
      <c r="H32" s="9" t="s">
        <v>17</v>
      </c>
      <c r="I32" s="9" t="s">
        <v>375</v>
      </c>
      <c r="J32" s="3" t="s">
        <v>1510</v>
      </c>
      <c r="K32" s="13" t="s">
        <v>620</v>
      </c>
      <c r="L32" s="14" t="s">
        <v>621</v>
      </c>
      <c r="M32" s="18">
        <f t="shared" si="3"/>
        <v>2.9131944444444446E-2</v>
      </c>
      <c r="N32">
        <f t="shared" si="4"/>
        <v>9</v>
      </c>
      <c r="P32">
        <v>288</v>
      </c>
      <c r="Q32" s="13" t="s">
        <v>537</v>
      </c>
      <c r="R32" s="17" t="s">
        <v>1518</v>
      </c>
      <c r="S32" s="18">
        <f t="shared" ref="S32:S34" si="6">R32-Q32</f>
        <v>1.7812499999999898E-2</v>
      </c>
      <c r="T32">
        <f t="shared" ref="T32:T34" si="7">HOUR(Q32)</f>
        <v>23</v>
      </c>
    </row>
    <row r="33" spans="1:20" x14ac:dyDescent="0.25">
      <c r="A33" s="11"/>
      <c r="B33" s="12"/>
      <c r="C33" s="12"/>
      <c r="D33" s="12"/>
      <c r="E33" s="12"/>
      <c r="F33" s="12"/>
      <c r="G33" s="9" t="s">
        <v>342</v>
      </c>
      <c r="H33" s="9" t="s">
        <v>17</v>
      </c>
      <c r="I33" s="9" t="s">
        <v>18</v>
      </c>
      <c r="J33" s="3" t="s">
        <v>1510</v>
      </c>
      <c r="K33" s="13" t="s">
        <v>343</v>
      </c>
      <c r="L33" s="14" t="s">
        <v>344</v>
      </c>
      <c r="M33" s="18">
        <f t="shared" si="3"/>
        <v>9.4849537037037079E-2</v>
      </c>
      <c r="N33">
        <f t="shared" si="4"/>
        <v>11</v>
      </c>
      <c r="P33">
        <v>67</v>
      </c>
      <c r="Q33" s="13" t="s">
        <v>30</v>
      </c>
      <c r="R33" s="14" t="s">
        <v>31</v>
      </c>
      <c r="S33" s="18">
        <f t="shared" si="6"/>
        <v>1.2916666666666576E-2</v>
      </c>
      <c r="T33">
        <f t="shared" si="7"/>
        <v>23</v>
      </c>
    </row>
    <row r="34" spans="1:20" x14ac:dyDescent="0.25">
      <c r="A34" s="11"/>
      <c r="B34" s="12"/>
      <c r="C34" s="12"/>
      <c r="D34" s="12"/>
      <c r="E34" s="12"/>
      <c r="F34" s="12"/>
      <c r="G34" s="9" t="s">
        <v>944</v>
      </c>
      <c r="H34" s="9" t="s">
        <v>17</v>
      </c>
      <c r="I34" s="9" t="s">
        <v>926</v>
      </c>
      <c r="J34" s="3" t="s">
        <v>1510</v>
      </c>
      <c r="K34" s="13" t="s">
        <v>945</v>
      </c>
      <c r="L34" s="14" t="s">
        <v>946</v>
      </c>
      <c r="M34" s="18">
        <f t="shared" si="3"/>
        <v>3.5486111111111107E-2</v>
      </c>
      <c r="N34">
        <f t="shared" si="4"/>
        <v>16</v>
      </c>
      <c r="P34">
        <v>69</v>
      </c>
      <c r="Q34" s="13" t="s">
        <v>646</v>
      </c>
      <c r="R34" s="14" t="s">
        <v>647</v>
      </c>
      <c r="S34" s="18">
        <f t="shared" si="6"/>
        <v>1.260416666666675E-2</v>
      </c>
      <c r="T34">
        <f t="shared" si="7"/>
        <v>23</v>
      </c>
    </row>
    <row r="35" spans="1:20" x14ac:dyDescent="0.25">
      <c r="A35" s="11"/>
      <c r="B35" s="12"/>
      <c r="C35" s="12"/>
      <c r="D35" s="12"/>
      <c r="E35" s="12"/>
      <c r="F35" s="12"/>
      <c r="G35" s="9" t="s">
        <v>1277</v>
      </c>
      <c r="H35" s="9" t="s">
        <v>17</v>
      </c>
      <c r="I35" s="9" t="s">
        <v>1256</v>
      </c>
      <c r="J35" s="3" t="s">
        <v>1510</v>
      </c>
      <c r="K35" s="13" t="s">
        <v>1278</v>
      </c>
      <c r="L35" s="14" t="s">
        <v>1279</v>
      </c>
      <c r="M35" s="18">
        <f t="shared" si="3"/>
        <v>3.8946759259259278E-2</v>
      </c>
      <c r="N35">
        <f t="shared" si="4"/>
        <v>10</v>
      </c>
    </row>
    <row r="36" spans="1:20" x14ac:dyDescent="0.25">
      <c r="A36" s="11"/>
      <c r="B36" s="12"/>
      <c r="C36" s="12"/>
      <c r="D36" s="12"/>
      <c r="E36" s="12"/>
      <c r="F36" s="12"/>
      <c r="G36" s="9" t="s">
        <v>1280</v>
      </c>
      <c r="H36" s="9" t="s">
        <v>17</v>
      </c>
      <c r="I36" s="9" t="s">
        <v>1256</v>
      </c>
      <c r="J36" s="3" t="s">
        <v>1510</v>
      </c>
      <c r="K36" s="13" t="s">
        <v>1281</v>
      </c>
      <c r="L36" s="14" t="s">
        <v>1282</v>
      </c>
      <c r="M36" s="18">
        <f t="shared" si="3"/>
        <v>2.9131944444444446E-2</v>
      </c>
      <c r="N36">
        <f t="shared" si="4"/>
        <v>13</v>
      </c>
    </row>
    <row r="37" spans="1:20" x14ac:dyDescent="0.25">
      <c r="A37" s="3" t="s">
        <v>10</v>
      </c>
      <c r="B37" s="9" t="s">
        <v>11</v>
      </c>
      <c r="C37" s="10" t="s">
        <v>12</v>
      </c>
      <c r="D37" s="5"/>
      <c r="E37" s="5"/>
      <c r="F37" s="5"/>
      <c r="G37" s="5"/>
      <c r="H37" s="5"/>
      <c r="I37" s="5"/>
      <c r="J37" s="6"/>
      <c r="K37" s="7"/>
      <c r="L37" s="8"/>
    </row>
    <row r="38" spans="1:20" x14ac:dyDescent="0.25">
      <c r="A38" s="11"/>
      <c r="B38" s="12"/>
      <c r="C38" s="9" t="s">
        <v>433</v>
      </c>
      <c r="D38" s="9" t="s">
        <v>434</v>
      </c>
      <c r="E38" s="9" t="s">
        <v>629</v>
      </c>
      <c r="F38" s="9" t="s">
        <v>15</v>
      </c>
      <c r="G38" s="9" t="s">
        <v>630</v>
      </c>
      <c r="H38" s="9" t="s">
        <v>17</v>
      </c>
      <c r="I38" s="9" t="s">
        <v>626</v>
      </c>
      <c r="J38" s="3" t="s">
        <v>1510</v>
      </c>
      <c r="K38" s="13" t="s">
        <v>631</v>
      </c>
      <c r="L38" s="14" t="s">
        <v>632</v>
      </c>
      <c r="M38" s="18">
        <f t="shared" si="3"/>
        <v>4.2129629629629628E-2</v>
      </c>
      <c r="N38">
        <f t="shared" si="4"/>
        <v>6</v>
      </c>
    </row>
    <row r="39" spans="1:20" x14ac:dyDescent="0.25">
      <c r="A39" s="11"/>
      <c r="B39" s="12"/>
      <c r="C39" s="9" t="s">
        <v>13</v>
      </c>
      <c r="D39" s="9" t="s">
        <v>14</v>
      </c>
      <c r="E39" s="9" t="s">
        <v>14</v>
      </c>
      <c r="F39" s="9" t="s">
        <v>15</v>
      </c>
      <c r="G39" s="10" t="s">
        <v>12</v>
      </c>
      <c r="H39" s="5"/>
      <c r="I39" s="5"/>
      <c r="J39" s="6"/>
      <c r="K39" s="7"/>
      <c r="L39" s="8"/>
    </row>
    <row r="40" spans="1:20" x14ac:dyDescent="0.25">
      <c r="A40" s="11"/>
      <c r="B40" s="12"/>
      <c r="C40" s="12"/>
      <c r="D40" s="12"/>
      <c r="E40" s="12"/>
      <c r="F40" s="12"/>
      <c r="G40" s="9" t="s">
        <v>374</v>
      </c>
      <c r="H40" s="9" t="s">
        <v>17</v>
      </c>
      <c r="I40" s="9" t="s">
        <v>375</v>
      </c>
      <c r="J40" s="3" t="s">
        <v>1510</v>
      </c>
      <c r="K40" s="13" t="s">
        <v>376</v>
      </c>
      <c r="L40" s="14" t="s">
        <v>377</v>
      </c>
      <c r="M40" s="18">
        <f t="shared" si="3"/>
        <v>2.3506944444444455E-2</v>
      </c>
      <c r="N40">
        <f t="shared" si="4"/>
        <v>8</v>
      </c>
    </row>
    <row r="41" spans="1:20" x14ac:dyDescent="0.25">
      <c r="A41" s="11"/>
      <c r="B41" s="12"/>
      <c r="C41" s="12"/>
      <c r="D41" s="12"/>
      <c r="E41" s="12"/>
      <c r="F41" s="12"/>
      <c r="G41" s="9" t="s">
        <v>16</v>
      </c>
      <c r="H41" s="9" t="s">
        <v>17</v>
      </c>
      <c r="I41" s="9" t="s">
        <v>18</v>
      </c>
      <c r="J41" s="3" t="s">
        <v>1510</v>
      </c>
      <c r="K41" s="13" t="s">
        <v>19</v>
      </c>
      <c r="L41" s="14" t="s">
        <v>20</v>
      </c>
      <c r="M41" s="18">
        <f t="shared" si="3"/>
        <v>2.0231481481481461E-2</v>
      </c>
      <c r="N41">
        <f t="shared" si="4"/>
        <v>7</v>
      </c>
    </row>
    <row r="42" spans="1:20" x14ac:dyDescent="0.25">
      <c r="A42" s="11"/>
      <c r="B42" s="12"/>
      <c r="C42" s="12"/>
      <c r="D42" s="12"/>
      <c r="E42" s="12"/>
      <c r="F42" s="12"/>
      <c r="G42" s="9" t="s">
        <v>378</v>
      </c>
      <c r="H42" s="9" t="s">
        <v>17</v>
      </c>
      <c r="I42" s="9" t="s">
        <v>375</v>
      </c>
      <c r="J42" s="3" t="s">
        <v>1510</v>
      </c>
      <c r="K42" s="13" t="s">
        <v>379</v>
      </c>
      <c r="L42" s="14" t="s">
        <v>380</v>
      </c>
      <c r="M42" s="18">
        <f t="shared" si="3"/>
        <v>1.6053240740740771E-2</v>
      </c>
      <c r="N42">
        <f t="shared" si="4"/>
        <v>12</v>
      </c>
    </row>
    <row r="43" spans="1:20" x14ac:dyDescent="0.25">
      <c r="A43" s="11"/>
      <c r="B43" s="12"/>
      <c r="C43" s="12"/>
      <c r="D43" s="12"/>
      <c r="E43" s="12"/>
      <c r="F43" s="12"/>
      <c r="G43" s="9" t="s">
        <v>381</v>
      </c>
      <c r="H43" s="9" t="s">
        <v>17</v>
      </c>
      <c r="I43" s="9" t="s">
        <v>375</v>
      </c>
      <c r="J43" s="3" t="s">
        <v>1510</v>
      </c>
      <c r="K43" s="13" t="s">
        <v>382</v>
      </c>
      <c r="L43" s="14" t="s">
        <v>383</v>
      </c>
      <c r="M43" s="18">
        <f t="shared" si="3"/>
        <v>3.067129629629628E-2</v>
      </c>
      <c r="N43">
        <f t="shared" si="4"/>
        <v>15</v>
      </c>
    </row>
    <row r="44" spans="1:20" x14ac:dyDescent="0.25">
      <c r="A44" s="11"/>
      <c r="B44" s="12"/>
      <c r="C44" s="12"/>
      <c r="D44" s="12"/>
      <c r="E44" s="12"/>
      <c r="F44" s="12"/>
      <c r="G44" s="9" t="s">
        <v>21</v>
      </c>
      <c r="H44" s="9" t="s">
        <v>17</v>
      </c>
      <c r="I44" s="9" t="s">
        <v>18</v>
      </c>
      <c r="J44" s="3" t="s">
        <v>1510</v>
      </c>
      <c r="K44" s="13" t="s">
        <v>22</v>
      </c>
      <c r="L44" s="14" t="s">
        <v>23</v>
      </c>
      <c r="M44" s="18">
        <f t="shared" si="3"/>
        <v>2.9062499999999991E-2</v>
      </c>
      <c r="N44">
        <f t="shared" si="4"/>
        <v>10</v>
      </c>
    </row>
    <row r="45" spans="1:20" x14ac:dyDescent="0.25">
      <c r="A45" s="11"/>
      <c r="B45" s="12"/>
      <c r="C45" s="12"/>
      <c r="D45" s="12"/>
      <c r="E45" s="12"/>
      <c r="F45" s="12"/>
      <c r="G45" s="9" t="s">
        <v>24</v>
      </c>
      <c r="H45" s="9" t="s">
        <v>17</v>
      </c>
      <c r="I45" s="9" t="s">
        <v>18</v>
      </c>
      <c r="J45" s="3" t="s">
        <v>1510</v>
      </c>
      <c r="K45" s="13" t="s">
        <v>25</v>
      </c>
      <c r="L45" s="14" t="s">
        <v>26</v>
      </c>
      <c r="M45" s="18">
        <f t="shared" si="3"/>
        <v>2.1701388888888951E-2</v>
      </c>
      <c r="N45">
        <f t="shared" si="4"/>
        <v>14</v>
      </c>
    </row>
    <row r="46" spans="1:20" x14ac:dyDescent="0.25">
      <c r="A46" s="11"/>
      <c r="B46" s="12"/>
      <c r="C46" s="12"/>
      <c r="D46" s="12"/>
      <c r="E46" s="12"/>
      <c r="F46" s="12"/>
      <c r="G46" s="9" t="s">
        <v>633</v>
      </c>
      <c r="H46" s="9" t="s">
        <v>17</v>
      </c>
      <c r="I46" s="9" t="s">
        <v>626</v>
      </c>
      <c r="J46" s="3" t="s">
        <v>1510</v>
      </c>
      <c r="K46" s="13" t="s">
        <v>634</v>
      </c>
      <c r="L46" s="14" t="s">
        <v>635</v>
      </c>
      <c r="M46" s="18">
        <f t="shared" si="3"/>
        <v>2.4710648148148273E-2</v>
      </c>
      <c r="N46">
        <f t="shared" si="4"/>
        <v>14</v>
      </c>
    </row>
    <row r="47" spans="1:20" x14ac:dyDescent="0.25">
      <c r="A47" s="11"/>
      <c r="B47" s="12"/>
      <c r="C47" s="12"/>
      <c r="D47" s="12"/>
      <c r="E47" s="12"/>
      <c r="F47" s="12"/>
      <c r="G47" s="9" t="s">
        <v>947</v>
      </c>
      <c r="H47" s="9" t="s">
        <v>74</v>
      </c>
      <c r="I47" s="9" t="s">
        <v>926</v>
      </c>
      <c r="J47" s="3" t="s">
        <v>1510</v>
      </c>
      <c r="K47" s="13" t="s">
        <v>948</v>
      </c>
      <c r="L47" s="14" t="s">
        <v>949</v>
      </c>
      <c r="M47" s="18">
        <f t="shared" si="3"/>
        <v>1.6412037037037031E-2</v>
      </c>
      <c r="N47">
        <f t="shared" si="4"/>
        <v>8</v>
      </c>
    </row>
    <row r="48" spans="1:20" x14ac:dyDescent="0.25">
      <c r="A48" s="11"/>
      <c r="B48" s="12"/>
      <c r="C48" s="12"/>
      <c r="D48" s="12"/>
      <c r="E48" s="12"/>
      <c r="F48" s="12"/>
      <c r="G48" s="9" t="s">
        <v>950</v>
      </c>
      <c r="H48" s="9" t="s">
        <v>74</v>
      </c>
      <c r="I48" s="9" t="s">
        <v>926</v>
      </c>
      <c r="J48" s="3" t="s">
        <v>1510</v>
      </c>
      <c r="K48" s="13" t="s">
        <v>951</v>
      </c>
      <c r="L48" s="14" t="s">
        <v>952</v>
      </c>
      <c r="M48" s="18">
        <f t="shared" si="3"/>
        <v>3.0543981481481519E-2</v>
      </c>
      <c r="N48">
        <f t="shared" si="4"/>
        <v>10</v>
      </c>
    </row>
    <row r="49" spans="1:14" x14ac:dyDescent="0.25">
      <c r="A49" s="11"/>
      <c r="B49" s="12"/>
      <c r="C49" s="12"/>
      <c r="D49" s="12"/>
      <c r="E49" s="12"/>
      <c r="F49" s="12"/>
      <c r="G49" s="9" t="s">
        <v>953</v>
      </c>
      <c r="H49" s="9" t="s">
        <v>17</v>
      </c>
      <c r="I49" s="9" t="s">
        <v>926</v>
      </c>
      <c r="J49" s="3" t="s">
        <v>1510</v>
      </c>
      <c r="K49" s="13" t="s">
        <v>954</v>
      </c>
      <c r="L49" s="14" t="s">
        <v>955</v>
      </c>
      <c r="M49" s="18">
        <f t="shared" si="3"/>
        <v>3.305555555555556E-2</v>
      </c>
      <c r="N49">
        <f t="shared" si="4"/>
        <v>11</v>
      </c>
    </row>
    <row r="50" spans="1:14" x14ac:dyDescent="0.25">
      <c r="A50" s="11"/>
      <c r="B50" s="12"/>
      <c r="C50" s="12"/>
      <c r="D50" s="12"/>
      <c r="E50" s="12"/>
      <c r="F50" s="12"/>
      <c r="G50" s="9" t="s">
        <v>956</v>
      </c>
      <c r="H50" s="9" t="s">
        <v>17</v>
      </c>
      <c r="I50" s="9" t="s">
        <v>926</v>
      </c>
      <c r="J50" s="3" t="s">
        <v>1510</v>
      </c>
      <c r="K50" s="13" t="s">
        <v>957</v>
      </c>
      <c r="L50" s="14" t="s">
        <v>958</v>
      </c>
      <c r="M50" s="18">
        <f t="shared" si="3"/>
        <v>2.0462962962962905E-2</v>
      </c>
      <c r="N50">
        <f t="shared" si="4"/>
        <v>14</v>
      </c>
    </row>
    <row r="51" spans="1:14" x14ac:dyDescent="0.25">
      <c r="A51" s="11"/>
      <c r="B51" s="12"/>
      <c r="C51" s="12"/>
      <c r="D51" s="12"/>
      <c r="E51" s="12"/>
      <c r="F51" s="12"/>
      <c r="G51" s="9" t="s">
        <v>1283</v>
      </c>
      <c r="H51" s="9" t="s">
        <v>17</v>
      </c>
      <c r="I51" s="9" t="s">
        <v>1256</v>
      </c>
      <c r="J51" s="3" t="s">
        <v>1510</v>
      </c>
      <c r="K51" s="13" t="s">
        <v>1284</v>
      </c>
      <c r="L51" s="14" t="s">
        <v>1285</v>
      </c>
      <c r="M51" s="18">
        <f t="shared" si="3"/>
        <v>1.5555555555555545E-2</v>
      </c>
      <c r="N51">
        <f t="shared" si="4"/>
        <v>8</v>
      </c>
    </row>
    <row r="52" spans="1:14" x14ac:dyDescent="0.25">
      <c r="A52" s="11"/>
      <c r="B52" s="12"/>
      <c r="C52" s="9" t="s">
        <v>384</v>
      </c>
      <c r="D52" s="9" t="s">
        <v>385</v>
      </c>
      <c r="E52" s="9" t="s">
        <v>385</v>
      </c>
      <c r="F52" s="9" t="s">
        <v>15</v>
      </c>
      <c r="G52" s="10" t="s">
        <v>12</v>
      </c>
      <c r="H52" s="5"/>
      <c r="I52" s="5"/>
      <c r="J52" s="6"/>
      <c r="K52" s="7"/>
      <c r="L52" s="8"/>
    </row>
    <row r="53" spans="1:14" x14ac:dyDescent="0.25">
      <c r="A53" s="11"/>
      <c r="B53" s="12"/>
      <c r="C53" s="12"/>
      <c r="D53" s="12"/>
      <c r="E53" s="12"/>
      <c r="F53" s="12"/>
      <c r="G53" s="9" t="s">
        <v>386</v>
      </c>
      <c r="H53" s="9" t="s">
        <v>387</v>
      </c>
      <c r="I53" s="9" t="s">
        <v>375</v>
      </c>
      <c r="J53" s="3" t="s">
        <v>1510</v>
      </c>
      <c r="K53" s="13" t="s">
        <v>388</v>
      </c>
      <c r="L53" s="14" t="s">
        <v>389</v>
      </c>
      <c r="M53" s="18">
        <f t="shared" si="3"/>
        <v>2.0833333333333315E-2</v>
      </c>
      <c r="N53">
        <f t="shared" si="4"/>
        <v>9</v>
      </c>
    </row>
    <row r="54" spans="1:14" x14ac:dyDescent="0.25">
      <c r="A54" s="11"/>
      <c r="B54" s="12"/>
      <c r="C54" s="12"/>
      <c r="D54" s="12"/>
      <c r="E54" s="12"/>
      <c r="F54" s="12"/>
      <c r="G54" s="9" t="s">
        <v>390</v>
      </c>
      <c r="H54" s="9" t="s">
        <v>387</v>
      </c>
      <c r="I54" s="9" t="s">
        <v>375</v>
      </c>
      <c r="J54" s="3" t="s">
        <v>1510</v>
      </c>
      <c r="K54" s="13" t="s">
        <v>391</v>
      </c>
      <c r="L54" s="14" t="s">
        <v>392</v>
      </c>
      <c r="M54" s="18">
        <f t="shared" si="3"/>
        <v>2.3217592592592595E-2</v>
      </c>
      <c r="N54">
        <f t="shared" si="4"/>
        <v>13</v>
      </c>
    </row>
    <row r="55" spans="1:14" x14ac:dyDescent="0.25">
      <c r="A55" s="11"/>
      <c r="B55" s="12"/>
      <c r="C55" s="9" t="s">
        <v>326</v>
      </c>
      <c r="D55" s="9" t="s">
        <v>327</v>
      </c>
      <c r="E55" s="9" t="s">
        <v>327</v>
      </c>
      <c r="F55" s="9" t="s">
        <v>15</v>
      </c>
      <c r="G55" s="10" t="s">
        <v>12</v>
      </c>
      <c r="H55" s="5"/>
      <c r="I55" s="5"/>
      <c r="J55" s="6"/>
      <c r="K55" s="7"/>
      <c r="L55" s="8"/>
    </row>
    <row r="56" spans="1:14" x14ac:dyDescent="0.25">
      <c r="A56" s="11"/>
      <c r="B56" s="12"/>
      <c r="C56" s="12"/>
      <c r="D56" s="12"/>
      <c r="E56" s="12"/>
      <c r="F56" s="12"/>
      <c r="G56" s="9" t="s">
        <v>393</v>
      </c>
      <c r="H56" s="9" t="s">
        <v>17</v>
      </c>
      <c r="I56" s="9" t="s">
        <v>375</v>
      </c>
      <c r="J56" s="3" t="s">
        <v>1510</v>
      </c>
      <c r="K56" s="13" t="s">
        <v>394</v>
      </c>
      <c r="L56" s="14" t="s">
        <v>395</v>
      </c>
      <c r="M56" s="18">
        <f t="shared" si="3"/>
        <v>2.1493055555555529E-2</v>
      </c>
      <c r="N56">
        <f t="shared" si="4"/>
        <v>10</v>
      </c>
    </row>
    <row r="57" spans="1:14" x14ac:dyDescent="0.25">
      <c r="A57" s="11"/>
      <c r="B57" s="12"/>
      <c r="C57" s="12"/>
      <c r="D57" s="12"/>
      <c r="E57" s="12"/>
      <c r="F57" s="12"/>
      <c r="G57" s="9" t="s">
        <v>396</v>
      </c>
      <c r="H57" s="9" t="s">
        <v>17</v>
      </c>
      <c r="I57" s="9" t="s">
        <v>375</v>
      </c>
      <c r="J57" s="3" t="s">
        <v>1510</v>
      </c>
      <c r="K57" s="13" t="s">
        <v>397</v>
      </c>
      <c r="L57" s="14" t="s">
        <v>398</v>
      </c>
      <c r="M57" s="18">
        <f t="shared" si="3"/>
        <v>2.2071759259259305E-2</v>
      </c>
      <c r="N57">
        <f t="shared" si="4"/>
        <v>14</v>
      </c>
    </row>
    <row r="58" spans="1:14" x14ac:dyDescent="0.25">
      <c r="A58" s="11"/>
      <c r="B58" s="12"/>
      <c r="C58" s="12"/>
      <c r="D58" s="12"/>
      <c r="E58" s="12"/>
      <c r="F58" s="12"/>
      <c r="G58" s="9" t="s">
        <v>636</v>
      </c>
      <c r="H58" s="9" t="s">
        <v>17</v>
      </c>
      <c r="I58" s="9" t="s">
        <v>626</v>
      </c>
      <c r="J58" s="3" t="s">
        <v>1510</v>
      </c>
      <c r="K58" s="13" t="s">
        <v>637</v>
      </c>
      <c r="L58" s="14" t="s">
        <v>638</v>
      </c>
      <c r="M58" s="18">
        <f t="shared" si="3"/>
        <v>2.7060185185185215E-2</v>
      </c>
      <c r="N58">
        <f t="shared" si="4"/>
        <v>9</v>
      </c>
    </row>
    <row r="59" spans="1:14" x14ac:dyDescent="0.25">
      <c r="A59" s="11"/>
      <c r="B59" s="12"/>
      <c r="C59" s="9" t="s">
        <v>337</v>
      </c>
      <c r="D59" s="9" t="s">
        <v>338</v>
      </c>
      <c r="E59" s="9" t="s">
        <v>338</v>
      </c>
      <c r="F59" s="9" t="s">
        <v>15</v>
      </c>
      <c r="G59" s="10" t="s">
        <v>12</v>
      </c>
      <c r="H59" s="5"/>
      <c r="I59" s="5"/>
      <c r="J59" s="6"/>
      <c r="K59" s="7"/>
      <c r="L59" s="8"/>
    </row>
    <row r="60" spans="1:14" x14ac:dyDescent="0.25">
      <c r="A60" s="11"/>
      <c r="B60" s="12"/>
      <c r="C60" s="12"/>
      <c r="D60" s="12"/>
      <c r="E60" s="12"/>
      <c r="F60" s="12"/>
      <c r="G60" s="9" t="s">
        <v>399</v>
      </c>
      <c r="H60" s="9" t="s">
        <v>17</v>
      </c>
      <c r="I60" s="9" t="s">
        <v>375</v>
      </c>
      <c r="J60" s="3" t="s">
        <v>1510</v>
      </c>
      <c r="K60" s="13" t="s">
        <v>400</v>
      </c>
      <c r="L60" s="14" t="s">
        <v>401</v>
      </c>
      <c r="M60" s="18">
        <f t="shared" si="3"/>
        <v>2.6956018518518587E-2</v>
      </c>
      <c r="N60">
        <f t="shared" si="4"/>
        <v>9</v>
      </c>
    </row>
    <row r="61" spans="1:14" x14ac:dyDescent="0.25">
      <c r="A61" s="11"/>
      <c r="B61" s="12"/>
      <c r="C61" s="12"/>
      <c r="D61" s="12"/>
      <c r="E61" s="12"/>
      <c r="F61" s="12"/>
      <c r="G61" s="9" t="s">
        <v>639</v>
      </c>
      <c r="H61" s="9" t="s">
        <v>17</v>
      </c>
      <c r="I61" s="9" t="s">
        <v>626</v>
      </c>
      <c r="J61" s="3" t="s">
        <v>1510</v>
      </c>
      <c r="K61" s="13" t="s">
        <v>640</v>
      </c>
      <c r="L61" s="14" t="s">
        <v>641</v>
      </c>
      <c r="M61" s="18">
        <f t="shared" si="3"/>
        <v>1.3553240740740713E-2</v>
      </c>
      <c r="N61">
        <f t="shared" si="4"/>
        <v>9</v>
      </c>
    </row>
    <row r="62" spans="1:14" x14ac:dyDescent="0.25">
      <c r="A62" s="11"/>
      <c r="B62" s="12"/>
      <c r="C62" s="12"/>
      <c r="D62" s="12"/>
      <c r="E62" s="12"/>
      <c r="F62" s="12"/>
      <c r="G62" s="9" t="s">
        <v>959</v>
      </c>
      <c r="H62" s="9" t="s">
        <v>17</v>
      </c>
      <c r="I62" s="9" t="s">
        <v>926</v>
      </c>
      <c r="J62" s="3" t="s">
        <v>1510</v>
      </c>
      <c r="K62" s="13" t="s">
        <v>960</v>
      </c>
      <c r="L62" s="14" t="s">
        <v>961</v>
      </c>
      <c r="M62" s="18">
        <f t="shared" si="3"/>
        <v>2.0856481481481504E-2</v>
      </c>
      <c r="N62">
        <f t="shared" si="4"/>
        <v>9</v>
      </c>
    </row>
    <row r="63" spans="1:14" x14ac:dyDescent="0.25">
      <c r="A63" s="11"/>
      <c r="B63" s="12"/>
      <c r="C63" s="12"/>
      <c r="D63" s="12"/>
      <c r="E63" s="12"/>
      <c r="F63" s="12"/>
      <c r="G63" s="9" t="s">
        <v>1286</v>
      </c>
      <c r="H63" s="9" t="s">
        <v>17</v>
      </c>
      <c r="I63" s="9" t="s">
        <v>1256</v>
      </c>
      <c r="J63" s="3" t="s">
        <v>1510</v>
      </c>
      <c r="K63" s="13" t="s">
        <v>1287</v>
      </c>
      <c r="L63" s="14" t="s">
        <v>1288</v>
      </c>
      <c r="M63" s="18">
        <f t="shared" si="3"/>
        <v>2.7002314814814854E-2</v>
      </c>
      <c r="N63">
        <f t="shared" si="4"/>
        <v>9</v>
      </c>
    </row>
    <row r="64" spans="1:14" x14ac:dyDescent="0.25">
      <c r="A64" s="11"/>
      <c r="B64" s="12"/>
      <c r="C64" s="9" t="s">
        <v>1471</v>
      </c>
      <c r="D64" s="9" t="s">
        <v>1472</v>
      </c>
      <c r="E64" s="9" t="s">
        <v>1472</v>
      </c>
      <c r="F64" s="9" t="s">
        <v>15</v>
      </c>
      <c r="G64" s="9" t="s">
        <v>1473</v>
      </c>
      <c r="H64" s="9" t="s">
        <v>17</v>
      </c>
      <c r="I64" s="9" t="s">
        <v>1447</v>
      </c>
      <c r="J64" s="3" t="s">
        <v>1510</v>
      </c>
      <c r="K64" s="13" t="s">
        <v>1474</v>
      </c>
      <c r="L64" s="14" t="s">
        <v>1475</v>
      </c>
      <c r="M64" s="18">
        <f t="shared" si="3"/>
        <v>1.6712962962962985E-2</v>
      </c>
      <c r="N64">
        <f t="shared" si="4"/>
        <v>9</v>
      </c>
    </row>
    <row r="65" spans="1:14" x14ac:dyDescent="0.25">
      <c r="A65" s="11"/>
      <c r="B65" s="12"/>
      <c r="C65" s="9" t="s">
        <v>27</v>
      </c>
      <c r="D65" s="9" t="s">
        <v>28</v>
      </c>
      <c r="E65" s="9" t="s">
        <v>28</v>
      </c>
      <c r="F65" s="9" t="s">
        <v>15</v>
      </c>
      <c r="G65" s="10" t="s">
        <v>12</v>
      </c>
      <c r="H65" s="5"/>
      <c r="I65" s="5"/>
      <c r="J65" s="6"/>
      <c r="K65" s="7"/>
      <c r="L65" s="8"/>
    </row>
    <row r="66" spans="1:14" x14ac:dyDescent="0.25">
      <c r="A66" s="11"/>
      <c r="B66" s="12"/>
      <c r="C66" s="12"/>
      <c r="D66" s="12"/>
      <c r="E66" s="12"/>
      <c r="F66" s="12"/>
      <c r="G66" s="9" t="s">
        <v>402</v>
      </c>
      <c r="H66" s="9" t="s">
        <v>17</v>
      </c>
      <c r="I66" s="9" t="s">
        <v>375</v>
      </c>
      <c r="J66" s="3" t="s">
        <v>1510</v>
      </c>
      <c r="K66" s="13" t="s">
        <v>403</v>
      </c>
      <c r="L66" s="14" t="s">
        <v>404</v>
      </c>
      <c r="M66" s="18">
        <f t="shared" si="3"/>
        <v>1.3981481481481484E-2</v>
      </c>
      <c r="N66">
        <f t="shared" si="4"/>
        <v>3</v>
      </c>
    </row>
    <row r="67" spans="1:14" x14ac:dyDescent="0.25">
      <c r="A67" s="11"/>
      <c r="B67" s="12"/>
      <c r="C67" s="12"/>
      <c r="D67" s="12"/>
      <c r="E67" s="12"/>
      <c r="F67" s="12"/>
      <c r="G67" s="9" t="s">
        <v>29</v>
      </c>
      <c r="H67" s="9" t="s">
        <v>17</v>
      </c>
      <c r="I67" s="9" t="s">
        <v>18</v>
      </c>
      <c r="J67" s="3" t="s">
        <v>1510</v>
      </c>
      <c r="K67" s="20" t="s">
        <v>30</v>
      </c>
      <c r="L67" s="21" t="s">
        <v>31</v>
      </c>
      <c r="M67" s="22">
        <f t="shared" ref="M67:M130" si="8">L67-K67</f>
        <v>1.2916666666666576E-2</v>
      </c>
      <c r="N67" s="23">
        <f t="shared" ref="N67:N130" si="9">HOUR(K67)</f>
        <v>23</v>
      </c>
    </row>
    <row r="68" spans="1:14" x14ac:dyDescent="0.25">
      <c r="A68" s="11"/>
      <c r="B68" s="12"/>
      <c r="C68" s="12"/>
      <c r="D68" s="12"/>
      <c r="E68" s="12"/>
      <c r="F68" s="12"/>
      <c r="G68" s="9" t="s">
        <v>642</v>
      </c>
      <c r="H68" s="9" t="s">
        <v>17</v>
      </c>
      <c r="I68" s="9" t="s">
        <v>626</v>
      </c>
      <c r="J68" s="3" t="s">
        <v>1510</v>
      </c>
      <c r="K68" s="13" t="s">
        <v>643</v>
      </c>
      <c r="L68" s="14" t="s">
        <v>644</v>
      </c>
      <c r="M68" s="18">
        <f t="shared" si="8"/>
        <v>1.4861111111111103E-2</v>
      </c>
      <c r="N68">
        <f t="shared" si="9"/>
        <v>7</v>
      </c>
    </row>
    <row r="69" spans="1:14" x14ac:dyDescent="0.25">
      <c r="A69" s="11"/>
      <c r="B69" s="12"/>
      <c r="C69" s="12"/>
      <c r="D69" s="12"/>
      <c r="E69" s="12"/>
      <c r="F69" s="12"/>
      <c r="G69" s="9" t="s">
        <v>645</v>
      </c>
      <c r="H69" s="9" t="s">
        <v>17</v>
      </c>
      <c r="I69" s="9" t="s">
        <v>626</v>
      </c>
      <c r="J69" s="3" t="s">
        <v>1510</v>
      </c>
      <c r="K69" s="20" t="s">
        <v>646</v>
      </c>
      <c r="L69" s="21" t="s">
        <v>647</v>
      </c>
      <c r="M69" s="22">
        <f t="shared" si="8"/>
        <v>1.260416666666675E-2</v>
      </c>
      <c r="N69" s="23">
        <f t="shared" si="9"/>
        <v>23</v>
      </c>
    </row>
    <row r="70" spans="1:14" x14ac:dyDescent="0.25">
      <c r="A70" s="11"/>
      <c r="B70" s="12"/>
      <c r="C70" s="12"/>
      <c r="D70" s="12"/>
      <c r="E70" s="12"/>
      <c r="F70" s="12"/>
      <c r="G70" s="9" t="s">
        <v>962</v>
      </c>
      <c r="H70" s="9" t="s">
        <v>17</v>
      </c>
      <c r="I70" s="9" t="s">
        <v>926</v>
      </c>
      <c r="J70" s="3" t="s">
        <v>1510</v>
      </c>
      <c r="K70" s="13" t="s">
        <v>963</v>
      </c>
      <c r="L70" s="14" t="s">
        <v>964</v>
      </c>
      <c r="M70" s="18">
        <f t="shared" si="8"/>
        <v>1.5289351851851846E-2</v>
      </c>
      <c r="N70">
        <f t="shared" si="9"/>
        <v>3</v>
      </c>
    </row>
    <row r="71" spans="1:14" x14ac:dyDescent="0.25">
      <c r="A71" s="11"/>
      <c r="B71" s="12"/>
      <c r="C71" s="12"/>
      <c r="D71" s="12"/>
      <c r="E71" s="12"/>
      <c r="F71" s="12"/>
      <c r="G71" s="9" t="s">
        <v>965</v>
      </c>
      <c r="H71" s="9" t="s">
        <v>17</v>
      </c>
      <c r="I71" s="9" t="s">
        <v>926</v>
      </c>
      <c r="J71" s="3" t="s">
        <v>1510</v>
      </c>
      <c r="K71" s="13" t="s">
        <v>966</v>
      </c>
      <c r="L71" s="14" t="s">
        <v>967</v>
      </c>
      <c r="M71" s="18">
        <f t="shared" si="8"/>
        <v>1.3009259259259276E-2</v>
      </c>
      <c r="N71">
        <f t="shared" si="9"/>
        <v>3</v>
      </c>
    </row>
    <row r="72" spans="1:14" x14ac:dyDescent="0.25">
      <c r="A72" s="11"/>
      <c r="B72" s="12"/>
      <c r="C72" s="12"/>
      <c r="D72" s="12"/>
      <c r="E72" s="12"/>
      <c r="F72" s="12"/>
      <c r="G72" s="9" t="s">
        <v>968</v>
      </c>
      <c r="H72" s="9" t="s">
        <v>17</v>
      </c>
      <c r="I72" s="9" t="s">
        <v>926</v>
      </c>
      <c r="J72" s="3" t="s">
        <v>1510</v>
      </c>
      <c r="K72" s="13" t="s">
        <v>969</v>
      </c>
      <c r="L72" s="14" t="s">
        <v>970</v>
      </c>
      <c r="M72" s="18">
        <f t="shared" si="8"/>
        <v>1.3136574074074203E-2</v>
      </c>
      <c r="N72">
        <f t="shared" si="9"/>
        <v>22</v>
      </c>
    </row>
    <row r="73" spans="1:14" x14ac:dyDescent="0.25">
      <c r="A73" s="11"/>
      <c r="B73" s="12"/>
      <c r="C73" s="12"/>
      <c r="D73" s="12"/>
      <c r="E73" s="12"/>
      <c r="F73" s="12"/>
      <c r="G73" s="9" t="s">
        <v>1476</v>
      </c>
      <c r="H73" s="9" t="s">
        <v>17</v>
      </c>
      <c r="I73" s="9" t="s">
        <v>1477</v>
      </c>
      <c r="J73" s="3" t="s">
        <v>1510</v>
      </c>
      <c r="K73" s="13" t="s">
        <v>1478</v>
      </c>
      <c r="L73" s="14" t="s">
        <v>1479</v>
      </c>
      <c r="M73" s="18">
        <f t="shared" si="8"/>
        <v>1.5787037037036988E-2</v>
      </c>
      <c r="N73">
        <f t="shared" si="9"/>
        <v>22</v>
      </c>
    </row>
    <row r="74" spans="1:14" x14ac:dyDescent="0.25">
      <c r="A74" s="11"/>
      <c r="B74" s="12"/>
      <c r="C74" s="9" t="s">
        <v>32</v>
      </c>
      <c r="D74" s="9" t="s">
        <v>33</v>
      </c>
      <c r="E74" s="9" t="s">
        <v>33</v>
      </c>
      <c r="F74" s="9" t="s">
        <v>15</v>
      </c>
      <c r="G74" s="10" t="s">
        <v>12</v>
      </c>
      <c r="H74" s="5"/>
      <c r="I74" s="5"/>
      <c r="J74" s="6"/>
      <c r="K74" s="7"/>
      <c r="L74" s="8"/>
    </row>
    <row r="75" spans="1:14" x14ac:dyDescent="0.25">
      <c r="A75" s="11"/>
      <c r="B75" s="12"/>
      <c r="C75" s="12"/>
      <c r="D75" s="12"/>
      <c r="E75" s="12"/>
      <c r="F75" s="12"/>
      <c r="G75" s="9" t="s">
        <v>34</v>
      </c>
      <c r="H75" s="9" t="s">
        <v>17</v>
      </c>
      <c r="I75" s="9" t="s">
        <v>18</v>
      </c>
      <c r="J75" s="3" t="s">
        <v>1510</v>
      </c>
      <c r="K75" s="13" t="s">
        <v>35</v>
      </c>
      <c r="L75" s="14" t="s">
        <v>36</v>
      </c>
      <c r="M75" s="18">
        <f t="shared" si="8"/>
        <v>1.5092592592592546E-2</v>
      </c>
      <c r="N75">
        <f t="shared" si="9"/>
        <v>13</v>
      </c>
    </row>
    <row r="76" spans="1:14" x14ac:dyDescent="0.25">
      <c r="A76" s="11"/>
      <c r="B76" s="12"/>
      <c r="C76" s="12"/>
      <c r="D76" s="12"/>
      <c r="E76" s="12"/>
      <c r="F76" s="12"/>
      <c r="G76" s="9" t="s">
        <v>1289</v>
      </c>
      <c r="H76" s="9" t="s">
        <v>17</v>
      </c>
      <c r="I76" s="9" t="s">
        <v>1256</v>
      </c>
      <c r="J76" s="3" t="s">
        <v>1510</v>
      </c>
      <c r="K76" s="13" t="s">
        <v>1290</v>
      </c>
      <c r="L76" s="14" t="s">
        <v>1291</v>
      </c>
      <c r="M76" s="18">
        <f t="shared" si="8"/>
        <v>2.4537037037037079E-2</v>
      </c>
      <c r="N76">
        <f t="shared" si="9"/>
        <v>7</v>
      </c>
    </row>
    <row r="77" spans="1:14" x14ac:dyDescent="0.25">
      <c r="A77" s="11"/>
      <c r="B77" s="12"/>
      <c r="C77" s="9" t="s">
        <v>37</v>
      </c>
      <c r="D77" s="9" t="s">
        <v>38</v>
      </c>
      <c r="E77" s="9" t="s">
        <v>39</v>
      </c>
      <c r="F77" s="9" t="s">
        <v>15</v>
      </c>
      <c r="G77" s="10" t="s">
        <v>12</v>
      </c>
      <c r="H77" s="5"/>
      <c r="I77" s="5"/>
      <c r="J77" s="6"/>
      <c r="K77" s="7"/>
      <c r="L77" s="8"/>
    </row>
    <row r="78" spans="1:14" x14ac:dyDescent="0.25">
      <c r="A78" s="11"/>
      <c r="B78" s="12"/>
      <c r="C78" s="12"/>
      <c r="D78" s="12"/>
      <c r="E78" s="12"/>
      <c r="F78" s="12"/>
      <c r="G78" s="9" t="s">
        <v>405</v>
      </c>
      <c r="H78" s="9" t="s">
        <v>17</v>
      </c>
      <c r="I78" s="9" t="s">
        <v>375</v>
      </c>
      <c r="J78" s="3" t="s">
        <v>1510</v>
      </c>
      <c r="K78" s="13" t="s">
        <v>406</v>
      </c>
      <c r="L78" s="14" t="s">
        <v>407</v>
      </c>
      <c r="M78" s="18">
        <f t="shared" si="8"/>
        <v>2.0023148148148207E-2</v>
      </c>
      <c r="N78">
        <f t="shared" si="9"/>
        <v>12</v>
      </c>
    </row>
    <row r="79" spans="1:14" x14ac:dyDescent="0.25">
      <c r="A79" s="11"/>
      <c r="B79" s="12"/>
      <c r="C79" s="12"/>
      <c r="D79" s="12"/>
      <c r="E79" s="12"/>
      <c r="F79" s="12"/>
      <c r="G79" s="9" t="s">
        <v>40</v>
      </c>
      <c r="H79" s="9" t="s">
        <v>17</v>
      </c>
      <c r="I79" s="9" t="s">
        <v>18</v>
      </c>
      <c r="J79" s="3" t="s">
        <v>1510</v>
      </c>
      <c r="K79" s="13" t="s">
        <v>41</v>
      </c>
      <c r="L79" s="14" t="s">
        <v>42</v>
      </c>
      <c r="M79" s="18">
        <f t="shared" si="8"/>
        <v>1.3159722222222225E-2</v>
      </c>
      <c r="N79">
        <f t="shared" si="9"/>
        <v>9</v>
      </c>
    </row>
    <row r="80" spans="1:14" x14ac:dyDescent="0.25">
      <c r="A80" s="11"/>
      <c r="B80" s="12"/>
      <c r="C80" s="12"/>
      <c r="D80" s="12"/>
      <c r="E80" s="12"/>
      <c r="F80" s="12"/>
      <c r="G80" s="9" t="s">
        <v>971</v>
      </c>
      <c r="H80" s="9" t="s">
        <v>17</v>
      </c>
      <c r="I80" s="9" t="s">
        <v>926</v>
      </c>
      <c r="J80" s="3" t="s">
        <v>1510</v>
      </c>
      <c r="K80" s="13" t="s">
        <v>972</v>
      </c>
      <c r="L80" s="14" t="s">
        <v>973</v>
      </c>
      <c r="M80" s="18">
        <f t="shared" si="8"/>
        <v>1.9629629629629608E-2</v>
      </c>
      <c r="N80">
        <f t="shared" si="9"/>
        <v>6</v>
      </c>
    </row>
    <row r="81" spans="1:14" x14ac:dyDescent="0.25">
      <c r="A81" s="11"/>
      <c r="B81" s="12"/>
      <c r="C81" s="12"/>
      <c r="D81" s="12"/>
      <c r="E81" s="12"/>
      <c r="F81" s="12"/>
      <c r="G81" s="9" t="s">
        <v>974</v>
      </c>
      <c r="H81" s="9" t="s">
        <v>17</v>
      </c>
      <c r="I81" s="9" t="s">
        <v>926</v>
      </c>
      <c r="J81" s="3" t="s">
        <v>1510</v>
      </c>
      <c r="K81" s="13" t="s">
        <v>975</v>
      </c>
      <c r="L81" s="14" t="s">
        <v>976</v>
      </c>
      <c r="M81" s="18">
        <f t="shared" si="8"/>
        <v>1.6377314814814803E-2</v>
      </c>
      <c r="N81">
        <f t="shared" si="9"/>
        <v>9</v>
      </c>
    </row>
    <row r="82" spans="1:14" x14ac:dyDescent="0.25">
      <c r="A82" s="11"/>
      <c r="B82" s="12"/>
      <c r="C82" s="12"/>
      <c r="D82" s="12"/>
      <c r="E82" s="12"/>
      <c r="F82" s="12"/>
      <c r="G82" s="9" t="s">
        <v>1292</v>
      </c>
      <c r="H82" s="9" t="s">
        <v>17</v>
      </c>
      <c r="I82" s="9" t="s">
        <v>1256</v>
      </c>
      <c r="J82" s="3" t="s">
        <v>1510</v>
      </c>
      <c r="K82" s="13" t="s">
        <v>1293</v>
      </c>
      <c r="L82" s="14" t="s">
        <v>1294</v>
      </c>
      <c r="M82" s="18">
        <f t="shared" si="8"/>
        <v>1.7002314814814845E-2</v>
      </c>
      <c r="N82">
        <f t="shared" si="9"/>
        <v>6</v>
      </c>
    </row>
    <row r="83" spans="1:14" x14ac:dyDescent="0.25">
      <c r="A83" s="11"/>
      <c r="B83" s="12"/>
      <c r="C83" s="9" t="s">
        <v>408</v>
      </c>
      <c r="D83" s="9" t="s">
        <v>409</v>
      </c>
      <c r="E83" s="9" t="s">
        <v>409</v>
      </c>
      <c r="F83" s="9" t="s">
        <v>15</v>
      </c>
      <c r="G83" s="9" t="s">
        <v>410</v>
      </c>
      <c r="H83" s="9" t="s">
        <v>17</v>
      </c>
      <c r="I83" s="9" t="s">
        <v>375</v>
      </c>
      <c r="J83" s="3" t="s">
        <v>1510</v>
      </c>
      <c r="K83" s="13" t="s">
        <v>411</v>
      </c>
      <c r="L83" s="14" t="s">
        <v>412</v>
      </c>
      <c r="M83" s="18">
        <f t="shared" si="8"/>
        <v>1.9583333333333286E-2</v>
      </c>
      <c r="N83">
        <f t="shared" si="9"/>
        <v>12</v>
      </c>
    </row>
    <row r="84" spans="1:14" x14ac:dyDescent="0.25">
      <c r="A84" s="11"/>
      <c r="B84" s="12"/>
      <c r="C84" s="9" t="s">
        <v>413</v>
      </c>
      <c r="D84" s="9" t="s">
        <v>414</v>
      </c>
      <c r="E84" s="9" t="s">
        <v>414</v>
      </c>
      <c r="F84" s="9" t="s">
        <v>15</v>
      </c>
      <c r="G84" s="9" t="s">
        <v>415</v>
      </c>
      <c r="H84" s="9" t="s">
        <v>387</v>
      </c>
      <c r="I84" s="9" t="s">
        <v>375</v>
      </c>
      <c r="J84" s="3" t="s">
        <v>1510</v>
      </c>
      <c r="K84" s="13" t="s">
        <v>416</v>
      </c>
      <c r="L84" s="14" t="s">
        <v>417</v>
      </c>
      <c r="M84" s="18">
        <f t="shared" si="8"/>
        <v>2.5439814814814887E-2</v>
      </c>
      <c r="N84">
        <f t="shared" si="9"/>
        <v>11</v>
      </c>
    </row>
    <row r="85" spans="1:14" x14ac:dyDescent="0.25">
      <c r="A85" s="11"/>
      <c r="B85" s="12"/>
      <c r="C85" s="9" t="s">
        <v>43</v>
      </c>
      <c r="D85" s="9" t="s">
        <v>44</v>
      </c>
      <c r="E85" s="9" t="s">
        <v>44</v>
      </c>
      <c r="F85" s="9" t="s">
        <v>15</v>
      </c>
      <c r="G85" s="10" t="s">
        <v>12</v>
      </c>
      <c r="H85" s="5"/>
      <c r="I85" s="5"/>
      <c r="J85" s="6"/>
      <c r="K85" s="7"/>
      <c r="L85" s="8"/>
    </row>
    <row r="86" spans="1:14" x14ac:dyDescent="0.25">
      <c r="A86" s="11"/>
      <c r="B86" s="12"/>
      <c r="C86" s="12"/>
      <c r="D86" s="12"/>
      <c r="E86" s="12"/>
      <c r="F86" s="12"/>
      <c r="G86" s="9" t="s">
        <v>45</v>
      </c>
      <c r="H86" s="9" t="s">
        <v>17</v>
      </c>
      <c r="I86" s="9" t="s">
        <v>18</v>
      </c>
      <c r="J86" s="3" t="s">
        <v>1510</v>
      </c>
      <c r="K86" s="13" t="s">
        <v>46</v>
      </c>
      <c r="L86" s="14" t="s">
        <v>47</v>
      </c>
      <c r="M86" s="18">
        <f t="shared" si="8"/>
        <v>1.3541666666666646E-2</v>
      </c>
      <c r="N86">
        <f t="shared" si="9"/>
        <v>5</v>
      </c>
    </row>
    <row r="87" spans="1:14" x14ac:dyDescent="0.25">
      <c r="A87" s="11"/>
      <c r="B87" s="12"/>
      <c r="C87" s="12"/>
      <c r="D87" s="12"/>
      <c r="E87" s="12"/>
      <c r="F87" s="12"/>
      <c r="G87" s="9" t="s">
        <v>648</v>
      </c>
      <c r="H87" s="9" t="s">
        <v>17</v>
      </c>
      <c r="I87" s="9" t="s">
        <v>626</v>
      </c>
      <c r="J87" s="3" t="s">
        <v>1510</v>
      </c>
      <c r="K87" s="13" t="s">
        <v>649</v>
      </c>
      <c r="L87" s="14" t="s">
        <v>650</v>
      </c>
      <c r="M87" s="18">
        <f t="shared" si="8"/>
        <v>4.0625000000000022E-2</v>
      </c>
      <c r="N87">
        <f t="shared" si="9"/>
        <v>10</v>
      </c>
    </row>
    <row r="88" spans="1:14" x14ac:dyDescent="0.25">
      <c r="A88" s="11"/>
      <c r="B88" s="12"/>
      <c r="C88" s="9" t="s">
        <v>48</v>
      </c>
      <c r="D88" s="9" t="s">
        <v>49</v>
      </c>
      <c r="E88" s="9" t="s">
        <v>49</v>
      </c>
      <c r="F88" s="9" t="s">
        <v>15</v>
      </c>
      <c r="G88" s="10" t="s">
        <v>12</v>
      </c>
      <c r="H88" s="5"/>
      <c r="I88" s="5"/>
      <c r="J88" s="6"/>
      <c r="K88" s="7"/>
      <c r="L88" s="8"/>
    </row>
    <row r="89" spans="1:14" x14ac:dyDescent="0.25">
      <c r="A89" s="11"/>
      <c r="B89" s="12"/>
      <c r="C89" s="12"/>
      <c r="D89" s="12"/>
      <c r="E89" s="12"/>
      <c r="F89" s="12"/>
      <c r="G89" s="9" t="s">
        <v>50</v>
      </c>
      <c r="H89" s="9" t="s">
        <v>17</v>
      </c>
      <c r="I89" s="9" t="s">
        <v>18</v>
      </c>
      <c r="J89" s="3" t="s">
        <v>1510</v>
      </c>
      <c r="K89" s="13" t="s">
        <v>51</v>
      </c>
      <c r="L89" s="14" t="s">
        <v>52</v>
      </c>
      <c r="M89" s="18">
        <f t="shared" si="8"/>
        <v>2.2696759259259291E-2</v>
      </c>
      <c r="N89">
        <f t="shared" si="9"/>
        <v>7</v>
      </c>
    </row>
    <row r="90" spans="1:14" x14ac:dyDescent="0.25">
      <c r="A90" s="11"/>
      <c r="B90" s="12"/>
      <c r="C90" s="12"/>
      <c r="D90" s="12"/>
      <c r="E90" s="12"/>
      <c r="F90" s="12"/>
      <c r="G90" s="9" t="s">
        <v>418</v>
      </c>
      <c r="H90" s="9" t="s">
        <v>17</v>
      </c>
      <c r="I90" s="9" t="s">
        <v>375</v>
      </c>
      <c r="J90" s="3" t="s">
        <v>1510</v>
      </c>
      <c r="K90" s="13" t="s">
        <v>419</v>
      </c>
      <c r="L90" s="14" t="s">
        <v>420</v>
      </c>
      <c r="M90" s="18">
        <f t="shared" si="8"/>
        <v>2.1828703703703711E-2</v>
      </c>
      <c r="N90">
        <f t="shared" si="9"/>
        <v>12</v>
      </c>
    </row>
    <row r="91" spans="1:14" x14ac:dyDescent="0.25">
      <c r="A91" s="11"/>
      <c r="B91" s="12"/>
      <c r="C91" s="12"/>
      <c r="D91" s="12"/>
      <c r="E91" s="12"/>
      <c r="F91" s="12"/>
      <c r="G91" s="9" t="s">
        <v>53</v>
      </c>
      <c r="H91" s="9" t="s">
        <v>17</v>
      </c>
      <c r="I91" s="9" t="s">
        <v>18</v>
      </c>
      <c r="J91" s="3" t="s">
        <v>1510</v>
      </c>
      <c r="K91" s="13" t="s">
        <v>54</v>
      </c>
      <c r="L91" s="14" t="s">
        <v>55</v>
      </c>
      <c r="M91" s="18">
        <f t="shared" si="8"/>
        <v>1.5474537037036995E-2</v>
      </c>
      <c r="N91">
        <f t="shared" si="9"/>
        <v>10</v>
      </c>
    </row>
    <row r="92" spans="1:14" x14ac:dyDescent="0.25">
      <c r="A92" s="11"/>
      <c r="B92" s="12"/>
      <c r="C92" s="12"/>
      <c r="D92" s="12"/>
      <c r="E92" s="12"/>
      <c r="F92" s="12"/>
      <c r="G92" s="9" t="s">
        <v>56</v>
      </c>
      <c r="H92" s="9" t="s">
        <v>17</v>
      </c>
      <c r="I92" s="9" t="s">
        <v>18</v>
      </c>
      <c r="J92" s="3" t="s">
        <v>1510</v>
      </c>
      <c r="K92" s="13" t="s">
        <v>57</v>
      </c>
      <c r="L92" s="14" t="s">
        <v>58</v>
      </c>
      <c r="M92" s="18">
        <f t="shared" si="8"/>
        <v>2.299768518518519E-2</v>
      </c>
      <c r="N92">
        <f t="shared" si="9"/>
        <v>12</v>
      </c>
    </row>
    <row r="93" spans="1:14" x14ac:dyDescent="0.25">
      <c r="A93" s="11"/>
      <c r="B93" s="12"/>
      <c r="C93" s="12"/>
      <c r="D93" s="12"/>
      <c r="E93" s="12"/>
      <c r="F93" s="12"/>
      <c r="G93" s="9" t="s">
        <v>651</v>
      </c>
      <c r="H93" s="9" t="s">
        <v>17</v>
      </c>
      <c r="I93" s="9" t="s">
        <v>626</v>
      </c>
      <c r="J93" s="3" t="s">
        <v>1510</v>
      </c>
      <c r="K93" s="13" t="s">
        <v>652</v>
      </c>
      <c r="L93" s="14" t="s">
        <v>653</v>
      </c>
      <c r="M93" s="18">
        <f t="shared" si="8"/>
        <v>1.4525462962962976E-2</v>
      </c>
      <c r="N93">
        <f t="shared" si="9"/>
        <v>12</v>
      </c>
    </row>
    <row r="94" spans="1:14" x14ac:dyDescent="0.25">
      <c r="A94" s="11"/>
      <c r="B94" s="12"/>
      <c r="C94" s="12"/>
      <c r="D94" s="12"/>
      <c r="E94" s="12"/>
      <c r="F94" s="12"/>
      <c r="G94" s="9" t="s">
        <v>977</v>
      </c>
      <c r="H94" s="9" t="s">
        <v>17</v>
      </c>
      <c r="I94" s="9" t="s">
        <v>926</v>
      </c>
      <c r="J94" s="3" t="s">
        <v>1510</v>
      </c>
      <c r="K94" s="13" t="s">
        <v>978</v>
      </c>
      <c r="L94" s="14" t="s">
        <v>979</v>
      </c>
      <c r="M94" s="18">
        <f t="shared" si="8"/>
        <v>1.9143518518518532E-2</v>
      </c>
      <c r="N94">
        <f t="shared" si="9"/>
        <v>7</v>
      </c>
    </row>
    <row r="95" spans="1:14" x14ac:dyDescent="0.25">
      <c r="A95" s="11"/>
      <c r="B95" s="12"/>
      <c r="C95" s="12"/>
      <c r="D95" s="12"/>
      <c r="E95" s="12"/>
      <c r="F95" s="12"/>
      <c r="G95" s="9" t="s">
        <v>1295</v>
      </c>
      <c r="H95" s="9" t="s">
        <v>17</v>
      </c>
      <c r="I95" s="9" t="s">
        <v>1256</v>
      </c>
      <c r="J95" s="3" t="s">
        <v>1510</v>
      </c>
      <c r="K95" s="13" t="s">
        <v>1296</v>
      </c>
      <c r="L95" s="14" t="s">
        <v>1297</v>
      </c>
      <c r="M95" s="18">
        <f t="shared" si="8"/>
        <v>1.6597222222222152E-2</v>
      </c>
      <c r="N95">
        <f t="shared" si="9"/>
        <v>14</v>
      </c>
    </row>
    <row r="96" spans="1:14" x14ac:dyDescent="0.25">
      <c r="A96" s="11"/>
      <c r="B96" s="12"/>
      <c r="C96" s="9" t="s">
        <v>980</v>
      </c>
      <c r="D96" s="9" t="s">
        <v>981</v>
      </c>
      <c r="E96" s="9" t="s">
        <v>981</v>
      </c>
      <c r="F96" s="9" t="s">
        <v>15</v>
      </c>
      <c r="G96" s="9" t="s">
        <v>982</v>
      </c>
      <c r="H96" s="9" t="s">
        <v>17</v>
      </c>
      <c r="I96" s="9" t="s">
        <v>926</v>
      </c>
      <c r="J96" s="3" t="s">
        <v>1510</v>
      </c>
      <c r="K96" s="13" t="s">
        <v>983</v>
      </c>
      <c r="L96" s="14" t="s">
        <v>984</v>
      </c>
      <c r="M96" s="18">
        <f t="shared" si="8"/>
        <v>2.8668981481481559E-2</v>
      </c>
      <c r="N96">
        <f t="shared" si="9"/>
        <v>16</v>
      </c>
    </row>
    <row r="97" spans="1:14" x14ac:dyDescent="0.25">
      <c r="A97" s="11"/>
      <c r="B97" s="12"/>
      <c r="C97" s="9" t="s">
        <v>59</v>
      </c>
      <c r="D97" s="9" t="s">
        <v>60</v>
      </c>
      <c r="E97" s="9" t="s">
        <v>60</v>
      </c>
      <c r="F97" s="9" t="s">
        <v>15</v>
      </c>
      <c r="G97" s="10" t="s">
        <v>12</v>
      </c>
      <c r="H97" s="5"/>
      <c r="I97" s="5"/>
      <c r="J97" s="6"/>
      <c r="K97" s="7"/>
      <c r="L97" s="8"/>
    </row>
    <row r="98" spans="1:14" x14ac:dyDescent="0.25">
      <c r="A98" s="11"/>
      <c r="B98" s="12"/>
      <c r="C98" s="12"/>
      <c r="D98" s="12"/>
      <c r="E98" s="12"/>
      <c r="F98" s="12"/>
      <c r="G98" s="9" t="s">
        <v>421</v>
      </c>
      <c r="H98" s="9" t="s">
        <v>17</v>
      </c>
      <c r="I98" s="9" t="s">
        <v>375</v>
      </c>
      <c r="J98" s="3" t="s">
        <v>1510</v>
      </c>
      <c r="K98" s="13" t="s">
        <v>422</v>
      </c>
      <c r="L98" s="14" t="s">
        <v>423</v>
      </c>
      <c r="M98" s="18">
        <f t="shared" si="8"/>
        <v>1.8287037037037046E-2</v>
      </c>
      <c r="N98">
        <f t="shared" si="9"/>
        <v>15</v>
      </c>
    </row>
    <row r="99" spans="1:14" x14ac:dyDescent="0.25">
      <c r="A99" s="11"/>
      <c r="B99" s="12"/>
      <c r="C99" s="12"/>
      <c r="D99" s="12"/>
      <c r="E99" s="12"/>
      <c r="F99" s="12"/>
      <c r="G99" s="9" t="s">
        <v>61</v>
      </c>
      <c r="H99" s="9" t="s">
        <v>17</v>
      </c>
      <c r="I99" s="9" t="s">
        <v>18</v>
      </c>
      <c r="J99" s="3" t="s">
        <v>1510</v>
      </c>
      <c r="K99" s="13" t="s">
        <v>62</v>
      </c>
      <c r="L99" s="14" t="s">
        <v>63</v>
      </c>
      <c r="M99" s="18">
        <f t="shared" si="8"/>
        <v>2.1122685185185175E-2</v>
      </c>
      <c r="N99">
        <f t="shared" si="9"/>
        <v>10</v>
      </c>
    </row>
    <row r="100" spans="1:14" x14ac:dyDescent="0.25">
      <c r="A100" s="11"/>
      <c r="B100" s="12"/>
      <c r="C100" s="9" t="s">
        <v>654</v>
      </c>
      <c r="D100" s="9" t="s">
        <v>655</v>
      </c>
      <c r="E100" s="9" t="s">
        <v>655</v>
      </c>
      <c r="F100" s="9" t="s">
        <v>15</v>
      </c>
      <c r="G100" s="9" t="s">
        <v>656</v>
      </c>
      <c r="H100" s="9" t="s">
        <v>387</v>
      </c>
      <c r="I100" s="9" t="s">
        <v>626</v>
      </c>
      <c r="J100" s="3" t="s">
        <v>1510</v>
      </c>
      <c r="K100" s="13" t="s">
        <v>657</v>
      </c>
      <c r="L100" s="14" t="s">
        <v>658</v>
      </c>
      <c r="M100" s="18">
        <f t="shared" si="8"/>
        <v>3.5428240740740746E-2</v>
      </c>
      <c r="N100">
        <f t="shared" si="9"/>
        <v>11</v>
      </c>
    </row>
    <row r="101" spans="1:14" x14ac:dyDescent="0.25">
      <c r="A101" s="11"/>
      <c r="B101" s="12"/>
      <c r="C101" s="9" t="s">
        <v>424</v>
      </c>
      <c r="D101" s="9" t="s">
        <v>425</v>
      </c>
      <c r="E101" s="9" t="s">
        <v>425</v>
      </c>
      <c r="F101" s="9" t="s">
        <v>15</v>
      </c>
      <c r="G101" s="9" t="s">
        <v>426</v>
      </c>
      <c r="H101" s="9" t="s">
        <v>17</v>
      </c>
      <c r="I101" s="9" t="s">
        <v>375</v>
      </c>
      <c r="J101" s="3" t="s">
        <v>1510</v>
      </c>
      <c r="K101" s="13" t="s">
        <v>427</v>
      </c>
      <c r="L101" s="14" t="s">
        <v>428</v>
      </c>
      <c r="M101" s="18">
        <f t="shared" si="8"/>
        <v>2.7372685185185153E-2</v>
      </c>
      <c r="N101">
        <f t="shared" si="9"/>
        <v>8</v>
      </c>
    </row>
    <row r="102" spans="1:14" x14ac:dyDescent="0.25">
      <c r="A102" s="11"/>
      <c r="B102" s="12"/>
      <c r="C102" s="9" t="s">
        <v>64</v>
      </c>
      <c r="D102" s="9" t="s">
        <v>65</v>
      </c>
      <c r="E102" s="9" t="s">
        <v>65</v>
      </c>
      <c r="F102" s="9" t="s">
        <v>15</v>
      </c>
      <c r="G102" s="9" t="s">
        <v>66</v>
      </c>
      <c r="H102" s="9" t="s">
        <v>17</v>
      </c>
      <c r="I102" s="9" t="s">
        <v>18</v>
      </c>
      <c r="J102" s="3" t="s">
        <v>1510</v>
      </c>
      <c r="K102" s="13" t="s">
        <v>67</v>
      </c>
      <c r="L102" s="14" t="s">
        <v>68</v>
      </c>
      <c r="M102" s="18">
        <f t="shared" si="8"/>
        <v>2.3495370370370416E-2</v>
      </c>
      <c r="N102">
        <f t="shared" si="9"/>
        <v>10</v>
      </c>
    </row>
    <row r="103" spans="1:14" x14ac:dyDescent="0.25">
      <c r="A103" s="3" t="s">
        <v>69</v>
      </c>
      <c r="B103" s="9" t="s">
        <v>70</v>
      </c>
      <c r="C103" s="10" t="s">
        <v>12</v>
      </c>
      <c r="D103" s="5"/>
      <c r="E103" s="5"/>
      <c r="F103" s="5"/>
      <c r="G103" s="5"/>
      <c r="H103" s="5"/>
      <c r="I103" s="5"/>
      <c r="J103" s="6"/>
      <c r="K103" s="7"/>
      <c r="L103" s="8"/>
    </row>
    <row r="104" spans="1:14" x14ac:dyDescent="0.25">
      <c r="A104" s="11"/>
      <c r="B104" s="12"/>
      <c r="C104" s="9" t="s">
        <v>212</v>
      </c>
      <c r="D104" s="9" t="s">
        <v>213</v>
      </c>
      <c r="E104" s="9" t="s">
        <v>429</v>
      </c>
      <c r="F104" s="9" t="s">
        <v>15</v>
      </c>
      <c r="G104" s="10" t="s">
        <v>12</v>
      </c>
      <c r="H104" s="5"/>
      <c r="I104" s="5"/>
      <c r="J104" s="6"/>
      <c r="K104" s="7"/>
      <c r="L104" s="8"/>
    </row>
    <row r="105" spans="1:14" x14ac:dyDescent="0.25">
      <c r="A105" s="11"/>
      <c r="B105" s="12"/>
      <c r="C105" s="12"/>
      <c r="D105" s="12"/>
      <c r="E105" s="12"/>
      <c r="F105" s="12"/>
      <c r="G105" s="9" t="s">
        <v>430</v>
      </c>
      <c r="H105" s="9" t="s">
        <v>118</v>
      </c>
      <c r="I105" s="9" t="s">
        <v>375</v>
      </c>
      <c r="J105" s="3" t="s">
        <v>1510</v>
      </c>
      <c r="K105" s="13" t="s">
        <v>431</v>
      </c>
      <c r="L105" s="14" t="s">
        <v>432</v>
      </c>
      <c r="M105" s="18">
        <f t="shared" si="8"/>
        <v>1.4664351851851859E-2</v>
      </c>
      <c r="N105">
        <f t="shared" si="9"/>
        <v>4</v>
      </c>
    </row>
    <row r="106" spans="1:14" x14ac:dyDescent="0.25">
      <c r="A106" s="11"/>
      <c r="B106" s="12"/>
      <c r="C106" s="12"/>
      <c r="D106" s="12"/>
      <c r="E106" s="12"/>
      <c r="F106" s="12"/>
      <c r="G106" s="9" t="s">
        <v>1298</v>
      </c>
      <c r="H106" s="9" t="s">
        <v>118</v>
      </c>
      <c r="I106" s="9" t="s">
        <v>1256</v>
      </c>
      <c r="J106" s="3" t="s">
        <v>1510</v>
      </c>
      <c r="K106" s="13" t="s">
        <v>1299</v>
      </c>
      <c r="L106" s="14" t="s">
        <v>1300</v>
      </c>
      <c r="M106" s="18">
        <f t="shared" si="8"/>
        <v>2.5428240740740682E-2</v>
      </c>
      <c r="N106">
        <f t="shared" si="9"/>
        <v>12</v>
      </c>
    </row>
    <row r="107" spans="1:14" x14ac:dyDescent="0.25">
      <c r="A107" s="11"/>
      <c r="B107" s="12"/>
      <c r="C107" s="9" t="s">
        <v>433</v>
      </c>
      <c r="D107" s="9" t="s">
        <v>434</v>
      </c>
      <c r="E107" s="9" t="s">
        <v>435</v>
      </c>
      <c r="F107" s="9" t="s">
        <v>15</v>
      </c>
      <c r="G107" s="10" t="s">
        <v>12</v>
      </c>
      <c r="H107" s="5"/>
      <c r="I107" s="5"/>
      <c r="J107" s="6"/>
      <c r="K107" s="7"/>
      <c r="L107" s="8"/>
    </row>
    <row r="108" spans="1:14" x14ac:dyDescent="0.25">
      <c r="A108" s="11"/>
      <c r="B108" s="12"/>
      <c r="C108" s="12"/>
      <c r="D108" s="12"/>
      <c r="E108" s="12"/>
      <c r="F108" s="12"/>
      <c r="G108" s="9" t="s">
        <v>436</v>
      </c>
      <c r="H108" s="9" t="s">
        <v>74</v>
      </c>
      <c r="I108" s="9" t="s">
        <v>375</v>
      </c>
      <c r="J108" s="3" t="s">
        <v>1510</v>
      </c>
      <c r="K108" s="13" t="s">
        <v>437</v>
      </c>
      <c r="L108" s="14" t="s">
        <v>438</v>
      </c>
      <c r="M108" s="18">
        <f t="shared" si="8"/>
        <v>2.0486111111111149E-2</v>
      </c>
      <c r="N108">
        <f t="shared" si="9"/>
        <v>7</v>
      </c>
    </row>
    <row r="109" spans="1:14" x14ac:dyDescent="0.25">
      <c r="A109" s="11"/>
      <c r="B109" s="12"/>
      <c r="C109" s="12"/>
      <c r="D109" s="12"/>
      <c r="E109" s="12"/>
      <c r="F109" s="12"/>
      <c r="G109" s="9" t="s">
        <v>439</v>
      </c>
      <c r="H109" s="9" t="s">
        <v>74</v>
      </c>
      <c r="I109" s="9" t="s">
        <v>375</v>
      </c>
      <c r="J109" s="3" t="s">
        <v>1510</v>
      </c>
      <c r="K109" s="13" t="s">
        <v>440</v>
      </c>
      <c r="L109" s="14" t="s">
        <v>441</v>
      </c>
      <c r="M109" s="18">
        <f t="shared" si="8"/>
        <v>2.7650462962962974E-2</v>
      </c>
      <c r="N109">
        <f t="shared" si="9"/>
        <v>7</v>
      </c>
    </row>
    <row r="110" spans="1:14" x14ac:dyDescent="0.25">
      <c r="A110" s="11"/>
      <c r="B110" s="12"/>
      <c r="C110" s="9" t="s">
        <v>71</v>
      </c>
      <c r="D110" s="9" t="s">
        <v>72</v>
      </c>
      <c r="E110" s="10" t="s">
        <v>12</v>
      </c>
      <c r="F110" s="5"/>
      <c r="G110" s="5"/>
      <c r="H110" s="5"/>
      <c r="I110" s="5"/>
      <c r="J110" s="6"/>
      <c r="K110" s="7"/>
      <c r="L110" s="8"/>
    </row>
    <row r="111" spans="1:14" x14ac:dyDescent="0.25">
      <c r="A111" s="11"/>
      <c r="B111" s="12"/>
      <c r="C111" s="12"/>
      <c r="D111" s="12"/>
      <c r="E111" s="9" t="s">
        <v>72</v>
      </c>
      <c r="F111" s="9" t="s">
        <v>15</v>
      </c>
      <c r="G111" s="10" t="s">
        <v>12</v>
      </c>
      <c r="H111" s="5"/>
      <c r="I111" s="5"/>
      <c r="J111" s="6"/>
      <c r="K111" s="7"/>
      <c r="L111" s="8"/>
    </row>
    <row r="112" spans="1:14" x14ac:dyDescent="0.25">
      <c r="A112" s="11"/>
      <c r="B112" s="12"/>
      <c r="C112" s="12"/>
      <c r="D112" s="12"/>
      <c r="E112" s="12"/>
      <c r="F112" s="12"/>
      <c r="G112" s="9" t="s">
        <v>442</v>
      </c>
      <c r="H112" s="9" t="s">
        <v>74</v>
      </c>
      <c r="I112" s="9" t="s">
        <v>375</v>
      </c>
      <c r="J112" s="3" t="s">
        <v>1510</v>
      </c>
      <c r="K112" s="13" t="s">
        <v>443</v>
      </c>
      <c r="L112" s="14" t="s">
        <v>444</v>
      </c>
      <c r="M112" s="18">
        <f t="shared" si="8"/>
        <v>1.6157407407407398E-2</v>
      </c>
      <c r="N112">
        <f t="shared" si="9"/>
        <v>3</v>
      </c>
    </row>
    <row r="113" spans="1:14" x14ac:dyDescent="0.25">
      <c r="A113" s="11"/>
      <c r="B113" s="12"/>
      <c r="C113" s="12"/>
      <c r="D113" s="12"/>
      <c r="E113" s="12"/>
      <c r="F113" s="12"/>
      <c r="G113" s="9" t="s">
        <v>445</v>
      </c>
      <c r="H113" s="9" t="s">
        <v>74</v>
      </c>
      <c r="I113" s="9" t="s">
        <v>375</v>
      </c>
      <c r="J113" s="3" t="s">
        <v>1510</v>
      </c>
      <c r="K113" s="13" t="s">
        <v>446</v>
      </c>
      <c r="L113" s="14" t="s">
        <v>447</v>
      </c>
      <c r="M113" s="18">
        <f t="shared" si="8"/>
        <v>2.1851851851851845E-2</v>
      </c>
      <c r="N113">
        <f t="shared" si="9"/>
        <v>6</v>
      </c>
    </row>
    <row r="114" spans="1:14" x14ac:dyDescent="0.25">
      <c r="A114" s="11"/>
      <c r="B114" s="12"/>
      <c r="C114" s="12"/>
      <c r="D114" s="12"/>
      <c r="E114" s="12"/>
      <c r="F114" s="12"/>
      <c r="G114" s="9" t="s">
        <v>448</v>
      </c>
      <c r="H114" s="9" t="s">
        <v>74</v>
      </c>
      <c r="I114" s="9" t="s">
        <v>375</v>
      </c>
      <c r="J114" s="3" t="s">
        <v>1510</v>
      </c>
      <c r="K114" s="13" t="s">
        <v>449</v>
      </c>
      <c r="L114" s="14" t="s">
        <v>450</v>
      </c>
      <c r="M114" s="18">
        <f t="shared" si="8"/>
        <v>1.5208333333333324E-2</v>
      </c>
      <c r="N114">
        <f t="shared" si="9"/>
        <v>7</v>
      </c>
    </row>
    <row r="115" spans="1:14" x14ac:dyDescent="0.25">
      <c r="A115" s="11"/>
      <c r="B115" s="12"/>
      <c r="C115" s="12"/>
      <c r="D115" s="12"/>
      <c r="E115" s="12"/>
      <c r="F115" s="12"/>
      <c r="G115" s="9" t="s">
        <v>451</v>
      </c>
      <c r="H115" s="9" t="s">
        <v>74</v>
      </c>
      <c r="I115" s="9" t="s">
        <v>375</v>
      </c>
      <c r="J115" s="3" t="s">
        <v>1510</v>
      </c>
      <c r="K115" s="13" t="s">
        <v>452</v>
      </c>
      <c r="L115" s="14" t="s">
        <v>453</v>
      </c>
      <c r="M115" s="18">
        <f t="shared" si="8"/>
        <v>2.6493055555555589E-2</v>
      </c>
      <c r="N115">
        <f t="shared" si="9"/>
        <v>8</v>
      </c>
    </row>
    <row r="116" spans="1:14" x14ac:dyDescent="0.25">
      <c r="A116" s="11"/>
      <c r="B116" s="12"/>
      <c r="C116" s="12"/>
      <c r="D116" s="12"/>
      <c r="E116" s="12"/>
      <c r="F116" s="12"/>
      <c r="G116" s="9" t="s">
        <v>454</v>
      </c>
      <c r="H116" s="9" t="s">
        <v>74</v>
      </c>
      <c r="I116" s="9" t="s">
        <v>375</v>
      </c>
      <c r="J116" s="3" t="s">
        <v>1510</v>
      </c>
      <c r="K116" s="13" t="s">
        <v>455</v>
      </c>
      <c r="L116" s="14" t="s">
        <v>456</v>
      </c>
      <c r="M116" s="18">
        <f t="shared" si="8"/>
        <v>2.0775462962962954E-2</v>
      </c>
      <c r="N116">
        <f t="shared" si="9"/>
        <v>10</v>
      </c>
    </row>
    <row r="117" spans="1:14" x14ac:dyDescent="0.25">
      <c r="A117" s="11"/>
      <c r="B117" s="12"/>
      <c r="C117" s="12"/>
      <c r="D117" s="12"/>
      <c r="E117" s="12"/>
      <c r="F117" s="12"/>
      <c r="G117" s="9" t="s">
        <v>457</v>
      </c>
      <c r="H117" s="9" t="s">
        <v>74</v>
      </c>
      <c r="I117" s="9" t="s">
        <v>375</v>
      </c>
      <c r="J117" s="3" t="s">
        <v>1510</v>
      </c>
      <c r="K117" s="13" t="s">
        <v>458</v>
      </c>
      <c r="L117" s="14" t="s">
        <v>459</v>
      </c>
      <c r="M117" s="18">
        <f t="shared" si="8"/>
        <v>1.72106481481481E-2</v>
      </c>
      <c r="N117">
        <f t="shared" si="9"/>
        <v>10</v>
      </c>
    </row>
    <row r="118" spans="1:14" x14ac:dyDescent="0.25">
      <c r="A118" s="11"/>
      <c r="B118" s="12"/>
      <c r="C118" s="12"/>
      <c r="D118" s="12"/>
      <c r="E118" s="12"/>
      <c r="F118" s="12"/>
      <c r="G118" s="9" t="s">
        <v>73</v>
      </c>
      <c r="H118" s="9" t="s">
        <v>74</v>
      </c>
      <c r="I118" s="9" t="s">
        <v>18</v>
      </c>
      <c r="J118" s="3" t="s">
        <v>1510</v>
      </c>
      <c r="K118" s="13" t="s">
        <v>75</v>
      </c>
      <c r="L118" s="14" t="s">
        <v>76</v>
      </c>
      <c r="M118" s="18">
        <f t="shared" si="8"/>
        <v>2.4641203703703707E-2</v>
      </c>
      <c r="N118">
        <f t="shared" si="9"/>
        <v>7</v>
      </c>
    </row>
    <row r="119" spans="1:14" x14ac:dyDescent="0.25">
      <c r="A119" s="11"/>
      <c r="B119" s="12"/>
      <c r="C119" s="12"/>
      <c r="D119" s="12"/>
      <c r="E119" s="12"/>
      <c r="F119" s="12"/>
      <c r="G119" s="9" t="s">
        <v>460</v>
      </c>
      <c r="H119" s="9" t="s">
        <v>74</v>
      </c>
      <c r="I119" s="9" t="s">
        <v>375</v>
      </c>
      <c r="J119" s="3" t="s">
        <v>1510</v>
      </c>
      <c r="K119" s="13" t="s">
        <v>461</v>
      </c>
      <c r="L119" s="14" t="s">
        <v>462</v>
      </c>
      <c r="M119" s="18">
        <f t="shared" si="8"/>
        <v>1.9768518518518463E-2</v>
      </c>
      <c r="N119">
        <f t="shared" si="9"/>
        <v>12</v>
      </c>
    </row>
    <row r="120" spans="1:14" x14ac:dyDescent="0.25">
      <c r="A120" s="11"/>
      <c r="B120" s="12"/>
      <c r="C120" s="12"/>
      <c r="D120" s="12"/>
      <c r="E120" s="12"/>
      <c r="F120" s="12"/>
      <c r="G120" s="9" t="s">
        <v>463</v>
      </c>
      <c r="H120" s="9" t="s">
        <v>74</v>
      </c>
      <c r="I120" s="9" t="s">
        <v>375</v>
      </c>
      <c r="J120" s="3" t="s">
        <v>1510</v>
      </c>
      <c r="K120" s="13" t="s">
        <v>464</v>
      </c>
      <c r="L120" s="14" t="s">
        <v>465</v>
      </c>
      <c r="M120" s="18">
        <f t="shared" si="8"/>
        <v>2.0011574074074168E-2</v>
      </c>
      <c r="N120">
        <f t="shared" si="9"/>
        <v>15</v>
      </c>
    </row>
    <row r="121" spans="1:14" x14ac:dyDescent="0.25">
      <c r="A121" s="11"/>
      <c r="B121" s="12"/>
      <c r="C121" s="12"/>
      <c r="D121" s="12"/>
      <c r="E121" s="12"/>
      <c r="F121" s="12"/>
      <c r="G121" s="9" t="s">
        <v>77</v>
      </c>
      <c r="H121" s="9" t="s">
        <v>74</v>
      </c>
      <c r="I121" s="9" t="s">
        <v>18</v>
      </c>
      <c r="J121" s="3" t="s">
        <v>1510</v>
      </c>
      <c r="K121" s="13" t="s">
        <v>78</v>
      </c>
      <c r="L121" s="14" t="s">
        <v>79</v>
      </c>
      <c r="M121" s="18">
        <f t="shared" si="8"/>
        <v>1.8194444444444458E-2</v>
      </c>
      <c r="N121">
        <f t="shared" si="9"/>
        <v>3</v>
      </c>
    </row>
    <row r="122" spans="1:14" x14ac:dyDescent="0.25">
      <c r="A122" s="11"/>
      <c r="B122" s="12"/>
      <c r="C122" s="12"/>
      <c r="D122" s="12"/>
      <c r="E122" s="12"/>
      <c r="F122" s="12"/>
      <c r="G122" s="9" t="s">
        <v>80</v>
      </c>
      <c r="H122" s="9" t="s">
        <v>74</v>
      </c>
      <c r="I122" s="9" t="s">
        <v>18</v>
      </c>
      <c r="J122" s="3" t="s">
        <v>1510</v>
      </c>
      <c r="K122" s="13" t="s">
        <v>81</v>
      </c>
      <c r="L122" s="14" t="s">
        <v>82</v>
      </c>
      <c r="M122" s="18">
        <f t="shared" si="8"/>
        <v>2.1793981481481484E-2</v>
      </c>
      <c r="N122">
        <f t="shared" si="9"/>
        <v>5</v>
      </c>
    </row>
    <row r="123" spans="1:14" x14ac:dyDescent="0.25">
      <c r="A123" s="11"/>
      <c r="B123" s="12"/>
      <c r="C123" s="12"/>
      <c r="D123" s="12"/>
      <c r="E123" s="12"/>
      <c r="F123" s="12"/>
      <c r="G123" s="9" t="s">
        <v>83</v>
      </c>
      <c r="H123" s="9" t="s">
        <v>74</v>
      </c>
      <c r="I123" s="9" t="s">
        <v>18</v>
      </c>
      <c r="J123" s="3" t="s">
        <v>1510</v>
      </c>
      <c r="K123" s="13" t="s">
        <v>84</v>
      </c>
      <c r="L123" s="14" t="s">
        <v>85</v>
      </c>
      <c r="M123" s="18">
        <f t="shared" si="8"/>
        <v>1.4525462962962976E-2</v>
      </c>
      <c r="N123">
        <f t="shared" si="9"/>
        <v>5</v>
      </c>
    </row>
    <row r="124" spans="1:14" x14ac:dyDescent="0.25">
      <c r="A124" s="11"/>
      <c r="B124" s="12"/>
      <c r="C124" s="12"/>
      <c r="D124" s="12"/>
      <c r="E124" s="12"/>
      <c r="F124" s="12"/>
      <c r="G124" s="9" t="s">
        <v>86</v>
      </c>
      <c r="H124" s="9" t="s">
        <v>74</v>
      </c>
      <c r="I124" s="9" t="s">
        <v>18</v>
      </c>
      <c r="J124" s="3" t="s">
        <v>1510</v>
      </c>
      <c r="K124" s="13" t="s">
        <v>87</v>
      </c>
      <c r="L124" s="14" t="s">
        <v>88</v>
      </c>
      <c r="M124" s="18">
        <f t="shared" si="8"/>
        <v>2.4722222222222201E-2</v>
      </c>
      <c r="N124">
        <f t="shared" si="9"/>
        <v>7</v>
      </c>
    </row>
    <row r="125" spans="1:14" x14ac:dyDescent="0.25">
      <c r="A125" s="11"/>
      <c r="B125" s="12"/>
      <c r="C125" s="12"/>
      <c r="D125" s="12"/>
      <c r="E125" s="12"/>
      <c r="F125" s="12"/>
      <c r="G125" s="9" t="s">
        <v>89</v>
      </c>
      <c r="H125" s="9" t="s">
        <v>74</v>
      </c>
      <c r="I125" s="9" t="s">
        <v>18</v>
      </c>
      <c r="J125" s="3" t="s">
        <v>1510</v>
      </c>
      <c r="K125" s="13" t="s">
        <v>90</v>
      </c>
      <c r="L125" s="14" t="s">
        <v>91</v>
      </c>
      <c r="M125" s="18">
        <f t="shared" si="8"/>
        <v>2.2361111111111109E-2</v>
      </c>
      <c r="N125">
        <f t="shared" si="9"/>
        <v>7</v>
      </c>
    </row>
    <row r="126" spans="1:14" x14ac:dyDescent="0.25">
      <c r="A126" s="11"/>
      <c r="B126" s="12"/>
      <c r="C126" s="12"/>
      <c r="D126" s="12"/>
      <c r="E126" s="12"/>
      <c r="F126" s="12"/>
      <c r="G126" s="9" t="s">
        <v>92</v>
      </c>
      <c r="H126" s="9" t="s">
        <v>74</v>
      </c>
      <c r="I126" s="9" t="s">
        <v>18</v>
      </c>
      <c r="J126" s="3" t="s">
        <v>1510</v>
      </c>
      <c r="K126" s="13" t="s">
        <v>93</v>
      </c>
      <c r="L126" s="14" t="s">
        <v>94</v>
      </c>
      <c r="M126" s="18">
        <f t="shared" si="8"/>
        <v>1.8229166666666685E-2</v>
      </c>
      <c r="N126">
        <f t="shared" si="9"/>
        <v>8</v>
      </c>
    </row>
    <row r="127" spans="1:14" x14ac:dyDescent="0.25">
      <c r="A127" s="11"/>
      <c r="B127" s="12"/>
      <c r="C127" s="12"/>
      <c r="D127" s="12"/>
      <c r="E127" s="12"/>
      <c r="F127" s="12"/>
      <c r="G127" s="9" t="s">
        <v>95</v>
      </c>
      <c r="H127" s="9" t="s">
        <v>74</v>
      </c>
      <c r="I127" s="9" t="s">
        <v>18</v>
      </c>
      <c r="J127" s="3" t="s">
        <v>1510</v>
      </c>
      <c r="K127" s="13" t="s">
        <v>96</v>
      </c>
      <c r="L127" s="14" t="s">
        <v>97</v>
      </c>
      <c r="M127" s="18">
        <f t="shared" si="8"/>
        <v>1.8113425925925963E-2</v>
      </c>
      <c r="N127">
        <f t="shared" si="9"/>
        <v>9</v>
      </c>
    </row>
    <row r="128" spans="1:14" x14ac:dyDescent="0.25">
      <c r="A128" s="11"/>
      <c r="B128" s="12"/>
      <c r="C128" s="12"/>
      <c r="D128" s="12"/>
      <c r="E128" s="12"/>
      <c r="F128" s="12"/>
      <c r="G128" s="9" t="s">
        <v>98</v>
      </c>
      <c r="H128" s="9" t="s">
        <v>74</v>
      </c>
      <c r="I128" s="9" t="s">
        <v>18</v>
      </c>
      <c r="J128" s="3" t="s">
        <v>1510</v>
      </c>
      <c r="K128" s="13" t="s">
        <v>99</v>
      </c>
      <c r="L128" s="14" t="s">
        <v>100</v>
      </c>
      <c r="M128" s="18">
        <f t="shared" si="8"/>
        <v>1.6817129629629668E-2</v>
      </c>
      <c r="N128">
        <f t="shared" si="9"/>
        <v>10</v>
      </c>
    </row>
    <row r="129" spans="1:14" x14ac:dyDescent="0.25">
      <c r="A129" s="11"/>
      <c r="B129" s="12"/>
      <c r="C129" s="12"/>
      <c r="D129" s="12"/>
      <c r="E129" s="12"/>
      <c r="F129" s="12"/>
      <c r="G129" s="9" t="s">
        <v>101</v>
      </c>
      <c r="H129" s="9" t="s">
        <v>74</v>
      </c>
      <c r="I129" s="9" t="s">
        <v>18</v>
      </c>
      <c r="J129" s="3" t="s">
        <v>1510</v>
      </c>
      <c r="K129" s="13" t="s">
        <v>102</v>
      </c>
      <c r="L129" s="14" t="s">
        <v>103</v>
      </c>
      <c r="M129" s="18">
        <f t="shared" si="8"/>
        <v>3.2465277777777801E-2</v>
      </c>
      <c r="N129">
        <f t="shared" si="9"/>
        <v>11</v>
      </c>
    </row>
    <row r="130" spans="1:14" x14ac:dyDescent="0.25">
      <c r="A130" s="11"/>
      <c r="B130" s="12"/>
      <c r="C130" s="12"/>
      <c r="D130" s="12"/>
      <c r="E130" s="12"/>
      <c r="F130" s="12"/>
      <c r="G130" s="9" t="s">
        <v>104</v>
      </c>
      <c r="H130" s="9" t="s">
        <v>74</v>
      </c>
      <c r="I130" s="9" t="s">
        <v>18</v>
      </c>
      <c r="J130" s="3" t="s">
        <v>1510</v>
      </c>
      <c r="K130" s="13" t="s">
        <v>105</v>
      </c>
      <c r="L130" s="14" t="s">
        <v>106</v>
      </c>
      <c r="M130" s="18">
        <f t="shared" si="8"/>
        <v>1.4791666666666703E-2</v>
      </c>
      <c r="N130">
        <f t="shared" si="9"/>
        <v>11</v>
      </c>
    </row>
    <row r="131" spans="1:14" x14ac:dyDescent="0.25">
      <c r="A131" s="11"/>
      <c r="B131" s="12"/>
      <c r="C131" s="12"/>
      <c r="D131" s="12"/>
      <c r="E131" s="12"/>
      <c r="F131" s="12"/>
      <c r="G131" s="9" t="s">
        <v>107</v>
      </c>
      <c r="H131" s="9" t="s">
        <v>74</v>
      </c>
      <c r="I131" s="9" t="s">
        <v>18</v>
      </c>
      <c r="J131" s="3" t="s">
        <v>1510</v>
      </c>
      <c r="K131" s="13" t="s">
        <v>108</v>
      </c>
      <c r="L131" s="14" t="s">
        <v>109</v>
      </c>
      <c r="M131" s="18">
        <f t="shared" ref="M131:M194" si="10">L131-K131</f>
        <v>1.6608796296296302E-2</v>
      </c>
      <c r="N131">
        <f t="shared" ref="N131:N194" si="11">HOUR(K131)</f>
        <v>12</v>
      </c>
    </row>
    <row r="132" spans="1:14" x14ac:dyDescent="0.25">
      <c r="A132" s="11"/>
      <c r="B132" s="12"/>
      <c r="C132" s="12"/>
      <c r="D132" s="12"/>
      <c r="E132" s="12"/>
      <c r="F132" s="12"/>
      <c r="G132" s="9" t="s">
        <v>110</v>
      </c>
      <c r="H132" s="9" t="s">
        <v>74</v>
      </c>
      <c r="I132" s="9" t="s">
        <v>18</v>
      </c>
      <c r="J132" s="3" t="s">
        <v>1510</v>
      </c>
      <c r="K132" s="13" t="s">
        <v>111</v>
      </c>
      <c r="L132" s="14" t="s">
        <v>112</v>
      </c>
      <c r="M132" s="18">
        <f t="shared" si="10"/>
        <v>2.4918981481481528E-2</v>
      </c>
      <c r="N132">
        <f t="shared" si="11"/>
        <v>13</v>
      </c>
    </row>
    <row r="133" spans="1:14" x14ac:dyDescent="0.25">
      <c r="A133" s="11"/>
      <c r="B133" s="12"/>
      <c r="C133" s="12"/>
      <c r="D133" s="12"/>
      <c r="E133" s="12"/>
      <c r="F133" s="12"/>
      <c r="G133" s="9" t="s">
        <v>113</v>
      </c>
      <c r="H133" s="9" t="s">
        <v>74</v>
      </c>
      <c r="I133" s="9" t="s">
        <v>18</v>
      </c>
      <c r="J133" s="3" t="s">
        <v>1510</v>
      </c>
      <c r="K133" s="13" t="s">
        <v>114</v>
      </c>
      <c r="L133" s="14" t="s">
        <v>115</v>
      </c>
      <c r="M133" s="18">
        <f t="shared" si="10"/>
        <v>2.1168981481481386E-2</v>
      </c>
      <c r="N133">
        <f t="shared" si="11"/>
        <v>15</v>
      </c>
    </row>
    <row r="134" spans="1:14" x14ac:dyDescent="0.25">
      <c r="A134" s="11"/>
      <c r="B134" s="12"/>
      <c r="C134" s="12"/>
      <c r="D134" s="12"/>
      <c r="E134" s="12"/>
      <c r="F134" s="12"/>
      <c r="G134" s="9" t="s">
        <v>659</v>
      </c>
      <c r="H134" s="9" t="s">
        <v>74</v>
      </c>
      <c r="I134" s="9" t="s">
        <v>626</v>
      </c>
      <c r="J134" s="3" t="s">
        <v>1510</v>
      </c>
      <c r="K134" s="13" t="s">
        <v>660</v>
      </c>
      <c r="L134" s="14" t="s">
        <v>661</v>
      </c>
      <c r="M134" s="18">
        <f t="shared" si="10"/>
        <v>1.9710648148148158E-2</v>
      </c>
      <c r="N134">
        <f t="shared" si="11"/>
        <v>3</v>
      </c>
    </row>
    <row r="135" spans="1:14" x14ac:dyDescent="0.25">
      <c r="A135" s="11"/>
      <c r="B135" s="12"/>
      <c r="C135" s="12"/>
      <c r="D135" s="12"/>
      <c r="E135" s="12"/>
      <c r="F135" s="12"/>
      <c r="G135" s="9" t="s">
        <v>662</v>
      </c>
      <c r="H135" s="9" t="s">
        <v>74</v>
      </c>
      <c r="I135" s="9" t="s">
        <v>626</v>
      </c>
      <c r="J135" s="3" t="s">
        <v>1510</v>
      </c>
      <c r="K135" s="13" t="s">
        <v>663</v>
      </c>
      <c r="L135" s="14" t="s">
        <v>664</v>
      </c>
      <c r="M135" s="18">
        <f t="shared" si="10"/>
        <v>1.5231481481481512E-2</v>
      </c>
      <c r="N135">
        <f t="shared" si="11"/>
        <v>4</v>
      </c>
    </row>
    <row r="136" spans="1:14" x14ac:dyDescent="0.25">
      <c r="A136" s="11"/>
      <c r="B136" s="12"/>
      <c r="C136" s="12"/>
      <c r="D136" s="12"/>
      <c r="E136" s="12"/>
      <c r="F136" s="12"/>
      <c r="G136" s="9" t="s">
        <v>665</v>
      </c>
      <c r="H136" s="9" t="s">
        <v>74</v>
      </c>
      <c r="I136" s="9" t="s">
        <v>626</v>
      </c>
      <c r="J136" s="3" t="s">
        <v>1510</v>
      </c>
      <c r="K136" s="13" t="s">
        <v>666</v>
      </c>
      <c r="L136" s="14" t="s">
        <v>667</v>
      </c>
      <c r="M136" s="18">
        <f t="shared" si="10"/>
        <v>1.6620370370370396E-2</v>
      </c>
      <c r="N136">
        <f t="shared" si="11"/>
        <v>5</v>
      </c>
    </row>
    <row r="137" spans="1:14" x14ac:dyDescent="0.25">
      <c r="A137" s="11"/>
      <c r="B137" s="12"/>
      <c r="C137" s="12"/>
      <c r="D137" s="12"/>
      <c r="E137" s="12"/>
      <c r="F137" s="12"/>
      <c r="G137" s="9" t="s">
        <v>668</v>
      </c>
      <c r="H137" s="9" t="s">
        <v>74</v>
      </c>
      <c r="I137" s="9" t="s">
        <v>626</v>
      </c>
      <c r="J137" s="3" t="s">
        <v>1510</v>
      </c>
      <c r="K137" s="13" t="s">
        <v>669</v>
      </c>
      <c r="L137" s="14" t="s">
        <v>670</v>
      </c>
      <c r="M137" s="18">
        <f t="shared" si="10"/>
        <v>3.7025462962962941E-2</v>
      </c>
      <c r="N137">
        <f t="shared" si="11"/>
        <v>6</v>
      </c>
    </row>
    <row r="138" spans="1:14" x14ac:dyDescent="0.25">
      <c r="A138" s="11"/>
      <c r="B138" s="12"/>
      <c r="C138" s="12"/>
      <c r="D138" s="12"/>
      <c r="E138" s="12"/>
      <c r="F138" s="12"/>
      <c r="G138" s="9" t="s">
        <v>671</v>
      </c>
      <c r="H138" s="9" t="s">
        <v>74</v>
      </c>
      <c r="I138" s="9" t="s">
        <v>626</v>
      </c>
      <c r="J138" s="3" t="s">
        <v>1510</v>
      </c>
      <c r="K138" s="13" t="s">
        <v>672</v>
      </c>
      <c r="L138" s="14" t="s">
        <v>673</v>
      </c>
      <c r="M138" s="18">
        <f t="shared" si="10"/>
        <v>1.7453703703703694E-2</v>
      </c>
      <c r="N138">
        <f t="shared" si="11"/>
        <v>7</v>
      </c>
    </row>
    <row r="139" spans="1:14" x14ac:dyDescent="0.25">
      <c r="A139" s="11"/>
      <c r="B139" s="12"/>
      <c r="C139" s="12"/>
      <c r="D139" s="12"/>
      <c r="E139" s="12"/>
      <c r="F139" s="12"/>
      <c r="G139" s="9" t="s">
        <v>674</v>
      </c>
      <c r="H139" s="9" t="s">
        <v>74</v>
      </c>
      <c r="I139" s="9" t="s">
        <v>626</v>
      </c>
      <c r="J139" s="3" t="s">
        <v>1510</v>
      </c>
      <c r="K139" s="13" t="s">
        <v>675</v>
      </c>
      <c r="L139" s="14" t="s">
        <v>676</v>
      </c>
      <c r="M139" s="18">
        <f t="shared" si="10"/>
        <v>3.537037037037033E-2</v>
      </c>
      <c r="N139">
        <f t="shared" si="11"/>
        <v>8</v>
      </c>
    </row>
    <row r="140" spans="1:14" x14ac:dyDescent="0.25">
      <c r="A140" s="11"/>
      <c r="B140" s="12"/>
      <c r="C140" s="12"/>
      <c r="D140" s="12"/>
      <c r="E140" s="12"/>
      <c r="F140" s="12"/>
      <c r="G140" s="9" t="s">
        <v>677</v>
      </c>
      <c r="H140" s="9" t="s">
        <v>74</v>
      </c>
      <c r="I140" s="9" t="s">
        <v>626</v>
      </c>
      <c r="J140" s="3" t="s">
        <v>1510</v>
      </c>
      <c r="K140" s="13" t="s">
        <v>678</v>
      </c>
      <c r="L140" s="14" t="s">
        <v>679</v>
      </c>
      <c r="M140" s="18">
        <f t="shared" si="10"/>
        <v>1.8055555555555547E-2</v>
      </c>
      <c r="N140">
        <f t="shared" si="11"/>
        <v>9</v>
      </c>
    </row>
    <row r="141" spans="1:14" x14ac:dyDescent="0.25">
      <c r="A141" s="11"/>
      <c r="B141" s="12"/>
      <c r="C141" s="12"/>
      <c r="D141" s="12"/>
      <c r="E141" s="12"/>
      <c r="F141" s="12"/>
      <c r="G141" s="9" t="s">
        <v>680</v>
      </c>
      <c r="H141" s="9" t="s">
        <v>74</v>
      </c>
      <c r="I141" s="9" t="s">
        <v>626</v>
      </c>
      <c r="J141" s="3" t="s">
        <v>1510</v>
      </c>
      <c r="K141" s="13" t="s">
        <v>681</v>
      </c>
      <c r="L141" s="14" t="s">
        <v>682</v>
      </c>
      <c r="M141" s="18">
        <f t="shared" si="10"/>
        <v>4.2349537037037033E-2</v>
      </c>
      <c r="N141">
        <f t="shared" si="11"/>
        <v>10</v>
      </c>
    </row>
    <row r="142" spans="1:14" x14ac:dyDescent="0.25">
      <c r="A142" s="11"/>
      <c r="B142" s="12"/>
      <c r="C142" s="12"/>
      <c r="D142" s="12"/>
      <c r="E142" s="12"/>
      <c r="F142" s="12"/>
      <c r="G142" s="9" t="s">
        <v>683</v>
      </c>
      <c r="H142" s="9" t="s">
        <v>74</v>
      </c>
      <c r="I142" s="9" t="s">
        <v>626</v>
      </c>
      <c r="J142" s="3" t="s">
        <v>1510</v>
      </c>
      <c r="K142" s="13" t="s">
        <v>684</v>
      </c>
      <c r="L142" s="14" t="s">
        <v>685</v>
      </c>
      <c r="M142" s="18">
        <f t="shared" si="10"/>
        <v>3.0474537037037008E-2</v>
      </c>
      <c r="N142">
        <f t="shared" si="11"/>
        <v>10</v>
      </c>
    </row>
    <row r="143" spans="1:14" x14ac:dyDescent="0.25">
      <c r="A143" s="11"/>
      <c r="B143" s="12"/>
      <c r="C143" s="12"/>
      <c r="D143" s="12"/>
      <c r="E143" s="12"/>
      <c r="F143" s="12"/>
      <c r="G143" s="9" t="s">
        <v>686</v>
      </c>
      <c r="H143" s="9" t="s">
        <v>74</v>
      </c>
      <c r="I143" s="9" t="s">
        <v>626</v>
      </c>
      <c r="J143" s="3" t="s">
        <v>1510</v>
      </c>
      <c r="K143" s="13" t="s">
        <v>687</v>
      </c>
      <c r="L143" s="14" t="s">
        <v>688</v>
      </c>
      <c r="M143" s="18">
        <f t="shared" si="10"/>
        <v>1.4375000000000027E-2</v>
      </c>
      <c r="N143">
        <f t="shared" si="11"/>
        <v>12</v>
      </c>
    </row>
    <row r="144" spans="1:14" x14ac:dyDescent="0.25">
      <c r="A144" s="11"/>
      <c r="B144" s="12"/>
      <c r="C144" s="12"/>
      <c r="D144" s="12"/>
      <c r="E144" s="12"/>
      <c r="F144" s="12"/>
      <c r="G144" s="9" t="s">
        <v>689</v>
      </c>
      <c r="H144" s="9" t="s">
        <v>74</v>
      </c>
      <c r="I144" s="9" t="s">
        <v>626</v>
      </c>
      <c r="J144" s="3" t="s">
        <v>1510</v>
      </c>
      <c r="K144" s="13" t="s">
        <v>690</v>
      </c>
      <c r="L144" s="14" t="s">
        <v>691</v>
      </c>
      <c r="M144" s="18">
        <f t="shared" si="10"/>
        <v>1.8761574074073972E-2</v>
      </c>
      <c r="N144">
        <f t="shared" si="11"/>
        <v>13</v>
      </c>
    </row>
    <row r="145" spans="1:14" x14ac:dyDescent="0.25">
      <c r="A145" s="11"/>
      <c r="B145" s="12"/>
      <c r="C145" s="12"/>
      <c r="D145" s="12"/>
      <c r="E145" s="12"/>
      <c r="F145" s="12"/>
      <c r="G145" s="9" t="s">
        <v>985</v>
      </c>
      <c r="H145" s="9" t="s">
        <v>74</v>
      </c>
      <c r="I145" s="9" t="s">
        <v>926</v>
      </c>
      <c r="J145" s="3" t="s">
        <v>1510</v>
      </c>
      <c r="K145" s="13" t="s">
        <v>986</v>
      </c>
      <c r="L145" s="14" t="s">
        <v>987</v>
      </c>
      <c r="M145" s="18">
        <f t="shared" si="10"/>
        <v>1.8229166666666671E-2</v>
      </c>
      <c r="N145">
        <f t="shared" si="11"/>
        <v>2</v>
      </c>
    </row>
    <row r="146" spans="1:14" x14ac:dyDescent="0.25">
      <c r="A146" s="11"/>
      <c r="B146" s="12"/>
      <c r="C146" s="12"/>
      <c r="D146" s="12"/>
      <c r="E146" s="12"/>
      <c r="F146" s="12"/>
      <c r="G146" s="9" t="s">
        <v>988</v>
      </c>
      <c r="H146" s="9" t="s">
        <v>74</v>
      </c>
      <c r="I146" s="9" t="s">
        <v>926</v>
      </c>
      <c r="J146" s="3" t="s">
        <v>1510</v>
      </c>
      <c r="K146" s="13" t="s">
        <v>989</v>
      </c>
      <c r="L146" s="14" t="s">
        <v>990</v>
      </c>
      <c r="M146" s="18">
        <f t="shared" si="10"/>
        <v>1.5983796296296315E-2</v>
      </c>
      <c r="N146">
        <f t="shared" si="11"/>
        <v>5</v>
      </c>
    </row>
    <row r="147" spans="1:14" x14ac:dyDescent="0.25">
      <c r="A147" s="11"/>
      <c r="B147" s="12"/>
      <c r="C147" s="12"/>
      <c r="D147" s="12"/>
      <c r="E147" s="12"/>
      <c r="F147" s="12"/>
      <c r="G147" s="9" t="s">
        <v>991</v>
      </c>
      <c r="H147" s="9" t="s">
        <v>74</v>
      </c>
      <c r="I147" s="9" t="s">
        <v>926</v>
      </c>
      <c r="J147" s="3" t="s">
        <v>1510</v>
      </c>
      <c r="K147" s="13" t="s">
        <v>992</v>
      </c>
      <c r="L147" s="14" t="s">
        <v>993</v>
      </c>
      <c r="M147" s="18">
        <f t="shared" si="10"/>
        <v>1.7291666666666677E-2</v>
      </c>
      <c r="N147">
        <f t="shared" si="11"/>
        <v>5</v>
      </c>
    </row>
    <row r="148" spans="1:14" x14ac:dyDescent="0.25">
      <c r="A148" s="11"/>
      <c r="B148" s="12"/>
      <c r="C148" s="12"/>
      <c r="D148" s="12"/>
      <c r="E148" s="12"/>
      <c r="F148" s="12"/>
      <c r="G148" s="9" t="s">
        <v>994</v>
      </c>
      <c r="H148" s="9" t="s">
        <v>74</v>
      </c>
      <c r="I148" s="9" t="s">
        <v>926</v>
      </c>
      <c r="J148" s="3" t="s">
        <v>1510</v>
      </c>
      <c r="K148" s="13" t="s">
        <v>995</v>
      </c>
      <c r="L148" s="14" t="s">
        <v>996</v>
      </c>
      <c r="M148" s="18">
        <f t="shared" si="10"/>
        <v>2.209490740740741E-2</v>
      </c>
      <c r="N148">
        <f t="shared" si="11"/>
        <v>5</v>
      </c>
    </row>
    <row r="149" spans="1:14" x14ac:dyDescent="0.25">
      <c r="A149" s="11"/>
      <c r="B149" s="12"/>
      <c r="C149" s="12"/>
      <c r="D149" s="12"/>
      <c r="E149" s="12"/>
      <c r="F149" s="12"/>
      <c r="G149" s="9" t="s">
        <v>997</v>
      </c>
      <c r="H149" s="9" t="s">
        <v>74</v>
      </c>
      <c r="I149" s="9" t="s">
        <v>926</v>
      </c>
      <c r="J149" s="3" t="s">
        <v>1510</v>
      </c>
      <c r="K149" s="13" t="s">
        <v>998</v>
      </c>
      <c r="L149" s="14" t="s">
        <v>999</v>
      </c>
      <c r="M149" s="18">
        <f t="shared" si="10"/>
        <v>1.5891203703703727E-2</v>
      </c>
      <c r="N149">
        <f t="shared" si="11"/>
        <v>6</v>
      </c>
    </row>
    <row r="150" spans="1:14" x14ac:dyDescent="0.25">
      <c r="A150" s="11"/>
      <c r="B150" s="12"/>
      <c r="C150" s="12"/>
      <c r="D150" s="12"/>
      <c r="E150" s="12"/>
      <c r="F150" s="12"/>
      <c r="G150" s="9" t="s">
        <v>1000</v>
      </c>
      <c r="H150" s="9" t="s">
        <v>74</v>
      </c>
      <c r="I150" s="9" t="s">
        <v>926</v>
      </c>
      <c r="J150" s="3" t="s">
        <v>1510</v>
      </c>
      <c r="K150" s="13" t="s">
        <v>1001</v>
      </c>
      <c r="L150" s="14" t="s">
        <v>1002</v>
      </c>
      <c r="M150" s="18">
        <f t="shared" si="10"/>
        <v>1.4710648148148098E-2</v>
      </c>
      <c r="N150">
        <f t="shared" si="11"/>
        <v>9</v>
      </c>
    </row>
    <row r="151" spans="1:14" x14ac:dyDescent="0.25">
      <c r="A151" s="11"/>
      <c r="B151" s="12"/>
      <c r="C151" s="12"/>
      <c r="D151" s="12"/>
      <c r="E151" s="12"/>
      <c r="F151" s="12"/>
      <c r="G151" s="9" t="s">
        <v>1003</v>
      </c>
      <c r="H151" s="9" t="s">
        <v>74</v>
      </c>
      <c r="I151" s="9" t="s">
        <v>926</v>
      </c>
      <c r="J151" s="3" t="s">
        <v>1510</v>
      </c>
      <c r="K151" s="13" t="s">
        <v>1004</v>
      </c>
      <c r="L151" s="14" t="s">
        <v>1005</v>
      </c>
      <c r="M151" s="18">
        <f t="shared" si="10"/>
        <v>1.843749999999994E-2</v>
      </c>
      <c r="N151">
        <f t="shared" si="11"/>
        <v>9</v>
      </c>
    </row>
    <row r="152" spans="1:14" x14ac:dyDescent="0.25">
      <c r="A152" s="11"/>
      <c r="B152" s="12"/>
      <c r="C152" s="12"/>
      <c r="D152" s="12"/>
      <c r="E152" s="12"/>
      <c r="F152" s="12"/>
      <c r="G152" s="9" t="s">
        <v>1006</v>
      </c>
      <c r="H152" s="9" t="s">
        <v>74</v>
      </c>
      <c r="I152" s="9" t="s">
        <v>926</v>
      </c>
      <c r="J152" s="3" t="s">
        <v>1510</v>
      </c>
      <c r="K152" s="13" t="s">
        <v>1007</v>
      </c>
      <c r="L152" s="14" t="s">
        <v>1008</v>
      </c>
      <c r="M152" s="18">
        <f t="shared" si="10"/>
        <v>1.3877314814814856E-2</v>
      </c>
      <c r="N152">
        <f t="shared" si="11"/>
        <v>10</v>
      </c>
    </row>
    <row r="153" spans="1:14" x14ac:dyDescent="0.25">
      <c r="A153" s="11"/>
      <c r="B153" s="12"/>
      <c r="C153" s="12"/>
      <c r="D153" s="12"/>
      <c r="E153" s="12"/>
      <c r="F153" s="12"/>
      <c r="G153" s="9" t="s">
        <v>1009</v>
      </c>
      <c r="H153" s="9" t="s">
        <v>74</v>
      </c>
      <c r="I153" s="9" t="s">
        <v>926</v>
      </c>
      <c r="J153" s="3" t="s">
        <v>1510</v>
      </c>
      <c r="K153" s="13" t="s">
        <v>1010</v>
      </c>
      <c r="L153" s="14" t="s">
        <v>1011</v>
      </c>
      <c r="M153" s="18">
        <f t="shared" si="10"/>
        <v>1.6076388888888848E-2</v>
      </c>
      <c r="N153">
        <f t="shared" si="11"/>
        <v>12</v>
      </c>
    </row>
    <row r="154" spans="1:14" x14ac:dyDescent="0.25">
      <c r="A154" s="11"/>
      <c r="B154" s="12"/>
      <c r="C154" s="12"/>
      <c r="D154" s="12"/>
      <c r="E154" s="12"/>
      <c r="F154" s="12"/>
      <c r="G154" s="9" t="s">
        <v>1012</v>
      </c>
      <c r="H154" s="9" t="s">
        <v>74</v>
      </c>
      <c r="I154" s="9" t="s">
        <v>926</v>
      </c>
      <c r="J154" s="3" t="s">
        <v>1510</v>
      </c>
      <c r="K154" s="13" t="s">
        <v>1013</v>
      </c>
      <c r="L154" s="14" t="s">
        <v>1014</v>
      </c>
      <c r="M154" s="18">
        <f t="shared" si="10"/>
        <v>1.6134259259259265E-2</v>
      </c>
      <c r="N154">
        <f t="shared" si="11"/>
        <v>14</v>
      </c>
    </row>
    <row r="155" spans="1:14" x14ac:dyDescent="0.25">
      <c r="A155" s="11"/>
      <c r="B155" s="12"/>
      <c r="C155" s="12"/>
      <c r="D155" s="12"/>
      <c r="E155" s="12"/>
      <c r="F155" s="12"/>
      <c r="G155" s="9" t="s">
        <v>1301</v>
      </c>
      <c r="H155" s="9" t="s">
        <v>74</v>
      </c>
      <c r="I155" s="9" t="s">
        <v>1256</v>
      </c>
      <c r="J155" s="3" t="s">
        <v>1510</v>
      </c>
      <c r="K155" s="13" t="s">
        <v>1302</v>
      </c>
      <c r="L155" s="14" t="s">
        <v>1303</v>
      </c>
      <c r="M155" s="18">
        <f t="shared" si="10"/>
        <v>1.4398148148148188E-2</v>
      </c>
      <c r="N155">
        <f t="shared" si="11"/>
        <v>5</v>
      </c>
    </row>
    <row r="156" spans="1:14" x14ac:dyDescent="0.25">
      <c r="A156" s="11"/>
      <c r="B156" s="12"/>
      <c r="C156" s="12"/>
      <c r="D156" s="12"/>
      <c r="E156" s="12"/>
      <c r="F156" s="12"/>
      <c r="G156" s="9" t="s">
        <v>1304</v>
      </c>
      <c r="H156" s="9" t="s">
        <v>74</v>
      </c>
      <c r="I156" s="9" t="s">
        <v>1256</v>
      </c>
      <c r="J156" s="3" t="s">
        <v>1510</v>
      </c>
      <c r="K156" s="13" t="s">
        <v>1305</v>
      </c>
      <c r="L156" s="14" t="s">
        <v>1306</v>
      </c>
      <c r="M156" s="18">
        <f t="shared" si="10"/>
        <v>2.0648148148148138E-2</v>
      </c>
      <c r="N156">
        <f t="shared" si="11"/>
        <v>5</v>
      </c>
    </row>
    <row r="157" spans="1:14" x14ac:dyDescent="0.25">
      <c r="A157" s="11"/>
      <c r="B157" s="12"/>
      <c r="C157" s="12"/>
      <c r="D157" s="12"/>
      <c r="E157" s="12"/>
      <c r="F157" s="12"/>
      <c r="G157" s="9" t="s">
        <v>1307</v>
      </c>
      <c r="H157" s="9" t="s">
        <v>74</v>
      </c>
      <c r="I157" s="9" t="s">
        <v>1256</v>
      </c>
      <c r="J157" s="3" t="s">
        <v>1510</v>
      </c>
      <c r="K157" s="13" t="s">
        <v>1308</v>
      </c>
      <c r="L157" s="14" t="s">
        <v>1309</v>
      </c>
      <c r="M157" s="18">
        <f t="shared" si="10"/>
        <v>1.4062500000000006E-2</v>
      </c>
      <c r="N157">
        <f t="shared" si="11"/>
        <v>5</v>
      </c>
    </row>
    <row r="158" spans="1:14" x14ac:dyDescent="0.25">
      <c r="A158" s="11"/>
      <c r="B158" s="12"/>
      <c r="C158" s="12"/>
      <c r="D158" s="12"/>
      <c r="E158" s="12"/>
      <c r="F158" s="12"/>
      <c r="G158" s="9" t="s">
        <v>1310</v>
      </c>
      <c r="H158" s="9" t="s">
        <v>74</v>
      </c>
      <c r="I158" s="9" t="s">
        <v>1256</v>
      </c>
      <c r="J158" s="3" t="s">
        <v>1510</v>
      </c>
      <c r="K158" s="13" t="s">
        <v>1311</v>
      </c>
      <c r="L158" s="14" t="s">
        <v>1312</v>
      </c>
      <c r="M158" s="18">
        <f t="shared" si="10"/>
        <v>2.0613425925925855E-2</v>
      </c>
      <c r="N158">
        <f t="shared" si="11"/>
        <v>7</v>
      </c>
    </row>
    <row r="159" spans="1:14" x14ac:dyDescent="0.25">
      <c r="A159" s="11"/>
      <c r="B159" s="12"/>
      <c r="C159" s="12"/>
      <c r="D159" s="12"/>
      <c r="E159" s="12"/>
      <c r="F159" s="12"/>
      <c r="G159" s="9" t="s">
        <v>1313</v>
      </c>
      <c r="H159" s="9" t="s">
        <v>74</v>
      </c>
      <c r="I159" s="9" t="s">
        <v>1256</v>
      </c>
      <c r="J159" s="3" t="s">
        <v>1510</v>
      </c>
      <c r="K159" s="13" t="s">
        <v>1314</v>
      </c>
      <c r="L159" s="14" t="s">
        <v>1315</v>
      </c>
      <c r="M159" s="18">
        <f t="shared" si="10"/>
        <v>1.6759259259259307E-2</v>
      </c>
      <c r="N159">
        <f t="shared" si="11"/>
        <v>8</v>
      </c>
    </row>
    <row r="160" spans="1:14" x14ac:dyDescent="0.25">
      <c r="A160" s="11"/>
      <c r="B160" s="12"/>
      <c r="C160" s="12"/>
      <c r="D160" s="12"/>
      <c r="E160" s="12"/>
      <c r="F160" s="12"/>
      <c r="G160" s="9" t="s">
        <v>1316</v>
      </c>
      <c r="H160" s="9" t="s">
        <v>74</v>
      </c>
      <c r="I160" s="9" t="s">
        <v>1256</v>
      </c>
      <c r="J160" s="3" t="s">
        <v>1510</v>
      </c>
      <c r="K160" s="13" t="s">
        <v>1317</v>
      </c>
      <c r="L160" s="14" t="s">
        <v>1318</v>
      </c>
      <c r="M160" s="18">
        <f t="shared" si="10"/>
        <v>1.9444444444444431E-2</v>
      </c>
      <c r="N160">
        <f t="shared" si="11"/>
        <v>9</v>
      </c>
    </row>
    <row r="161" spans="1:14" x14ac:dyDescent="0.25">
      <c r="A161" s="11"/>
      <c r="B161" s="12"/>
      <c r="C161" s="12"/>
      <c r="D161" s="12"/>
      <c r="E161" s="12"/>
      <c r="F161" s="12"/>
      <c r="G161" s="9" t="s">
        <v>1319</v>
      </c>
      <c r="H161" s="9" t="s">
        <v>74</v>
      </c>
      <c r="I161" s="9" t="s">
        <v>1256</v>
      </c>
      <c r="J161" s="3" t="s">
        <v>1510</v>
      </c>
      <c r="K161" s="13" t="s">
        <v>1320</v>
      </c>
      <c r="L161" s="14" t="s">
        <v>1321</v>
      </c>
      <c r="M161" s="18">
        <f t="shared" si="10"/>
        <v>2.4618055555555574E-2</v>
      </c>
      <c r="N161">
        <f t="shared" si="11"/>
        <v>10</v>
      </c>
    </row>
    <row r="162" spans="1:14" x14ac:dyDescent="0.25">
      <c r="A162" s="11"/>
      <c r="B162" s="12"/>
      <c r="C162" s="12"/>
      <c r="D162" s="12"/>
      <c r="E162" s="9" t="s">
        <v>116</v>
      </c>
      <c r="F162" s="9" t="s">
        <v>15</v>
      </c>
      <c r="G162" s="10" t="s">
        <v>12</v>
      </c>
      <c r="H162" s="5"/>
      <c r="I162" s="5"/>
      <c r="J162" s="6"/>
      <c r="K162" s="7"/>
      <c r="L162" s="8"/>
    </row>
    <row r="163" spans="1:14" x14ac:dyDescent="0.25">
      <c r="A163" s="11"/>
      <c r="B163" s="12"/>
      <c r="C163" s="12"/>
      <c r="D163" s="12"/>
      <c r="E163" s="12"/>
      <c r="F163" s="12"/>
      <c r="G163" s="9" t="s">
        <v>466</v>
      </c>
      <c r="H163" s="9" t="s">
        <v>118</v>
      </c>
      <c r="I163" s="9" t="s">
        <v>375</v>
      </c>
      <c r="J163" s="3" t="s">
        <v>1510</v>
      </c>
      <c r="K163" s="13" t="s">
        <v>467</v>
      </c>
      <c r="L163" s="14" t="s">
        <v>468</v>
      </c>
      <c r="M163" s="18">
        <f t="shared" si="10"/>
        <v>1.9895833333333335E-2</v>
      </c>
      <c r="N163">
        <f t="shared" si="11"/>
        <v>6</v>
      </c>
    </row>
    <row r="164" spans="1:14" x14ac:dyDescent="0.25">
      <c r="A164" s="11"/>
      <c r="B164" s="12"/>
      <c r="C164" s="12"/>
      <c r="D164" s="12"/>
      <c r="E164" s="12"/>
      <c r="F164" s="12"/>
      <c r="G164" s="9" t="s">
        <v>469</v>
      </c>
      <c r="H164" s="9" t="s">
        <v>118</v>
      </c>
      <c r="I164" s="9" t="s">
        <v>375</v>
      </c>
      <c r="J164" s="3" t="s">
        <v>1510</v>
      </c>
      <c r="K164" s="13" t="s">
        <v>470</v>
      </c>
      <c r="L164" s="14" t="s">
        <v>471</v>
      </c>
      <c r="M164" s="18">
        <f t="shared" si="10"/>
        <v>2.2361111111111165E-2</v>
      </c>
      <c r="N164">
        <f t="shared" si="11"/>
        <v>9</v>
      </c>
    </row>
    <row r="165" spans="1:14" x14ac:dyDescent="0.25">
      <c r="A165" s="11"/>
      <c r="B165" s="12"/>
      <c r="C165" s="12"/>
      <c r="D165" s="12"/>
      <c r="E165" s="12"/>
      <c r="F165" s="12"/>
      <c r="G165" s="9" t="s">
        <v>117</v>
      </c>
      <c r="H165" s="9" t="s">
        <v>118</v>
      </c>
      <c r="I165" s="9" t="s">
        <v>18</v>
      </c>
      <c r="J165" s="3" t="s">
        <v>1510</v>
      </c>
      <c r="K165" s="13" t="s">
        <v>119</v>
      </c>
      <c r="L165" s="14" t="s">
        <v>120</v>
      </c>
      <c r="M165" s="18">
        <f t="shared" si="10"/>
        <v>1.8391203703703729E-2</v>
      </c>
      <c r="N165">
        <f t="shared" si="11"/>
        <v>7</v>
      </c>
    </row>
    <row r="166" spans="1:14" x14ac:dyDescent="0.25">
      <c r="A166" s="11"/>
      <c r="B166" s="12"/>
      <c r="C166" s="12"/>
      <c r="D166" s="12"/>
      <c r="E166" s="12"/>
      <c r="F166" s="12"/>
      <c r="G166" s="9" t="s">
        <v>121</v>
      </c>
      <c r="H166" s="9" t="s">
        <v>118</v>
      </c>
      <c r="I166" s="9" t="s">
        <v>18</v>
      </c>
      <c r="J166" s="3" t="s">
        <v>1510</v>
      </c>
      <c r="K166" s="13" t="s">
        <v>122</v>
      </c>
      <c r="L166" s="14" t="s">
        <v>123</v>
      </c>
      <c r="M166" s="18">
        <f t="shared" si="10"/>
        <v>1.4641203703703698E-2</v>
      </c>
      <c r="N166">
        <f t="shared" si="11"/>
        <v>5</v>
      </c>
    </row>
    <row r="167" spans="1:14" x14ac:dyDescent="0.25">
      <c r="A167" s="11"/>
      <c r="B167" s="12"/>
      <c r="C167" s="12"/>
      <c r="D167" s="12"/>
      <c r="E167" s="12"/>
      <c r="F167" s="12"/>
      <c r="G167" s="9" t="s">
        <v>124</v>
      </c>
      <c r="H167" s="9" t="s">
        <v>118</v>
      </c>
      <c r="I167" s="9" t="s">
        <v>18</v>
      </c>
      <c r="J167" s="3" t="s">
        <v>1510</v>
      </c>
      <c r="K167" s="13" t="s">
        <v>125</v>
      </c>
      <c r="L167" s="14" t="s">
        <v>126</v>
      </c>
      <c r="M167" s="18">
        <f t="shared" si="10"/>
        <v>2.7893518518518512E-2</v>
      </c>
      <c r="N167">
        <f t="shared" si="11"/>
        <v>8</v>
      </c>
    </row>
    <row r="168" spans="1:14" x14ac:dyDescent="0.25">
      <c r="A168" s="11"/>
      <c r="B168" s="12"/>
      <c r="C168" s="12"/>
      <c r="D168" s="12"/>
      <c r="E168" s="12"/>
      <c r="F168" s="12"/>
      <c r="G168" s="9" t="s">
        <v>127</v>
      </c>
      <c r="H168" s="9" t="s">
        <v>118</v>
      </c>
      <c r="I168" s="9" t="s">
        <v>18</v>
      </c>
      <c r="J168" s="3" t="s">
        <v>1510</v>
      </c>
      <c r="K168" s="13" t="s">
        <v>128</v>
      </c>
      <c r="L168" s="14" t="s">
        <v>129</v>
      </c>
      <c r="M168" s="18">
        <f t="shared" si="10"/>
        <v>2.943287037037029E-2</v>
      </c>
      <c r="N168">
        <f t="shared" si="11"/>
        <v>11</v>
      </c>
    </row>
    <row r="169" spans="1:14" x14ac:dyDescent="0.25">
      <c r="A169" s="11"/>
      <c r="B169" s="12"/>
      <c r="C169" s="12"/>
      <c r="D169" s="12"/>
      <c r="E169" s="12"/>
      <c r="F169" s="12"/>
      <c r="G169" s="9" t="s">
        <v>130</v>
      </c>
      <c r="H169" s="9" t="s">
        <v>118</v>
      </c>
      <c r="I169" s="9" t="s">
        <v>18</v>
      </c>
      <c r="J169" s="3" t="s">
        <v>1510</v>
      </c>
      <c r="K169" s="13" t="s">
        <v>131</v>
      </c>
      <c r="L169" s="14" t="s">
        <v>132</v>
      </c>
      <c r="M169" s="18">
        <f t="shared" si="10"/>
        <v>1.344907407407403E-2</v>
      </c>
      <c r="N169">
        <f t="shared" si="11"/>
        <v>18</v>
      </c>
    </row>
    <row r="170" spans="1:14" x14ac:dyDescent="0.25">
      <c r="A170" s="11"/>
      <c r="B170" s="12"/>
      <c r="C170" s="12"/>
      <c r="D170" s="12"/>
      <c r="E170" s="12"/>
      <c r="F170" s="12"/>
      <c r="G170" s="9" t="s">
        <v>133</v>
      </c>
      <c r="H170" s="9" t="s">
        <v>118</v>
      </c>
      <c r="I170" s="9" t="s">
        <v>18</v>
      </c>
      <c r="J170" s="3" t="s">
        <v>1510</v>
      </c>
      <c r="K170" s="13" t="s">
        <v>134</v>
      </c>
      <c r="L170" s="14" t="s">
        <v>135</v>
      </c>
      <c r="M170" s="18">
        <f t="shared" si="10"/>
        <v>1.4421296296296182E-2</v>
      </c>
      <c r="N170">
        <f t="shared" si="11"/>
        <v>19</v>
      </c>
    </row>
    <row r="171" spans="1:14" x14ac:dyDescent="0.25">
      <c r="A171" s="11"/>
      <c r="B171" s="12"/>
      <c r="C171" s="12"/>
      <c r="D171" s="12"/>
      <c r="E171" s="12"/>
      <c r="F171" s="12"/>
      <c r="G171" s="9" t="s">
        <v>692</v>
      </c>
      <c r="H171" s="9" t="s">
        <v>118</v>
      </c>
      <c r="I171" s="9" t="s">
        <v>626</v>
      </c>
      <c r="J171" s="3" t="s">
        <v>1510</v>
      </c>
      <c r="K171" s="13" t="s">
        <v>693</v>
      </c>
      <c r="L171" s="14" t="s">
        <v>694</v>
      </c>
      <c r="M171" s="18">
        <f t="shared" si="10"/>
        <v>1.6273148148148148E-2</v>
      </c>
      <c r="N171">
        <f t="shared" si="11"/>
        <v>3</v>
      </c>
    </row>
    <row r="172" spans="1:14" x14ac:dyDescent="0.25">
      <c r="A172" s="11"/>
      <c r="B172" s="12"/>
      <c r="C172" s="12"/>
      <c r="D172" s="12"/>
      <c r="E172" s="12"/>
      <c r="F172" s="12"/>
      <c r="G172" s="9" t="s">
        <v>695</v>
      </c>
      <c r="H172" s="9" t="s">
        <v>118</v>
      </c>
      <c r="I172" s="9" t="s">
        <v>626</v>
      </c>
      <c r="J172" s="3" t="s">
        <v>1510</v>
      </c>
      <c r="K172" s="13" t="s">
        <v>696</v>
      </c>
      <c r="L172" s="14" t="s">
        <v>697</v>
      </c>
      <c r="M172" s="18">
        <f t="shared" si="10"/>
        <v>1.4490740740740748E-2</v>
      </c>
      <c r="N172">
        <f t="shared" si="11"/>
        <v>4</v>
      </c>
    </row>
    <row r="173" spans="1:14" x14ac:dyDescent="0.25">
      <c r="A173" s="11"/>
      <c r="B173" s="12"/>
      <c r="C173" s="12"/>
      <c r="D173" s="12"/>
      <c r="E173" s="12"/>
      <c r="F173" s="12"/>
      <c r="G173" s="9" t="s">
        <v>698</v>
      </c>
      <c r="H173" s="9" t="s">
        <v>118</v>
      </c>
      <c r="I173" s="9" t="s">
        <v>626</v>
      </c>
      <c r="J173" s="3" t="s">
        <v>1510</v>
      </c>
      <c r="K173" s="13" t="s">
        <v>699</v>
      </c>
      <c r="L173" s="14" t="s">
        <v>700</v>
      </c>
      <c r="M173" s="18">
        <f t="shared" si="10"/>
        <v>2.3275462962962901E-2</v>
      </c>
      <c r="N173">
        <f t="shared" si="11"/>
        <v>6</v>
      </c>
    </row>
    <row r="174" spans="1:14" x14ac:dyDescent="0.25">
      <c r="A174" s="11"/>
      <c r="B174" s="12"/>
      <c r="C174" s="12"/>
      <c r="D174" s="12"/>
      <c r="E174" s="12"/>
      <c r="F174" s="12"/>
      <c r="G174" s="9" t="s">
        <v>701</v>
      </c>
      <c r="H174" s="9" t="s">
        <v>118</v>
      </c>
      <c r="I174" s="9" t="s">
        <v>626</v>
      </c>
      <c r="J174" s="3" t="s">
        <v>1510</v>
      </c>
      <c r="K174" s="13" t="s">
        <v>702</v>
      </c>
      <c r="L174" s="14" t="s">
        <v>703</v>
      </c>
      <c r="M174" s="18">
        <f t="shared" si="10"/>
        <v>2.0578703703703738E-2</v>
      </c>
      <c r="N174">
        <f t="shared" si="11"/>
        <v>7</v>
      </c>
    </row>
    <row r="175" spans="1:14" x14ac:dyDescent="0.25">
      <c r="A175" s="11"/>
      <c r="B175" s="12"/>
      <c r="C175" s="12"/>
      <c r="D175" s="12"/>
      <c r="E175" s="12"/>
      <c r="F175" s="12"/>
      <c r="G175" s="9" t="s">
        <v>704</v>
      </c>
      <c r="H175" s="9" t="s">
        <v>118</v>
      </c>
      <c r="I175" s="9" t="s">
        <v>626</v>
      </c>
      <c r="J175" s="3" t="s">
        <v>1510</v>
      </c>
      <c r="K175" s="13" t="s">
        <v>705</v>
      </c>
      <c r="L175" s="14" t="s">
        <v>706</v>
      </c>
      <c r="M175" s="18">
        <f t="shared" si="10"/>
        <v>3.26967592592593E-2</v>
      </c>
      <c r="N175">
        <f t="shared" si="11"/>
        <v>10</v>
      </c>
    </row>
    <row r="176" spans="1:14" x14ac:dyDescent="0.25">
      <c r="A176" s="11"/>
      <c r="B176" s="12"/>
      <c r="C176" s="12"/>
      <c r="D176" s="12"/>
      <c r="E176" s="12"/>
      <c r="F176" s="12"/>
      <c r="G176" s="9" t="s">
        <v>707</v>
      </c>
      <c r="H176" s="9" t="s">
        <v>118</v>
      </c>
      <c r="I176" s="9" t="s">
        <v>626</v>
      </c>
      <c r="J176" s="3" t="s">
        <v>1510</v>
      </c>
      <c r="K176" s="13" t="s">
        <v>708</v>
      </c>
      <c r="L176" s="14" t="s">
        <v>709</v>
      </c>
      <c r="M176" s="18">
        <f t="shared" si="10"/>
        <v>4.0752314814814838E-2</v>
      </c>
      <c r="N176">
        <f t="shared" si="11"/>
        <v>11</v>
      </c>
    </row>
    <row r="177" spans="1:14" x14ac:dyDescent="0.25">
      <c r="A177" s="11"/>
      <c r="B177" s="12"/>
      <c r="C177" s="12"/>
      <c r="D177" s="12"/>
      <c r="E177" s="12"/>
      <c r="F177" s="12"/>
      <c r="G177" s="9" t="s">
        <v>710</v>
      </c>
      <c r="H177" s="9" t="s">
        <v>118</v>
      </c>
      <c r="I177" s="9" t="s">
        <v>626</v>
      </c>
      <c r="J177" s="3" t="s">
        <v>1510</v>
      </c>
      <c r="K177" s="13" t="s">
        <v>711</v>
      </c>
      <c r="L177" s="14" t="s">
        <v>712</v>
      </c>
      <c r="M177" s="18">
        <f t="shared" si="10"/>
        <v>1.7083333333333339E-2</v>
      </c>
      <c r="N177">
        <f t="shared" si="11"/>
        <v>16</v>
      </c>
    </row>
    <row r="178" spans="1:14" x14ac:dyDescent="0.25">
      <c r="A178" s="11"/>
      <c r="B178" s="12"/>
      <c r="C178" s="12"/>
      <c r="D178" s="12"/>
      <c r="E178" s="12"/>
      <c r="F178" s="12"/>
      <c r="G178" s="9" t="s">
        <v>713</v>
      </c>
      <c r="H178" s="9" t="s">
        <v>118</v>
      </c>
      <c r="I178" s="9" t="s">
        <v>626</v>
      </c>
      <c r="J178" s="3" t="s">
        <v>1510</v>
      </c>
      <c r="K178" s="13" t="s">
        <v>714</v>
      </c>
      <c r="L178" s="14" t="s">
        <v>715</v>
      </c>
      <c r="M178" s="18">
        <f t="shared" si="10"/>
        <v>2.0300925925925917E-2</v>
      </c>
      <c r="N178">
        <f t="shared" si="11"/>
        <v>16</v>
      </c>
    </row>
    <row r="179" spans="1:14" x14ac:dyDescent="0.25">
      <c r="A179" s="11"/>
      <c r="B179" s="12"/>
      <c r="C179" s="12"/>
      <c r="D179" s="12"/>
      <c r="E179" s="12"/>
      <c r="F179" s="12"/>
      <c r="G179" s="9" t="s">
        <v>1015</v>
      </c>
      <c r="H179" s="9" t="s">
        <v>118</v>
      </c>
      <c r="I179" s="9" t="s">
        <v>926</v>
      </c>
      <c r="J179" s="3" t="s">
        <v>1510</v>
      </c>
      <c r="K179" s="13" t="s">
        <v>1016</v>
      </c>
      <c r="L179" s="14" t="s">
        <v>1017</v>
      </c>
      <c r="M179" s="18">
        <f t="shared" si="10"/>
        <v>1.41087962962963E-2</v>
      </c>
      <c r="N179">
        <f t="shared" si="11"/>
        <v>8</v>
      </c>
    </row>
    <row r="180" spans="1:14" x14ac:dyDescent="0.25">
      <c r="A180" s="11"/>
      <c r="B180" s="12"/>
      <c r="C180" s="12"/>
      <c r="D180" s="12"/>
      <c r="E180" s="12"/>
      <c r="F180" s="12"/>
      <c r="G180" s="9" t="s">
        <v>1018</v>
      </c>
      <c r="H180" s="9" t="s">
        <v>118</v>
      </c>
      <c r="I180" s="9" t="s">
        <v>926</v>
      </c>
      <c r="J180" s="3" t="s">
        <v>1510</v>
      </c>
      <c r="K180" s="13" t="s">
        <v>1019</v>
      </c>
      <c r="L180" s="14" t="s">
        <v>1020</v>
      </c>
      <c r="M180" s="18">
        <f t="shared" si="10"/>
        <v>2.0208333333333384E-2</v>
      </c>
      <c r="N180">
        <f t="shared" si="11"/>
        <v>12</v>
      </c>
    </row>
    <row r="181" spans="1:14" x14ac:dyDescent="0.25">
      <c r="A181" s="11"/>
      <c r="B181" s="12"/>
      <c r="C181" s="12"/>
      <c r="D181" s="12"/>
      <c r="E181" s="12"/>
      <c r="F181" s="12"/>
      <c r="G181" s="9" t="s">
        <v>1021</v>
      </c>
      <c r="H181" s="9" t="s">
        <v>118</v>
      </c>
      <c r="I181" s="9" t="s">
        <v>926</v>
      </c>
      <c r="J181" s="3" t="s">
        <v>1510</v>
      </c>
      <c r="K181" s="13" t="s">
        <v>1022</v>
      </c>
      <c r="L181" s="14" t="s">
        <v>1023</v>
      </c>
      <c r="M181" s="18">
        <f t="shared" si="10"/>
        <v>1.4756944444444531E-2</v>
      </c>
      <c r="N181">
        <f t="shared" si="11"/>
        <v>15</v>
      </c>
    </row>
    <row r="182" spans="1:14" x14ac:dyDescent="0.25">
      <c r="A182" s="11"/>
      <c r="B182" s="12"/>
      <c r="C182" s="12"/>
      <c r="D182" s="12"/>
      <c r="E182" s="12"/>
      <c r="F182" s="12"/>
      <c r="G182" s="9" t="s">
        <v>1024</v>
      </c>
      <c r="H182" s="9" t="s">
        <v>118</v>
      </c>
      <c r="I182" s="9" t="s">
        <v>926</v>
      </c>
      <c r="J182" s="3" t="s">
        <v>1510</v>
      </c>
      <c r="K182" s="13" t="s">
        <v>1025</v>
      </c>
      <c r="L182" s="14" t="s">
        <v>1026</v>
      </c>
      <c r="M182" s="18">
        <f t="shared" si="10"/>
        <v>2.4270833333333353E-2</v>
      </c>
      <c r="N182">
        <f t="shared" si="11"/>
        <v>15</v>
      </c>
    </row>
    <row r="183" spans="1:14" x14ac:dyDescent="0.25">
      <c r="A183" s="11"/>
      <c r="B183" s="12"/>
      <c r="C183" s="12"/>
      <c r="D183" s="12"/>
      <c r="E183" s="12"/>
      <c r="F183" s="12"/>
      <c r="G183" s="9" t="s">
        <v>1322</v>
      </c>
      <c r="H183" s="9" t="s">
        <v>118</v>
      </c>
      <c r="I183" s="9" t="s">
        <v>1256</v>
      </c>
      <c r="J183" s="3" t="s">
        <v>1510</v>
      </c>
      <c r="K183" s="13" t="s">
        <v>1323</v>
      </c>
      <c r="L183" s="14" t="s">
        <v>1324</v>
      </c>
      <c r="M183" s="18">
        <f t="shared" si="10"/>
        <v>3.4108796296296373E-2</v>
      </c>
      <c r="N183">
        <f t="shared" si="11"/>
        <v>9</v>
      </c>
    </row>
    <row r="184" spans="1:14" x14ac:dyDescent="0.25">
      <c r="A184" s="11"/>
      <c r="B184" s="12"/>
      <c r="C184" s="12"/>
      <c r="D184" s="12"/>
      <c r="E184" s="12"/>
      <c r="F184" s="12"/>
      <c r="G184" s="9" t="s">
        <v>1325</v>
      </c>
      <c r="H184" s="9" t="s">
        <v>118</v>
      </c>
      <c r="I184" s="9" t="s">
        <v>1256</v>
      </c>
      <c r="J184" s="3" t="s">
        <v>1510</v>
      </c>
      <c r="K184" s="13" t="s">
        <v>1326</v>
      </c>
      <c r="L184" s="14" t="s">
        <v>1327</v>
      </c>
      <c r="M184" s="18">
        <f t="shared" si="10"/>
        <v>2.5833333333333375E-2</v>
      </c>
      <c r="N184">
        <f t="shared" si="11"/>
        <v>12</v>
      </c>
    </row>
    <row r="185" spans="1:14" x14ac:dyDescent="0.25">
      <c r="A185" s="11"/>
      <c r="B185" s="12"/>
      <c r="C185" s="12"/>
      <c r="D185" s="12"/>
      <c r="E185" s="12"/>
      <c r="F185" s="12"/>
      <c r="G185" s="9" t="s">
        <v>1328</v>
      </c>
      <c r="H185" s="9" t="s">
        <v>118</v>
      </c>
      <c r="I185" s="9" t="s">
        <v>1256</v>
      </c>
      <c r="J185" s="3" t="s">
        <v>1510</v>
      </c>
      <c r="K185" s="13" t="s">
        <v>1329</v>
      </c>
      <c r="L185" s="14" t="s">
        <v>1330</v>
      </c>
      <c r="M185" s="18">
        <f t="shared" si="10"/>
        <v>2.2928240740740735E-2</v>
      </c>
      <c r="N185">
        <f t="shared" si="11"/>
        <v>12</v>
      </c>
    </row>
    <row r="186" spans="1:14" x14ac:dyDescent="0.25">
      <c r="A186" s="11"/>
      <c r="B186" s="12"/>
      <c r="C186" s="12"/>
      <c r="D186" s="12"/>
      <c r="E186" s="12"/>
      <c r="F186" s="12"/>
      <c r="G186" s="9" t="s">
        <v>1480</v>
      </c>
      <c r="H186" s="9" t="s">
        <v>118</v>
      </c>
      <c r="I186" s="9" t="s">
        <v>1477</v>
      </c>
      <c r="J186" s="3" t="s">
        <v>1510</v>
      </c>
      <c r="K186" s="13" t="s">
        <v>1481</v>
      </c>
      <c r="L186" s="14" t="s">
        <v>1482</v>
      </c>
      <c r="M186" s="18">
        <f t="shared" si="10"/>
        <v>1.5162037037037002E-2</v>
      </c>
      <c r="N186">
        <f t="shared" si="11"/>
        <v>18</v>
      </c>
    </row>
    <row r="187" spans="1:14" x14ac:dyDescent="0.25">
      <c r="A187" s="11"/>
      <c r="B187" s="12"/>
      <c r="C187" s="12"/>
      <c r="D187" s="12"/>
      <c r="E187" s="12"/>
      <c r="F187" s="12"/>
      <c r="G187" s="9" t="s">
        <v>1483</v>
      </c>
      <c r="H187" s="9" t="s">
        <v>118</v>
      </c>
      <c r="I187" s="9" t="s">
        <v>1477</v>
      </c>
      <c r="J187" s="3" t="s">
        <v>1510</v>
      </c>
      <c r="K187" s="13" t="s">
        <v>1484</v>
      </c>
      <c r="L187" s="14" t="s">
        <v>1485</v>
      </c>
      <c r="M187" s="18">
        <f t="shared" si="10"/>
        <v>2.2442129629629659E-2</v>
      </c>
      <c r="N187">
        <f t="shared" si="11"/>
        <v>18</v>
      </c>
    </row>
    <row r="188" spans="1:14" x14ac:dyDescent="0.25">
      <c r="A188" s="11"/>
      <c r="B188" s="12"/>
      <c r="C188" s="9" t="s">
        <v>136</v>
      </c>
      <c r="D188" s="9" t="s">
        <v>137</v>
      </c>
      <c r="E188" s="9" t="s">
        <v>137</v>
      </c>
      <c r="F188" s="9" t="s">
        <v>15</v>
      </c>
      <c r="G188" s="10" t="s">
        <v>12</v>
      </c>
      <c r="H188" s="5"/>
      <c r="I188" s="5"/>
      <c r="J188" s="6"/>
      <c r="K188" s="7"/>
      <c r="L188" s="8"/>
    </row>
    <row r="189" spans="1:14" x14ac:dyDescent="0.25">
      <c r="A189" s="11"/>
      <c r="B189" s="12"/>
      <c r="C189" s="12"/>
      <c r="D189" s="12"/>
      <c r="E189" s="12"/>
      <c r="F189" s="12"/>
      <c r="G189" s="9" t="s">
        <v>472</v>
      </c>
      <c r="H189" s="9" t="s">
        <v>74</v>
      </c>
      <c r="I189" s="9" t="s">
        <v>375</v>
      </c>
      <c r="J189" s="3" t="s">
        <v>1510</v>
      </c>
      <c r="K189" s="13" t="s">
        <v>473</v>
      </c>
      <c r="L189" s="14" t="s">
        <v>474</v>
      </c>
      <c r="M189" s="18">
        <f t="shared" si="10"/>
        <v>1.4560185185185204E-2</v>
      </c>
      <c r="N189">
        <f t="shared" si="11"/>
        <v>4</v>
      </c>
    </row>
    <row r="190" spans="1:14" x14ac:dyDescent="0.25">
      <c r="A190" s="11"/>
      <c r="B190" s="12"/>
      <c r="C190" s="12"/>
      <c r="D190" s="12"/>
      <c r="E190" s="12"/>
      <c r="F190" s="12"/>
      <c r="G190" s="9" t="s">
        <v>475</v>
      </c>
      <c r="H190" s="9" t="s">
        <v>74</v>
      </c>
      <c r="I190" s="9" t="s">
        <v>375</v>
      </c>
      <c r="J190" s="3" t="s">
        <v>1510</v>
      </c>
      <c r="K190" s="13" t="s">
        <v>476</v>
      </c>
      <c r="L190" s="14" t="s">
        <v>477</v>
      </c>
      <c r="M190" s="18">
        <f t="shared" si="10"/>
        <v>1.8182870370370363E-2</v>
      </c>
      <c r="N190">
        <f t="shared" si="11"/>
        <v>8</v>
      </c>
    </row>
    <row r="191" spans="1:14" x14ac:dyDescent="0.25">
      <c r="A191" s="11"/>
      <c r="B191" s="12"/>
      <c r="C191" s="12"/>
      <c r="D191" s="12"/>
      <c r="E191" s="12"/>
      <c r="F191" s="12"/>
      <c r="G191" s="9" t="s">
        <v>478</v>
      </c>
      <c r="H191" s="9" t="s">
        <v>74</v>
      </c>
      <c r="I191" s="9" t="s">
        <v>375</v>
      </c>
      <c r="J191" s="3" t="s">
        <v>1510</v>
      </c>
      <c r="K191" s="13" t="s">
        <v>479</v>
      </c>
      <c r="L191" s="14" t="s">
        <v>480</v>
      </c>
      <c r="M191" s="18">
        <f t="shared" si="10"/>
        <v>2.4259259259259258E-2</v>
      </c>
      <c r="N191">
        <f t="shared" si="11"/>
        <v>11</v>
      </c>
    </row>
    <row r="192" spans="1:14" x14ac:dyDescent="0.25">
      <c r="A192" s="11"/>
      <c r="B192" s="12"/>
      <c r="C192" s="12"/>
      <c r="D192" s="12"/>
      <c r="E192" s="12"/>
      <c r="F192" s="12"/>
      <c r="G192" s="9" t="s">
        <v>481</v>
      </c>
      <c r="H192" s="9" t="s">
        <v>74</v>
      </c>
      <c r="I192" s="9" t="s">
        <v>375</v>
      </c>
      <c r="J192" s="3" t="s">
        <v>1510</v>
      </c>
      <c r="K192" s="13" t="s">
        <v>482</v>
      </c>
      <c r="L192" s="14" t="s">
        <v>483</v>
      </c>
      <c r="M192" s="18">
        <f t="shared" si="10"/>
        <v>1.4120370370370394E-2</v>
      </c>
      <c r="N192">
        <f t="shared" si="11"/>
        <v>14</v>
      </c>
    </row>
    <row r="193" spans="1:14" x14ac:dyDescent="0.25">
      <c r="A193" s="11"/>
      <c r="B193" s="12"/>
      <c r="C193" s="12"/>
      <c r="D193" s="12"/>
      <c r="E193" s="12"/>
      <c r="F193" s="12"/>
      <c r="G193" s="9" t="s">
        <v>138</v>
      </c>
      <c r="H193" s="9" t="s">
        <v>74</v>
      </c>
      <c r="I193" s="9" t="s">
        <v>18</v>
      </c>
      <c r="J193" s="3" t="s">
        <v>1510</v>
      </c>
      <c r="K193" s="13" t="s">
        <v>139</v>
      </c>
      <c r="L193" s="14" t="s">
        <v>140</v>
      </c>
      <c r="M193" s="18">
        <f t="shared" si="10"/>
        <v>1.7881944444444464E-2</v>
      </c>
      <c r="N193">
        <f t="shared" si="11"/>
        <v>4</v>
      </c>
    </row>
    <row r="194" spans="1:14" x14ac:dyDescent="0.25">
      <c r="A194" s="11"/>
      <c r="B194" s="12"/>
      <c r="C194" s="12"/>
      <c r="D194" s="12"/>
      <c r="E194" s="12"/>
      <c r="F194" s="12"/>
      <c r="G194" s="9" t="s">
        <v>141</v>
      </c>
      <c r="H194" s="9" t="s">
        <v>74</v>
      </c>
      <c r="I194" s="9" t="s">
        <v>18</v>
      </c>
      <c r="J194" s="3" t="s">
        <v>1510</v>
      </c>
      <c r="K194" s="13" t="s">
        <v>142</v>
      </c>
      <c r="L194" s="14" t="s">
        <v>143</v>
      </c>
      <c r="M194" s="18">
        <f t="shared" si="10"/>
        <v>1.5671296296296322E-2</v>
      </c>
      <c r="N194">
        <f t="shared" si="11"/>
        <v>8</v>
      </c>
    </row>
    <row r="195" spans="1:14" x14ac:dyDescent="0.25">
      <c r="A195" s="11"/>
      <c r="B195" s="12"/>
      <c r="C195" s="12"/>
      <c r="D195" s="12"/>
      <c r="E195" s="12"/>
      <c r="F195" s="12"/>
      <c r="G195" s="9" t="s">
        <v>144</v>
      </c>
      <c r="H195" s="9" t="s">
        <v>74</v>
      </c>
      <c r="I195" s="9" t="s">
        <v>18</v>
      </c>
      <c r="J195" s="3" t="s">
        <v>1510</v>
      </c>
      <c r="K195" s="13" t="s">
        <v>145</v>
      </c>
      <c r="L195" s="14" t="s">
        <v>146</v>
      </c>
      <c r="M195" s="18">
        <f t="shared" ref="M195:M258" si="12">L195-K195</f>
        <v>1.5312500000000062E-2</v>
      </c>
      <c r="N195">
        <f t="shared" ref="N195:N258" si="13">HOUR(K195)</f>
        <v>11</v>
      </c>
    </row>
    <row r="196" spans="1:14" x14ac:dyDescent="0.25">
      <c r="A196" s="11"/>
      <c r="B196" s="12"/>
      <c r="C196" s="12"/>
      <c r="D196" s="12"/>
      <c r="E196" s="12"/>
      <c r="F196" s="12"/>
      <c r="G196" s="9" t="s">
        <v>147</v>
      </c>
      <c r="H196" s="9" t="s">
        <v>74</v>
      </c>
      <c r="I196" s="9" t="s">
        <v>18</v>
      </c>
      <c r="J196" s="3" t="s">
        <v>1510</v>
      </c>
      <c r="K196" s="13" t="s">
        <v>148</v>
      </c>
      <c r="L196" s="14" t="s">
        <v>149</v>
      </c>
      <c r="M196" s="18">
        <f t="shared" si="12"/>
        <v>1.5081018518518507E-2</v>
      </c>
      <c r="N196">
        <f t="shared" si="13"/>
        <v>13</v>
      </c>
    </row>
    <row r="197" spans="1:14" x14ac:dyDescent="0.25">
      <c r="A197" s="11"/>
      <c r="B197" s="12"/>
      <c r="C197" s="12"/>
      <c r="D197" s="12"/>
      <c r="E197" s="12"/>
      <c r="F197" s="12"/>
      <c r="G197" s="9" t="s">
        <v>716</v>
      </c>
      <c r="H197" s="9" t="s">
        <v>74</v>
      </c>
      <c r="I197" s="9" t="s">
        <v>626</v>
      </c>
      <c r="J197" s="3" t="s">
        <v>1510</v>
      </c>
      <c r="K197" s="13" t="s">
        <v>717</v>
      </c>
      <c r="L197" s="14" t="s">
        <v>718</v>
      </c>
      <c r="M197" s="18">
        <f t="shared" si="12"/>
        <v>1.5312500000000007E-2</v>
      </c>
      <c r="N197">
        <f t="shared" si="13"/>
        <v>4</v>
      </c>
    </row>
    <row r="198" spans="1:14" x14ac:dyDescent="0.25">
      <c r="A198" s="11"/>
      <c r="B198" s="12"/>
      <c r="C198" s="12"/>
      <c r="D198" s="12"/>
      <c r="E198" s="12"/>
      <c r="F198" s="12"/>
      <c r="G198" s="9" t="s">
        <v>719</v>
      </c>
      <c r="H198" s="9" t="s">
        <v>74</v>
      </c>
      <c r="I198" s="9" t="s">
        <v>626</v>
      </c>
      <c r="J198" s="3" t="s">
        <v>1510</v>
      </c>
      <c r="K198" s="13" t="s">
        <v>720</v>
      </c>
      <c r="L198" s="14" t="s">
        <v>721</v>
      </c>
      <c r="M198" s="18">
        <f t="shared" si="12"/>
        <v>2.1087962962963003E-2</v>
      </c>
      <c r="N198">
        <f t="shared" si="13"/>
        <v>9</v>
      </c>
    </row>
    <row r="199" spans="1:14" x14ac:dyDescent="0.25">
      <c r="A199" s="11"/>
      <c r="B199" s="12"/>
      <c r="C199" s="12"/>
      <c r="D199" s="12"/>
      <c r="E199" s="12"/>
      <c r="F199" s="12"/>
      <c r="G199" s="9" t="s">
        <v>722</v>
      </c>
      <c r="H199" s="9" t="s">
        <v>74</v>
      </c>
      <c r="I199" s="9" t="s">
        <v>626</v>
      </c>
      <c r="J199" s="3" t="s">
        <v>1510</v>
      </c>
      <c r="K199" s="13" t="s">
        <v>723</v>
      </c>
      <c r="L199" s="14" t="s">
        <v>724</v>
      </c>
      <c r="M199" s="18">
        <f t="shared" si="12"/>
        <v>1.1817129629629664E-2</v>
      </c>
      <c r="N199">
        <f t="shared" si="13"/>
        <v>12</v>
      </c>
    </row>
    <row r="200" spans="1:14" x14ac:dyDescent="0.25">
      <c r="A200" s="11"/>
      <c r="B200" s="12"/>
      <c r="C200" s="12"/>
      <c r="D200" s="12"/>
      <c r="E200" s="12"/>
      <c r="F200" s="12"/>
      <c r="G200" s="9" t="s">
        <v>725</v>
      </c>
      <c r="H200" s="9" t="s">
        <v>74</v>
      </c>
      <c r="I200" s="9" t="s">
        <v>626</v>
      </c>
      <c r="J200" s="3" t="s">
        <v>1510</v>
      </c>
      <c r="K200" s="13" t="s">
        <v>726</v>
      </c>
      <c r="L200" s="14" t="s">
        <v>727</v>
      </c>
      <c r="M200" s="18">
        <f t="shared" si="12"/>
        <v>1.5138888888888924E-2</v>
      </c>
      <c r="N200">
        <f t="shared" si="13"/>
        <v>15</v>
      </c>
    </row>
    <row r="201" spans="1:14" x14ac:dyDescent="0.25">
      <c r="A201" s="11"/>
      <c r="B201" s="12"/>
      <c r="C201" s="12"/>
      <c r="D201" s="12"/>
      <c r="E201" s="12"/>
      <c r="F201" s="12"/>
      <c r="G201" s="9" t="s">
        <v>1027</v>
      </c>
      <c r="H201" s="9" t="s">
        <v>74</v>
      </c>
      <c r="I201" s="9" t="s">
        <v>926</v>
      </c>
      <c r="J201" s="3" t="s">
        <v>1510</v>
      </c>
      <c r="K201" s="13" t="s">
        <v>1028</v>
      </c>
      <c r="L201" s="14" t="s">
        <v>1029</v>
      </c>
      <c r="M201" s="18">
        <f t="shared" si="12"/>
        <v>1.4780092592592581E-2</v>
      </c>
      <c r="N201">
        <f t="shared" si="13"/>
        <v>4</v>
      </c>
    </row>
    <row r="202" spans="1:14" x14ac:dyDescent="0.25">
      <c r="A202" s="11"/>
      <c r="B202" s="12"/>
      <c r="C202" s="12"/>
      <c r="D202" s="12"/>
      <c r="E202" s="12"/>
      <c r="F202" s="12"/>
      <c r="G202" s="9" t="s">
        <v>1030</v>
      </c>
      <c r="H202" s="9" t="s">
        <v>74</v>
      </c>
      <c r="I202" s="9" t="s">
        <v>926</v>
      </c>
      <c r="J202" s="3" t="s">
        <v>1510</v>
      </c>
      <c r="K202" s="13" t="s">
        <v>1031</v>
      </c>
      <c r="L202" s="14" t="s">
        <v>1032</v>
      </c>
      <c r="M202" s="18">
        <f t="shared" si="12"/>
        <v>1.4212962962962927E-2</v>
      </c>
      <c r="N202">
        <f t="shared" si="13"/>
        <v>9</v>
      </c>
    </row>
    <row r="203" spans="1:14" x14ac:dyDescent="0.25">
      <c r="A203" s="11"/>
      <c r="B203" s="12"/>
      <c r="C203" s="12"/>
      <c r="D203" s="12"/>
      <c r="E203" s="12"/>
      <c r="F203" s="12"/>
      <c r="G203" s="9" t="s">
        <v>1033</v>
      </c>
      <c r="H203" s="9" t="s">
        <v>74</v>
      </c>
      <c r="I203" s="9" t="s">
        <v>926</v>
      </c>
      <c r="J203" s="3" t="s">
        <v>1510</v>
      </c>
      <c r="K203" s="13" t="s">
        <v>462</v>
      </c>
      <c r="L203" s="14" t="s">
        <v>1034</v>
      </c>
      <c r="M203" s="18">
        <f t="shared" si="12"/>
        <v>1.4351851851851949E-2</v>
      </c>
      <c r="N203">
        <f t="shared" si="13"/>
        <v>12</v>
      </c>
    </row>
    <row r="204" spans="1:14" x14ac:dyDescent="0.25">
      <c r="A204" s="11"/>
      <c r="B204" s="12"/>
      <c r="C204" s="12"/>
      <c r="D204" s="12"/>
      <c r="E204" s="12"/>
      <c r="F204" s="12"/>
      <c r="G204" s="9" t="s">
        <v>1035</v>
      </c>
      <c r="H204" s="9" t="s">
        <v>74</v>
      </c>
      <c r="I204" s="9" t="s">
        <v>926</v>
      </c>
      <c r="J204" s="3" t="s">
        <v>1510</v>
      </c>
      <c r="K204" s="13" t="s">
        <v>1036</v>
      </c>
      <c r="L204" s="14" t="s">
        <v>1037</v>
      </c>
      <c r="M204" s="18">
        <f t="shared" si="12"/>
        <v>1.3483796296296369E-2</v>
      </c>
      <c r="N204">
        <f t="shared" si="13"/>
        <v>14</v>
      </c>
    </row>
    <row r="205" spans="1:14" x14ac:dyDescent="0.25">
      <c r="A205" s="11"/>
      <c r="B205" s="12"/>
      <c r="C205" s="9" t="s">
        <v>226</v>
      </c>
      <c r="D205" s="9" t="s">
        <v>227</v>
      </c>
      <c r="E205" s="9" t="s">
        <v>1331</v>
      </c>
      <c r="F205" s="9" t="s">
        <v>15</v>
      </c>
      <c r="G205" s="9" t="s">
        <v>1332</v>
      </c>
      <c r="H205" s="9" t="s">
        <v>118</v>
      </c>
      <c r="I205" s="9" t="s">
        <v>1256</v>
      </c>
      <c r="J205" s="3" t="s">
        <v>1510</v>
      </c>
      <c r="K205" s="13" t="s">
        <v>1333</v>
      </c>
      <c r="L205" s="14" t="s">
        <v>1334</v>
      </c>
      <c r="M205" s="18">
        <f t="shared" si="12"/>
        <v>1.9548611111111169E-2</v>
      </c>
      <c r="N205">
        <f t="shared" si="13"/>
        <v>12</v>
      </c>
    </row>
    <row r="206" spans="1:14" x14ac:dyDescent="0.25">
      <c r="A206" s="11"/>
      <c r="B206" s="12"/>
      <c r="C206" s="9" t="s">
        <v>150</v>
      </c>
      <c r="D206" s="9" t="s">
        <v>151</v>
      </c>
      <c r="E206" s="9" t="s">
        <v>151</v>
      </c>
      <c r="F206" s="9" t="s">
        <v>15</v>
      </c>
      <c r="G206" s="10" t="s">
        <v>12</v>
      </c>
      <c r="H206" s="5"/>
      <c r="I206" s="5"/>
      <c r="J206" s="6"/>
      <c r="K206" s="7"/>
      <c r="L206" s="8"/>
    </row>
    <row r="207" spans="1:14" x14ac:dyDescent="0.25">
      <c r="A207" s="11"/>
      <c r="B207" s="12"/>
      <c r="C207" s="12"/>
      <c r="D207" s="12"/>
      <c r="E207" s="12"/>
      <c r="F207" s="12"/>
      <c r="G207" s="9" t="s">
        <v>484</v>
      </c>
      <c r="H207" s="9" t="s">
        <v>74</v>
      </c>
      <c r="I207" s="9" t="s">
        <v>375</v>
      </c>
      <c r="J207" s="3" t="s">
        <v>1510</v>
      </c>
      <c r="K207" s="13" t="s">
        <v>485</v>
      </c>
      <c r="L207" s="14" t="s">
        <v>486</v>
      </c>
      <c r="M207" s="18">
        <f t="shared" si="12"/>
        <v>1.3541666666666619E-2</v>
      </c>
      <c r="N207">
        <f t="shared" si="13"/>
        <v>3</v>
      </c>
    </row>
    <row r="208" spans="1:14" x14ac:dyDescent="0.25">
      <c r="A208" s="11"/>
      <c r="B208" s="12"/>
      <c r="C208" s="12"/>
      <c r="D208" s="12"/>
      <c r="E208" s="12"/>
      <c r="F208" s="12"/>
      <c r="G208" s="9" t="s">
        <v>152</v>
      </c>
      <c r="H208" s="9" t="s">
        <v>74</v>
      </c>
      <c r="I208" s="9" t="s">
        <v>18</v>
      </c>
      <c r="J208" s="3" t="s">
        <v>1510</v>
      </c>
      <c r="K208" s="13" t="s">
        <v>153</v>
      </c>
      <c r="L208" s="14" t="s">
        <v>154</v>
      </c>
      <c r="M208" s="18">
        <f t="shared" si="12"/>
        <v>1.5682870370370375E-2</v>
      </c>
      <c r="N208">
        <f t="shared" si="13"/>
        <v>2</v>
      </c>
    </row>
    <row r="209" spans="1:14" x14ac:dyDescent="0.25">
      <c r="A209" s="11"/>
      <c r="B209" s="12"/>
      <c r="C209" s="12"/>
      <c r="D209" s="12"/>
      <c r="E209" s="12"/>
      <c r="F209" s="12"/>
      <c r="G209" s="9" t="s">
        <v>728</v>
      </c>
      <c r="H209" s="9" t="s">
        <v>74</v>
      </c>
      <c r="I209" s="9" t="s">
        <v>626</v>
      </c>
      <c r="J209" s="3" t="s">
        <v>1510</v>
      </c>
      <c r="K209" s="13" t="s">
        <v>729</v>
      </c>
      <c r="L209" s="14" t="s">
        <v>730</v>
      </c>
      <c r="M209" s="18">
        <f t="shared" si="12"/>
        <v>1.3506944444444446E-2</v>
      </c>
      <c r="N209">
        <f t="shared" si="13"/>
        <v>1</v>
      </c>
    </row>
    <row r="210" spans="1:14" x14ac:dyDescent="0.25">
      <c r="A210" s="11"/>
      <c r="B210" s="12"/>
      <c r="C210" s="12"/>
      <c r="D210" s="12"/>
      <c r="E210" s="12"/>
      <c r="F210" s="12"/>
      <c r="G210" s="9" t="s">
        <v>1038</v>
      </c>
      <c r="H210" s="9" t="s">
        <v>74</v>
      </c>
      <c r="I210" s="9" t="s">
        <v>926</v>
      </c>
      <c r="J210" s="3" t="s">
        <v>1510</v>
      </c>
      <c r="K210" s="13" t="s">
        <v>1039</v>
      </c>
      <c r="L210" s="14" t="s">
        <v>1040</v>
      </c>
      <c r="M210" s="18">
        <f t="shared" si="12"/>
        <v>1.3877314814814828E-2</v>
      </c>
      <c r="N210">
        <f t="shared" si="13"/>
        <v>3</v>
      </c>
    </row>
    <row r="211" spans="1:14" x14ac:dyDescent="0.25">
      <c r="A211" s="11"/>
      <c r="B211" s="12"/>
      <c r="C211" s="12"/>
      <c r="D211" s="12"/>
      <c r="E211" s="12"/>
      <c r="F211" s="12"/>
      <c r="G211" s="9" t="s">
        <v>1335</v>
      </c>
      <c r="H211" s="9" t="s">
        <v>74</v>
      </c>
      <c r="I211" s="9" t="s">
        <v>1256</v>
      </c>
      <c r="J211" s="3" t="s">
        <v>1510</v>
      </c>
      <c r="K211" s="13" t="s">
        <v>1336</v>
      </c>
      <c r="L211" s="14" t="s">
        <v>1337</v>
      </c>
      <c r="M211" s="18">
        <f t="shared" si="12"/>
        <v>1.3553240740740727E-2</v>
      </c>
      <c r="N211">
        <f t="shared" si="13"/>
        <v>2</v>
      </c>
    </row>
    <row r="212" spans="1:14" x14ac:dyDescent="0.25">
      <c r="A212" s="11"/>
      <c r="B212" s="12"/>
      <c r="C212" s="9" t="s">
        <v>337</v>
      </c>
      <c r="D212" s="9" t="s">
        <v>338</v>
      </c>
      <c r="E212" s="9" t="s">
        <v>338</v>
      </c>
      <c r="F212" s="9" t="s">
        <v>15</v>
      </c>
      <c r="G212" s="10" t="s">
        <v>12</v>
      </c>
      <c r="H212" s="5"/>
      <c r="I212" s="5"/>
      <c r="J212" s="6"/>
      <c r="K212" s="7"/>
      <c r="L212" s="8"/>
    </row>
    <row r="213" spans="1:14" x14ac:dyDescent="0.25">
      <c r="A213" s="11"/>
      <c r="B213" s="12"/>
      <c r="C213" s="12"/>
      <c r="D213" s="12"/>
      <c r="E213" s="12"/>
      <c r="F213" s="12"/>
      <c r="G213" s="9" t="s">
        <v>487</v>
      </c>
      <c r="H213" s="9" t="s">
        <v>74</v>
      </c>
      <c r="I213" s="9" t="s">
        <v>375</v>
      </c>
      <c r="J213" s="3" t="s">
        <v>1510</v>
      </c>
      <c r="K213" s="13" t="s">
        <v>488</v>
      </c>
      <c r="L213" s="14" t="s">
        <v>489</v>
      </c>
      <c r="M213" s="18">
        <f t="shared" si="12"/>
        <v>1.9814814814814841E-2</v>
      </c>
      <c r="N213">
        <f t="shared" si="13"/>
        <v>13</v>
      </c>
    </row>
    <row r="214" spans="1:14" x14ac:dyDescent="0.25">
      <c r="A214" s="11"/>
      <c r="B214" s="12"/>
      <c r="C214" s="12"/>
      <c r="D214" s="12"/>
      <c r="E214" s="12"/>
      <c r="F214" s="12"/>
      <c r="G214" s="9" t="s">
        <v>731</v>
      </c>
      <c r="H214" s="9" t="s">
        <v>74</v>
      </c>
      <c r="I214" s="9" t="s">
        <v>626</v>
      </c>
      <c r="J214" s="3" t="s">
        <v>1510</v>
      </c>
      <c r="K214" s="13" t="s">
        <v>732</v>
      </c>
      <c r="L214" s="14" t="s">
        <v>733</v>
      </c>
      <c r="M214" s="18">
        <f t="shared" si="12"/>
        <v>2.5208333333333333E-2</v>
      </c>
      <c r="N214">
        <f t="shared" si="13"/>
        <v>8</v>
      </c>
    </row>
    <row r="215" spans="1:14" x14ac:dyDescent="0.25">
      <c r="A215" s="11"/>
      <c r="B215" s="12"/>
      <c r="C215" s="9" t="s">
        <v>155</v>
      </c>
      <c r="D215" s="9" t="s">
        <v>156</v>
      </c>
      <c r="E215" s="9" t="s">
        <v>156</v>
      </c>
      <c r="F215" s="9" t="s">
        <v>15</v>
      </c>
      <c r="G215" s="10" t="s">
        <v>12</v>
      </c>
      <c r="H215" s="5"/>
      <c r="I215" s="5"/>
      <c r="J215" s="6"/>
      <c r="K215" s="7"/>
      <c r="L215" s="8"/>
    </row>
    <row r="216" spans="1:14" x14ac:dyDescent="0.25">
      <c r="A216" s="11"/>
      <c r="B216" s="12"/>
      <c r="C216" s="12"/>
      <c r="D216" s="12"/>
      <c r="E216" s="12"/>
      <c r="F216" s="12"/>
      <c r="G216" s="9" t="s">
        <v>490</v>
      </c>
      <c r="H216" s="9" t="s">
        <v>118</v>
      </c>
      <c r="I216" s="9" t="s">
        <v>375</v>
      </c>
      <c r="J216" s="3" t="s">
        <v>1510</v>
      </c>
      <c r="K216" s="13" t="s">
        <v>491</v>
      </c>
      <c r="L216" s="14" t="s">
        <v>492</v>
      </c>
      <c r="M216" s="18">
        <f t="shared" si="12"/>
        <v>3.5937499999999956E-2</v>
      </c>
      <c r="N216">
        <f t="shared" si="13"/>
        <v>13</v>
      </c>
    </row>
    <row r="217" spans="1:14" x14ac:dyDescent="0.25">
      <c r="A217" s="11"/>
      <c r="B217" s="12"/>
      <c r="C217" s="12"/>
      <c r="D217" s="12"/>
      <c r="E217" s="12"/>
      <c r="F217" s="12"/>
      <c r="G217" s="9" t="s">
        <v>493</v>
      </c>
      <c r="H217" s="9" t="s">
        <v>118</v>
      </c>
      <c r="I217" s="9" t="s">
        <v>375</v>
      </c>
      <c r="J217" s="3" t="s">
        <v>1510</v>
      </c>
      <c r="K217" s="13" t="s">
        <v>494</v>
      </c>
      <c r="L217" s="14" t="s">
        <v>495</v>
      </c>
      <c r="M217" s="18">
        <f t="shared" si="12"/>
        <v>2.2557870370370381E-2</v>
      </c>
      <c r="N217">
        <f t="shared" si="13"/>
        <v>17</v>
      </c>
    </row>
    <row r="218" spans="1:14" x14ac:dyDescent="0.25">
      <c r="A218" s="11"/>
      <c r="B218" s="12"/>
      <c r="C218" s="12"/>
      <c r="D218" s="12"/>
      <c r="E218" s="12"/>
      <c r="F218" s="12"/>
      <c r="G218" s="9" t="s">
        <v>157</v>
      </c>
      <c r="H218" s="9" t="s">
        <v>118</v>
      </c>
      <c r="I218" s="9" t="s">
        <v>18</v>
      </c>
      <c r="J218" s="3" t="s">
        <v>1510</v>
      </c>
      <c r="K218" s="13" t="s">
        <v>158</v>
      </c>
      <c r="L218" s="14" t="s">
        <v>159</v>
      </c>
      <c r="M218" s="18">
        <f t="shared" si="12"/>
        <v>2.8634259259259276E-2</v>
      </c>
      <c r="N218">
        <f t="shared" si="13"/>
        <v>8</v>
      </c>
    </row>
    <row r="219" spans="1:14" x14ac:dyDescent="0.25">
      <c r="A219" s="11"/>
      <c r="B219" s="12"/>
      <c r="C219" s="12"/>
      <c r="D219" s="12"/>
      <c r="E219" s="12"/>
      <c r="F219" s="12"/>
      <c r="G219" s="9" t="s">
        <v>160</v>
      </c>
      <c r="H219" s="9" t="s">
        <v>118</v>
      </c>
      <c r="I219" s="9" t="s">
        <v>18</v>
      </c>
      <c r="J219" s="3" t="s">
        <v>1510</v>
      </c>
      <c r="K219" s="13" t="s">
        <v>161</v>
      </c>
      <c r="L219" s="14" t="s">
        <v>162</v>
      </c>
      <c r="M219" s="18">
        <f t="shared" si="12"/>
        <v>2.1307870370370519E-2</v>
      </c>
      <c r="N219">
        <f t="shared" si="13"/>
        <v>17</v>
      </c>
    </row>
    <row r="220" spans="1:14" x14ac:dyDescent="0.25">
      <c r="A220" s="11"/>
      <c r="B220" s="12"/>
      <c r="C220" s="12"/>
      <c r="D220" s="12"/>
      <c r="E220" s="12"/>
      <c r="F220" s="12"/>
      <c r="G220" s="9" t="s">
        <v>163</v>
      </c>
      <c r="H220" s="9" t="s">
        <v>74</v>
      </c>
      <c r="I220" s="9" t="s">
        <v>18</v>
      </c>
      <c r="J220" s="3" t="s">
        <v>1510</v>
      </c>
      <c r="K220" s="13" t="s">
        <v>164</v>
      </c>
      <c r="L220" s="14" t="s">
        <v>165</v>
      </c>
      <c r="M220" s="18">
        <f t="shared" si="12"/>
        <v>2.5092592592592666E-2</v>
      </c>
      <c r="N220">
        <f t="shared" si="13"/>
        <v>19</v>
      </c>
    </row>
    <row r="221" spans="1:14" x14ac:dyDescent="0.25">
      <c r="A221" s="11"/>
      <c r="B221" s="12"/>
      <c r="C221" s="12"/>
      <c r="D221" s="12"/>
      <c r="E221" s="12"/>
      <c r="F221" s="12"/>
      <c r="G221" s="9" t="s">
        <v>734</v>
      </c>
      <c r="H221" s="9" t="s">
        <v>118</v>
      </c>
      <c r="I221" s="9" t="s">
        <v>626</v>
      </c>
      <c r="J221" s="3" t="s">
        <v>1510</v>
      </c>
      <c r="K221" s="13" t="s">
        <v>735</v>
      </c>
      <c r="L221" s="14" t="s">
        <v>736</v>
      </c>
      <c r="M221" s="18">
        <f t="shared" si="12"/>
        <v>2.4270833333333297E-2</v>
      </c>
      <c r="N221">
        <f t="shared" si="13"/>
        <v>8</v>
      </c>
    </row>
    <row r="222" spans="1:14" x14ac:dyDescent="0.25">
      <c r="A222" s="11"/>
      <c r="B222" s="12"/>
      <c r="C222" s="12"/>
      <c r="D222" s="12"/>
      <c r="E222" s="12"/>
      <c r="F222" s="12"/>
      <c r="G222" s="9" t="s">
        <v>737</v>
      </c>
      <c r="H222" s="9" t="s">
        <v>118</v>
      </c>
      <c r="I222" s="9" t="s">
        <v>626</v>
      </c>
      <c r="J222" s="3" t="s">
        <v>1510</v>
      </c>
      <c r="K222" s="13" t="s">
        <v>738</v>
      </c>
      <c r="L222" s="14" t="s">
        <v>739</v>
      </c>
      <c r="M222" s="18">
        <f t="shared" si="12"/>
        <v>2.9814814814814738E-2</v>
      </c>
      <c r="N222">
        <f t="shared" si="13"/>
        <v>17</v>
      </c>
    </row>
    <row r="223" spans="1:14" x14ac:dyDescent="0.25">
      <c r="A223" s="11"/>
      <c r="B223" s="12"/>
      <c r="C223" s="12"/>
      <c r="D223" s="12"/>
      <c r="E223" s="12"/>
      <c r="F223" s="12"/>
      <c r="G223" s="9" t="s">
        <v>1041</v>
      </c>
      <c r="H223" s="9" t="s">
        <v>118</v>
      </c>
      <c r="I223" s="9" t="s">
        <v>926</v>
      </c>
      <c r="J223" s="3" t="s">
        <v>1510</v>
      </c>
      <c r="K223" s="13" t="s">
        <v>1042</v>
      </c>
      <c r="L223" s="14" t="s">
        <v>1043</v>
      </c>
      <c r="M223" s="18">
        <f t="shared" si="12"/>
        <v>2.5717592592592653E-2</v>
      </c>
      <c r="N223">
        <f t="shared" si="13"/>
        <v>16</v>
      </c>
    </row>
    <row r="224" spans="1:14" x14ac:dyDescent="0.25">
      <c r="A224" s="11"/>
      <c r="B224" s="12"/>
      <c r="C224" s="12"/>
      <c r="D224" s="12"/>
      <c r="E224" s="12"/>
      <c r="F224" s="12"/>
      <c r="G224" s="9" t="s">
        <v>1338</v>
      </c>
      <c r="H224" s="9" t="s">
        <v>118</v>
      </c>
      <c r="I224" s="9" t="s">
        <v>1256</v>
      </c>
      <c r="J224" s="3" t="s">
        <v>1510</v>
      </c>
      <c r="K224" s="13" t="s">
        <v>1339</v>
      </c>
      <c r="L224" s="14" t="s">
        <v>1340</v>
      </c>
      <c r="M224" s="18">
        <f t="shared" si="12"/>
        <v>2.3182870370370423E-2</v>
      </c>
      <c r="N224">
        <f t="shared" si="13"/>
        <v>8</v>
      </c>
    </row>
    <row r="225" spans="1:14" x14ac:dyDescent="0.25">
      <c r="A225" s="11"/>
      <c r="B225" s="12"/>
      <c r="C225" s="12"/>
      <c r="D225" s="12"/>
      <c r="E225" s="12"/>
      <c r="F225" s="12"/>
      <c r="G225" s="9" t="s">
        <v>1341</v>
      </c>
      <c r="H225" s="9" t="s">
        <v>118</v>
      </c>
      <c r="I225" s="9" t="s">
        <v>1256</v>
      </c>
      <c r="J225" s="3" t="s">
        <v>1510</v>
      </c>
      <c r="K225" s="13" t="s">
        <v>1342</v>
      </c>
      <c r="L225" s="14" t="s">
        <v>1343</v>
      </c>
      <c r="M225" s="18">
        <f t="shared" si="12"/>
        <v>2.0694444444444404E-2</v>
      </c>
      <c r="N225">
        <f t="shared" si="13"/>
        <v>9</v>
      </c>
    </row>
    <row r="226" spans="1:14" x14ac:dyDescent="0.25">
      <c r="A226" s="11"/>
      <c r="B226" s="12"/>
      <c r="C226" s="12"/>
      <c r="D226" s="12"/>
      <c r="E226" s="12"/>
      <c r="F226" s="12"/>
      <c r="G226" s="9" t="s">
        <v>1486</v>
      </c>
      <c r="H226" s="9" t="s">
        <v>74</v>
      </c>
      <c r="I226" s="9" t="s">
        <v>1477</v>
      </c>
      <c r="J226" s="3" t="s">
        <v>1510</v>
      </c>
      <c r="K226" s="13" t="s">
        <v>1487</v>
      </c>
      <c r="L226" s="14" t="s">
        <v>1488</v>
      </c>
      <c r="M226" s="18">
        <f t="shared" si="12"/>
        <v>1.4513888888888882E-2</v>
      </c>
      <c r="N226">
        <f t="shared" si="13"/>
        <v>7</v>
      </c>
    </row>
    <row r="227" spans="1:14" x14ac:dyDescent="0.25">
      <c r="A227" s="11"/>
      <c r="B227" s="12"/>
      <c r="C227" s="9" t="s">
        <v>27</v>
      </c>
      <c r="D227" s="9" t="s">
        <v>28</v>
      </c>
      <c r="E227" s="10" t="s">
        <v>12</v>
      </c>
      <c r="F227" s="5"/>
      <c r="G227" s="5"/>
      <c r="H227" s="5"/>
      <c r="I227" s="5"/>
      <c r="J227" s="6"/>
      <c r="K227" s="7"/>
      <c r="L227" s="8"/>
    </row>
    <row r="228" spans="1:14" x14ac:dyDescent="0.25">
      <c r="A228" s="11"/>
      <c r="B228" s="12"/>
      <c r="C228" s="12"/>
      <c r="D228" s="12"/>
      <c r="E228" s="9" t="s">
        <v>28</v>
      </c>
      <c r="F228" s="9" t="s">
        <v>15</v>
      </c>
      <c r="G228" s="10" t="s">
        <v>12</v>
      </c>
      <c r="H228" s="5"/>
      <c r="I228" s="5"/>
      <c r="J228" s="6"/>
      <c r="K228" s="7"/>
      <c r="L228" s="8"/>
    </row>
    <row r="229" spans="1:14" x14ac:dyDescent="0.25">
      <c r="A229" s="11"/>
      <c r="B229" s="12"/>
      <c r="C229" s="12"/>
      <c r="D229" s="12"/>
      <c r="E229" s="12"/>
      <c r="F229" s="12"/>
      <c r="G229" s="9" t="s">
        <v>496</v>
      </c>
      <c r="H229" s="9" t="s">
        <v>74</v>
      </c>
      <c r="I229" s="9" t="s">
        <v>375</v>
      </c>
      <c r="J229" s="3" t="s">
        <v>1510</v>
      </c>
      <c r="K229" s="13" t="s">
        <v>497</v>
      </c>
      <c r="L229" s="14" t="s">
        <v>498</v>
      </c>
      <c r="M229" s="18">
        <f t="shared" si="12"/>
        <v>1.5162037037037057E-2</v>
      </c>
      <c r="N229">
        <f t="shared" si="13"/>
        <v>6</v>
      </c>
    </row>
    <row r="230" spans="1:14" x14ac:dyDescent="0.25">
      <c r="A230" s="11"/>
      <c r="B230" s="12"/>
      <c r="C230" s="12"/>
      <c r="D230" s="12"/>
      <c r="E230" s="12"/>
      <c r="F230" s="12"/>
      <c r="G230" s="9" t="s">
        <v>166</v>
      </c>
      <c r="H230" s="9" t="s">
        <v>74</v>
      </c>
      <c r="I230" s="9" t="s">
        <v>18</v>
      </c>
      <c r="J230" s="3" t="s">
        <v>1510</v>
      </c>
      <c r="K230" s="13" t="s">
        <v>167</v>
      </c>
      <c r="L230" s="14" t="s">
        <v>168</v>
      </c>
      <c r="M230" s="18">
        <f t="shared" si="12"/>
        <v>1.6342592592592603E-2</v>
      </c>
      <c r="N230">
        <f t="shared" si="13"/>
        <v>4</v>
      </c>
    </row>
    <row r="231" spans="1:14" x14ac:dyDescent="0.25">
      <c r="A231" s="11"/>
      <c r="B231" s="12"/>
      <c r="C231" s="12"/>
      <c r="D231" s="12"/>
      <c r="E231" s="12"/>
      <c r="F231" s="12"/>
      <c r="G231" s="9" t="s">
        <v>740</v>
      </c>
      <c r="H231" s="9" t="s">
        <v>74</v>
      </c>
      <c r="I231" s="9" t="s">
        <v>626</v>
      </c>
      <c r="J231" s="3" t="s">
        <v>1510</v>
      </c>
      <c r="K231" s="13" t="s">
        <v>741</v>
      </c>
      <c r="L231" s="14" t="s">
        <v>742</v>
      </c>
      <c r="M231" s="18">
        <f t="shared" si="12"/>
        <v>1.4085648148148167E-2</v>
      </c>
      <c r="N231">
        <f t="shared" si="13"/>
        <v>11</v>
      </c>
    </row>
    <row r="232" spans="1:14" x14ac:dyDescent="0.25">
      <c r="A232" s="11"/>
      <c r="B232" s="12"/>
      <c r="C232" s="12"/>
      <c r="D232" s="12"/>
      <c r="E232" s="12"/>
      <c r="F232" s="12"/>
      <c r="G232" s="9" t="s">
        <v>1044</v>
      </c>
      <c r="H232" s="9" t="s">
        <v>74</v>
      </c>
      <c r="I232" s="9" t="s">
        <v>926</v>
      </c>
      <c r="J232" s="3" t="s">
        <v>1510</v>
      </c>
      <c r="K232" s="13" t="s">
        <v>1045</v>
      </c>
      <c r="L232" s="14" t="s">
        <v>1046</v>
      </c>
      <c r="M232" s="18">
        <f t="shared" si="12"/>
        <v>1.2766203703703682E-2</v>
      </c>
      <c r="N232">
        <f t="shared" si="13"/>
        <v>7</v>
      </c>
    </row>
    <row r="233" spans="1:14" x14ac:dyDescent="0.25">
      <c r="A233" s="11"/>
      <c r="B233" s="12"/>
      <c r="C233" s="12"/>
      <c r="D233" s="12"/>
      <c r="E233" s="12"/>
      <c r="F233" s="12"/>
      <c r="G233" s="9" t="s">
        <v>1047</v>
      </c>
      <c r="H233" s="9" t="s">
        <v>74</v>
      </c>
      <c r="I233" s="9" t="s">
        <v>926</v>
      </c>
      <c r="J233" s="3" t="s">
        <v>1510</v>
      </c>
      <c r="K233" s="13" t="s">
        <v>741</v>
      </c>
      <c r="L233" s="14" t="s">
        <v>1048</v>
      </c>
      <c r="M233" s="18">
        <f t="shared" si="12"/>
        <v>1.8252314814814818E-2</v>
      </c>
      <c r="N233">
        <f t="shared" si="13"/>
        <v>11</v>
      </c>
    </row>
    <row r="234" spans="1:14" x14ac:dyDescent="0.25">
      <c r="A234" s="11"/>
      <c r="B234" s="12"/>
      <c r="C234" s="12"/>
      <c r="D234" s="12"/>
      <c r="E234" s="12"/>
      <c r="F234" s="12"/>
      <c r="G234" s="9" t="s">
        <v>1049</v>
      </c>
      <c r="H234" s="9" t="s">
        <v>74</v>
      </c>
      <c r="I234" s="9" t="s">
        <v>926</v>
      </c>
      <c r="J234" s="3" t="s">
        <v>1510</v>
      </c>
      <c r="K234" s="13" t="s">
        <v>1050</v>
      </c>
      <c r="L234" s="14" t="s">
        <v>1051</v>
      </c>
      <c r="M234" s="18">
        <f t="shared" si="12"/>
        <v>1.8692129629629628E-2</v>
      </c>
      <c r="N234">
        <f t="shared" si="13"/>
        <v>15</v>
      </c>
    </row>
    <row r="235" spans="1:14" x14ac:dyDescent="0.25">
      <c r="A235" s="11"/>
      <c r="B235" s="12"/>
      <c r="C235" s="12"/>
      <c r="D235" s="12"/>
      <c r="E235" s="12"/>
      <c r="F235" s="12"/>
      <c r="G235" s="9" t="s">
        <v>1344</v>
      </c>
      <c r="H235" s="9" t="s">
        <v>74</v>
      </c>
      <c r="I235" s="9" t="s">
        <v>1256</v>
      </c>
      <c r="J235" s="3" t="s">
        <v>1510</v>
      </c>
      <c r="K235" s="13" t="s">
        <v>1345</v>
      </c>
      <c r="L235" s="14" t="s">
        <v>1346</v>
      </c>
      <c r="M235" s="18">
        <f t="shared" si="12"/>
        <v>1.5162037037037029E-2</v>
      </c>
      <c r="N235">
        <f t="shared" si="13"/>
        <v>4</v>
      </c>
    </row>
    <row r="236" spans="1:14" x14ac:dyDescent="0.25">
      <c r="A236" s="11"/>
      <c r="B236" s="12"/>
      <c r="C236" s="12"/>
      <c r="D236" s="12"/>
      <c r="E236" s="12"/>
      <c r="F236" s="12"/>
      <c r="G236" s="9" t="s">
        <v>1347</v>
      </c>
      <c r="H236" s="9" t="s">
        <v>74</v>
      </c>
      <c r="I236" s="9" t="s">
        <v>1256</v>
      </c>
      <c r="J236" s="3" t="s">
        <v>1510</v>
      </c>
      <c r="K236" s="13" t="s">
        <v>1348</v>
      </c>
      <c r="L236" s="14" t="s">
        <v>1349</v>
      </c>
      <c r="M236" s="18">
        <f t="shared" si="12"/>
        <v>1.8182870370370363E-2</v>
      </c>
      <c r="N236">
        <f t="shared" si="13"/>
        <v>5</v>
      </c>
    </row>
    <row r="237" spans="1:14" x14ac:dyDescent="0.25">
      <c r="A237" s="11"/>
      <c r="B237" s="12"/>
      <c r="C237" s="12"/>
      <c r="D237" s="12"/>
      <c r="E237" s="12"/>
      <c r="F237" s="12"/>
      <c r="G237" s="9" t="s">
        <v>1350</v>
      </c>
      <c r="H237" s="9" t="s">
        <v>74</v>
      </c>
      <c r="I237" s="9" t="s">
        <v>1256</v>
      </c>
      <c r="J237" s="3" t="s">
        <v>1510</v>
      </c>
      <c r="K237" s="13" t="s">
        <v>1351</v>
      </c>
      <c r="L237" s="14" t="s">
        <v>1352</v>
      </c>
      <c r="M237" s="18">
        <f t="shared" si="12"/>
        <v>2.2581018518518514E-2</v>
      </c>
      <c r="N237">
        <f t="shared" si="13"/>
        <v>6</v>
      </c>
    </row>
    <row r="238" spans="1:14" x14ac:dyDescent="0.25">
      <c r="A238" s="11"/>
      <c r="B238" s="12"/>
      <c r="C238" s="12"/>
      <c r="D238" s="12"/>
      <c r="E238" s="12"/>
      <c r="F238" s="12"/>
      <c r="G238" s="9" t="s">
        <v>1465</v>
      </c>
      <c r="H238" s="9" t="s">
        <v>74</v>
      </c>
      <c r="I238" s="9" t="s">
        <v>1447</v>
      </c>
      <c r="J238" s="3" t="s">
        <v>1510</v>
      </c>
      <c r="K238" s="13" t="s">
        <v>1466</v>
      </c>
      <c r="L238" s="14" t="s">
        <v>1467</v>
      </c>
      <c r="M238" s="18">
        <f t="shared" si="12"/>
        <v>1.4282407407407383E-2</v>
      </c>
      <c r="N238">
        <f t="shared" si="13"/>
        <v>12</v>
      </c>
    </row>
    <row r="239" spans="1:14" x14ac:dyDescent="0.25">
      <c r="A239" s="11"/>
      <c r="B239" s="12"/>
      <c r="C239" s="12"/>
      <c r="D239" s="12"/>
      <c r="E239" s="12"/>
      <c r="F239" s="12"/>
      <c r="G239" s="9" t="s">
        <v>1489</v>
      </c>
      <c r="H239" s="9" t="s">
        <v>74</v>
      </c>
      <c r="I239" s="9" t="s">
        <v>1477</v>
      </c>
      <c r="J239" s="3" t="s">
        <v>1510</v>
      </c>
      <c r="K239" s="13" t="s">
        <v>1490</v>
      </c>
      <c r="L239" s="14" t="s">
        <v>1491</v>
      </c>
      <c r="M239" s="18">
        <f t="shared" si="12"/>
        <v>1.4884259259259291E-2</v>
      </c>
      <c r="N239">
        <f t="shared" si="13"/>
        <v>9</v>
      </c>
    </row>
    <row r="240" spans="1:14" x14ac:dyDescent="0.25">
      <c r="A240" s="11"/>
      <c r="B240" s="12"/>
      <c r="C240" s="12"/>
      <c r="D240" s="12"/>
      <c r="E240" s="9" t="s">
        <v>169</v>
      </c>
      <c r="F240" s="9" t="s">
        <v>15</v>
      </c>
      <c r="G240" s="10" t="s">
        <v>12</v>
      </c>
      <c r="H240" s="5"/>
      <c r="I240" s="5"/>
      <c r="J240" s="6"/>
      <c r="K240" s="7"/>
      <c r="L240" s="8"/>
    </row>
    <row r="241" spans="1:14" x14ac:dyDescent="0.25">
      <c r="A241" s="11"/>
      <c r="B241" s="12"/>
      <c r="C241" s="12"/>
      <c r="D241" s="12"/>
      <c r="E241" s="12"/>
      <c r="F241" s="12"/>
      <c r="G241" s="9" t="s">
        <v>170</v>
      </c>
      <c r="H241" s="9" t="s">
        <v>74</v>
      </c>
      <c r="I241" s="9" t="s">
        <v>18</v>
      </c>
      <c r="J241" s="3" t="s">
        <v>1510</v>
      </c>
      <c r="K241" s="13" t="s">
        <v>171</v>
      </c>
      <c r="L241" s="14" t="s">
        <v>172</v>
      </c>
      <c r="M241" s="18">
        <f t="shared" si="12"/>
        <v>1.5509259259259278E-2</v>
      </c>
      <c r="N241">
        <f t="shared" si="13"/>
        <v>6</v>
      </c>
    </row>
    <row r="242" spans="1:14" x14ac:dyDescent="0.25">
      <c r="A242" s="11"/>
      <c r="B242" s="12"/>
      <c r="C242" s="12"/>
      <c r="D242" s="12"/>
      <c r="E242" s="12"/>
      <c r="F242" s="12"/>
      <c r="G242" s="9" t="s">
        <v>499</v>
      </c>
      <c r="H242" s="9" t="s">
        <v>74</v>
      </c>
      <c r="I242" s="9" t="s">
        <v>375</v>
      </c>
      <c r="J242" s="3" t="s">
        <v>1510</v>
      </c>
      <c r="K242" s="13" t="s">
        <v>500</v>
      </c>
      <c r="L242" s="14" t="s">
        <v>501</v>
      </c>
      <c r="M242" s="18">
        <f t="shared" si="12"/>
        <v>1.2118055555555562E-2</v>
      </c>
      <c r="N242">
        <f t="shared" si="13"/>
        <v>17</v>
      </c>
    </row>
    <row r="243" spans="1:14" x14ac:dyDescent="0.25">
      <c r="A243" s="11"/>
      <c r="B243" s="12"/>
      <c r="C243" s="12"/>
      <c r="D243" s="12"/>
      <c r="E243" s="12"/>
      <c r="F243" s="12"/>
      <c r="G243" s="9" t="s">
        <v>173</v>
      </c>
      <c r="H243" s="9" t="s">
        <v>74</v>
      </c>
      <c r="I243" s="9" t="s">
        <v>18</v>
      </c>
      <c r="J243" s="3" t="s">
        <v>1510</v>
      </c>
      <c r="K243" s="13" t="s">
        <v>174</v>
      </c>
      <c r="L243" s="14" t="s">
        <v>175</v>
      </c>
      <c r="M243" s="18">
        <f t="shared" si="12"/>
        <v>2.2187499999999916E-2</v>
      </c>
      <c r="N243">
        <f t="shared" si="13"/>
        <v>12</v>
      </c>
    </row>
    <row r="244" spans="1:14" x14ac:dyDescent="0.25">
      <c r="A244" s="11"/>
      <c r="B244" s="12"/>
      <c r="C244" s="12"/>
      <c r="D244" s="12"/>
      <c r="E244" s="12"/>
      <c r="F244" s="12"/>
      <c r="G244" s="9" t="s">
        <v>176</v>
      </c>
      <c r="H244" s="9" t="s">
        <v>74</v>
      </c>
      <c r="I244" s="9" t="s">
        <v>18</v>
      </c>
      <c r="J244" s="3" t="s">
        <v>1510</v>
      </c>
      <c r="K244" s="13" t="s">
        <v>177</v>
      </c>
      <c r="L244" s="14" t="s">
        <v>178</v>
      </c>
      <c r="M244" s="18">
        <f t="shared" si="12"/>
        <v>2.619212962962969E-2</v>
      </c>
      <c r="N244">
        <f t="shared" si="13"/>
        <v>14</v>
      </c>
    </row>
    <row r="245" spans="1:14" x14ac:dyDescent="0.25">
      <c r="A245" s="11"/>
      <c r="B245" s="12"/>
      <c r="C245" s="12"/>
      <c r="D245" s="12"/>
      <c r="E245" s="12"/>
      <c r="F245" s="12"/>
      <c r="G245" s="9" t="s">
        <v>179</v>
      </c>
      <c r="H245" s="9" t="s">
        <v>74</v>
      </c>
      <c r="I245" s="9" t="s">
        <v>18</v>
      </c>
      <c r="J245" s="3" t="s">
        <v>1510</v>
      </c>
      <c r="K245" s="13" t="s">
        <v>180</v>
      </c>
      <c r="L245" s="14" t="s">
        <v>181</v>
      </c>
      <c r="M245" s="18">
        <f t="shared" si="12"/>
        <v>2.0312500000000067E-2</v>
      </c>
      <c r="N245">
        <f t="shared" si="13"/>
        <v>17</v>
      </c>
    </row>
    <row r="246" spans="1:14" x14ac:dyDescent="0.25">
      <c r="A246" s="11"/>
      <c r="B246" s="12"/>
      <c r="C246" s="12"/>
      <c r="D246" s="12"/>
      <c r="E246" s="12"/>
      <c r="F246" s="12"/>
      <c r="G246" s="9" t="s">
        <v>743</v>
      </c>
      <c r="H246" s="9" t="s">
        <v>74</v>
      </c>
      <c r="I246" s="9" t="s">
        <v>626</v>
      </c>
      <c r="J246" s="3" t="s">
        <v>1510</v>
      </c>
      <c r="K246" s="13" t="s">
        <v>744</v>
      </c>
      <c r="L246" s="14" t="s">
        <v>745</v>
      </c>
      <c r="M246" s="18">
        <f t="shared" si="12"/>
        <v>2.278935185185188E-2</v>
      </c>
      <c r="N246">
        <f t="shared" si="13"/>
        <v>6</v>
      </c>
    </row>
    <row r="247" spans="1:14" x14ac:dyDescent="0.25">
      <c r="A247" s="11"/>
      <c r="B247" s="12"/>
      <c r="C247" s="12"/>
      <c r="D247" s="12"/>
      <c r="E247" s="12"/>
      <c r="F247" s="12"/>
      <c r="G247" s="9" t="s">
        <v>746</v>
      </c>
      <c r="H247" s="9" t="s">
        <v>74</v>
      </c>
      <c r="I247" s="9" t="s">
        <v>626</v>
      </c>
      <c r="J247" s="3" t="s">
        <v>1510</v>
      </c>
      <c r="K247" s="13" t="s">
        <v>747</v>
      </c>
      <c r="L247" s="14" t="s">
        <v>748</v>
      </c>
      <c r="M247" s="18">
        <f t="shared" si="12"/>
        <v>2.8749999999999998E-2</v>
      </c>
      <c r="N247">
        <f t="shared" si="13"/>
        <v>11</v>
      </c>
    </row>
    <row r="248" spans="1:14" x14ac:dyDescent="0.25">
      <c r="A248" s="11"/>
      <c r="B248" s="12"/>
      <c r="C248" s="12"/>
      <c r="D248" s="12"/>
      <c r="E248" s="12"/>
      <c r="F248" s="12"/>
      <c r="G248" s="9" t="s">
        <v>749</v>
      </c>
      <c r="H248" s="9" t="s">
        <v>74</v>
      </c>
      <c r="I248" s="9" t="s">
        <v>626</v>
      </c>
      <c r="J248" s="3" t="s">
        <v>1510</v>
      </c>
      <c r="K248" s="13" t="s">
        <v>750</v>
      </c>
      <c r="L248" s="14" t="s">
        <v>751</v>
      </c>
      <c r="M248" s="18">
        <f t="shared" si="12"/>
        <v>1.2615740740740677E-2</v>
      </c>
      <c r="N248">
        <f t="shared" si="13"/>
        <v>17</v>
      </c>
    </row>
    <row r="249" spans="1:14" x14ac:dyDescent="0.25">
      <c r="A249" s="11"/>
      <c r="B249" s="12"/>
      <c r="C249" s="12"/>
      <c r="D249" s="12"/>
      <c r="E249" s="12"/>
      <c r="F249" s="12"/>
      <c r="G249" s="9" t="s">
        <v>1052</v>
      </c>
      <c r="H249" s="9" t="s">
        <v>74</v>
      </c>
      <c r="I249" s="9" t="s">
        <v>926</v>
      </c>
      <c r="J249" s="3" t="s">
        <v>1510</v>
      </c>
      <c r="K249" s="13" t="s">
        <v>171</v>
      </c>
      <c r="L249" s="14" t="s">
        <v>1053</v>
      </c>
      <c r="M249" s="18">
        <f t="shared" si="12"/>
        <v>1.6793981481481479E-2</v>
      </c>
      <c r="N249">
        <f t="shared" si="13"/>
        <v>6</v>
      </c>
    </row>
    <row r="250" spans="1:14" x14ac:dyDescent="0.25">
      <c r="A250" s="11"/>
      <c r="B250" s="12"/>
      <c r="C250" s="12"/>
      <c r="D250" s="12"/>
      <c r="E250" s="12"/>
      <c r="F250" s="12"/>
      <c r="G250" s="9" t="s">
        <v>1054</v>
      </c>
      <c r="H250" s="9" t="s">
        <v>74</v>
      </c>
      <c r="I250" s="9" t="s">
        <v>926</v>
      </c>
      <c r="J250" s="3" t="s">
        <v>1510</v>
      </c>
      <c r="K250" s="13" t="s">
        <v>1055</v>
      </c>
      <c r="L250" s="14" t="s">
        <v>1056</v>
      </c>
      <c r="M250" s="18">
        <f t="shared" si="12"/>
        <v>2.0138888888888928E-2</v>
      </c>
      <c r="N250">
        <f t="shared" si="13"/>
        <v>7</v>
      </c>
    </row>
    <row r="251" spans="1:14" x14ac:dyDescent="0.25">
      <c r="A251" s="11"/>
      <c r="B251" s="12"/>
      <c r="C251" s="12"/>
      <c r="D251" s="12"/>
      <c r="E251" s="12"/>
      <c r="F251" s="12"/>
      <c r="G251" s="9" t="s">
        <v>1057</v>
      </c>
      <c r="H251" s="9" t="s">
        <v>74</v>
      </c>
      <c r="I251" s="9" t="s">
        <v>926</v>
      </c>
      <c r="J251" s="3" t="s">
        <v>1510</v>
      </c>
      <c r="K251" s="13" t="s">
        <v>1058</v>
      </c>
      <c r="L251" s="14" t="s">
        <v>1059</v>
      </c>
      <c r="M251" s="18">
        <f t="shared" si="12"/>
        <v>3.1597222222222221E-2</v>
      </c>
      <c r="N251">
        <f t="shared" si="13"/>
        <v>11</v>
      </c>
    </row>
    <row r="252" spans="1:14" x14ac:dyDescent="0.25">
      <c r="A252" s="11"/>
      <c r="B252" s="12"/>
      <c r="C252" s="12"/>
      <c r="D252" s="12"/>
      <c r="E252" s="12"/>
      <c r="F252" s="12"/>
      <c r="G252" s="9" t="s">
        <v>1060</v>
      </c>
      <c r="H252" s="9" t="s">
        <v>74</v>
      </c>
      <c r="I252" s="9" t="s">
        <v>926</v>
      </c>
      <c r="J252" s="3" t="s">
        <v>1510</v>
      </c>
      <c r="K252" s="13" t="s">
        <v>1061</v>
      </c>
      <c r="L252" s="14" t="s">
        <v>1062</v>
      </c>
      <c r="M252" s="18">
        <f t="shared" si="12"/>
        <v>2.3541666666666683E-2</v>
      </c>
      <c r="N252">
        <f t="shared" si="13"/>
        <v>14</v>
      </c>
    </row>
    <row r="253" spans="1:14" x14ac:dyDescent="0.25">
      <c r="A253" s="11"/>
      <c r="B253" s="12"/>
      <c r="C253" s="12"/>
      <c r="D253" s="12"/>
      <c r="E253" s="12"/>
      <c r="F253" s="12"/>
      <c r="G253" s="9" t="s">
        <v>1063</v>
      </c>
      <c r="H253" s="9" t="s">
        <v>74</v>
      </c>
      <c r="I253" s="9" t="s">
        <v>926</v>
      </c>
      <c r="J253" s="3" t="s">
        <v>1510</v>
      </c>
      <c r="K253" s="13" t="s">
        <v>896</v>
      </c>
      <c r="L253" s="14" t="s">
        <v>1064</v>
      </c>
      <c r="M253" s="18">
        <f t="shared" si="12"/>
        <v>4.4525462962963114E-2</v>
      </c>
      <c r="N253">
        <f t="shared" si="13"/>
        <v>17</v>
      </c>
    </row>
    <row r="254" spans="1:14" x14ac:dyDescent="0.25">
      <c r="A254" s="11"/>
      <c r="B254" s="12"/>
      <c r="C254" s="12"/>
      <c r="D254" s="12"/>
      <c r="E254" s="12"/>
      <c r="F254" s="12"/>
      <c r="G254" s="9" t="s">
        <v>1353</v>
      </c>
      <c r="H254" s="9" t="s">
        <v>74</v>
      </c>
      <c r="I254" s="9" t="s">
        <v>1256</v>
      </c>
      <c r="J254" s="3" t="s">
        <v>1510</v>
      </c>
      <c r="K254" s="13" t="s">
        <v>1354</v>
      </c>
      <c r="L254" s="14" t="s">
        <v>1355</v>
      </c>
      <c r="M254" s="18">
        <f t="shared" si="12"/>
        <v>2.206018518518521E-2</v>
      </c>
      <c r="N254">
        <f t="shared" si="13"/>
        <v>6</v>
      </c>
    </row>
    <row r="255" spans="1:14" x14ac:dyDescent="0.25">
      <c r="A255" s="11"/>
      <c r="B255" s="12"/>
      <c r="C255" s="12"/>
      <c r="D255" s="12"/>
      <c r="E255" s="12"/>
      <c r="F255" s="12"/>
      <c r="G255" s="9" t="s">
        <v>1356</v>
      </c>
      <c r="H255" s="9" t="s">
        <v>74</v>
      </c>
      <c r="I255" s="9" t="s">
        <v>1256</v>
      </c>
      <c r="J255" s="3" t="s">
        <v>1510</v>
      </c>
      <c r="K255" s="13" t="s">
        <v>1357</v>
      </c>
      <c r="L255" s="14" t="s">
        <v>1358</v>
      </c>
      <c r="M255" s="18">
        <f t="shared" si="12"/>
        <v>2.4467592592592569E-2</v>
      </c>
      <c r="N255">
        <f t="shared" si="13"/>
        <v>14</v>
      </c>
    </row>
    <row r="256" spans="1:14" x14ac:dyDescent="0.25">
      <c r="A256" s="11"/>
      <c r="B256" s="12"/>
      <c r="C256" s="12"/>
      <c r="D256" s="12"/>
      <c r="E256" s="12"/>
      <c r="F256" s="12"/>
      <c r="G256" s="9" t="s">
        <v>1492</v>
      </c>
      <c r="H256" s="9" t="s">
        <v>74</v>
      </c>
      <c r="I256" s="9" t="s">
        <v>1477</v>
      </c>
      <c r="J256" s="3" t="s">
        <v>1510</v>
      </c>
      <c r="K256" s="13" t="s">
        <v>1493</v>
      </c>
      <c r="L256" s="14" t="s">
        <v>1494</v>
      </c>
      <c r="M256" s="18">
        <f t="shared" si="12"/>
        <v>1.2986111111111143E-2</v>
      </c>
      <c r="N256">
        <f t="shared" si="13"/>
        <v>17</v>
      </c>
    </row>
    <row r="257" spans="1:14" x14ac:dyDescent="0.25">
      <c r="A257" s="11"/>
      <c r="B257" s="12"/>
      <c r="C257" s="12"/>
      <c r="D257" s="12"/>
      <c r="E257" s="12"/>
      <c r="F257" s="12"/>
      <c r="G257" s="9" t="s">
        <v>1468</v>
      </c>
      <c r="H257" s="9" t="s">
        <v>74</v>
      </c>
      <c r="I257" s="9" t="s">
        <v>1447</v>
      </c>
      <c r="J257" s="3" t="s">
        <v>1510</v>
      </c>
      <c r="K257" s="13" t="s">
        <v>1469</v>
      </c>
      <c r="L257" s="14" t="s">
        <v>1470</v>
      </c>
      <c r="M257" s="18">
        <f t="shared" si="12"/>
        <v>1.4826388888888875E-2</v>
      </c>
      <c r="N257">
        <f t="shared" si="13"/>
        <v>11</v>
      </c>
    </row>
    <row r="258" spans="1:14" x14ac:dyDescent="0.25">
      <c r="A258" s="11"/>
      <c r="B258" s="12"/>
      <c r="C258" s="9" t="s">
        <v>32</v>
      </c>
      <c r="D258" s="9" t="s">
        <v>33</v>
      </c>
      <c r="E258" s="9" t="s">
        <v>33</v>
      </c>
      <c r="F258" s="9" t="s">
        <v>15</v>
      </c>
      <c r="G258" s="10" t="s">
        <v>12</v>
      </c>
      <c r="H258" s="5"/>
      <c r="I258" s="5"/>
      <c r="J258" s="6"/>
      <c r="K258" s="7"/>
      <c r="L258" s="8"/>
    </row>
    <row r="259" spans="1:14" x14ac:dyDescent="0.25">
      <c r="A259" s="11"/>
      <c r="B259" s="12"/>
      <c r="C259" s="12"/>
      <c r="D259" s="12"/>
      <c r="E259" s="12"/>
      <c r="F259" s="12"/>
      <c r="G259" s="9" t="s">
        <v>502</v>
      </c>
      <c r="H259" s="9" t="s">
        <v>74</v>
      </c>
      <c r="I259" s="9" t="s">
        <v>375</v>
      </c>
      <c r="J259" s="3" t="s">
        <v>1510</v>
      </c>
      <c r="K259" s="13" t="s">
        <v>503</v>
      </c>
      <c r="L259" s="14" t="s">
        <v>504</v>
      </c>
      <c r="M259" s="18">
        <f t="shared" ref="M259:M322" si="14">L259-K259</f>
        <v>3.3391203703703687E-2</v>
      </c>
      <c r="N259">
        <f t="shared" ref="N259:N322" si="15">HOUR(K259)</f>
        <v>7</v>
      </c>
    </row>
    <row r="260" spans="1:14" x14ac:dyDescent="0.25">
      <c r="A260" s="11"/>
      <c r="B260" s="12"/>
      <c r="C260" s="12"/>
      <c r="D260" s="12"/>
      <c r="E260" s="12"/>
      <c r="F260" s="12"/>
      <c r="G260" s="9" t="s">
        <v>182</v>
      </c>
      <c r="H260" s="9" t="s">
        <v>74</v>
      </c>
      <c r="I260" s="9" t="s">
        <v>18</v>
      </c>
      <c r="J260" s="3" t="s">
        <v>1510</v>
      </c>
      <c r="K260" s="13" t="s">
        <v>183</v>
      </c>
      <c r="L260" s="14" t="s">
        <v>184</v>
      </c>
      <c r="M260" s="18">
        <f t="shared" si="14"/>
        <v>2.5347222222222188E-2</v>
      </c>
      <c r="N260">
        <f t="shared" si="15"/>
        <v>11</v>
      </c>
    </row>
    <row r="261" spans="1:14" x14ac:dyDescent="0.25">
      <c r="A261" s="11"/>
      <c r="B261" s="12"/>
      <c r="C261" s="9" t="s">
        <v>185</v>
      </c>
      <c r="D261" s="9" t="s">
        <v>186</v>
      </c>
      <c r="E261" s="9" t="s">
        <v>186</v>
      </c>
      <c r="F261" s="9" t="s">
        <v>15</v>
      </c>
      <c r="G261" s="10" t="s">
        <v>12</v>
      </c>
      <c r="H261" s="5"/>
      <c r="I261" s="5"/>
      <c r="J261" s="6"/>
      <c r="K261" s="7"/>
      <c r="L261" s="8"/>
    </row>
    <row r="262" spans="1:14" x14ac:dyDescent="0.25">
      <c r="A262" s="11"/>
      <c r="B262" s="12"/>
      <c r="C262" s="12"/>
      <c r="D262" s="12"/>
      <c r="E262" s="12"/>
      <c r="F262" s="12"/>
      <c r="G262" s="9" t="s">
        <v>505</v>
      </c>
      <c r="H262" s="9" t="s">
        <v>74</v>
      </c>
      <c r="I262" s="9" t="s">
        <v>375</v>
      </c>
      <c r="J262" s="3" t="s">
        <v>1510</v>
      </c>
      <c r="K262" s="13" t="s">
        <v>506</v>
      </c>
      <c r="L262" s="14" t="s">
        <v>507</v>
      </c>
      <c r="M262" s="18">
        <f t="shared" si="14"/>
        <v>1.9826388888888991E-2</v>
      </c>
      <c r="N262">
        <f t="shared" si="15"/>
        <v>13</v>
      </c>
    </row>
    <row r="263" spans="1:14" x14ac:dyDescent="0.25">
      <c r="A263" s="11"/>
      <c r="B263" s="12"/>
      <c r="C263" s="12"/>
      <c r="D263" s="12"/>
      <c r="E263" s="12"/>
      <c r="F263" s="12"/>
      <c r="G263" s="9" t="s">
        <v>187</v>
      </c>
      <c r="H263" s="9" t="s">
        <v>74</v>
      </c>
      <c r="I263" s="9" t="s">
        <v>18</v>
      </c>
      <c r="J263" s="3" t="s">
        <v>1510</v>
      </c>
      <c r="K263" s="13" t="s">
        <v>188</v>
      </c>
      <c r="L263" s="14" t="s">
        <v>189</v>
      </c>
      <c r="M263" s="18">
        <f t="shared" si="14"/>
        <v>2.1087962962962892E-2</v>
      </c>
      <c r="N263">
        <f t="shared" si="15"/>
        <v>13</v>
      </c>
    </row>
    <row r="264" spans="1:14" x14ac:dyDescent="0.25">
      <c r="A264" s="11"/>
      <c r="B264" s="12"/>
      <c r="C264" s="12"/>
      <c r="D264" s="12"/>
      <c r="E264" s="12"/>
      <c r="F264" s="12"/>
      <c r="G264" s="9" t="s">
        <v>752</v>
      </c>
      <c r="H264" s="9" t="s">
        <v>74</v>
      </c>
      <c r="I264" s="9" t="s">
        <v>626</v>
      </c>
      <c r="J264" s="3" t="s">
        <v>1510</v>
      </c>
      <c r="K264" s="13" t="s">
        <v>753</v>
      </c>
      <c r="L264" s="14" t="s">
        <v>754</v>
      </c>
      <c r="M264" s="18">
        <f t="shared" si="14"/>
        <v>1.5358796296296218E-2</v>
      </c>
      <c r="N264">
        <f t="shared" si="15"/>
        <v>14</v>
      </c>
    </row>
    <row r="265" spans="1:14" x14ac:dyDescent="0.25">
      <c r="A265" s="11"/>
      <c r="B265" s="12"/>
      <c r="C265" s="12"/>
      <c r="D265" s="12"/>
      <c r="E265" s="12"/>
      <c r="F265" s="12"/>
      <c r="G265" s="9" t="s">
        <v>1065</v>
      </c>
      <c r="H265" s="9" t="s">
        <v>74</v>
      </c>
      <c r="I265" s="9" t="s">
        <v>926</v>
      </c>
      <c r="J265" s="3" t="s">
        <v>1510</v>
      </c>
      <c r="K265" s="13" t="s">
        <v>1066</v>
      </c>
      <c r="L265" s="14" t="s">
        <v>1067</v>
      </c>
      <c r="M265" s="18">
        <f t="shared" si="14"/>
        <v>3.4247685185185173E-2</v>
      </c>
      <c r="N265">
        <f t="shared" si="15"/>
        <v>16</v>
      </c>
    </row>
    <row r="266" spans="1:14" x14ac:dyDescent="0.25">
      <c r="A266" s="11"/>
      <c r="B266" s="12"/>
      <c r="C266" s="9" t="s">
        <v>1495</v>
      </c>
      <c r="D266" s="9" t="s">
        <v>1496</v>
      </c>
      <c r="E266" s="9" t="s">
        <v>1496</v>
      </c>
      <c r="F266" s="9" t="s">
        <v>15</v>
      </c>
      <c r="G266" s="9" t="s">
        <v>1497</v>
      </c>
      <c r="H266" s="9" t="s">
        <v>74</v>
      </c>
      <c r="I266" s="9" t="s">
        <v>1477</v>
      </c>
      <c r="J266" s="3" t="s">
        <v>1510</v>
      </c>
      <c r="K266" s="13" t="s">
        <v>1498</v>
      </c>
      <c r="L266" s="14" t="s">
        <v>1499</v>
      </c>
      <c r="M266" s="18">
        <f t="shared" si="14"/>
        <v>2.9849537037037036E-2</v>
      </c>
      <c r="N266">
        <f t="shared" si="15"/>
        <v>1</v>
      </c>
    </row>
    <row r="267" spans="1:14" x14ac:dyDescent="0.25">
      <c r="A267" s="11"/>
      <c r="B267" s="12"/>
      <c r="C267" s="9" t="s">
        <v>755</v>
      </c>
      <c r="D267" s="9" t="s">
        <v>756</v>
      </c>
      <c r="E267" s="9" t="s">
        <v>756</v>
      </c>
      <c r="F267" s="9" t="s">
        <v>15</v>
      </c>
      <c r="G267" s="9" t="s">
        <v>757</v>
      </c>
      <c r="H267" s="9" t="s">
        <v>74</v>
      </c>
      <c r="I267" s="9" t="s">
        <v>626</v>
      </c>
      <c r="J267" s="3" t="s">
        <v>1510</v>
      </c>
      <c r="K267" s="13" t="s">
        <v>758</v>
      </c>
      <c r="L267" s="14" t="s">
        <v>759</v>
      </c>
      <c r="M267" s="18">
        <f t="shared" si="14"/>
        <v>2.3252314814814878E-2</v>
      </c>
      <c r="N267">
        <f t="shared" si="15"/>
        <v>8</v>
      </c>
    </row>
    <row r="268" spans="1:14" x14ac:dyDescent="0.25">
      <c r="A268" s="11"/>
      <c r="B268" s="12"/>
      <c r="C268" s="9" t="s">
        <v>190</v>
      </c>
      <c r="D268" s="9" t="s">
        <v>191</v>
      </c>
      <c r="E268" s="9" t="s">
        <v>192</v>
      </c>
      <c r="F268" s="9" t="s">
        <v>15</v>
      </c>
      <c r="G268" s="10" t="s">
        <v>12</v>
      </c>
      <c r="H268" s="5"/>
      <c r="I268" s="5"/>
      <c r="J268" s="6"/>
      <c r="K268" s="7"/>
      <c r="L268" s="8"/>
    </row>
    <row r="269" spans="1:14" x14ac:dyDescent="0.25">
      <c r="A269" s="11"/>
      <c r="B269" s="12"/>
      <c r="C269" s="12"/>
      <c r="D269" s="12"/>
      <c r="E269" s="12"/>
      <c r="F269" s="12"/>
      <c r="G269" s="9" t="s">
        <v>508</v>
      </c>
      <c r="H269" s="9" t="s">
        <v>197</v>
      </c>
      <c r="I269" s="9" t="s">
        <v>375</v>
      </c>
      <c r="J269" s="3" t="s">
        <v>1510</v>
      </c>
      <c r="K269" s="13" t="s">
        <v>509</v>
      </c>
      <c r="L269" s="14" t="s">
        <v>510</v>
      </c>
      <c r="M269" s="18">
        <f t="shared" si="14"/>
        <v>1.9293981481481481E-2</v>
      </c>
      <c r="N269">
        <f t="shared" si="15"/>
        <v>10</v>
      </c>
    </row>
    <row r="270" spans="1:14" x14ac:dyDescent="0.25">
      <c r="A270" s="11"/>
      <c r="B270" s="12"/>
      <c r="C270" s="12"/>
      <c r="D270" s="12"/>
      <c r="E270" s="12"/>
      <c r="F270" s="12"/>
      <c r="G270" s="9" t="s">
        <v>511</v>
      </c>
      <c r="H270" s="9" t="s">
        <v>197</v>
      </c>
      <c r="I270" s="9" t="s">
        <v>375</v>
      </c>
      <c r="J270" s="3" t="s">
        <v>1510</v>
      </c>
      <c r="K270" s="13" t="s">
        <v>512</v>
      </c>
      <c r="L270" s="14" t="s">
        <v>513</v>
      </c>
      <c r="M270" s="18">
        <f t="shared" si="14"/>
        <v>3.4699074074074132E-2</v>
      </c>
      <c r="N270">
        <f t="shared" si="15"/>
        <v>14</v>
      </c>
    </row>
    <row r="271" spans="1:14" x14ac:dyDescent="0.25">
      <c r="A271" s="11"/>
      <c r="B271" s="12"/>
      <c r="C271" s="12"/>
      <c r="D271" s="12"/>
      <c r="E271" s="12"/>
      <c r="F271" s="12"/>
      <c r="G271" s="9" t="s">
        <v>514</v>
      </c>
      <c r="H271" s="9" t="s">
        <v>197</v>
      </c>
      <c r="I271" s="9" t="s">
        <v>375</v>
      </c>
      <c r="J271" s="3" t="s">
        <v>1510</v>
      </c>
      <c r="K271" s="13" t="s">
        <v>515</v>
      </c>
      <c r="L271" s="14" t="s">
        <v>516</v>
      </c>
      <c r="M271" s="18">
        <f t="shared" si="14"/>
        <v>2.2384259259259243E-2</v>
      </c>
      <c r="N271">
        <f t="shared" si="15"/>
        <v>20</v>
      </c>
    </row>
    <row r="272" spans="1:14" x14ac:dyDescent="0.25">
      <c r="A272" s="11"/>
      <c r="B272" s="12"/>
      <c r="C272" s="12"/>
      <c r="D272" s="12"/>
      <c r="E272" s="12"/>
      <c r="F272" s="12"/>
      <c r="G272" s="9" t="s">
        <v>517</v>
      </c>
      <c r="H272" s="9" t="s">
        <v>197</v>
      </c>
      <c r="I272" s="9" t="s">
        <v>375</v>
      </c>
      <c r="J272" s="3" t="s">
        <v>1510</v>
      </c>
      <c r="K272" s="13" t="s">
        <v>518</v>
      </c>
      <c r="L272" s="14" t="s">
        <v>519</v>
      </c>
      <c r="M272" s="18">
        <f t="shared" si="14"/>
        <v>2.2534722222222192E-2</v>
      </c>
      <c r="N272">
        <f t="shared" si="15"/>
        <v>20</v>
      </c>
    </row>
    <row r="273" spans="1:14" x14ac:dyDescent="0.25">
      <c r="A273" s="11"/>
      <c r="B273" s="12"/>
      <c r="C273" s="12"/>
      <c r="D273" s="12"/>
      <c r="E273" s="12"/>
      <c r="F273" s="12"/>
      <c r="G273" s="9" t="s">
        <v>193</v>
      </c>
      <c r="H273" s="9" t="s">
        <v>74</v>
      </c>
      <c r="I273" s="9" t="s">
        <v>18</v>
      </c>
      <c r="J273" s="3" t="s">
        <v>1510</v>
      </c>
      <c r="K273" s="13" t="s">
        <v>194</v>
      </c>
      <c r="L273" s="14" t="s">
        <v>195</v>
      </c>
      <c r="M273" s="18">
        <f t="shared" si="14"/>
        <v>1.4363425925925932E-2</v>
      </c>
      <c r="N273">
        <f t="shared" si="15"/>
        <v>8</v>
      </c>
    </row>
    <row r="274" spans="1:14" x14ac:dyDescent="0.25">
      <c r="A274" s="11"/>
      <c r="B274" s="12"/>
      <c r="C274" s="12"/>
      <c r="D274" s="12"/>
      <c r="E274" s="12"/>
      <c r="F274" s="12"/>
      <c r="G274" s="9" t="s">
        <v>196</v>
      </c>
      <c r="H274" s="9" t="s">
        <v>197</v>
      </c>
      <c r="I274" s="9" t="s">
        <v>18</v>
      </c>
      <c r="J274" s="3" t="s">
        <v>1510</v>
      </c>
      <c r="K274" s="13" t="s">
        <v>198</v>
      </c>
      <c r="L274" s="14" t="s">
        <v>199</v>
      </c>
      <c r="M274" s="18">
        <f t="shared" si="14"/>
        <v>1.2511574074074105E-2</v>
      </c>
      <c r="N274">
        <f t="shared" si="15"/>
        <v>19</v>
      </c>
    </row>
    <row r="275" spans="1:14" x14ac:dyDescent="0.25">
      <c r="A275" s="11"/>
      <c r="B275" s="12"/>
      <c r="C275" s="9" t="s">
        <v>48</v>
      </c>
      <c r="D275" s="9" t="s">
        <v>49</v>
      </c>
      <c r="E275" s="9" t="s">
        <v>49</v>
      </c>
      <c r="F275" s="9" t="s">
        <v>15</v>
      </c>
      <c r="G275" s="9" t="s">
        <v>760</v>
      </c>
      <c r="H275" s="9" t="s">
        <v>74</v>
      </c>
      <c r="I275" s="9" t="s">
        <v>626</v>
      </c>
      <c r="J275" s="3" t="s">
        <v>1510</v>
      </c>
      <c r="K275" s="13" t="s">
        <v>761</v>
      </c>
      <c r="L275" s="14" t="s">
        <v>762</v>
      </c>
      <c r="M275" s="18">
        <f t="shared" si="14"/>
        <v>1.4849537037037064E-2</v>
      </c>
      <c r="N275">
        <f t="shared" si="15"/>
        <v>7</v>
      </c>
    </row>
    <row r="276" spans="1:14" x14ac:dyDescent="0.25">
      <c r="A276" s="11"/>
      <c r="B276" s="12"/>
      <c r="C276" s="9" t="s">
        <v>1068</v>
      </c>
      <c r="D276" s="9" t="s">
        <v>1069</v>
      </c>
      <c r="E276" s="9" t="s">
        <v>1069</v>
      </c>
      <c r="F276" s="9" t="s">
        <v>15</v>
      </c>
      <c r="G276" s="10" t="s">
        <v>12</v>
      </c>
      <c r="H276" s="5"/>
      <c r="I276" s="5"/>
      <c r="J276" s="6"/>
      <c r="K276" s="7"/>
      <c r="L276" s="8"/>
    </row>
    <row r="277" spans="1:14" x14ac:dyDescent="0.25">
      <c r="A277" s="11"/>
      <c r="B277" s="12"/>
      <c r="C277" s="12"/>
      <c r="D277" s="12"/>
      <c r="E277" s="12"/>
      <c r="F277" s="12"/>
      <c r="G277" s="9" t="s">
        <v>1070</v>
      </c>
      <c r="H277" s="9" t="s">
        <v>74</v>
      </c>
      <c r="I277" s="9" t="s">
        <v>926</v>
      </c>
      <c r="J277" s="3" t="s">
        <v>1510</v>
      </c>
      <c r="K277" s="13" t="s">
        <v>1071</v>
      </c>
      <c r="L277" s="14" t="s">
        <v>1072</v>
      </c>
      <c r="M277" s="18">
        <f t="shared" si="14"/>
        <v>1.8981481481481488E-2</v>
      </c>
      <c r="N277">
        <f t="shared" si="15"/>
        <v>10</v>
      </c>
    </row>
    <row r="278" spans="1:14" x14ac:dyDescent="0.25">
      <c r="A278" s="11"/>
      <c r="B278" s="12"/>
      <c r="C278" s="12"/>
      <c r="D278" s="12"/>
      <c r="E278" s="12"/>
      <c r="F278" s="12"/>
      <c r="G278" s="9" t="s">
        <v>1073</v>
      </c>
      <c r="H278" s="9" t="s">
        <v>74</v>
      </c>
      <c r="I278" s="9" t="s">
        <v>926</v>
      </c>
      <c r="J278" s="3" t="s">
        <v>1510</v>
      </c>
      <c r="K278" s="13" t="s">
        <v>1074</v>
      </c>
      <c r="L278" s="14" t="s">
        <v>1075</v>
      </c>
      <c r="M278" s="18">
        <f t="shared" si="14"/>
        <v>1.460648148148147E-2</v>
      </c>
      <c r="N278">
        <f t="shared" si="15"/>
        <v>14</v>
      </c>
    </row>
    <row r="279" spans="1:14" x14ac:dyDescent="0.25">
      <c r="A279" s="11"/>
      <c r="B279" s="12"/>
      <c r="C279" s="9" t="s">
        <v>520</v>
      </c>
      <c r="D279" s="9" t="s">
        <v>521</v>
      </c>
      <c r="E279" s="9" t="s">
        <v>521</v>
      </c>
      <c r="F279" s="9" t="s">
        <v>15</v>
      </c>
      <c r="G279" s="9" t="s">
        <v>522</v>
      </c>
      <c r="H279" s="9" t="s">
        <v>74</v>
      </c>
      <c r="I279" s="9" t="s">
        <v>375</v>
      </c>
      <c r="J279" s="3" t="s">
        <v>1510</v>
      </c>
      <c r="K279" s="13" t="s">
        <v>523</v>
      </c>
      <c r="L279" s="14" t="s">
        <v>524</v>
      </c>
      <c r="M279" s="18">
        <f t="shared" si="14"/>
        <v>3.530092592592593E-2</v>
      </c>
      <c r="N279">
        <f t="shared" si="15"/>
        <v>14</v>
      </c>
    </row>
    <row r="280" spans="1:14" x14ac:dyDescent="0.25">
      <c r="A280" s="11"/>
      <c r="B280" s="12"/>
      <c r="C280" s="9" t="s">
        <v>1076</v>
      </c>
      <c r="D280" s="9" t="s">
        <v>1077</v>
      </c>
      <c r="E280" s="9" t="s">
        <v>1077</v>
      </c>
      <c r="F280" s="9" t="s">
        <v>15</v>
      </c>
      <c r="G280" s="10" t="s">
        <v>12</v>
      </c>
      <c r="H280" s="5"/>
      <c r="I280" s="5"/>
      <c r="J280" s="6"/>
      <c r="K280" s="7"/>
      <c r="L280" s="8"/>
    </row>
    <row r="281" spans="1:14" x14ac:dyDescent="0.25">
      <c r="A281" s="11"/>
      <c r="B281" s="12"/>
      <c r="C281" s="12"/>
      <c r="D281" s="12"/>
      <c r="E281" s="12"/>
      <c r="F281" s="12"/>
      <c r="G281" s="9" t="s">
        <v>1078</v>
      </c>
      <c r="H281" s="9" t="s">
        <v>74</v>
      </c>
      <c r="I281" s="9" t="s">
        <v>926</v>
      </c>
      <c r="J281" s="3" t="s">
        <v>1510</v>
      </c>
      <c r="K281" s="13" t="s">
        <v>1079</v>
      </c>
      <c r="L281" s="14" t="s">
        <v>1080</v>
      </c>
      <c r="M281" s="18">
        <f t="shared" si="14"/>
        <v>5.121527777777779E-2</v>
      </c>
      <c r="N281">
        <f t="shared" si="15"/>
        <v>13</v>
      </c>
    </row>
    <row r="282" spans="1:14" x14ac:dyDescent="0.25">
      <c r="A282" s="11"/>
      <c r="B282" s="12"/>
      <c r="C282" s="12"/>
      <c r="D282" s="12"/>
      <c r="E282" s="12"/>
      <c r="F282" s="12"/>
      <c r="G282" s="9" t="s">
        <v>1081</v>
      </c>
      <c r="H282" s="9" t="s">
        <v>74</v>
      </c>
      <c r="I282" s="9" t="s">
        <v>926</v>
      </c>
      <c r="J282" s="3" t="s">
        <v>1510</v>
      </c>
      <c r="K282" s="13" t="s">
        <v>1082</v>
      </c>
      <c r="L282" s="14" t="s">
        <v>1083</v>
      </c>
      <c r="M282" s="18">
        <f t="shared" si="14"/>
        <v>5.033564814814806E-2</v>
      </c>
      <c r="N282">
        <f t="shared" si="15"/>
        <v>13</v>
      </c>
    </row>
    <row r="283" spans="1:14" x14ac:dyDescent="0.25">
      <c r="A283" s="11"/>
      <c r="B283" s="12"/>
      <c r="C283" s="9" t="s">
        <v>763</v>
      </c>
      <c r="D283" s="9" t="s">
        <v>764</v>
      </c>
      <c r="E283" s="9" t="s">
        <v>764</v>
      </c>
      <c r="F283" s="9" t="s">
        <v>15</v>
      </c>
      <c r="G283" s="9" t="s">
        <v>765</v>
      </c>
      <c r="H283" s="9" t="s">
        <v>74</v>
      </c>
      <c r="I283" s="9" t="s">
        <v>626</v>
      </c>
      <c r="J283" s="3" t="s">
        <v>1510</v>
      </c>
      <c r="K283" s="13" t="s">
        <v>766</v>
      </c>
      <c r="L283" s="14" t="s">
        <v>767</v>
      </c>
      <c r="M283" s="18">
        <f t="shared" si="14"/>
        <v>2.6458333333333417E-2</v>
      </c>
      <c r="N283">
        <f t="shared" si="15"/>
        <v>8</v>
      </c>
    </row>
    <row r="284" spans="1:14" x14ac:dyDescent="0.25">
      <c r="A284" s="11"/>
      <c r="B284" s="12"/>
      <c r="C284" s="9" t="s">
        <v>525</v>
      </c>
      <c r="D284" s="9" t="s">
        <v>526</v>
      </c>
      <c r="E284" s="9" t="s">
        <v>526</v>
      </c>
      <c r="F284" s="9" t="s">
        <v>15</v>
      </c>
      <c r="G284" s="10" t="s">
        <v>12</v>
      </c>
      <c r="H284" s="5"/>
      <c r="I284" s="5"/>
      <c r="J284" s="6"/>
      <c r="K284" s="7"/>
      <c r="L284" s="8"/>
    </row>
    <row r="285" spans="1:14" x14ac:dyDescent="0.25">
      <c r="A285" s="11"/>
      <c r="B285" s="12"/>
      <c r="C285" s="12"/>
      <c r="D285" s="12"/>
      <c r="E285" s="12"/>
      <c r="F285" s="12"/>
      <c r="G285" s="9" t="s">
        <v>527</v>
      </c>
      <c r="H285" s="9" t="s">
        <v>197</v>
      </c>
      <c r="I285" s="9" t="s">
        <v>375</v>
      </c>
      <c r="J285" s="3" t="s">
        <v>1510</v>
      </c>
      <c r="K285" s="13" t="s">
        <v>528</v>
      </c>
      <c r="L285" s="14" t="s">
        <v>529</v>
      </c>
      <c r="M285" s="18">
        <f t="shared" si="14"/>
        <v>2.0567129629629588E-2</v>
      </c>
      <c r="N285">
        <f t="shared" si="15"/>
        <v>14</v>
      </c>
    </row>
    <row r="286" spans="1:14" x14ac:dyDescent="0.25">
      <c r="A286" s="11"/>
      <c r="B286" s="12"/>
      <c r="C286" s="12"/>
      <c r="D286" s="12"/>
      <c r="E286" s="12"/>
      <c r="F286" s="12"/>
      <c r="G286" s="9" t="s">
        <v>530</v>
      </c>
      <c r="H286" s="9" t="s">
        <v>74</v>
      </c>
      <c r="I286" s="9" t="s">
        <v>375</v>
      </c>
      <c r="J286" s="3" t="s">
        <v>1510</v>
      </c>
      <c r="K286" s="13" t="s">
        <v>531</v>
      </c>
      <c r="L286" s="14" t="s">
        <v>532</v>
      </c>
      <c r="M286" s="18">
        <f t="shared" si="14"/>
        <v>4.0729166666666705E-2</v>
      </c>
      <c r="N286">
        <f t="shared" si="15"/>
        <v>14</v>
      </c>
    </row>
    <row r="287" spans="1:14" x14ac:dyDescent="0.25">
      <c r="A287" s="11"/>
      <c r="B287" s="12"/>
      <c r="C287" s="12"/>
      <c r="D287" s="12"/>
      <c r="E287" s="12"/>
      <c r="F287" s="12"/>
      <c r="G287" s="9" t="s">
        <v>533</v>
      </c>
      <c r="H287" s="9" t="s">
        <v>74</v>
      </c>
      <c r="I287" s="9" t="s">
        <v>375</v>
      </c>
      <c r="J287" s="3" t="s">
        <v>1510</v>
      </c>
      <c r="K287" s="13" t="s">
        <v>534</v>
      </c>
      <c r="L287" s="14" t="s">
        <v>535</v>
      </c>
      <c r="M287" s="18">
        <f t="shared" si="14"/>
        <v>1.8564814814814756E-2</v>
      </c>
      <c r="N287">
        <f t="shared" si="15"/>
        <v>19</v>
      </c>
    </row>
    <row r="288" spans="1:14" x14ac:dyDescent="0.25">
      <c r="A288" s="11"/>
      <c r="B288" s="12"/>
      <c r="C288" s="12"/>
      <c r="D288" s="12"/>
      <c r="E288" s="12"/>
      <c r="F288" s="12"/>
      <c r="G288" s="9" t="s">
        <v>536</v>
      </c>
      <c r="H288" s="9" t="s">
        <v>74</v>
      </c>
      <c r="I288" s="9" t="s">
        <v>375</v>
      </c>
      <c r="J288" s="3" t="s">
        <v>1510</v>
      </c>
      <c r="K288" s="20" t="s">
        <v>537</v>
      </c>
      <c r="L288" s="21" t="s">
        <v>1518</v>
      </c>
      <c r="M288" s="22">
        <f t="shared" si="14"/>
        <v>1.7812499999999898E-2</v>
      </c>
      <c r="N288" s="23">
        <f t="shared" si="15"/>
        <v>23</v>
      </c>
    </row>
    <row r="289" spans="1:14" x14ac:dyDescent="0.25">
      <c r="A289" s="11"/>
      <c r="B289" s="12"/>
      <c r="C289" s="12"/>
      <c r="D289" s="12"/>
      <c r="E289" s="12"/>
      <c r="F289" s="12"/>
      <c r="G289" s="9" t="s">
        <v>768</v>
      </c>
      <c r="H289" s="9" t="s">
        <v>74</v>
      </c>
      <c r="I289" s="9" t="s">
        <v>626</v>
      </c>
      <c r="J289" s="3" t="s">
        <v>1510</v>
      </c>
      <c r="K289" s="13" t="s">
        <v>769</v>
      </c>
      <c r="L289" s="14" t="s">
        <v>770</v>
      </c>
      <c r="M289" s="18">
        <f t="shared" si="14"/>
        <v>1.8738425925925895E-2</v>
      </c>
      <c r="N289">
        <f t="shared" si="15"/>
        <v>17</v>
      </c>
    </row>
    <row r="290" spans="1:14" x14ac:dyDescent="0.25">
      <c r="A290" s="11"/>
      <c r="B290" s="12"/>
      <c r="C290" s="12"/>
      <c r="D290" s="12"/>
      <c r="E290" s="12"/>
      <c r="F290" s="12"/>
      <c r="G290" s="9" t="s">
        <v>771</v>
      </c>
      <c r="H290" s="9" t="s">
        <v>74</v>
      </c>
      <c r="I290" s="9" t="s">
        <v>626</v>
      </c>
      <c r="J290" s="3" t="s">
        <v>1510</v>
      </c>
      <c r="K290" s="13" t="s">
        <v>772</v>
      </c>
      <c r="L290" s="14" t="s">
        <v>773</v>
      </c>
      <c r="M290" s="18">
        <f t="shared" si="14"/>
        <v>3.7291666666666612E-2</v>
      </c>
      <c r="N290">
        <f t="shared" si="15"/>
        <v>20</v>
      </c>
    </row>
    <row r="291" spans="1:14" x14ac:dyDescent="0.25">
      <c r="A291" s="11"/>
      <c r="B291" s="12"/>
      <c r="C291" s="12"/>
      <c r="D291" s="12"/>
      <c r="E291" s="12"/>
      <c r="F291" s="12"/>
      <c r="G291" s="9" t="s">
        <v>1084</v>
      </c>
      <c r="H291" s="9" t="s">
        <v>74</v>
      </c>
      <c r="I291" s="9" t="s">
        <v>926</v>
      </c>
      <c r="J291" s="3" t="s">
        <v>1510</v>
      </c>
      <c r="K291" s="13" t="s">
        <v>1085</v>
      </c>
      <c r="L291" s="14" t="s">
        <v>1086</v>
      </c>
      <c r="M291" s="18">
        <f t="shared" si="14"/>
        <v>1.908564814814806E-2</v>
      </c>
      <c r="N291">
        <f t="shared" si="15"/>
        <v>18</v>
      </c>
    </row>
    <row r="292" spans="1:14" x14ac:dyDescent="0.25">
      <c r="A292" s="11"/>
      <c r="B292" s="12"/>
      <c r="C292" s="12"/>
      <c r="D292" s="12"/>
      <c r="E292" s="12"/>
      <c r="F292" s="12"/>
      <c r="G292" s="9" t="s">
        <v>1087</v>
      </c>
      <c r="H292" s="9" t="s">
        <v>74</v>
      </c>
      <c r="I292" s="9" t="s">
        <v>926</v>
      </c>
      <c r="J292" s="3" t="s">
        <v>1510</v>
      </c>
      <c r="K292" s="13" t="s">
        <v>1088</v>
      </c>
      <c r="L292" s="14" t="s">
        <v>1089</v>
      </c>
      <c r="M292" s="18">
        <f t="shared" si="14"/>
        <v>2.9699074074074017E-2</v>
      </c>
      <c r="N292">
        <f t="shared" si="15"/>
        <v>22</v>
      </c>
    </row>
    <row r="293" spans="1:14" x14ac:dyDescent="0.25">
      <c r="A293" s="11"/>
      <c r="B293" s="12"/>
      <c r="C293" s="12"/>
      <c r="D293" s="12"/>
      <c r="E293" s="12"/>
      <c r="F293" s="12"/>
      <c r="G293" s="9" t="s">
        <v>1359</v>
      </c>
      <c r="H293" s="9" t="s">
        <v>74</v>
      </c>
      <c r="I293" s="9" t="s">
        <v>1256</v>
      </c>
      <c r="J293" s="3" t="s">
        <v>1510</v>
      </c>
      <c r="K293" s="13" t="s">
        <v>1360</v>
      </c>
      <c r="L293" s="14" t="s">
        <v>1361</v>
      </c>
      <c r="M293" s="18">
        <f t="shared" si="14"/>
        <v>1.864583333333325E-2</v>
      </c>
      <c r="N293">
        <f t="shared" si="15"/>
        <v>16</v>
      </c>
    </row>
    <row r="294" spans="1:14" x14ac:dyDescent="0.25">
      <c r="A294" s="11"/>
      <c r="B294" s="12"/>
      <c r="C294" s="9" t="s">
        <v>200</v>
      </c>
      <c r="D294" s="9" t="s">
        <v>201</v>
      </c>
      <c r="E294" s="9" t="s">
        <v>201</v>
      </c>
      <c r="F294" s="9" t="s">
        <v>15</v>
      </c>
      <c r="G294" s="10" t="s">
        <v>12</v>
      </c>
      <c r="H294" s="5"/>
      <c r="I294" s="5"/>
      <c r="J294" s="6"/>
      <c r="K294" s="7"/>
      <c r="L294" s="8"/>
    </row>
    <row r="295" spans="1:14" x14ac:dyDescent="0.25">
      <c r="A295" s="11"/>
      <c r="B295" s="12"/>
      <c r="C295" s="12"/>
      <c r="D295" s="12"/>
      <c r="E295" s="12"/>
      <c r="F295" s="12"/>
      <c r="G295" s="9" t="s">
        <v>202</v>
      </c>
      <c r="H295" s="9" t="s">
        <v>118</v>
      </c>
      <c r="I295" s="9" t="s">
        <v>18</v>
      </c>
      <c r="J295" s="3" t="s">
        <v>1510</v>
      </c>
      <c r="K295" s="13" t="s">
        <v>203</v>
      </c>
      <c r="L295" s="14" t="s">
        <v>204</v>
      </c>
      <c r="M295" s="18">
        <f t="shared" si="14"/>
        <v>3.3159722222222188E-2</v>
      </c>
      <c r="N295">
        <f t="shared" si="15"/>
        <v>8</v>
      </c>
    </row>
    <row r="296" spans="1:14" x14ac:dyDescent="0.25">
      <c r="A296" s="11"/>
      <c r="B296" s="12"/>
      <c r="C296" s="12"/>
      <c r="D296" s="12"/>
      <c r="E296" s="12"/>
      <c r="F296" s="12"/>
      <c r="G296" s="9" t="s">
        <v>774</v>
      </c>
      <c r="H296" s="9" t="s">
        <v>74</v>
      </c>
      <c r="I296" s="9" t="s">
        <v>626</v>
      </c>
      <c r="J296" s="3" t="s">
        <v>1510</v>
      </c>
      <c r="K296" s="13" t="s">
        <v>775</v>
      </c>
      <c r="L296" s="14" t="s">
        <v>776</v>
      </c>
      <c r="M296" s="18">
        <f t="shared" si="14"/>
        <v>2.5069444444444422E-2</v>
      </c>
      <c r="N296">
        <f t="shared" si="15"/>
        <v>11</v>
      </c>
    </row>
    <row r="297" spans="1:14" x14ac:dyDescent="0.25">
      <c r="A297" s="11"/>
      <c r="B297" s="12"/>
      <c r="C297" s="9" t="s">
        <v>1090</v>
      </c>
      <c r="D297" s="9" t="s">
        <v>1091</v>
      </c>
      <c r="E297" s="9" t="s">
        <v>1091</v>
      </c>
      <c r="F297" s="9" t="s">
        <v>15</v>
      </c>
      <c r="G297" s="9" t="s">
        <v>1092</v>
      </c>
      <c r="H297" s="9" t="s">
        <v>74</v>
      </c>
      <c r="I297" s="9" t="s">
        <v>926</v>
      </c>
      <c r="J297" s="3" t="s">
        <v>1510</v>
      </c>
      <c r="K297" s="13" t="s">
        <v>1093</v>
      </c>
      <c r="L297" s="14" t="s">
        <v>1094</v>
      </c>
      <c r="M297" s="18">
        <f t="shared" si="14"/>
        <v>2.2812500000000013E-2</v>
      </c>
      <c r="N297">
        <f t="shared" si="15"/>
        <v>11</v>
      </c>
    </row>
    <row r="298" spans="1:14" x14ac:dyDescent="0.25">
      <c r="A298" s="11"/>
      <c r="B298" s="12"/>
      <c r="C298" s="9" t="s">
        <v>205</v>
      </c>
      <c r="D298" s="9" t="s">
        <v>206</v>
      </c>
      <c r="E298" s="9" t="s">
        <v>206</v>
      </c>
      <c r="F298" s="9" t="s">
        <v>15</v>
      </c>
      <c r="G298" s="10" t="s">
        <v>12</v>
      </c>
      <c r="H298" s="5"/>
      <c r="I298" s="5"/>
      <c r="J298" s="6"/>
      <c r="K298" s="7"/>
      <c r="L298" s="8"/>
    </row>
    <row r="299" spans="1:14" x14ac:dyDescent="0.25">
      <c r="A299" s="11"/>
      <c r="B299" s="12"/>
      <c r="C299" s="12"/>
      <c r="D299" s="12"/>
      <c r="E299" s="12"/>
      <c r="F299" s="12"/>
      <c r="G299" s="9" t="s">
        <v>538</v>
      </c>
      <c r="H299" s="9" t="s">
        <v>74</v>
      </c>
      <c r="I299" s="9" t="s">
        <v>375</v>
      </c>
      <c r="J299" s="3" t="s">
        <v>1510</v>
      </c>
      <c r="K299" s="13" t="s">
        <v>539</v>
      </c>
      <c r="L299" s="14" t="s">
        <v>540</v>
      </c>
      <c r="M299" s="18">
        <f t="shared" si="14"/>
        <v>3.2673611111111001E-2</v>
      </c>
      <c r="N299">
        <f t="shared" si="15"/>
        <v>17</v>
      </c>
    </row>
    <row r="300" spans="1:14" x14ac:dyDescent="0.25">
      <c r="A300" s="11"/>
      <c r="B300" s="12"/>
      <c r="C300" s="12"/>
      <c r="D300" s="12"/>
      <c r="E300" s="12"/>
      <c r="F300" s="12"/>
      <c r="G300" s="9" t="s">
        <v>207</v>
      </c>
      <c r="H300" s="9" t="s">
        <v>74</v>
      </c>
      <c r="I300" s="9" t="s">
        <v>18</v>
      </c>
      <c r="J300" s="3" t="s">
        <v>1510</v>
      </c>
      <c r="K300" s="13" t="s">
        <v>208</v>
      </c>
      <c r="L300" s="14" t="s">
        <v>209</v>
      </c>
      <c r="M300" s="18">
        <f t="shared" si="14"/>
        <v>3.7824074074073954E-2</v>
      </c>
      <c r="N300">
        <f t="shared" si="15"/>
        <v>15</v>
      </c>
    </row>
    <row r="301" spans="1:14" x14ac:dyDescent="0.25">
      <c r="A301" s="11"/>
      <c r="B301" s="12"/>
      <c r="C301" s="12"/>
      <c r="D301" s="12"/>
      <c r="E301" s="12"/>
      <c r="F301" s="12"/>
      <c r="G301" s="9" t="s">
        <v>777</v>
      </c>
      <c r="H301" s="9" t="s">
        <v>74</v>
      </c>
      <c r="I301" s="9" t="s">
        <v>626</v>
      </c>
      <c r="J301" s="3" t="s">
        <v>1510</v>
      </c>
      <c r="K301" s="13" t="s">
        <v>778</v>
      </c>
      <c r="L301" s="14" t="s">
        <v>779</v>
      </c>
      <c r="M301" s="18">
        <f t="shared" si="14"/>
        <v>3.3263888888888871E-2</v>
      </c>
      <c r="N301">
        <f t="shared" si="15"/>
        <v>7</v>
      </c>
    </row>
    <row r="302" spans="1:14" x14ac:dyDescent="0.25">
      <c r="A302" s="11"/>
      <c r="B302" s="12"/>
      <c r="C302" s="12"/>
      <c r="D302" s="12"/>
      <c r="E302" s="12"/>
      <c r="F302" s="12"/>
      <c r="G302" s="9" t="s">
        <v>780</v>
      </c>
      <c r="H302" s="9" t="s">
        <v>74</v>
      </c>
      <c r="I302" s="9" t="s">
        <v>626</v>
      </c>
      <c r="J302" s="3" t="s">
        <v>1510</v>
      </c>
      <c r="K302" s="13" t="s">
        <v>781</v>
      </c>
      <c r="L302" s="14" t="s">
        <v>782</v>
      </c>
      <c r="M302" s="18">
        <f t="shared" si="14"/>
        <v>2.8541666666666687E-2</v>
      </c>
      <c r="N302">
        <f t="shared" si="15"/>
        <v>10</v>
      </c>
    </row>
    <row r="303" spans="1:14" x14ac:dyDescent="0.25">
      <c r="A303" s="11"/>
      <c r="B303" s="12"/>
      <c r="C303" s="12"/>
      <c r="D303" s="12"/>
      <c r="E303" s="12"/>
      <c r="F303" s="12"/>
      <c r="G303" s="9" t="s">
        <v>783</v>
      </c>
      <c r="H303" s="9" t="s">
        <v>74</v>
      </c>
      <c r="I303" s="9" t="s">
        <v>626</v>
      </c>
      <c r="J303" s="3" t="s">
        <v>1510</v>
      </c>
      <c r="K303" s="13" t="s">
        <v>784</v>
      </c>
      <c r="L303" s="14" t="s">
        <v>785</v>
      </c>
      <c r="M303" s="18">
        <f t="shared" si="14"/>
        <v>4.5034722222222323E-2</v>
      </c>
      <c r="N303">
        <f t="shared" si="15"/>
        <v>11</v>
      </c>
    </row>
    <row r="304" spans="1:14" x14ac:dyDescent="0.25">
      <c r="A304" s="11"/>
      <c r="B304" s="12"/>
      <c r="C304" s="12"/>
      <c r="D304" s="12"/>
      <c r="E304" s="12"/>
      <c r="F304" s="12"/>
      <c r="G304" s="9" t="s">
        <v>786</v>
      </c>
      <c r="H304" s="9" t="s">
        <v>74</v>
      </c>
      <c r="I304" s="9" t="s">
        <v>626</v>
      </c>
      <c r="J304" s="3" t="s">
        <v>1510</v>
      </c>
      <c r="K304" s="13" t="s">
        <v>787</v>
      </c>
      <c r="L304" s="14" t="s">
        <v>788</v>
      </c>
      <c r="M304" s="18">
        <f t="shared" si="14"/>
        <v>2.1828703703703711E-2</v>
      </c>
      <c r="N304">
        <f t="shared" si="15"/>
        <v>12</v>
      </c>
    </row>
    <row r="305" spans="1:14" x14ac:dyDescent="0.25">
      <c r="A305" s="11"/>
      <c r="B305" s="12"/>
      <c r="C305" s="12"/>
      <c r="D305" s="12"/>
      <c r="E305" s="12"/>
      <c r="F305" s="12"/>
      <c r="G305" s="9" t="s">
        <v>1095</v>
      </c>
      <c r="H305" s="9" t="s">
        <v>74</v>
      </c>
      <c r="I305" s="9" t="s">
        <v>926</v>
      </c>
      <c r="J305" s="3" t="s">
        <v>1510</v>
      </c>
      <c r="K305" s="13" t="s">
        <v>1096</v>
      </c>
      <c r="L305" s="14" t="s">
        <v>1097</v>
      </c>
      <c r="M305" s="18">
        <f t="shared" si="14"/>
        <v>2.7708333333333279E-2</v>
      </c>
      <c r="N305">
        <f t="shared" si="15"/>
        <v>7</v>
      </c>
    </row>
    <row r="306" spans="1:14" x14ac:dyDescent="0.25">
      <c r="A306" s="11"/>
      <c r="B306" s="12"/>
      <c r="C306" s="12"/>
      <c r="D306" s="12"/>
      <c r="E306" s="12"/>
      <c r="F306" s="12"/>
      <c r="G306" s="9" t="s">
        <v>1098</v>
      </c>
      <c r="H306" s="9" t="s">
        <v>74</v>
      </c>
      <c r="I306" s="9" t="s">
        <v>926</v>
      </c>
      <c r="J306" s="3" t="s">
        <v>1510</v>
      </c>
      <c r="K306" s="13" t="s">
        <v>1099</v>
      </c>
      <c r="L306" s="14" t="s">
        <v>1100</v>
      </c>
      <c r="M306" s="18">
        <f t="shared" si="14"/>
        <v>2.2349537037037071E-2</v>
      </c>
      <c r="N306">
        <f t="shared" si="15"/>
        <v>11</v>
      </c>
    </row>
    <row r="307" spans="1:14" x14ac:dyDescent="0.25">
      <c r="A307" s="11"/>
      <c r="B307" s="12"/>
      <c r="C307" s="12"/>
      <c r="D307" s="12"/>
      <c r="E307" s="12"/>
      <c r="F307" s="12"/>
      <c r="G307" s="9" t="s">
        <v>1101</v>
      </c>
      <c r="H307" s="9" t="s">
        <v>74</v>
      </c>
      <c r="I307" s="9" t="s">
        <v>926</v>
      </c>
      <c r="J307" s="3" t="s">
        <v>1510</v>
      </c>
      <c r="K307" s="13" t="s">
        <v>1102</v>
      </c>
      <c r="L307" s="14" t="s">
        <v>1103</v>
      </c>
      <c r="M307" s="18">
        <f t="shared" si="14"/>
        <v>3.2627314814814845E-2</v>
      </c>
      <c r="N307">
        <f t="shared" si="15"/>
        <v>11</v>
      </c>
    </row>
    <row r="308" spans="1:14" x14ac:dyDescent="0.25">
      <c r="A308" s="11"/>
      <c r="B308" s="12"/>
      <c r="C308" s="12"/>
      <c r="D308" s="12"/>
      <c r="E308" s="12"/>
      <c r="F308" s="12"/>
      <c r="G308" s="9" t="s">
        <v>1104</v>
      </c>
      <c r="H308" s="9" t="s">
        <v>74</v>
      </c>
      <c r="I308" s="9" t="s">
        <v>926</v>
      </c>
      <c r="J308" s="3" t="s">
        <v>1510</v>
      </c>
      <c r="K308" s="13" t="s">
        <v>1105</v>
      </c>
      <c r="L308" s="14" t="s">
        <v>1106</v>
      </c>
      <c r="M308" s="18">
        <f t="shared" si="14"/>
        <v>2.3333333333333317E-2</v>
      </c>
      <c r="N308">
        <f t="shared" si="15"/>
        <v>13</v>
      </c>
    </row>
    <row r="309" spans="1:14" x14ac:dyDescent="0.25">
      <c r="A309" s="11"/>
      <c r="B309" s="12"/>
      <c r="C309" s="12"/>
      <c r="D309" s="12"/>
      <c r="E309" s="12"/>
      <c r="F309" s="12"/>
      <c r="G309" s="9" t="s">
        <v>1362</v>
      </c>
      <c r="H309" s="9" t="s">
        <v>74</v>
      </c>
      <c r="I309" s="9" t="s">
        <v>1256</v>
      </c>
      <c r="J309" s="3" t="s">
        <v>1510</v>
      </c>
      <c r="K309" s="13" t="s">
        <v>1363</v>
      </c>
      <c r="L309" s="14" t="s">
        <v>1364</v>
      </c>
      <c r="M309" s="18">
        <f t="shared" si="14"/>
        <v>2.0462962962962905E-2</v>
      </c>
      <c r="N309">
        <f t="shared" si="15"/>
        <v>13</v>
      </c>
    </row>
    <row r="310" spans="1:14" x14ac:dyDescent="0.25">
      <c r="A310" s="11"/>
      <c r="B310" s="12"/>
      <c r="C310" s="9" t="s">
        <v>541</v>
      </c>
      <c r="D310" s="9" t="s">
        <v>542</v>
      </c>
      <c r="E310" s="9" t="s">
        <v>542</v>
      </c>
      <c r="F310" s="9" t="s">
        <v>15</v>
      </c>
      <c r="G310" s="10" t="s">
        <v>12</v>
      </c>
      <c r="H310" s="5"/>
      <c r="I310" s="5"/>
      <c r="J310" s="6"/>
      <c r="K310" s="7"/>
      <c r="L310" s="8"/>
    </row>
    <row r="311" spans="1:14" x14ac:dyDescent="0.25">
      <c r="A311" s="11"/>
      <c r="B311" s="12"/>
      <c r="C311" s="12"/>
      <c r="D311" s="12"/>
      <c r="E311" s="12"/>
      <c r="F311" s="12"/>
      <c r="G311" s="9" t="s">
        <v>543</v>
      </c>
      <c r="H311" s="9" t="s">
        <v>118</v>
      </c>
      <c r="I311" s="9" t="s">
        <v>375</v>
      </c>
      <c r="J311" s="3" t="s">
        <v>1510</v>
      </c>
      <c r="K311" s="13" t="s">
        <v>544</v>
      </c>
      <c r="L311" s="14" t="s">
        <v>545</v>
      </c>
      <c r="M311" s="18">
        <f t="shared" si="14"/>
        <v>2.2638888888888875E-2</v>
      </c>
      <c r="N311">
        <f t="shared" si="15"/>
        <v>12</v>
      </c>
    </row>
    <row r="312" spans="1:14" x14ac:dyDescent="0.25">
      <c r="A312" s="11"/>
      <c r="B312" s="12"/>
      <c r="C312" s="12"/>
      <c r="D312" s="12"/>
      <c r="E312" s="12"/>
      <c r="F312" s="12"/>
      <c r="G312" s="9" t="s">
        <v>789</v>
      </c>
      <c r="H312" s="9" t="s">
        <v>74</v>
      </c>
      <c r="I312" s="9" t="s">
        <v>626</v>
      </c>
      <c r="J312" s="3" t="s">
        <v>1510</v>
      </c>
      <c r="K312" s="13" t="s">
        <v>790</v>
      </c>
      <c r="L312" s="14" t="s">
        <v>791</v>
      </c>
      <c r="M312" s="18">
        <f t="shared" si="14"/>
        <v>2.3854166666666732E-2</v>
      </c>
      <c r="N312">
        <f t="shared" si="15"/>
        <v>9</v>
      </c>
    </row>
    <row r="313" spans="1:14" x14ac:dyDescent="0.25">
      <c r="A313" s="11"/>
      <c r="B313" s="12"/>
      <c r="C313" s="12"/>
      <c r="D313" s="12"/>
      <c r="E313" s="12"/>
      <c r="F313" s="12"/>
      <c r="G313" s="9" t="s">
        <v>792</v>
      </c>
      <c r="H313" s="9" t="s">
        <v>74</v>
      </c>
      <c r="I313" s="9" t="s">
        <v>626</v>
      </c>
      <c r="J313" s="3" t="s">
        <v>1510</v>
      </c>
      <c r="K313" s="13" t="s">
        <v>793</v>
      </c>
      <c r="L313" s="14" t="s">
        <v>794</v>
      </c>
      <c r="M313" s="18">
        <f t="shared" si="14"/>
        <v>4.7048611111111138E-2</v>
      </c>
      <c r="N313">
        <f t="shared" si="15"/>
        <v>12</v>
      </c>
    </row>
    <row r="314" spans="1:14" x14ac:dyDescent="0.25">
      <c r="A314" s="11"/>
      <c r="B314" s="12"/>
      <c r="C314" s="9" t="s">
        <v>546</v>
      </c>
      <c r="D314" s="9" t="s">
        <v>547</v>
      </c>
      <c r="E314" s="9" t="s">
        <v>547</v>
      </c>
      <c r="F314" s="9" t="s">
        <v>15</v>
      </c>
      <c r="G314" s="10" t="s">
        <v>12</v>
      </c>
      <c r="H314" s="5"/>
      <c r="I314" s="5"/>
      <c r="J314" s="6"/>
      <c r="K314" s="7"/>
      <c r="L314" s="8"/>
    </row>
    <row r="315" spans="1:14" x14ac:dyDescent="0.25">
      <c r="A315" s="11"/>
      <c r="B315" s="12"/>
      <c r="C315" s="12"/>
      <c r="D315" s="12"/>
      <c r="E315" s="12"/>
      <c r="F315" s="12"/>
      <c r="G315" s="9" t="s">
        <v>548</v>
      </c>
      <c r="H315" s="9" t="s">
        <v>118</v>
      </c>
      <c r="I315" s="9" t="s">
        <v>375</v>
      </c>
      <c r="J315" s="3" t="s">
        <v>1510</v>
      </c>
      <c r="K315" s="13" t="s">
        <v>549</v>
      </c>
      <c r="L315" s="14" t="s">
        <v>550</v>
      </c>
      <c r="M315" s="18">
        <f t="shared" si="14"/>
        <v>1.6087962962962998E-2</v>
      </c>
      <c r="N315">
        <f t="shared" si="15"/>
        <v>18</v>
      </c>
    </row>
    <row r="316" spans="1:14" x14ac:dyDescent="0.25">
      <c r="A316" s="11"/>
      <c r="B316" s="12"/>
      <c r="C316" s="12"/>
      <c r="D316" s="12"/>
      <c r="E316" s="12"/>
      <c r="F316" s="12"/>
      <c r="G316" s="9" t="s">
        <v>1500</v>
      </c>
      <c r="H316" s="9" t="s">
        <v>118</v>
      </c>
      <c r="I316" s="9" t="s">
        <v>1477</v>
      </c>
      <c r="J316" s="3" t="s">
        <v>1510</v>
      </c>
      <c r="K316" s="13" t="s">
        <v>1501</v>
      </c>
      <c r="L316" s="14" t="s">
        <v>1502</v>
      </c>
      <c r="M316" s="18">
        <f t="shared" si="14"/>
        <v>1.6354166666666559E-2</v>
      </c>
      <c r="N316">
        <f t="shared" si="15"/>
        <v>21</v>
      </c>
    </row>
    <row r="317" spans="1:14" x14ac:dyDescent="0.25">
      <c r="A317" s="3" t="s">
        <v>210</v>
      </c>
      <c r="B317" s="9" t="s">
        <v>211</v>
      </c>
      <c r="C317" s="10" t="s">
        <v>12</v>
      </c>
      <c r="D317" s="5"/>
      <c r="E317" s="5"/>
      <c r="F317" s="5"/>
      <c r="G317" s="5"/>
      <c r="H317" s="5"/>
      <c r="I317" s="5"/>
      <c r="J317" s="6"/>
      <c r="K317" s="7"/>
      <c r="L317" s="8"/>
    </row>
    <row r="318" spans="1:14" x14ac:dyDescent="0.25">
      <c r="A318" s="11"/>
      <c r="B318" s="12"/>
      <c r="C318" s="9" t="s">
        <v>212</v>
      </c>
      <c r="D318" s="9" t="s">
        <v>213</v>
      </c>
      <c r="E318" s="9" t="s">
        <v>213</v>
      </c>
      <c r="F318" s="9" t="s">
        <v>15</v>
      </c>
      <c r="G318" s="10" t="s">
        <v>12</v>
      </c>
      <c r="H318" s="5"/>
      <c r="I318" s="5"/>
      <c r="J318" s="6"/>
      <c r="K318" s="7"/>
      <c r="L318" s="8"/>
    </row>
    <row r="319" spans="1:14" x14ac:dyDescent="0.25">
      <c r="A319" s="11"/>
      <c r="B319" s="12"/>
      <c r="C319" s="12"/>
      <c r="D319" s="12"/>
      <c r="E319" s="12"/>
      <c r="F319" s="12"/>
      <c r="G319" s="9" t="s">
        <v>551</v>
      </c>
      <c r="H319" s="9" t="s">
        <v>74</v>
      </c>
      <c r="I319" s="9" t="s">
        <v>375</v>
      </c>
      <c r="J319" s="3" t="s">
        <v>1510</v>
      </c>
      <c r="K319" s="13" t="s">
        <v>552</v>
      </c>
      <c r="L319" s="14" t="s">
        <v>553</v>
      </c>
      <c r="M319" s="18">
        <f t="shared" si="14"/>
        <v>2.0439814814814827E-2</v>
      </c>
      <c r="N319">
        <f t="shared" si="15"/>
        <v>5</v>
      </c>
    </row>
    <row r="320" spans="1:14" x14ac:dyDescent="0.25">
      <c r="A320" s="11"/>
      <c r="B320" s="12"/>
      <c r="C320" s="12"/>
      <c r="D320" s="12"/>
      <c r="E320" s="12"/>
      <c r="F320" s="12"/>
      <c r="G320" s="9" t="s">
        <v>554</v>
      </c>
      <c r="H320" s="9" t="s">
        <v>74</v>
      </c>
      <c r="I320" s="9" t="s">
        <v>375</v>
      </c>
      <c r="J320" s="3" t="s">
        <v>1510</v>
      </c>
      <c r="K320" s="13" t="s">
        <v>555</v>
      </c>
      <c r="L320" s="14" t="s">
        <v>556</v>
      </c>
      <c r="M320" s="18">
        <f t="shared" si="14"/>
        <v>2.2696759259259291E-2</v>
      </c>
      <c r="N320">
        <f t="shared" si="15"/>
        <v>10</v>
      </c>
    </row>
    <row r="321" spans="1:14" x14ac:dyDescent="0.25">
      <c r="A321" s="11"/>
      <c r="B321" s="12"/>
      <c r="C321" s="12"/>
      <c r="D321" s="12"/>
      <c r="E321" s="12"/>
      <c r="F321" s="12"/>
      <c r="G321" s="9" t="s">
        <v>557</v>
      </c>
      <c r="H321" s="9" t="s">
        <v>74</v>
      </c>
      <c r="I321" s="9" t="s">
        <v>375</v>
      </c>
      <c r="J321" s="3" t="s">
        <v>1510</v>
      </c>
      <c r="K321" s="13" t="s">
        <v>558</v>
      </c>
      <c r="L321" s="14" t="s">
        <v>559</v>
      </c>
      <c r="M321" s="18">
        <f t="shared" si="14"/>
        <v>2.936342592592589E-2</v>
      </c>
      <c r="N321">
        <f t="shared" si="15"/>
        <v>10</v>
      </c>
    </row>
    <row r="322" spans="1:14" x14ac:dyDescent="0.25">
      <c r="A322" s="11"/>
      <c r="B322" s="12"/>
      <c r="C322" s="12"/>
      <c r="D322" s="12"/>
      <c r="E322" s="12"/>
      <c r="F322" s="12"/>
      <c r="G322" s="9" t="s">
        <v>560</v>
      </c>
      <c r="H322" s="9" t="s">
        <v>74</v>
      </c>
      <c r="I322" s="9" t="s">
        <v>375</v>
      </c>
      <c r="J322" s="3" t="s">
        <v>1510</v>
      </c>
      <c r="K322" s="13" t="s">
        <v>561</v>
      </c>
      <c r="L322" s="14" t="s">
        <v>562</v>
      </c>
      <c r="M322" s="18">
        <f t="shared" si="14"/>
        <v>1.4675925925925926E-2</v>
      </c>
      <c r="N322">
        <f t="shared" si="15"/>
        <v>13</v>
      </c>
    </row>
    <row r="323" spans="1:14" x14ac:dyDescent="0.25">
      <c r="A323" s="11"/>
      <c r="B323" s="12"/>
      <c r="C323" s="12"/>
      <c r="D323" s="12"/>
      <c r="E323" s="12"/>
      <c r="F323" s="12"/>
      <c r="G323" s="9" t="s">
        <v>563</v>
      </c>
      <c r="H323" s="9" t="s">
        <v>74</v>
      </c>
      <c r="I323" s="9" t="s">
        <v>375</v>
      </c>
      <c r="J323" s="3" t="s">
        <v>1510</v>
      </c>
      <c r="K323" s="13" t="s">
        <v>564</v>
      </c>
      <c r="L323" s="14" t="s">
        <v>565</v>
      </c>
      <c r="M323" s="18">
        <f t="shared" ref="M323:M386" si="16">L323-K323</f>
        <v>1.6331018518518592E-2</v>
      </c>
      <c r="N323">
        <f t="shared" ref="N323:N386" si="17">HOUR(K323)</f>
        <v>15</v>
      </c>
    </row>
    <row r="324" spans="1:14" x14ac:dyDescent="0.25">
      <c r="A324" s="11"/>
      <c r="B324" s="12"/>
      <c r="C324" s="12"/>
      <c r="D324" s="12"/>
      <c r="E324" s="12"/>
      <c r="F324" s="12"/>
      <c r="G324" s="9" t="s">
        <v>214</v>
      </c>
      <c r="H324" s="9" t="s">
        <v>74</v>
      </c>
      <c r="I324" s="9" t="s">
        <v>18</v>
      </c>
      <c r="J324" s="3" t="s">
        <v>1510</v>
      </c>
      <c r="K324" s="13" t="s">
        <v>215</v>
      </c>
      <c r="L324" s="14" t="s">
        <v>216</v>
      </c>
      <c r="M324" s="18">
        <f t="shared" si="16"/>
        <v>1.5497685185185156E-2</v>
      </c>
      <c r="N324">
        <f t="shared" si="17"/>
        <v>4</v>
      </c>
    </row>
    <row r="325" spans="1:14" x14ac:dyDescent="0.25">
      <c r="A325" s="11"/>
      <c r="B325" s="12"/>
      <c r="C325" s="12"/>
      <c r="D325" s="12"/>
      <c r="E325" s="12"/>
      <c r="F325" s="12"/>
      <c r="G325" s="9" t="s">
        <v>217</v>
      </c>
      <c r="H325" s="9" t="s">
        <v>74</v>
      </c>
      <c r="I325" s="9" t="s">
        <v>18</v>
      </c>
      <c r="J325" s="3" t="s">
        <v>1510</v>
      </c>
      <c r="K325" s="13" t="s">
        <v>218</v>
      </c>
      <c r="L325" s="14" t="s">
        <v>219</v>
      </c>
      <c r="M325" s="18">
        <f t="shared" si="16"/>
        <v>1.5509259259259278E-2</v>
      </c>
      <c r="N325">
        <f t="shared" si="17"/>
        <v>5</v>
      </c>
    </row>
    <row r="326" spans="1:14" x14ac:dyDescent="0.25">
      <c r="A326" s="11"/>
      <c r="B326" s="12"/>
      <c r="C326" s="12"/>
      <c r="D326" s="12"/>
      <c r="E326" s="12"/>
      <c r="F326" s="12"/>
      <c r="G326" s="9" t="s">
        <v>220</v>
      </c>
      <c r="H326" s="9" t="s">
        <v>74</v>
      </c>
      <c r="I326" s="9" t="s">
        <v>18</v>
      </c>
      <c r="J326" s="3" t="s">
        <v>1510</v>
      </c>
      <c r="K326" s="13" t="s">
        <v>221</v>
      </c>
      <c r="L326" s="14" t="s">
        <v>222</v>
      </c>
      <c r="M326" s="18">
        <f t="shared" si="16"/>
        <v>2.0879629629629637E-2</v>
      </c>
      <c r="N326">
        <f t="shared" si="17"/>
        <v>8</v>
      </c>
    </row>
    <row r="327" spans="1:14" x14ac:dyDescent="0.25">
      <c r="A327" s="11"/>
      <c r="B327" s="12"/>
      <c r="C327" s="12"/>
      <c r="D327" s="12"/>
      <c r="E327" s="12"/>
      <c r="F327" s="12"/>
      <c r="G327" s="9" t="s">
        <v>223</v>
      </c>
      <c r="H327" s="9" t="s">
        <v>74</v>
      </c>
      <c r="I327" s="9" t="s">
        <v>18</v>
      </c>
      <c r="J327" s="3" t="s">
        <v>1510</v>
      </c>
      <c r="K327" s="13" t="s">
        <v>224</v>
      </c>
      <c r="L327" s="14" t="s">
        <v>225</v>
      </c>
      <c r="M327" s="18">
        <f t="shared" si="16"/>
        <v>4.2094907407407456E-2</v>
      </c>
      <c r="N327">
        <f t="shared" si="17"/>
        <v>9</v>
      </c>
    </row>
    <row r="328" spans="1:14" x14ac:dyDescent="0.25">
      <c r="A328" s="11"/>
      <c r="B328" s="12"/>
      <c r="C328" s="12"/>
      <c r="D328" s="12"/>
      <c r="E328" s="12"/>
      <c r="F328" s="12"/>
      <c r="G328" s="9" t="s">
        <v>795</v>
      </c>
      <c r="H328" s="9" t="s">
        <v>74</v>
      </c>
      <c r="I328" s="9" t="s">
        <v>626</v>
      </c>
      <c r="J328" s="3" t="s">
        <v>1510</v>
      </c>
      <c r="K328" s="13" t="s">
        <v>796</v>
      </c>
      <c r="L328" s="14" t="s">
        <v>797</v>
      </c>
      <c r="M328" s="18">
        <f t="shared" si="16"/>
        <v>1.3854166666666667E-2</v>
      </c>
      <c r="N328">
        <f t="shared" si="17"/>
        <v>5</v>
      </c>
    </row>
    <row r="329" spans="1:14" x14ac:dyDescent="0.25">
      <c r="A329" s="11"/>
      <c r="B329" s="12"/>
      <c r="C329" s="12"/>
      <c r="D329" s="12"/>
      <c r="E329" s="12"/>
      <c r="F329" s="12"/>
      <c r="G329" s="9" t="s">
        <v>798</v>
      </c>
      <c r="H329" s="9" t="s">
        <v>74</v>
      </c>
      <c r="I329" s="9" t="s">
        <v>626</v>
      </c>
      <c r="J329" s="3" t="s">
        <v>1510</v>
      </c>
      <c r="K329" s="13" t="s">
        <v>799</v>
      </c>
      <c r="L329" s="14" t="s">
        <v>800</v>
      </c>
      <c r="M329" s="18">
        <f t="shared" si="16"/>
        <v>1.3182870370370359E-2</v>
      </c>
      <c r="N329">
        <f t="shared" si="17"/>
        <v>5</v>
      </c>
    </row>
    <row r="330" spans="1:14" x14ac:dyDescent="0.25">
      <c r="A330" s="11"/>
      <c r="B330" s="12"/>
      <c r="C330" s="12"/>
      <c r="D330" s="12"/>
      <c r="E330" s="12"/>
      <c r="F330" s="12"/>
      <c r="G330" s="9" t="s">
        <v>801</v>
      </c>
      <c r="H330" s="9" t="s">
        <v>74</v>
      </c>
      <c r="I330" s="9" t="s">
        <v>626</v>
      </c>
      <c r="J330" s="3" t="s">
        <v>1510</v>
      </c>
      <c r="K330" s="13" t="s">
        <v>802</v>
      </c>
      <c r="L330" s="14" t="s">
        <v>803</v>
      </c>
      <c r="M330" s="18">
        <f t="shared" si="16"/>
        <v>2.0914351851851753E-2</v>
      </c>
      <c r="N330">
        <f t="shared" si="17"/>
        <v>16</v>
      </c>
    </row>
    <row r="331" spans="1:14" x14ac:dyDescent="0.25">
      <c r="A331" s="11"/>
      <c r="B331" s="12"/>
      <c r="C331" s="12"/>
      <c r="D331" s="12"/>
      <c r="E331" s="12"/>
      <c r="F331" s="12"/>
      <c r="G331" s="9" t="s">
        <v>1107</v>
      </c>
      <c r="H331" s="9" t="s">
        <v>74</v>
      </c>
      <c r="I331" s="9" t="s">
        <v>926</v>
      </c>
      <c r="J331" s="3" t="s">
        <v>1510</v>
      </c>
      <c r="K331" s="13" t="s">
        <v>1108</v>
      </c>
      <c r="L331" s="14" t="s">
        <v>1109</v>
      </c>
      <c r="M331" s="18">
        <f t="shared" si="16"/>
        <v>1.2199074074074057E-2</v>
      </c>
      <c r="N331">
        <f t="shared" si="17"/>
        <v>4</v>
      </c>
    </row>
    <row r="332" spans="1:14" x14ac:dyDescent="0.25">
      <c r="A332" s="11"/>
      <c r="B332" s="12"/>
      <c r="C332" s="12"/>
      <c r="D332" s="12"/>
      <c r="E332" s="12"/>
      <c r="F332" s="12"/>
      <c r="G332" s="9" t="s">
        <v>1110</v>
      </c>
      <c r="H332" s="9" t="s">
        <v>74</v>
      </c>
      <c r="I332" s="9" t="s">
        <v>926</v>
      </c>
      <c r="J332" s="3" t="s">
        <v>1510</v>
      </c>
      <c r="K332" s="13" t="s">
        <v>1111</v>
      </c>
      <c r="L332" s="14" t="s">
        <v>1112</v>
      </c>
      <c r="M332" s="18">
        <f t="shared" si="16"/>
        <v>2.5717592592592625E-2</v>
      </c>
      <c r="N332">
        <f t="shared" si="17"/>
        <v>4</v>
      </c>
    </row>
    <row r="333" spans="1:14" x14ac:dyDescent="0.25">
      <c r="A333" s="11"/>
      <c r="B333" s="12"/>
      <c r="C333" s="12"/>
      <c r="D333" s="12"/>
      <c r="E333" s="12"/>
      <c r="F333" s="12"/>
      <c r="G333" s="9" t="s">
        <v>1113</v>
      </c>
      <c r="H333" s="9" t="s">
        <v>74</v>
      </c>
      <c r="I333" s="9" t="s">
        <v>926</v>
      </c>
      <c r="J333" s="3" t="s">
        <v>1510</v>
      </c>
      <c r="K333" s="13" t="s">
        <v>1114</v>
      </c>
      <c r="L333" s="14" t="s">
        <v>1115</v>
      </c>
      <c r="M333" s="18">
        <f t="shared" si="16"/>
        <v>1.3437500000000019E-2</v>
      </c>
      <c r="N333">
        <f t="shared" si="17"/>
        <v>5</v>
      </c>
    </row>
    <row r="334" spans="1:14" x14ac:dyDescent="0.25">
      <c r="A334" s="11"/>
      <c r="B334" s="12"/>
      <c r="C334" s="12"/>
      <c r="D334" s="12"/>
      <c r="E334" s="12"/>
      <c r="F334" s="12"/>
      <c r="G334" s="9" t="s">
        <v>1116</v>
      </c>
      <c r="H334" s="9" t="s">
        <v>74</v>
      </c>
      <c r="I334" s="9" t="s">
        <v>926</v>
      </c>
      <c r="J334" s="3" t="s">
        <v>1510</v>
      </c>
      <c r="K334" s="13" t="s">
        <v>1117</v>
      </c>
      <c r="L334" s="14" t="s">
        <v>1118</v>
      </c>
      <c r="M334" s="18">
        <f t="shared" si="16"/>
        <v>1.305555555555557E-2</v>
      </c>
      <c r="N334">
        <f t="shared" si="17"/>
        <v>5</v>
      </c>
    </row>
    <row r="335" spans="1:14" x14ac:dyDescent="0.25">
      <c r="A335" s="11"/>
      <c r="B335" s="12"/>
      <c r="C335" s="12"/>
      <c r="D335" s="12"/>
      <c r="E335" s="12"/>
      <c r="F335" s="12"/>
      <c r="G335" s="9" t="s">
        <v>1119</v>
      </c>
      <c r="H335" s="9" t="s">
        <v>74</v>
      </c>
      <c r="I335" s="9" t="s">
        <v>926</v>
      </c>
      <c r="J335" s="3" t="s">
        <v>1510</v>
      </c>
      <c r="K335" s="13" t="s">
        <v>700</v>
      </c>
      <c r="L335" s="14" t="s">
        <v>1120</v>
      </c>
      <c r="M335" s="18">
        <f t="shared" si="16"/>
        <v>1.7118055555555567E-2</v>
      </c>
      <c r="N335">
        <f t="shared" si="17"/>
        <v>7</v>
      </c>
    </row>
    <row r="336" spans="1:14" x14ac:dyDescent="0.25">
      <c r="A336" s="11"/>
      <c r="B336" s="12"/>
      <c r="C336" s="12"/>
      <c r="D336" s="12"/>
      <c r="E336" s="12"/>
      <c r="F336" s="12"/>
      <c r="G336" s="9" t="s">
        <v>1121</v>
      </c>
      <c r="H336" s="9" t="s">
        <v>74</v>
      </c>
      <c r="I336" s="9" t="s">
        <v>926</v>
      </c>
      <c r="J336" s="3" t="s">
        <v>1510</v>
      </c>
      <c r="K336" s="13" t="s">
        <v>1122</v>
      </c>
      <c r="L336" s="14" t="s">
        <v>1123</v>
      </c>
      <c r="M336" s="18">
        <f t="shared" si="16"/>
        <v>2.4120370370370403E-2</v>
      </c>
      <c r="N336">
        <f t="shared" si="17"/>
        <v>7</v>
      </c>
    </row>
    <row r="337" spans="1:14" x14ac:dyDescent="0.25">
      <c r="A337" s="11"/>
      <c r="B337" s="12"/>
      <c r="C337" s="12"/>
      <c r="D337" s="12"/>
      <c r="E337" s="12"/>
      <c r="F337" s="12"/>
      <c r="G337" s="9" t="s">
        <v>1124</v>
      </c>
      <c r="H337" s="9" t="s">
        <v>74</v>
      </c>
      <c r="I337" s="9" t="s">
        <v>926</v>
      </c>
      <c r="J337" s="3" t="s">
        <v>1510</v>
      </c>
      <c r="K337" s="13" t="s">
        <v>1125</v>
      </c>
      <c r="L337" s="14" t="s">
        <v>1126</v>
      </c>
      <c r="M337" s="18">
        <f t="shared" si="16"/>
        <v>2.4976851851851833E-2</v>
      </c>
      <c r="N337">
        <f t="shared" si="17"/>
        <v>8</v>
      </c>
    </row>
    <row r="338" spans="1:14" x14ac:dyDescent="0.25">
      <c r="A338" s="11"/>
      <c r="B338" s="12"/>
      <c r="C338" s="12"/>
      <c r="D338" s="12"/>
      <c r="E338" s="12"/>
      <c r="F338" s="12"/>
      <c r="G338" s="9" t="s">
        <v>1127</v>
      </c>
      <c r="H338" s="9" t="s">
        <v>74</v>
      </c>
      <c r="I338" s="9" t="s">
        <v>926</v>
      </c>
      <c r="J338" s="3" t="s">
        <v>1510</v>
      </c>
      <c r="K338" s="13" t="s">
        <v>1128</v>
      </c>
      <c r="L338" s="14" t="s">
        <v>1129</v>
      </c>
      <c r="M338" s="18">
        <f t="shared" si="16"/>
        <v>1.5590277777777772E-2</v>
      </c>
      <c r="N338">
        <f t="shared" si="17"/>
        <v>13</v>
      </c>
    </row>
    <row r="339" spans="1:14" x14ac:dyDescent="0.25">
      <c r="A339" s="11"/>
      <c r="B339" s="12"/>
      <c r="C339" s="12"/>
      <c r="D339" s="12"/>
      <c r="E339" s="12"/>
      <c r="F339" s="12"/>
      <c r="G339" s="9" t="s">
        <v>1130</v>
      </c>
      <c r="H339" s="9" t="s">
        <v>74</v>
      </c>
      <c r="I339" s="9" t="s">
        <v>926</v>
      </c>
      <c r="J339" s="3" t="s">
        <v>1510</v>
      </c>
      <c r="K339" s="13" t="s">
        <v>1131</v>
      </c>
      <c r="L339" s="14" t="s">
        <v>1132</v>
      </c>
      <c r="M339" s="18">
        <f t="shared" si="16"/>
        <v>1.9502314814814792E-2</v>
      </c>
      <c r="N339">
        <f t="shared" si="17"/>
        <v>15</v>
      </c>
    </row>
    <row r="340" spans="1:14" x14ac:dyDescent="0.25">
      <c r="A340" s="11"/>
      <c r="B340" s="12"/>
      <c r="C340" s="12"/>
      <c r="D340" s="12"/>
      <c r="E340" s="12"/>
      <c r="F340" s="12"/>
      <c r="G340" s="9" t="s">
        <v>1133</v>
      </c>
      <c r="H340" s="9" t="s">
        <v>74</v>
      </c>
      <c r="I340" s="9" t="s">
        <v>926</v>
      </c>
      <c r="J340" s="3" t="s">
        <v>1510</v>
      </c>
      <c r="K340" s="13" t="s">
        <v>1134</v>
      </c>
      <c r="L340" s="14" t="s">
        <v>1135</v>
      </c>
      <c r="M340" s="18">
        <f t="shared" si="16"/>
        <v>1.4780092592592609E-2</v>
      </c>
      <c r="N340">
        <f t="shared" si="17"/>
        <v>16</v>
      </c>
    </row>
    <row r="341" spans="1:14" x14ac:dyDescent="0.25">
      <c r="A341" s="11"/>
      <c r="B341" s="12"/>
      <c r="C341" s="12"/>
      <c r="D341" s="12"/>
      <c r="E341" s="12"/>
      <c r="F341" s="12"/>
      <c r="G341" s="9" t="s">
        <v>1365</v>
      </c>
      <c r="H341" s="9" t="s">
        <v>74</v>
      </c>
      <c r="I341" s="9" t="s">
        <v>1256</v>
      </c>
      <c r="J341" s="3" t="s">
        <v>1510</v>
      </c>
      <c r="K341" s="13" t="s">
        <v>1366</v>
      </c>
      <c r="L341" s="14" t="s">
        <v>1367</v>
      </c>
      <c r="M341" s="18">
        <f t="shared" si="16"/>
        <v>1.349537037037038E-2</v>
      </c>
      <c r="N341">
        <f t="shared" si="17"/>
        <v>4</v>
      </c>
    </row>
    <row r="342" spans="1:14" x14ac:dyDescent="0.25">
      <c r="A342" s="11"/>
      <c r="B342" s="12"/>
      <c r="C342" s="12"/>
      <c r="D342" s="12"/>
      <c r="E342" s="12"/>
      <c r="F342" s="12"/>
      <c r="G342" s="9" t="s">
        <v>1368</v>
      </c>
      <c r="H342" s="9" t="s">
        <v>74</v>
      </c>
      <c r="I342" s="9" t="s">
        <v>1256</v>
      </c>
      <c r="J342" s="3" t="s">
        <v>1510</v>
      </c>
      <c r="K342" s="13" t="s">
        <v>1369</v>
      </c>
      <c r="L342" s="14" t="s">
        <v>1370</v>
      </c>
      <c r="M342" s="18">
        <f t="shared" si="16"/>
        <v>1.4745370370370409E-2</v>
      </c>
      <c r="N342">
        <f t="shared" si="17"/>
        <v>5</v>
      </c>
    </row>
    <row r="343" spans="1:14" x14ac:dyDescent="0.25">
      <c r="A343" s="11"/>
      <c r="B343" s="12"/>
      <c r="C343" s="12"/>
      <c r="D343" s="12"/>
      <c r="E343" s="12"/>
      <c r="F343" s="12"/>
      <c r="G343" s="9" t="s">
        <v>1371</v>
      </c>
      <c r="H343" s="9" t="s">
        <v>74</v>
      </c>
      <c r="I343" s="9" t="s">
        <v>1256</v>
      </c>
      <c r="J343" s="3" t="s">
        <v>1510</v>
      </c>
      <c r="K343" s="13" t="s">
        <v>1372</v>
      </c>
      <c r="L343" s="14" t="s">
        <v>1373</v>
      </c>
      <c r="M343" s="18">
        <f t="shared" si="16"/>
        <v>1.4062499999999922E-2</v>
      </c>
      <c r="N343">
        <f t="shared" si="17"/>
        <v>8</v>
      </c>
    </row>
    <row r="344" spans="1:14" x14ac:dyDescent="0.25">
      <c r="A344" s="11"/>
      <c r="B344" s="12"/>
      <c r="C344" s="12"/>
      <c r="D344" s="12"/>
      <c r="E344" s="12"/>
      <c r="F344" s="12"/>
      <c r="G344" s="9" t="s">
        <v>1374</v>
      </c>
      <c r="H344" s="9" t="s">
        <v>74</v>
      </c>
      <c r="I344" s="9" t="s">
        <v>1256</v>
      </c>
      <c r="J344" s="3" t="s">
        <v>1510</v>
      </c>
      <c r="K344" s="13" t="s">
        <v>1375</v>
      </c>
      <c r="L344" s="14" t="s">
        <v>1376</v>
      </c>
      <c r="M344" s="18">
        <f t="shared" si="16"/>
        <v>1.7118055555555511E-2</v>
      </c>
      <c r="N344">
        <f t="shared" si="17"/>
        <v>9</v>
      </c>
    </row>
    <row r="345" spans="1:14" x14ac:dyDescent="0.25">
      <c r="A345" s="11"/>
      <c r="B345" s="12"/>
      <c r="C345" s="12"/>
      <c r="D345" s="12"/>
      <c r="E345" s="12"/>
      <c r="F345" s="12"/>
      <c r="G345" s="9" t="s">
        <v>1377</v>
      </c>
      <c r="H345" s="9" t="s">
        <v>74</v>
      </c>
      <c r="I345" s="9" t="s">
        <v>1256</v>
      </c>
      <c r="J345" s="3" t="s">
        <v>1510</v>
      </c>
      <c r="K345" s="13" t="s">
        <v>1378</v>
      </c>
      <c r="L345" s="14" t="s">
        <v>1379</v>
      </c>
      <c r="M345" s="18">
        <f t="shared" si="16"/>
        <v>2.3807870370370354E-2</v>
      </c>
      <c r="N345">
        <f t="shared" si="17"/>
        <v>11</v>
      </c>
    </row>
    <row r="346" spans="1:14" x14ac:dyDescent="0.25">
      <c r="A346" s="11"/>
      <c r="B346" s="12"/>
      <c r="C346" s="12"/>
      <c r="D346" s="12"/>
      <c r="E346" s="12"/>
      <c r="F346" s="12"/>
      <c r="G346" s="9" t="s">
        <v>1380</v>
      </c>
      <c r="H346" s="9" t="s">
        <v>74</v>
      </c>
      <c r="I346" s="9" t="s">
        <v>1256</v>
      </c>
      <c r="J346" s="3" t="s">
        <v>1510</v>
      </c>
      <c r="K346" s="13" t="s">
        <v>1381</v>
      </c>
      <c r="L346" s="14" t="s">
        <v>1382</v>
      </c>
      <c r="M346" s="18">
        <f t="shared" si="16"/>
        <v>2.575231481481477E-2</v>
      </c>
      <c r="N346">
        <f t="shared" si="17"/>
        <v>11</v>
      </c>
    </row>
    <row r="347" spans="1:14" x14ac:dyDescent="0.25">
      <c r="A347" s="11"/>
      <c r="B347" s="12"/>
      <c r="C347" s="12"/>
      <c r="D347" s="12"/>
      <c r="E347" s="12"/>
      <c r="F347" s="12"/>
      <c r="G347" s="9" t="s">
        <v>1383</v>
      </c>
      <c r="H347" s="9" t="s">
        <v>74</v>
      </c>
      <c r="I347" s="9" t="s">
        <v>1256</v>
      </c>
      <c r="J347" s="3" t="s">
        <v>1510</v>
      </c>
      <c r="K347" s="13" t="s">
        <v>1384</v>
      </c>
      <c r="L347" s="14" t="s">
        <v>1385</v>
      </c>
      <c r="M347" s="18">
        <f t="shared" si="16"/>
        <v>1.3495370370370408E-2</v>
      </c>
      <c r="N347">
        <f t="shared" si="17"/>
        <v>15</v>
      </c>
    </row>
    <row r="348" spans="1:14" x14ac:dyDescent="0.25">
      <c r="A348" s="11"/>
      <c r="B348" s="12"/>
      <c r="C348" s="9" t="s">
        <v>71</v>
      </c>
      <c r="D348" s="9" t="s">
        <v>72</v>
      </c>
      <c r="E348" s="9" t="s">
        <v>72</v>
      </c>
      <c r="F348" s="9" t="s">
        <v>15</v>
      </c>
      <c r="G348" s="9" t="s">
        <v>1136</v>
      </c>
      <c r="H348" s="9" t="s">
        <v>74</v>
      </c>
      <c r="I348" s="9" t="s">
        <v>926</v>
      </c>
      <c r="J348" s="3" t="s">
        <v>1510</v>
      </c>
      <c r="K348" s="13" t="s">
        <v>1137</v>
      </c>
      <c r="L348" s="14" t="s">
        <v>1138</v>
      </c>
      <c r="M348" s="18">
        <f t="shared" si="16"/>
        <v>2.6597222222222272E-2</v>
      </c>
      <c r="N348">
        <f t="shared" si="17"/>
        <v>13</v>
      </c>
    </row>
    <row r="349" spans="1:14" x14ac:dyDescent="0.25">
      <c r="A349" s="11"/>
      <c r="B349" s="12"/>
      <c r="C349" s="9" t="s">
        <v>136</v>
      </c>
      <c r="D349" s="9" t="s">
        <v>137</v>
      </c>
      <c r="E349" s="9" t="s">
        <v>137</v>
      </c>
      <c r="F349" s="9" t="s">
        <v>15</v>
      </c>
      <c r="G349" s="10" t="s">
        <v>12</v>
      </c>
      <c r="H349" s="5"/>
      <c r="I349" s="5"/>
      <c r="J349" s="6"/>
      <c r="K349" s="7"/>
      <c r="L349" s="8"/>
    </row>
    <row r="350" spans="1:14" x14ac:dyDescent="0.25">
      <c r="A350" s="11"/>
      <c r="B350" s="12"/>
      <c r="C350" s="12"/>
      <c r="D350" s="12"/>
      <c r="E350" s="12"/>
      <c r="F350" s="12"/>
      <c r="G350" s="9" t="s">
        <v>804</v>
      </c>
      <c r="H350" s="9" t="s">
        <v>74</v>
      </c>
      <c r="I350" s="9" t="s">
        <v>626</v>
      </c>
      <c r="J350" s="3" t="s">
        <v>1510</v>
      </c>
      <c r="K350" s="13" t="s">
        <v>805</v>
      </c>
      <c r="L350" s="14" t="s">
        <v>806</v>
      </c>
      <c r="M350" s="18">
        <f t="shared" si="16"/>
        <v>1.6724537037037079E-2</v>
      </c>
      <c r="N350">
        <f t="shared" si="17"/>
        <v>7</v>
      </c>
    </row>
    <row r="351" spans="1:14" x14ac:dyDescent="0.25">
      <c r="A351" s="11"/>
      <c r="B351" s="12"/>
      <c r="C351" s="12"/>
      <c r="D351" s="12"/>
      <c r="E351" s="12"/>
      <c r="F351" s="12"/>
      <c r="G351" s="9" t="s">
        <v>807</v>
      </c>
      <c r="H351" s="9" t="s">
        <v>74</v>
      </c>
      <c r="I351" s="9" t="s">
        <v>626</v>
      </c>
      <c r="J351" s="3" t="s">
        <v>1510</v>
      </c>
      <c r="K351" s="13" t="s">
        <v>808</v>
      </c>
      <c r="L351" s="14" t="s">
        <v>809</v>
      </c>
      <c r="M351" s="18">
        <f t="shared" si="16"/>
        <v>1.9722222222222252E-2</v>
      </c>
      <c r="N351">
        <f t="shared" si="17"/>
        <v>7</v>
      </c>
    </row>
    <row r="352" spans="1:14" x14ac:dyDescent="0.25">
      <c r="A352" s="11"/>
      <c r="B352" s="12"/>
      <c r="C352" s="12"/>
      <c r="D352" s="12"/>
      <c r="E352" s="12"/>
      <c r="F352" s="12"/>
      <c r="G352" s="9" t="s">
        <v>810</v>
      </c>
      <c r="H352" s="9" t="s">
        <v>74</v>
      </c>
      <c r="I352" s="9" t="s">
        <v>626</v>
      </c>
      <c r="J352" s="3" t="s">
        <v>1510</v>
      </c>
      <c r="K352" s="13" t="s">
        <v>811</v>
      </c>
      <c r="L352" s="14" t="s">
        <v>812</v>
      </c>
      <c r="M352" s="18">
        <f t="shared" si="16"/>
        <v>2.6643518518518539E-2</v>
      </c>
      <c r="N352">
        <f t="shared" si="17"/>
        <v>8</v>
      </c>
    </row>
    <row r="353" spans="1:14" x14ac:dyDescent="0.25">
      <c r="A353" s="11"/>
      <c r="B353" s="12"/>
      <c r="C353" s="12"/>
      <c r="D353" s="12"/>
      <c r="E353" s="12"/>
      <c r="F353" s="12"/>
      <c r="G353" s="9" t="s">
        <v>813</v>
      </c>
      <c r="H353" s="9" t="s">
        <v>74</v>
      </c>
      <c r="I353" s="9" t="s">
        <v>626</v>
      </c>
      <c r="J353" s="3" t="s">
        <v>1510</v>
      </c>
      <c r="K353" s="13" t="s">
        <v>814</v>
      </c>
      <c r="L353" s="14" t="s">
        <v>815</v>
      </c>
      <c r="M353" s="18">
        <f t="shared" si="16"/>
        <v>1.0636574074074034E-2</v>
      </c>
      <c r="N353">
        <f t="shared" si="17"/>
        <v>9</v>
      </c>
    </row>
    <row r="354" spans="1:14" x14ac:dyDescent="0.25">
      <c r="A354" s="11"/>
      <c r="B354" s="12"/>
      <c r="C354" s="12"/>
      <c r="D354" s="12"/>
      <c r="E354" s="12"/>
      <c r="F354" s="12"/>
      <c r="G354" s="9" t="s">
        <v>816</v>
      </c>
      <c r="H354" s="9" t="s">
        <v>74</v>
      </c>
      <c r="I354" s="9" t="s">
        <v>626</v>
      </c>
      <c r="J354" s="3" t="s">
        <v>1510</v>
      </c>
      <c r="K354" s="13" t="s">
        <v>817</v>
      </c>
      <c r="L354" s="14" t="s">
        <v>818</v>
      </c>
      <c r="M354" s="18">
        <f t="shared" si="16"/>
        <v>1.3194444444444453E-2</v>
      </c>
      <c r="N354">
        <f t="shared" si="17"/>
        <v>10</v>
      </c>
    </row>
    <row r="355" spans="1:14" x14ac:dyDescent="0.25">
      <c r="A355" s="11"/>
      <c r="B355" s="12"/>
      <c r="C355" s="12"/>
      <c r="D355" s="12"/>
      <c r="E355" s="12"/>
      <c r="F355" s="12"/>
      <c r="G355" s="9" t="s">
        <v>819</v>
      </c>
      <c r="H355" s="9" t="s">
        <v>74</v>
      </c>
      <c r="I355" s="9" t="s">
        <v>626</v>
      </c>
      <c r="J355" s="3" t="s">
        <v>1510</v>
      </c>
      <c r="K355" s="13" t="s">
        <v>820</v>
      </c>
      <c r="L355" s="14" t="s">
        <v>821</v>
      </c>
      <c r="M355" s="18">
        <f t="shared" si="16"/>
        <v>1.7303240740740744E-2</v>
      </c>
      <c r="N355">
        <f t="shared" si="17"/>
        <v>10</v>
      </c>
    </row>
    <row r="356" spans="1:14" x14ac:dyDescent="0.25">
      <c r="A356" s="11"/>
      <c r="B356" s="12"/>
      <c r="C356" s="12"/>
      <c r="D356" s="12"/>
      <c r="E356" s="12"/>
      <c r="F356" s="12"/>
      <c r="G356" s="9" t="s">
        <v>822</v>
      </c>
      <c r="H356" s="9" t="s">
        <v>74</v>
      </c>
      <c r="I356" s="9" t="s">
        <v>626</v>
      </c>
      <c r="J356" s="3" t="s">
        <v>1510</v>
      </c>
      <c r="K356" s="13" t="s">
        <v>823</v>
      </c>
      <c r="L356" s="14" t="s">
        <v>824</v>
      </c>
      <c r="M356" s="18">
        <f t="shared" si="16"/>
        <v>2.270833333333333E-2</v>
      </c>
      <c r="N356">
        <f t="shared" si="17"/>
        <v>11</v>
      </c>
    </row>
    <row r="357" spans="1:14" x14ac:dyDescent="0.25">
      <c r="A357" s="11"/>
      <c r="B357" s="12"/>
      <c r="C357" s="12"/>
      <c r="D357" s="12"/>
      <c r="E357" s="12"/>
      <c r="F357" s="12"/>
      <c r="G357" s="9" t="s">
        <v>825</v>
      </c>
      <c r="H357" s="9" t="s">
        <v>74</v>
      </c>
      <c r="I357" s="9" t="s">
        <v>626</v>
      </c>
      <c r="J357" s="3" t="s">
        <v>1510</v>
      </c>
      <c r="K357" s="13" t="s">
        <v>826</v>
      </c>
      <c r="L357" s="14" t="s">
        <v>827</v>
      </c>
      <c r="M357" s="18">
        <f t="shared" si="16"/>
        <v>1.3240740740740775E-2</v>
      </c>
      <c r="N357">
        <f t="shared" si="17"/>
        <v>12</v>
      </c>
    </row>
    <row r="358" spans="1:14" x14ac:dyDescent="0.25">
      <c r="A358" s="11"/>
      <c r="B358" s="12"/>
      <c r="C358" s="12"/>
      <c r="D358" s="12"/>
      <c r="E358" s="12"/>
      <c r="F358" s="12"/>
      <c r="G358" s="9" t="s">
        <v>828</v>
      </c>
      <c r="H358" s="9" t="s">
        <v>74</v>
      </c>
      <c r="I358" s="9" t="s">
        <v>626</v>
      </c>
      <c r="J358" s="3" t="s">
        <v>1510</v>
      </c>
      <c r="K358" s="13" t="s">
        <v>829</v>
      </c>
      <c r="L358" s="14" t="s">
        <v>830</v>
      </c>
      <c r="M358" s="18">
        <f t="shared" si="16"/>
        <v>1.2083333333333335E-2</v>
      </c>
      <c r="N358">
        <f t="shared" si="17"/>
        <v>12</v>
      </c>
    </row>
    <row r="359" spans="1:14" x14ac:dyDescent="0.25">
      <c r="A359" s="11"/>
      <c r="B359" s="12"/>
      <c r="C359" s="12"/>
      <c r="D359" s="12"/>
      <c r="E359" s="12"/>
      <c r="F359" s="12"/>
      <c r="G359" s="9" t="s">
        <v>1139</v>
      </c>
      <c r="H359" s="9" t="s">
        <v>74</v>
      </c>
      <c r="I359" s="9" t="s">
        <v>926</v>
      </c>
      <c r="J359" s="3" t="s">
        <v>1510</v>
      </c>
      <c r="K359" s="13" t="s">
        <v>1140</v>
      </c>
      <c r="L359" s="14" t="s">
        <v>1141</v>
      </c>
      <c r="M359" s="18">
        <f t="shared" si="16"/>
        <v>1.4259259259259277E-2</v>
      </c>
      <c r="N359">
        <f t="shared" si="17"/>
        <v>4</v>
      </c>
    </row>
    <row r="360" spans="1:14" x14ac:dyDescent="0.25">
      <c r="A360" s="11"/>
      <c r="B360" s="12"/>
      <c r="C360" s="12"/>
      <c r="D360" s="12"/>
      <c r="E360" s="12"/>
      <c r="F360" s="12"/>
      <c r="G360" s="9" t="s">
        <v>1142</v>
      </c>
      <c r="H360" s="9" t="s">
        <v>74</v>
      </c>
      <c r="I360" s="9" t="s">
        <v>926</v>
      </c>
      <c r="J360" s="3" t="s">
        <v>1510</v>
      </c>
      <c r="K360" s="13" t="s">
        <v>1143</v>
      </c>
      <c r="L360" s="14" t="s">
        <v>1144</v>
      </c>
      <c r="M360" s="18">
        <f t="shared" si="16"/>
        <v>1.431712962962961E-2</v>
      </c>
      <c r="N360">
        <f t="shared" si="17"/>
        <v>6</v>
      </c>
    </row>
    <row r="361" spans="1:14" x14ac:dyDescent="0.25">
      <c r="A361" s="11"/>
      <c r="B361" s="12"/>
      <c r="C361" s="12"/>
      <c r="D361" s="12"/>
      <c r="E361" s="12"/>
      <c r="F361" s="12"/>
      <c r="G361" s="9" t="s">
        <v>1145</v>
      </c>
      <c r="H361" s="9" t="s">
        <v>74</v>
      </c>
      <c r="I361" s="9" t="s">
        <v>926</v>
      </c>
      <c r="J361" s="3" t="s">
        <v>1510</v>
      </c>
      <c r="K361" s="13" t="s">
        <v>1146</v>
      </c>
      <c r="L361" s="14" t="s">
        <v>1147</v>
      </c>
      <c r="M361" s="18">
        <f t="shared" si="16"/>
        <v>1.5636574074074039E-2</v>
      </c>
      <c r="N361">
        <f t="shared" si="17"/>
        <v>7</v>
      </c>
    </row>
    <row r="362" spans="1:14" x14ac:dyDescent="0.25">
      <c r="A362" s="11"/>
      <c r="B362" s="12"/>
      <c r="C362" s="12"/>
      <c r="D362" s="12"/>
      <c r="E362" s="12"/>
      <c r="F362" s="12"/>
      <c r="G362" s="9" t="s">
        <v>1148</v>
      </c>
      <c r="H362" s="9" t="s">
        <v>74</v>
      </c>
      <c r="I362" s="9" t="s">
        <v>926</v>
      </c>
      <c r="J362" s="3" t="s">
        <v>1510</v>
      </c>
      <c r="K362" s="13" t="s">
        <v>1149</v>
      </c>
      <c r="L362" s="14" t="s">
        <v>1150</v>
      </c>
      <c r="M362" s="18">
        <f t="shared" si="16"/>
        <v>2.6238425925925901E-2</v>
      </c>
      <c r="N362">
        <f t="shared" si="17"/>
        <v>8</v>
      </c>
    </row>
    <row r="363" spans="1:14" x14ac:dyDescent="0.25">
      <c r="A363" s="11"/>
      <c r="B363" s="12"/>
      <c r="C363" s="12"/>
      <c r="D363" s="12"/>
      <c r="E363" s="12"/>
      <c r="F363" s="12"/>
      <c r="G363" s="9" t="s">
        <v>1151</v>
      </c>
      <c r="H363" s="9" t="s">
        <v>74</v>
      </c>
      <c r="I363" s="9" t="s">
        <v>926</v>
      </c>
      <c r="J363" s="3" t="s">
        <v>1510</v>
      </c>
      <c r="K363" s="13" t="s">
        <v>1152</v>
      </c>
      <c r="L363" s="14" t="s">
        <v>1153</v>
      </c>
      <c r="M363" s="18">
        <f t="shared" si="16"/>
        <v>4.3715277777777839E-2</v>
      </c>
      <c r="N363">
        <f t="shared" si="17"/>
        <v>12</v>
      </c>
    </row>
    <row r="364" spans="1:14" x14ac:dyDescent="0.25">
      <c r="A364" s="11"/>
      <c r="B364" s="12"/>
      <c r="C364" s="12"/>
      <c r="D364" s="12"/>
      <c r="E364" s="12"/>
      <c r="F364" s="12"/>
      <c r="G364" s="9" t="s">
        <v>1154</v>
      </c>
      <c r="H364" s="9" t="s">
        <v>74</v>
      </c>
      <c r="I364" s="9" t="s">
        <v>926</v>
      </c>
      <c r="J364" s="3" t="s">
        <v>1510</v>
      </c>
      <c r="K364" s="13" t="s">
        <v>1155</v>
      </c>
      <c r="L364" s="14" t="s">
        <v>1156</v>
      </c>
      <c r="M364" s="18">
        <f t="shared" si="16"/>
        <v>1.7743055555555554E-2</v>
      </c>
      <c r="N364">
        <f t="shared" si="17"/>
        <v>15</v>
      </c>
    </row>
    <row r="365" spans="1:14" x14ac:dyDescent="0.25">
      <c r="A365" s="11"/>
      <c r="B365" s="12"/>
      <c r="C365" s="12"/>
      <c r="D365" s="12"/>
      <c r="E365" s="12"/>
      <c r="F365" s="12"/>
      <c r="G365" s="9" t="s">
        <v>1157</v>
      </c>
      <c r="H365" s="9" t="s">
        <v>74</v>
      </c>
      <c r="I365" s="9" t="s">
        <v>926</v>
      </c>
      <c r="J365" s="3" t="s">
        <v>1510</v>
      </c>
      <c r="K365" s="13" t="s">
        <v>1158</v>
      </c>
      <c r="L365" s="14" t="s">
        <v>1159</v>
      </c>
      <c r="M365" s="18">
        <f t="shared" si="16"/>
        <v>1.5104166666666696E-2</v>
      </c>
      <c r="N365">
        <f t="shared" si="17"/>
        <v>15</v>
      </c>
    </row>
    <row r="366" spans="1:14" x14ac:dyDescent="0.25">
      <c r="A366" s="11"/>
      <c r="B366" s="12"/>
      <c r="C366" s="9" t="s">
        <v>226</v>
      </c>
      <c r="D366" s="9" t="s">
        <v>227</v>
      </c>
      <c r="E366" s="10" t="s">
        <v>12</v>
      </c>
      <c r="F366" s="5"/>
      <c r="G366" s="5"/>
      <c r="H366" s="5"/>
      <c r="I366" s="5"/>
      <c r="J366" s="6"/>
      <c r="K366" s="7"/>
      <c r="L366" s="8"/>
    </row>
    <row r="367" spans="1:14" x14ac:dyDescent="0.25">
      <c r="A367" s="11"/>
      <c r="B367" s="12"/>
      <c r="C367" s="12"/>
      <c r="D367" s="12"/>
      <c r="E367" s="9" t="s">
        <v>228</v>
      </c>
      <c r="F367" s="9" t="s">
        <v>15</v>
      </c>
      <c r="G367" s="10" t="s">
        <v>12</v>
      </c>
      <c r="H367" s="5"/>
      <c r="I367" s="5"/>
      <c r="J367" s="6"/>
      <c r="K367" s="7"/>
      <c r="L367" s="8"/>
    </row>
    <row r="368" spans="1:14" x14ac:dyDescent="0.25">
      <c r="A368" s="11"/>
      <c r="B368" s="12"/>
      <c r="C368" s="12"/>
      <c r="D368" s="12"/>
      <c r="E368" s="12"/>
      <c r="F368" s="12"/>
      <c r="G368" s="9" t="s">
        <v>229</v>
      </c>
      <c r="H368" s="9" t="s">
        <v>74</v>
      </c>
      <c r="I368" s="9" t="s">
        <v>18</v>
      </c>
      <c r="J368" s="3" t="s">
        <v>1510</v>
      </c>
      <c r="K368" s="13" t="s">
        <v>230</v>
      </c>
      <c r="L368" s="14" t="s">
        <v>231</v>
      </c>
      <c r="M368" s="18">
        <f t="shared" si="16"/>
        <v>1.7523148148148121E-2</v>
      </c>
      <c r="N368">
        <f t="shared" si="17"/>
        <v>2</v>
      </c>
    </row>
    <row r="369" spans="1:14" x14ac:dyDescent="0.25">
      <c r="A369" s="11"/>
      <c r="B369" s="12"/>
      <c r="C369" s="12"/>
      <c r="D369" s="12"/>
      <c r="E369" s="12"/>
      <c r="F369" s="12"/>
      <c r="G369" s="9" t="s">
        <v>232</v>
      </c>
      <c r="H369" s="9" t="s">
        <v>74</v>
      </c>
      <c r="I369" s="9" t="s">
        <v>18</v>
      </c>
      <c r="J369" s="3" t="s">
        <v>1510</v>
      </c>
      <c r="K369" s="13" t="s">
        <v>233</v>
      </c>
      <c r="L369" s="14" t="s">
        <v>234</v>
      </c>
      <c r="M369" s="18">
        <f t="shared" si="16"/>
        <v>2.0810185185185182E-2</v>
      </c>
      <c r="N369">
        <f t="shared" si="17"/>
        <v>8</v>
      </c>
    </row>
    <row r="370" spans="1:14" x14ac:dyDescent="0.25">
      <c r="A370" s="11"/>
      <c r="B370" s="12"/>
      <c r="C370" s="12"/>
      <c r="D370" s="12"/>
      <c r="E370" s="12"/>
      <c r="F370" s="12"/>
      <c r="G370" s="9" t="s">
        <v>235</v>
      </c>
      <c r="H370" s="9" t="s">
        <v>74</v>
      </c>
      <c r="I370" s="9" t="s">
        <v>18</v>
      </c>
      <c r="J370" s="3" t="s">
        <v>1510</v>
      </c>
      <c r="K370" s="13" t="s">
        <v>236</v>
      </c>
      <c r="L370" s="14" t="s">
        <v>237</v>
      </c>
      <c r="M370" s="18">
        <f t="shared" si="16"/>
        <v>3.4513888888888955E-2</v>
      </c>
      <c r="N370">
        <f t="shared" si="17"/>
        <v>9</v>
      </c>
    </row>
    <row r="371" spans="1:14" x14ac:dyDescent="0.25">
      <c r="A371" s="11"/>
      <c r="B371" s="12"/>
      <c r="C371" s="12"/>
      <c r="D371" s="12"/>
      <c r="E371" s="12"/>
      <c r="F371" s="12"/>
      <c r="G371" s="9" t="s">
        <v>831</v>
      </c>
      <c r="H371" s="9" t="s">
        <v>74</v>
      </c>
      <c r="I371" s="9" t="s">
        <v>626</v>
      </c>
      <c r="J371" s="3" t="s">
        <v>1510</v>
      </c>
      <c r="K371" s="13" t="s">
        <v>832</v>
      </c>
      <c r="L371" s="14" t="s">
        <v>833</v>
      </c>
      <c r="M371" s="18">
        <f t="shared" si="16"/>
        <v>1.959490740740738E-2</v>
      </c>
      <c r="N371">
        <f t="shared" si="17"/>
        <v>7</v>
      </c>
    </row>
    <row r="372" spans="1:14" x14ac:dyDescent="0.25">
      <c r="A372" s="11"/>
      <c r="B372" s="12"/>
      <c r="C372" s="12"/>
      <c r="D372" s="12"/>
      <c r="E372" s="12"/>
      <c r="F372" s="12"/>
      <c r="G372" s="9" t="s">
        <v>834</v>
      </c>
      <c r="H372" s="9" t="s">
        <v>74</v>
      </c>
      <c r="I372" s="9" t="s">
        <v>626</v>
      </c>
      <c r="J372" s="3" t="s">
        <v>1510</v>
      </c>
      <c r="K372" s="13" t="s">
        <v>835</v>
      </c>
      <c r="L372" s="14" t="s">
        <v>836</v>
      </c>
      <c r="M372" s="18">
        <f t="shared" si="16"/>
        <v>2.2210648148148104E-2</v>
      </c>
      <c r="N372">
        <f t="shared" si="17"/>
        <v>7</v>
      </c>
    </row>
    <row r="373" spans="1:14" x14ac:dyDescent="0.25">
      <c r="A373" s="11"/>
      <c r="B373" s="12"/>
      <c r="C373" s="12"/>
      <c r="D373" s="12"/>
      <c r="E373" s="12"/>
      <c r="F373" s="12"/>
      <c r="G373" s="9" t="s">
        <v>837</v>
      </c>
      <c r="H373" s="9" t="s">
        <v>74</v>
      </c>
      <c r="I373" s="9" t="s">
        <v>626</v>
      </c>
      <c r="J373" s="3" t="s">
        <v>1510</v>
      </c>
      <c r="K373" s="13" t="s">
        <v>838</v>
      </c>
      <c r="L373" s="14" t="s">
        <v>839</v>
      </c>
      <c r="M373" s="18">
        <f t="shared" si="16"/>
        <v>2.8159722222222183E-2</v>
      </c>
      <c r="N373">
        <f t="shared" si="17"/>
        <v>10</v>
      </c>
    </row>
    <row r="374" spans="1:14" x14ac:dyDescent="0.25">
      <c r="A374" s="11"/>
      <c r="B374" s="12"/>
      <c r="C374" s="12"/>
      <c r="D374" s="12"/>
      <c r="E374" s="12"/>
      <c r="F374" s="12"/>
      <c r="G374" s="9" t="s">
        <v>1160</v>
      </c>
      <c r="H374" s="9" t="s">
        <v>74</v>
      </c>
      <c r="I374" s="9" t="s">
        <v>926</v>
      </c>
      <c r="J374" s="3" t="s">
        <v>1510</v>
      </c>
      <c r="K374" s="13" t="s">
        <v>1161</v>
      </c>
      <c r="L374" s="14" t="s">
        <v>1162</v>
      </c>
      <c r="M374" s="18">
        <f t="shared" si="16"/>
        <v>1.612268518518517E-2</v>
      </c>
      <c r="N374">
        <f t="shared" si="17"/>
        <v>6</v>
      </c>
    </row>
    <row r="375" spans="1:14" x14ac:dyDescent="0.25">
      <c r="A375" s="11"/>
      <c r="B375" s="12"/>
      <c r="C375" s="12"/>
      <c r="D375" s="12"/>
      <c r="E375" s="12"/>
      <c r="F375" s="12"/>
      <c r="G375" s="9" t="s">
        <v>1386</v>
      </c>
      <c r="H375" s="9" t="s">
        <v>74</v>
      </c>
      <c r="I375" s="9" t="s">
        <v>1256</v>
      </c>
      <c r="J375" s="3" t="s">
        <v>1510</v>
      </c>
      <c r="K375" s="13" t="s">
        <v>1387</v>
      </c>
      <c r="L375" s="14" t="s">
        <v>1388</v>
      </c>
      <c r="M375" s="18">
        <f t="shared" si="16"/>
        <v>1.8344907407407463E-2</v>
      </c>
      <c r="N375">
        <f t="shared" si="17"/>
        <v>12</v>
      </c>
    </row>
    <row r="376" spans="1:14" x14ac:dyDescent="0.25">
      <c r="A376" s="11"/>
      <c r="B376" s="12"/>
      <c r="C376" s="12"/>
      <c r="D376" s="12"/>
      <c r="E376" s="12"/>
      <c r="F376" s="12"/>
      <c r="G376" s="9" t="s">
        <v>1389</v>
      </c>
      <c r="H376" s="9" t="s">
        <v>74</v>
      </c>
      <c r="I376" s="9" t="s">
        <v>1256</v>
      </c>
      <c r="J376" s="3" t="s">
        <v>1510</v>
      </c>
      <c r="K376" s="13" t="s">
        <v>1390</v>
      </c>
      <c r="L376" s="14" t="s">
        <v>1391</v>
      </c>
      <c r="M376" s="18">
        <f t="shared" si="16"/>
        <v>1.8703703703703667E-2</v>
      </c>
      <c r="N376">
        <f t="shared" si="17"/>
        <v>15</v>
      </c>
    </row>
    <row r="377" spans="1:14" x14ac:dyDescent="0.25">
      <c r="A377" s="11"/>
      <c r="B377" s="12"/>
      <c r="C377" s="12"/>
      <c r="D377" s="12"/>
      <c r="E377" s="9" t="s">
        <v>238</v>
      </c>
      <c r="F377" s="9" t="s">
        <v>15</v>
      </c>
      <c r="G377" s="10" t="s">
        <v>12</v>
      </c>
      <c r="H377" s="5"/>
      <c r="I377" s="5"/>
      <c r="J377" s="6"/>
      <c r="K377" s="7"/>
      <c r="L377" s="8"/>
    </row>
    <row r="378" spans="1:14" x14ac:dyDescent="0.25">
      <c r="A378" s="11"/>
      <c r="B378" s="12"/>
      <c r="C378" s="12"/>
      <c r="D378" s="12"/>
      <c r="E378" s="12"/>
      <c r="F378" s="12"/>
      <c r="G378" s="9" t="s">
        <v>239</v>
      </c>
      <c r="H378" s="9" t="s">
        <v>74</v>
      </c>
      <c r="I378" s="9" t="s">
        <v>18</v>
      </c>
      <c r="J378" s="3" t="s">
        <v>1510</v>
      </c>
      <c r="K378" s="13" t="s">
        <v>240</v>
      </c>
      <c r="L378" s="14" t="s">
        <v>241</v>
      </c>
      <c r="M378" s="18">
        <f t="shared" si="16"/>
        <v>2.4016203703703609E-2</v>
      </c>
      <c r="N378">
        <f t="shared" si="17"/>
        <v>9</v>
      </c>
    </row>
    <row r="379" spans="1:14" x14ac:dyDescent="0.25">
      <c r="A379" s="11"/>
      <c r="B379" s="12"/>
      <c r="C379" s="12"/>
      <c r="D379" s="12"/>
      <c r="E379" s="12"/>
      <c r="F379" s="12"/>
      <c r="G379" s="9" t="s">
        <v>242</v>
      </c>
      <c r="H379" s="9" t="s">
        <v>74</v>
      </c>
      <c r="I379" s="9" t="s">
        <v>18</v>
      </c>
      <c r="J379" s="3" t="s">
        <v>1510</v>
      </c>
      <c r="K379" s="13" t="s">
        <v>243</v>
      </c>
      <c r="L379" s="14" t="s">
        <v>244</v>
      </c>
      <c r="M379" s="18">
        <f t="shared" si="16"/>
        <v>1.6990740740740751E-2</v>
      </c>
      <c r="N379">
        <f t="shared" si="17"/>
        <v>11</v>
      </c>
    </row>
    <row r="380" spans="1:14" x14ac:dyDescent="0.25">
      <c r="A380" s="11"/>
      <c r="B380" s="12"/>
      <c r="C380" s="12"/>
      <c r="D380" s="12"/>
      <c r="E380" s="12"/>
      <c r="F380" s="12"/>
      <c r="G380" s="9" t="s">
        <v>245</v>
      </c>
      <c r="H380" s="9" t="s">
        <v>74</v>
      </c>
      <c r="I380" s="9" t="s">
        <v>18</v>
      </c>
      <c r="J380" s="3" t="s">
        <v>1510</v>
      </c>
      <c r="K380" s="13" t="s">
        <v>246</v>
      </c>
      <c r="L380" s="14" t="s">
        <v>247</v>
      </c>
      <c r="M380" s="18">
        <f t="shared" si="16"/>
        <v>1.5844907407407405E-2</v>
      </c>
      <c r="N380">
        <f t="shared" si="17"/>
        <v>12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248</v>
      </c>
      <c r="H381" s="9" t="s">
        <v>74</v>
      </c>
      <c r="I381" s="9" t="s">
        <v>18</v>
      </c>
      <c r="J381" s="3" t="s">
        <v>1510</v>
      </c>
      <c r="K381" s="13" t="s">
        <v>249</v>
      </c>
      <c r="L381" s="14" t="s">
        <v>250</v>
      </c>
      <c r="M381" s="18">
        <f t="shared" si="16"/>
        <v>3.4490740740740766E-2</v>
      </c>
      <c r="N381">
        <f t="shared" si="17"/>
        <v>12</v>
      </c>
    </row>
    <row r="382" spans="1:14" x14ac:dyDescent="0.25">
      <c r="A382" s="11"/>
      <c r="B382" s="12"/>
      <c r="C382" s="12"/>
      <c r="D382" s="12"/>
      <c r="E382" s="12"/>
      <c r="F382" s="12"/>
      <c r="G382" s="9" t="s">
        <v>251</v>
      </c>
      <c r="H382" s="9" t="s">
        <v>74</v>
      </c>
      <c r="I382" s="9" t="s">
        <v>18</v>
      </c>
      <c r="J382" s="3" t="s">
        <v>1510</v>
      </c>
      <c r="K382" s="13" t="s">
        <v>252</v>
      </c>
      <c r="L382" s="14" t="s">
        <v>253</v>
      </c>
      <c r="M382" s="18">
        <f t="shared" si="16"/>
        <v>1.3958333333333295E-2</v>
      </c>
      <c r="N382">
        <f t="shared" si="17"/>
        <v>14</v>
      </c>
    </row>
    <row r="383" spans="1:14" x14ac:dyDescent="0.25">
      <c r="A383" s="11"/>
      <c r="B383" s="12"/>
      <c r="C383" s="12"/>
      <c r="D383" s="12"/>
      <c r="E383" s="12"/>
      <c r="F383" s="12"/>
      <c r="G383" s="9" t="s">
        <v>840</v>
      </c>
      <c r="H383" s="9" t="s">
        <v>74</v>
      </c>
      <c r="I383" s="9" t="s">
        <v>626</v>
      </c>
      <c r="J383" s="3" t="s">
        <v>1510</v>
      </c>
      <c r="K383" s="13" t="s">
        <v>841</v>
      </c>
      <c r="L383" s="14" t="s">
        <v>842</v>
      </c>
      <c r="M383" s="18">
        <f t="shared" si="16"/>
        <v>2.4699074074074068E-2</v>
      </c>
      <c r="N383">
        <f t="shared" si="17"/>
        <v>8</v>
      </c>
    </row>
    <row r="384" spans="1:14" x14ac:dyDescent="0.25">
      <c r="A384" s="11"/>
      <c r="B384" s="12"/>
      <c r="C384" s="12"/>
      <c r="D384" s="12"/>
      <c r="E384" s="12"/>
      <c r="F384" s="12"/>
      <c r="G384" s="9" t="s">
        <v>843</v>
      </c>
      <c r="H384" s="9" t="s">
        <v>74</v>
      </c>
      <c r="I384" s="9" t="s">
        <v>626</v>
      </c>
      <c r="J384" s="3" t="s">
        <v>1510</v>
      </c>
      <c r="K384" s="13" t="s">
        <v>844</v>
      </c>
      <c r="L384" s="14" t="s">
        <v>845</v>
      </c>
      <c r="M384" s="18">
        <f t="shared" si="16"/>
        <v>1.3900462962962934E-2</v>
      </c>
      <c r="N384">
        <f t="shared" si="17"/>
        <v>10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846</v>
      </c>
      <c r="H385" s="9" t="s">
        <v>74</v>
      </c>
      <c r="I385" s="9" t="s">
        <v>626</v>
      </c>
      <c r="J385" s="3" t="s">
        <v>1510</v>
      </c>
      <c r="K385" s="13" t="s">
        <v>847</v>
      </c>
      <c r="L385" s="14" t="s">
        <v>848</v>
      </c>
      <c r="M385" s="18">
        <f t="shared" si="16"/>
        <v>2.8101851851851878E-2</v>
      </c>
      <c r="N385">
        <f t="shared" si="17"/>
        <v>10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849</v>
      </c>
      <c r="H386" s="9" t="s">
        <v>74</v>
      </c>
      <c r="I386" s="9" t="s">
        <v>626</v>
      </c>
      <c r="J386" s="3" t="s">
        <v>1510</v>
      </c>
      <c r="K386" s="13" t="s">
        <v>850</v>
      </c>
      <c r="L386" s="14" t="s">
        <v>851</v>
      </c>
      <c r="M386" s="18">
        <f t="shared" si="16"/>
        <v>1.7962962962963014E-2</v>
      </c>
      <c r="N386">
        <f t="shared" si="17"/>
        <v>11</v>
      </c>
    </row>
    <row r="387" spans="1:14" x14ac:dyDescent="0.25">
      <c r="A387" s="11"/>
      <c r="B387" s="12"/>
      <c r="C387" s="12"/>
      <c r="D387" s="12"/>
      <c r="E387" s="12"/>
      <c r="F387" s="12"/>
      <c r="G387" s="9" t="s">
        <v>852</v>
      </c>
      <c r="H387" s="9" t="s">
        <v>74</v>
      </c>
      <c r="I387" s="9" t="s">
        <v>626</v>
      </c>
      <c r="J387" s="3" t="s">
        <v>1510</v>
      </c>
      <c r="K387" s="13" t="s">
        <v>853</v>
      </c>
      <c r="L387" s="14" t="s">
        <v>854</v>
      </c>
      <c r="M387" s="18">
        <f t="shared" ref="M387:M450" si="18">L387-K387</f>
        <v>1.620370370370372E-2</v>
      </c>
      <c r="N387">
        <f t="shared" ref="N387:N450" si="19">HOUR(K387)</f>
        <v>12</v>
      </c>
    </row>
    <row r="388" spans="1:14" x14ac:dyDescent="0.25">
      <c r="A388" s="11"/>
      <c r="B388" s="12"/>
      <c r="C388" s="12"/>
      <c r="D388" s="12"/>
      <c r="E388" s="12"/>
      <c r="F388" s="12"/>
      <c r="G388" s="9" t="s">
        <v>855</v>
      </c>
      <c r="H388" s="9" t="s">
        <v>74</v>
      </c>
      <c r="I388" s="9" t="s">
        <v>626</v>
      </c>
      <c r="J388" s="3" t="s">
        <v>1510</v>
      </c>
      <c r="K388" s="13" t="s">
        <v>856</v>
      </c>
      <c r="L388" s="14" t="s">
        <v>857</v>
      </c>
      <c r="M388" s="18">
        <f t="shared" si="18"/>
        <v>1.7037037037037073E-2</v>
      </c>
      <c r="N388">
        <f t="shared" si="19"/>
        <v>13</v>
      </c>
    </row>
    <row r="389" spans="1:14" x14ac:dyDescent="0.25">
      <c r="A389" s="11"/>
      <c r="B389" s="12"/>
      <c r="C389" s="12"/>
      <c r="D389" s="12"/>
      <c r="E389" s="12"/>
      <c r="F389" s="12"/>
      <c r="G389" s="9" t="s">
        <v>858</v>
      </c>
      <c r="H389" s="9" t="s">
        <v>74</v>
      </c>
      <c r="I389" s="9" t="s">
        <v>626</v>
      </c>
      <c r="J389" s="3" t="s">
        <v>1510</v>
      </c>
      <c r="K389" s="13" t="s">
        <v>859</v>
      </c>
      <c r="L389" s="14" t="s">
        <v>860</v>
      </c>
      <c r="M389" s="18">
        <f t="shared" si="18"/>
        <v>1.2997685185185182E-2</v>
      </c>
      <c r="N389">
        <f t="shared" si="19"/>
        <v>14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861</v>
      </c>
      <c r="H390" s="9" t="s">
        <v>74</v>
      </c>
      <c r="I390" s="9" t="s">
        <v>626</v>
      </c>
      <c r="J390" s="3" t="s">
        <v>1510</v>
      </c>
      <c r="K390" s="13" t="s">
        <v>862</v>
      </c>
      <c r="L390" s="14" t="s">
        <v>863</v>
      </c>
      <c r="M390" s="18">
        <f t="shared" si="18"/>
        <v>1.6412037037037086E-2</v>
      </c>
      <c r="N390">
        <f t="shared" si="19"/>
        <v>15</v>
      </c>
    </row>
    <row r="391" spans="1:14" x14ac:dyDescent="0.25">
      <c r="A391" s="11"/>
      <c r="B391" s="12"/>
      <c r="C391" s="12"/>
      <c r="D391" s="12"/>
      <c r="E391" s="12"/>
      <c r="F391" s="12"/>
      <c r="G391" s="9" t="s">
        <v>1163</v>
      </c>
      <c r="H391" s="9" t="s">
        <v>74</v>
      </c>
      <c r="I391" s="9" t="s">
        <v>926</v>
      </c>
      <c r="J391" s="3" t="s">
        <v>1510</v>
      </c>
      <c r="K391" s="13" t="s">
        <v>1164</v>
      </c>
      <c r="L391" s="14" t="s">
        <v>1165</v>
      </c>
      <c r="M391" s="18">
        <f t="shared" si="18"/>
        <v>2.0011574074074057E-2</v>
      </c>
      <c r="N391">
        <f t="shared" si="19"/>
        <v>9</v>
      </c>
    </row>
    <row r="392" spans="1:14" x14ac:dyDescent="0.25">
      <c r="A392" s="11"/>
      <c r="B392" s="12"/>
      <c r="C392" s="12"/>
      <c r="D392" s="12"/>
      <c r="E392" s="12"/>
      <c r="F392" s="12"/>
      <c r="G392" s="9" t="s">
        <v>1166</v>
      </c>
      <c r="H392" s="9" t="s">
        <v>74</v>
      </c>
      <c r="I392" s="9" t="s">
        <v>926</v>
      </c>
      <c r="J392" s="3" t="s">
        <v>1510</v>
      </c>
      <c r="K392" s="13" t="s">
        <v>1167</v>
      </c>
      <c r="L392" s="14" t="s">
        <v>1168</v>
      </c>
      <c r="M392" s="18">
        <f t="shared" si="18"/>
        <v>1.6817129629629612E-2</v>
      </c>
      <c r="N392">
        <f t="shared" si="19"/>
        <v>10</v>
      </c>
    </row>
    <row r="393" spans="1:14" x14ac:dyDescent="0.25">
      <c r="A393" s="11"/>
      <c r="B393" s="12"/>
      <c r="C393" s="12"/>
      <c r="D393" s="12"/>
      <c r="E393" s="12"/>
      <c r="F393" s="12"/>
      <c r="G393" s="9" t="s">
        <v>1169</v>
      </c>
      <c r="H393" s="9" t="s">
        <v>74</v>
      </c>
      <c r="I393" s="9" t="s">
        <v>926</v>
      </c>
      <c r="J393" s="3" t="s">
        <v>1510</v>
      </c>
      <c r="K393" s="13" t="s">
        <v>1170</v>
      </c>
      <c r="L393" s="14" t="s">
        <v>1171</v>
      </c>
      <c r="M393" s="18">
        <f t="shared" si="18"/>
        <v>1.9583333333333397E-2</v>
      </c>
      <c r="N393">
        <f t="shared" si="19"/>
        <v>11</v>
      </c>
    </row>
    <row r="394" spans="1:14" x14ac:dyDescent="0.25">
      <c r="A394" s="11"/>
      <c r="B394" s="12"/>
      <c r="C394" s="12"/>
      <c r="D394" s="12"/>
      <c r="E394" s="12"/>
      <c r="F394" s="12"/>
      <c r="G394" s="9" t="s">
        <v>1172</v>
      </c>
      <c r="H394" s="9" t="s">
        <v>74</v>
      </c>
      <c r="I394" s="9" t="s">
        <v>926</v>
      </c>
      <c r="J394" s="3" t="s">
        <v>1510</v>
      </c>
      <c r="K394" s="13" t="s">
        <v>1173</v>
      </c>
      <c r="L394" s="14" t="s">
        <v>1174</v>
      </c>
      <c r="M394" s="18">
        <f t="shared" si="18"/>
        <v>1.7372685185185199E-2</v>
      </c>
      <c r="N394">
        <f t="shared" si="19"/>
        <v>12</v>
      </c>
    </row>
    <row r="395" spans="1:14" x14ac:dyDescent="0.25">
      <c r="A395" s="11"/>
      <c r="B395" s="12"/>
      <c r="C395" s="12"/>
      <c r="D395" s="12"/>
      <c r="E395" s="12"/>
      <c r="F395" s="12"/>
      <c r="G395" s="9" t="s">
        <v>1175</v>
      </c>
      <c r="H395" s="9" t="s">
        <v>74</v>
      </c>
      <c r="I395" s="9" t="s">
        <v>926</v>
      </c>
      <c r="J395" s="3" t="s">
        <v>1510</v>
      </c>
      <c r="K395" s="13" t="s">
        <v>1176</v>
      </c>
      <c r="L395" s="14" t="s">
        <v>1177</v>
      </c>
      <c r="M395" s="18">
        <f t="shared" si="18"/>
        <v>1.5243055555555607E-2</v>
      </c>
      <c r="N395">
        <f t="shared" si="19"/>
        <v>12</v>
      </c>
    </row>
    <row r="396" spans="1:14" x14ac:dyDescent="0.25">
      <c r="A396" s="11"/>
      <c r="B396" s="12"/>
      <c r="C396" s="12"/>
      <c r="D396" s="12"/>
      <c r="E396" s="12"/>
      <c r="F396" s="12"/>
      <c r="G396" s="9" t="s">
        <v>1178</v>
      </c>
      <c r="H396" s="9" t="s">
        <v>74</v>
      </c>
      <c r="I396" s="9" t="s">
        <v>926</v>
      </c>
      <c r="J396" s="3" t="s">
        <v>1510</v>
      </c>
      <c r="K396" s="13" t="s">
        <v>1179</v>
      </c>
      <c r="L396" s="14" t="s">
        <v>1180</v>
      </c>
      <c r="M396" s="18">
        <f t="shared" si="18"/>
        <v>1.8101851851851869E-2</v>
      </c>
      <c r="N396">
        <f t="shared" si="19"/>
        <v>12</v>
      </c>
    </row>
    <row r="397" spans="1:14" x14ac:dyDescent="0.25">
      <c r="A397" s="11"/>
      <c r="B397" s="12"/>
      <c r="C397" s="12"/>
      <c r="D397" s="12"/>
      <c r="E397" s="12"/>
      <c r="F397" s="12"/>
      <c r="G397" s="9" t="s">
        <v>1181</v>
      </c>
      <c r="H397" s="9" t="s">
        <v>74</v>
      </c>
      <c r="I397" s="9" t="s">
        <v>926</v>
      </c>
      <c r="J397" s="3" t="s">
        <v>1510</v>
      </c>
      <c r="K397" s="13" t="s">
        <v>1182</v>
      </c>
      <c r="L397" s="14" t="s">
        <v>1183</v>
      </c>
      <c r="M397" s="18">
        <f t="shared" si="18"/>
        <v>3.2071759259259203E-2</v>
      </c>
      <c r="N397">
        <f t="shared" si="19"/>
        <v>12</v>
      </c>
    </row>
    <row r="398" spans="1:14" x14ac:dyDescent="0.25">
      <c r="A398" s="11"/>
      <c r="B398" s="12"/>
      <c r="C398" s="12"/>
      <c r="D398" s="12"/>
      <c r="E398" s="12"/>
      <c r="F398" s="12"/>
      <c r="G398" s="9" t="s">
        <v>1184</v>
      </c>
      <c r="H398" s="9" t="s">
        <v>74</v>
      </c>
      <c r="I398" s="9" t="s">
        <v>926</v>
      </c>
      <c r="J398" s="3" t="s">
        <v>1510</v>
      </c>
      <c r="K398" s="13" t="s">
        <v>1185</v>
      </c>
      <c r="L398" s="14" t="s">
        <v>1186</v>
      </c>
      <c r="M398" s="18">
        <f t="shared" si="18"/>
        <v>3.3287037037037059E-2</v>
      </c>
      <c r="N398">
        <f t="shared" si="19"/>
        <v>12</v>
      </c>
    </row>
    <row r="399" spans="1:14" x14ac:dyDescent="0.25">
      <c r="A399" s="11"/>
      <c r="B399" s="12"/>
      <c r="C399" s="12"/>
      <c r="D399" s="12"/>
      <c r="E399" s="12"/>
      <c r="F399" s="12"/>
      <c r="G399" s="9" t="s">
        <v>1187</v>
      </c>
      <c r="H399" s="9" t="s">
        <v>74</v>
      </c>
      <c r="I399" s="9" t="s">
        <v>926</v>
      </c>
      <c r="J399" s="3" t="s">
        <v>1510</v>
      </c>
      <c r="K399" s="13" t="s">
        <v>1188</v>
      </c>
      <c r="L399" s="14" t="s">
        <v>1189</v>
      </c>
      <c r="M399" s="18">
        <f t="shared" si="18"/>
        <v>1.7905092592592653E-2</v>
      </c>
      <c r="N399">
        <f t="shared" si="19"/>
        <v>13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1190</v>
      </c>
      <c r="H400" s="9" t="s">
        <v>74</v>
      </c>
      <c r="I400" s="9" t="s">
        <v>926</v>
      </c>
      <c r="J400" s="3" t="s">
        <v>1510</v>
      </c>
      <c r="K400" s="13" t="s">
        <v>1191</v>
      </c>
      <c r="L400" s="14" t="s">
        <v>1192</v>
      </c>
      <c r="M400" s="18">
        <f t="shared" si="18"/>
        <v>1.664351851851853E-2</v>
      </c>
      <c r="N400">
        <f t="shared" si="19"/>
        <v>14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1193</v>
      </c>
      <c r="H401" s="9" t="s">
        <v>74</v>
      </c>
      <c r="I401" s="9" t="s">
        <v>926</v>
      </c>
      <c r="J401" s="3" t="s">
        <v>1510</v>
      </c>
      <c r="K401" s="13" t="s">
        <v>1194</v>
      </c>
      <c r="L401" s="14" t="s">
        <v>1195</v>
      </c>
      <c r="M401" s="18">
        <f t="shared" si="18"/>
        <v>1.8275462962962896E-2</v>
      </c>
      <c r="N401">
        <f t="shared" si="19"/>
        <v>14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1392</v>
      </c>
      <c r="H402" s="9" t="s">
        <v>74</v>
      </c>
      <c r="I402" s="9" t="s">
        <v>1256</v>
      </c>
      <c r="J402" s="3" t="s">
        <v>1510</v>
      </c>
      <c r="K402" s="13" t="s">
        <v>1393</v>
      </c>
      <c r="L402" s="14" t="s">
        <v>1394</v>
      </c>
      <c r="M402" s="18">
        <f t="shared" si="18"/>
        <v>2.2754629629629597E-2</v>
      </c>
      <c r="N402">
        <f t="shared" si="19"/>
        <v>8</v>
      </c>
    </row>
    <row r="403" spans="1:14" x14ac:dyDescent="0.25">
      <c r="A403" s="11"/>
      <c r="B403" s="12"/>
      <c r="C403" s="12"/>
      <c r="D403" s="12"/>
      <c r="E403" s="12"/>
      <c r="F403" s="12"/>
      <c r="G403" s="9" t="s">
        <v>1395</v>
      </c>
      <c r="H403" s="9" t="s">
        <v>74</v>
      </c>
      <c r="I403" s="9" t="s">
        <v>1256</v>
      </c>
      <c r="J403" s="3" t="s">
        <v>1510</v>
      </c>
      <c r="K403" s="13" t="s">
        <v>1396</v>
      </c>
      <c r="L403" s="14" t="s">
        <v>1397</v>
      </c>
      <c r="M403" s="18">
        <f t="shared" si="18"/>
        <v>2.5034722222222139E-2</v>
      </c>
      <c r="N403">
        <f t="shared" si="19"/>
        <v>8</v>
      </c>
    </row>
    <row r="404" spans="1:14" x14ac:dyDescent="0.25">
      <c r="A404" s="11"/>
      <c r="B404" s="12"/>
      <c r="C404" s="12"/>
      <c r="D404" s="12"/>
      <c r="E404" s="12"/>
      <c r="F404" s="12"/>
      <c r="G404" s="9" t="s">
        <v>1398</v>
      </c>
      <c r="H404" s="9" t="s">
        <v>74</v>
      </c>
      <c r="I404" s="9" t="s">
        <v>1256</v>
      </c>
      <c r="J404" s="3" t="s">
        <v>1510</v>
      </c>
      <c r="K404" s="13" t="s">
        <v>1399</v>
      </c>
      <c r="L404" s="14" t="s">
        <v>1400</v>
      </c>
      <c r="M404" s="18">
        <f t="shared" si="18"/>
        <v>1.8194444444444458E-2</v>
      </c>
      <c r="N404">
        <f t="shared" si="19"/>
        <v>10</v>
      </c>
    </row>
    <row r="405" spans="1:14" x14ac:dyDescent="0.25">
      <c r="A405" s="11"/>
      <c r="B405" s="12"/>
      <c r="C405" s="12"/>
      <c r="D405" s="12"/>
      <c r="E405" s="12"/>
      <c r="F405" s="12"/>
      <c r="G405" s="9" t="s">
        <v>1401</v>
      </c>
      <c r="H405" s="9" t="s">
        <v>74</v>
      </c>
      <c r="I405" s="9" t="s">
        <v>1256</v>
      </c>
      <c r="J405" s="3" t="s">
        <v>1510</v>
      </c>
      <c r="K405" s="13" t="s">
        <v>1402</v>
      </c>
      <c r="L405" s="14" t="s">
        <v>1403</v>
      </c>
      <c r="M405" s="18">
        <f t="shared" si="18"/>
        <v>2.2488425925925926E-2</v>
      </c>
      <c r="N405">
        <f t="shared" si="19"/>
        <v>11</v>
      </c>
    </row>
    <row r="406" spans="1:14" x14ac:dyDescent="0.25">
      <c r="A406" s="11"/>
      <c r="B406" s="12"/>
      <c r="C406" s="12"/>
      <c r="D406" s="12"/>
      <c r="E406" s="12"/>
      <c r="F406" s="12"/>
      <c r="G406" s="9" t="s">
        <v>1404</v>
      </c>
      <c r="H406" s="9" t="s">
        <v>74</v>
      </c>
      <c r="I406" s="9" t="s">
        <v>1256</v>
      </c>
      <c r="J406" s="3" t="s">
        <v>1510</v>
      </c>
      <c r="K406" s="13" t="s">
        <v>1405</v>
      </c>
      <c r="L406" s="14" t="s">
        <v>1406</v>
      </c>
      <c r="M406" s="18">
        <f t="shared" si="18"/>
        <v>2.4340277777777752E-2</v>
      </c>
      <c r="N406">
        <f t="shared" si="19"/>
        <v>11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1407</v>
      </c>
      <c r="H407" s="9" t="s">
        <v>74</v>
      </c>
      <c r="I407" s="9" t="s">
        <v>1256</v>
      </c>
      <c r="J407" s="3" t="s">
        <v>1510</v>
      </c>
      <c r="K407" s="13" t="s">
        <v>1408</v>
      </c>
      <c r="L407" s="14" t="s">
        <v>1409</v>
      </c>
      <c r="M407" s="18">
        <f t="shared" si="18"/>
        <v>1.7696759259259176E-2</v>
      </c>
      <c r="N407">
        <f t="shared" si="19"/>
        <v>12</v>
      </c>
    </row>
    <row r="408" spans="1:14" x14ac:dyDescent="0.25">
      <c r="A408" s="11"/>
      <c r="B408" s="12"/>
      <c r="C408" s="9" t="s">
        <v>337</v>
      </c>
      <c r="D408" s="9" t="s">
        <v>338</v>
      </c>
      <c r="E408" s="9" t="s">
        <v>338</v>
      </c>
      <c r="F408" s="9" t="s">
        <v>15</v>
      </c>
      <c r="G408" s="9" t="s">
        <v>566</v>
      </c>
      <c r="H408" s="9" t="s">
        <v>74</v>
      </c>
      <c r="I408" s="9" t="s">
        <v>375</v>
      </c>
      <c r="J408" s="3" t="s">
        <v>1510</v>
      </c>
      <c r="K408" s="13" t="s">
        <v>567</v>
      </c>
      <c r="L408" s="14" t="s">
        <v>568</v>
      </c>
      <c r="M408" s="18">
        <f t="shared" si="18"/>
        <v>1.9062499999999982E-2</v>
      </c>
      <c r="N408">
        <f t="shared" si="19"/>
        <v>10</v>
      </c>
    </row>
    <row r="409" spans="1:14" x14ac:dyDescent="0.25">
      <c r="A409" s="11"/>
      <c r="B409" s="12"/>
      <c r="C409" s="9" t="s">
        <v>155</v>
      </c>
      <c r="D409" s="9" t="s">
        <v>156</v>
      </c>
      <c r="E409" s="9" t="s">
        <v>156</v>
      </c>
      <c r="F409" s="9" t="s">
        <v>15</v>
      </c>
      <c r="G409" s="10" t="s">
        <v>12</v>
      </c>
      <c r="H409" s="5"/>
      <c r="I409" s="5"/>
      <c r="J409" s="6"/>
      <c r="K409" s="7"/>
      <c r="L409" s="8"/>
    </row>
    <row r="410" spans="1:14" x14ac:dyDescent="0.25">
      <c r="A410" s="11"/>
      <c r="B410" s="12"/>
      <c r="C410" s="12"/>
      <c r="D410" s="12"/>
      <c r="E410" s="12"/>
      <c r="F410" s="12"/>
      <c r="G410" s="9" t="s">
        <v>569</v>
      </c>
      <c r="H410" s="9" t="s">
        <v>74</v>
      </c>
      <c r="I410" s="9" t="s">
        <v>375</v>
      </c>
      <c r="J410" s="3" t="s">
        <v>1510</v>
      </c>
      <c r="K410" s="13" t="s">
        <v>570</v>
      </c>
      <c r="L410" s="14" t="s">
        <v>571</v>
      </c>
      <c r="M410" s="18">
        <f t="shared" si="18"/>
        <v>1.3796296296296306E-2</v>
      </c>
      <c r="N410">
        <f t="shared" si="19"/>
        <v>9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254</v>
      </c>
      <c r="H411" s="9" t="s">
        <v>74</v>
      </c>
      <c r="I411" s="9" t="s">
        <v>18</v>
      </c>
      <c r="J411" s="3" t="s">
        <v>1510</v>
      </c>
      <c r="K411" s="13" t="s">
        <v>255</v>
      </c>
      <c r="L411" s="14" t="s">
        <v>256</v>
      </c>
      <c r="M411" s="18">
        <f t="shared" si="18"/>
        <v>1.9247685185185159E-2</v>
      </c>
      <c r="N411">
        <f t="shared" si="19"/>
        <v>10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257</v>
      </c>
      <c r="H412" s="9" t="s">
        <v>74</v>
      </c>
      <c r="I412" s="9" t="s">
        <v>18</v>
      </c>
      <c r="J412" s="3" t="s">
        <v>1510</v>
      </c>
      <c r="K412" s="13" t="s">
        <v>258</v>
      </c>
      <c r="L412" s="14" t="s">
        <v>259</v>
      </c>
      <c r="M412" s="18">
        <f t="shared" si="18"/>
        <v>1.4444444444444482E-2</v>
      </c>
      <c r="N412">
        <f t="shared" si="19"/>
        <v>15</v>
      </c>
    </row>
    <row r="413" spans="1:14" x14ac:dyDescent="0.25">
      <c r="A413" s="11"/>
      <c r="B413" s="12"/>
      <c r="C413" s="12"/>
      <c r="D413" s="12"/>
      <c r="E413" s="12"/>
      <c r="F413" s="12"/>
      <c r="G413" s="9" t="s">
        <v>864</v>
      </c>
      <c r="H413" s="9" t="s">
        <v>74</v>
      </c>
      <c r="I413" s="9" t="s">
        <v>626</v>
      </c>
      <c r="J413" s="3" t="s">
        <v>1510</v>
      </c>
      <c r="K413" s="13" t="s">
        <v>865</v>
      </c>
      <c r="L413" s="14" t="s">
        <v>866</v>
      </c>
      <c r="M413" s="18">
        <f t="shared" si="18"/>
        <v>2.2372685185185204E-2</v>
      </c>
      <c r="N413">
        <f t="shared" si="19"/>
        <v>13</v>
      </c>
    </row>
    <row r="414" spans="1:14" x14ac:dyDescent="0.25">
      <c r="A414" s="11"/>
      <c r="B414" s="12"/>
      <c r="C414" s="12"/>
      <c r="D414" s="12"/>
      <c r="E414" s="12"/>
      <c r="F414" s="12"/>
      <c r="G414" s="9" t="s">
        <v>1446</v>
      </c>
      <c r="H414" s="9" t="s">
        <v>74</v>
      </c>
      <c r="I414" s="9" t="s">
        <v>1447</v>
      </c>
      <c r="J414" s="3" t="s">
        <v>1510</v>
      </c>
      <c r="K414" s="13" t="s">
        <v>1448</v>
      </c>
      <c r="L414" s="14" t="s">
        <v>1449</v>
      </c>
      <c r="M414" s="18">
        <f t="shared" si="18"/>
        <v>1.201388888888888E-2</v>
      </c>
      <c r="N414">
        <f t="shared" si="19"/>
        <v>7</v>
      </c>
    </row>
    <row r="415" spans="1:14" x14ac:dyDescent="0.25">
      <c r="A415" s="11"/>
      <c r="B415" s="12"/>
      <c r="C415" s="12"/>
      <c r="D415" s="12"/>
      <c r="E415" s="12"/>
      <c r="F415" s="12"/>
      <c r="G415" s="9" t="s">
        <v>1450</v>
      </c>
      <c r="H415" s="9" t="s">
        <v>74</v>
      </c>
      <c r="I415" s="9" t="s">
        <v>1447</v>
      </c>
      <c r="J415" s="3" t="s">
        <v>1510</v>
      </c>
      <c r="K415" s="13" t="s">
        <v>1451</v>
      </c>
      <c r="L415" s="14" t="s">
        <v>1452</v>
      </c>
      <c r="M415" s="18">
        <f t="shared" si="18"/>
        <v>1.0983796296296255E-2</v>
      </c>
      <c r="N415">
        <f t="shared" si="19"/>
        <v>11</v>
      </c>
    </row>
    <row r="416" spans="1:14" x14ac:dyDescent="0.25">
      <c r="A416" s="11"/>
      <c r="B416" s="12"/>
      <c r="C416" s="9" t="s">
        <v>27</v>
      </c>
      <c r="D416" s="9" t="s">
        <v>28</v>
      </c>
      <c r="E416" s="10" t="s">
        <v>12</v>
      </c>
      <c r="F416" s="5"/>
      <c r="G416" s="5"/>
      <c r="H416" s="5"/>
      <c r="I416" s="5"/>
      <c r="J416" s="6"/>
      <c r="K416" s="7"/>
      <c r="L416" s="8"/>
    </row>
    <row r="417" spans="1:14" x14ac:dyDescent="0.25">
      <c r="A417" s="11"/>
      <c r="B417" s="12"/>
      <c r="C417" s="12"/>
      <c r="D417" s="12"/>
      <c r="E417" s="9" t="s">
        <v>28</v>
      </c>
      <c r="F417" s="9" t="s">
        <v>15</v>
      </c>
      <c r="G417" s="10" t="s">
        <v>12</v>
      </c>
      <c r="H417" s="5"/>
      <c r="I417" s="5"/>
      <c r="J417" s="6"/>
      <c r="K417" s="7"/>
      <c r="L417" s="8"/>
    </row>
    <row r="418" spans="1:14" x14ac:dyDescent="0.25">
      <c r="A418" s="11"/>
      <c r="B418" s="12"/>
      <c r="C418" s="12"/>
      <c r="D418" s="12"/>
      <c r="E418" s="12"/>
      <c r="F418" s="12"/>
      <c r="G418" s="9" t="s">
        <v>572</v>
      </c>
      <c r="H418" s="9" t="s">
        <v>74</v>
      </c>
      <c r="I418" s="9" t="s">
        <v>375</v>
      </c>
      <c r="J418" s="3" t="s">
        <v>1510</v>
      </c>
      <c r="K418" s="13" t="s">
        <v>573</v>
      </c>
      <c r="L418" s="14" t="s">
        <v>574</v>
      </c>
      <c r="M418" s="18">
        <f t="shared" si="18"/>
        <v>1.4386574074074066E-2</v>
      </c>
      <c r="N418">
        <f t="shared" si="19"/>
        <v>4</v>
      </c>
    </row>
    <row r="419" spans="1:14" x14ac:dyDescent="0.25">
      <c r="A419" s="11"/>
      <c r="B419" s="12"/>
      <c r="C419" s="12"/>
      <c r="D419" s="12"/>
      <c r="E419" s="12"/>
      <c r="F419" s="12"/>
      <c r="G419" s="9" t="s">
        <v>260</v>
      </c>
      <c r="H419" s="9" t="s">
        <v>74</v>
      </c>
      <c r="I419" s="9" t="s">
        <v>18</v>
      </c>
      <c r="J419" s="3" t="s">
        <v>1510</v>
      </c>
      <c r="K419" s="13" t="s">
        <v>261</v>
      </c>
      <c r="L419" s="14" t="s">
        <v>262</v>
      </c>
      <c r="M419" s="18">
        <f t="shared" si="18"/>
        <v>1.4548611111111109E-2</v>
      </c>
      <c r="N419">
        <f t="shared" si="19"/>
        <v>7</v>
      </c>
    </row>
    <row r="420" spans="1:14" x14ac:dyDescent="0.25">
      <c r="A420" s="11"/>
      <c r="B420" s="12"/>
      <c r="C420" s="12"/>
      <c r="D420" s="12"/>
      <c r="E420" s="12"/>
      <c r="F420" s="12"/>
      <c r="G420" s="9" t="s">
        <v>575</v>
      </c>
      <c r="H420" s="9" t="s">
        <v>74</v>
      </c>
      <c r="I420" s="9" t="s">
        <v>375</v>
      </c>
      <c r="J420" s="3" t="s">
        <v>1510</v>
      </c>
      <c r="K420" s="13" t="s">
        <v>576</v>
      </c>
      <c r="L420" s="14" t="s">
        <v>577</v>
      </c>
      <c r="M420" s="18">
        <f t="shared" si="18"/>
        <v>2.258101851851857E-2</v>
      </c>
      <c r="N420">
        <f t="shared" si="19"/>
        <v>12</v>
      </c>
    </row>
    <row r="421" spans="1:14" x14ac:dyDescent="0.25">
      <c r="A421" s="11"/>
      <c r="B421" s="12"/>
      <c r="C421" s="12"/>
      <c r="D421" s="12"/>
      <c r="E421" s="12"/>
      <c r="F421" s="12"/>
      <c r="G421" s="9" t="s">
        <v>578</v>
      </c>
      <c r="H421" s="9" t="s">
        <v>74</v>
      </c>
      <c r="I421" s="9" t="s">
        <v>375</v>
      </c>
      <c r="J421" s="3" t="s">
        <v>1510</v>
      </c>
      <c r="K421" s="13" t="s">
        <v>579</v>
      </c>
      <c r="L421" s="14" t="s">
        <v>580</v>
      </c>
      <c r="M421" s="18">
        <f t="shared" si="18"/>
        <v>1.344907407407403E-2</v>
      </c>
      <c r="N421">
        <f t="shared" si="19"/>
        <v>21</v>
      </c>
    </row>
    <row r="422" spans="1:14" x14ac:dyDescent="0.25">
      <c r="A422" s="11"/>
      <c r="B422" s="12"/>
      <c r="C422" s="12"/>
      <c r="D422" s="12"/>
      <c r="E422" s="12"/>
      <c r="F422" s="12"/>
      <c r="G422" s="9" t="s">
        <v>263</v>
      </c>
      <c r="H422" s="9" t="s">
        <v>74</v>
      </c>
      <c r="I422" s="9" t="s">
        <v>18</v>
      </c>
      <c r="J422" s="3" t="s">
        <v>1510</v>
      </c>
      <c r="K422" s="13" t="s">
        <v>264</v>
      </c>
      <c r="L422" s="17" t="s">
        <v>265</v>
      </c>
      <c r="M422" s="18">
        <f t="shared" si="18"/>
        <v>1.233796296296296E-2</v>
      </c>
      <c r="N422">
        <v>0</v>
      </c>
    </row>
    <row r="423" spans="1:14" x14ac:dyDescent="0.25">
      <c r="A423" s="11"/>
      <c r="B423" s="12"/>
      <c r="C423" s="12"/>
      <c r="D423" s="12"/>
      <c r="E423" s="12"/>
      <c r="F423" s="12"/>
      <c r="G423" s="9" t="s">
        <v>266</v>
      </c>
      <c r="H423" s="9" t="s">
        <v>74</v>
      </c>
      <c r="I423" s="9" t="s">
        <v>18</v>
      </c>
      <c r="J423" s="3" t="s">
        <v>1510</v>
      </c>
      <c r="K423" s="13" t="s">
        <v>267</v>
      </c>
      <c r="L423" s="14" t="s">
        <v>268</v>
      </c>
      <c r="M423" s="18">
        <f t="shared" si="18"/>
        <v>2.7708333333333279E-2</v>
      </c>
      <c r="N423">
        <f t="shared" si="19"/>
        <v>8</v>
      </c>
    </row>
    <row r="424" spans="1:14" x14ac:dyDescent="0.25">
      <c r="A424" s="11"/>
      <c r="B424" s="12"/>
      <c r="C424" s="12"/>
      <c r="D424" s="12"/>
      <c r="E424" s="12"/>
      <c r="F424" s="12"/>
      <c r="G424" s="9" t="s">
        <v>867</v>
      </c>
      <c r="H424" s="9" t="s">
        <v>74</v>
      </c>
      <c r="I424" s="9" t="s">
        <v>626</v>
      </c>
      <c r="J424" s="3" t="s">
        <v>1510</v>
      </c>
      <c r="K424" s="13" t="s">
        <v>868</v>
      </c>
      <c r="L424" s="14" t="s">
        <v>869</v>
      </c>
      <c r="M424" s="18">
        <f t="shared" si="18"/>
        <v>1.3009259259259248E-2</v>
      </c>
      <c r="N424">
        <f t="shared" si="19"/>
        <v>3</v>
      </c>
    </row>
    <row r="425" spans="1:14" x14ac:dyDescent="0.25">
      <c r="A425" s="11"/>
      <c r="B425" s="12"/>
      <c r="C425" s="12"/>
      <c r="D425" s="12"/>
      <c r="E425" s="12"/>
      <c r="F425" s="12"/>
      <c r="G425" s="9" t="s">
        <v>870</v>
      </c>
      <c r="H425" s="9" t="s">
        <v>74</v>
      </c>
      <c r="I425" s="9" t="s">
        <v>626</v>
      </c>
      <c r="J425" s="3" t="s">
        <v>1510</v>
      </c>
      <c r="K425" s="13" t="s">
        <v>871</v>
      </c>
      <c r="L425" s="14" t="s">
        <v>872</v>
      </c>
      <c r="M425" s="18">
        <f t="shared" si="18"/>
        <v>1.8622685185185173E-2</v>
      </c>
      <c r="N425">
        <f t="shared" si="19"/>
        <v>6</v>
      </c>
    </row>
    <row r="426" spans="1:14" x14ac:dyDescent="0.25">
      <c r="A426" s="11"/>
      <c r="B426" s="12"/>
      <c r="C426" s="12"/>
      <c r="D426" s="12"/>
      <c r="E426" s="12"/>
      <c r="F426" s="12"/>
      <c r="G426" s="9" t="s">
        <v>873</v>
      </c>
      <c r="H426" s="9" t="s">
        <v>74</v>
      </c>
      <c r="I426" s="9" t="s">
        <v>626</v>
      </c>
      <c r="J426" s="3" t="s">
        <v>1510</v>
      </c>
      <c r="K426" s="13" t="s">
        <v>874</v>
      </c>
      <c r="L426" s="14" t="s">
        <v>875</v>
      </c>
      <c r="M426" s="18">
        <f t="shared" si="18"/>
        <v>2.0648148148148082E-2</v>
      </c>
      <c r="N426">
        <f t="shared" si="19"/>
        <v>8</v>
      </c>
    </row>
    <row r="427" spans="1:14" x14ac:dyDescent="0.25">
      <c r="A427" s="11"/>
      <c r="B427" s="12"/>
      <c r="C427" s="12"/>
      <c r="D427" s="12"/>
      <c r="E427" s="12"/>
      <c r="F427" s="12"/>
      <c r="G427" s="9" t="s">
        <v>1196</v>
      </c>
      <c r="H427" s="9" t="s">
        <v>74</v>
      </c>
      <c r="I427" s="9" t="s">
        <v>926</v>
      </c>
      <c r="J427" s="3" t="s">
        <v>1510</v>
      </c>
      <c r="K427" s="13" t="s">
        <v>1197</v>
      </c>
      <c r="L427" s="14" t="s">
        <v>1198</v>
      </c>
      <c r="M427" s="18">
        <f t="shared" si="18"/>
        <v>2.0451388888888866E-2</v>
      </c>
      <c r="N427">
        <f t="shared" si="19"/>
        <v>4</v>
      </c>
    </row>
    <row r="428" spans="1:14" x14ac:dyDescent="0.25">
      <c r="A428" s="11"/>
      <c r="B428" s="12"/>
      <c r="C428" s="12"/>
      <c r="D428" s="12"/>
      <c r="E428" s="12"/>
      <c r="F428" s="12"/>
      <c r="G428" s="9" t="s">
        <v>1199</v>
      </c>
      <c r="H428" s="9" t="s">
        <v>74</v>
      </c>
      <c r="I428" s="9" t="s">
        <v>926</v>
      </c>
      <c r="J428" s="3" t="s">
        <v>1510</v>
      </c>
      <c r="K428" s="13" t="s">
        <v>1200</v>
      </c>
      <c r="L428" s="14" t="s">
        <v>1201</v>
      </c>
      <c r="M428" s="18">
        <f t="shared" si="18"/>
        <v>2.0879629629629637E-2</v>
      </c>
      <c r="N428">
        <f t="shared" si="19"/>
        <v>7</v>
      </c>
    </row>
    <row r="429" spans="1:14" x14ac:dyDescent="0.25">
      <c r="A429" s="11"/>
      <c r="B429" s="12"/>
      <c r="C429" s="12"/>
      <c r="D429" s="12"/>
      <c r="E429" s="12"/>
      <c r="F429" s="12"/>
      <c r="G429" s="9" t="s">
        <v>1202</v>
      </c>
      <c r="H429" s="9" t="s">
        <v>74</v>
      </c>
      <c r="I429" s="9" t="s">
        <v>926</v>
      </c>
      <c r="J429" s="3" t="s">
        <v>1510</v>
      </c>
      <c r="K429" s="13" t="s">
        <v>1203</v>
      </c>
      <c r="L429" s="14" t="s">
        <v>1204</v>
      </c>
      <c r="M429" s="18">
        <f t="shared" si="18"/>
        <v>2.3263888888888862E-2</v>
      </c>
      <c r="N429">
        <f t="shared" si="19"/>
        <v>8</v>
      </c>
    </row>
    <row r="430" spans="1:14" x14ac:dyDescent="0.25">
      <c r="A430" s="11"/>
      <c r="B430" s="12"/>
      <c r="C430" s="12"/>
      <c r="D430" s="12"/>
      <c r="E430" s="12"/>
      <c r="F430" s="12"/>
      <c r="G430" s="9" t="s">
        <v>1410</v>
      </c>
      <c r="H430" s="9" t="s">
        <v>74</v>
      </c>
      <c r="I430" s="9" t="s">
        <v>1256</v>
      </c>
      <c r="J430" s="3" t="s">
        <v>1510</v>
      </c>
      <c r="K430" s="13" t="s">
        <v>1411</v>
      </c>
      <c r="L430" s="14" t="s">
        <v>1412</v>
      </c>
      <c r="M430" s="18">
        <f t="shared" si="18"/>
        <v>1.3391203703703683E-2</v>
      </c>
      <c r="N430">
        <f t="shared" si="19"/>
        <v>1</v>
      </c>
    </row>
    <row r="431" spans="1:14" x14ac:dyDescent="0.25">
      <c r="A431" s="11"/>
      <c r="B431" s="12"/>
      <c r="C431" s="12"/>
      <c r="D431" s="12"/>
      <c r="E431" s="12"/>
      <c r="F431" s="12"/>
      <c r="G431" s="9" t="s">
        <v>1413</v>
      </c>
      <c r="H431" s="9" t="s">
        <v>74</v>
      </c>
      <c r="I431" s="9" t="s">
        <v>1256</v>
      </c>
      <c r="J431" s="3" t="s">
        <v>1510</v>
      </c>
      <c r="K431" s="13" t="s">
        <v>1414</v>
      </c>
      <c r="L431" s="14" t="s">
        <v>1415</v>
      </c>
      <c r="M431" s="18">
        <f t="shared" si="18"/>
        <v>1.1990740740740718E-2</v>
      </c>
      <c r="N431">
        <f t="shared" si="19"/>
        <v>5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1453</v>
      </c>
      <c r="H432" s="9" t="s">
        <v>74</v>
      </c>
      <c r="I432" s="9" t="s">
        <v>1447</v>
      </c>
      <c r="J432" s="3" t="s">
        <v>1510</v>
      </c>
      <c r="K432" s="13" t="s">
        <v>1454</v>
      </c>
      <c r="L432" s="14" t="s">
        <v>1455</v>
      </c>
      <c r="M432" s="18">
        <f t="shared" si="18"/>
        <v>1.3414351851851802E-2</v>
      </c>
      <c r="N432">
        <f t="shared" si="19"/>
        <v>6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1456</v>
      </c>
      <c r="H433" s="9" t="s">
        <v>74</v>
      </c>
      <c r="I433" s="9" t="s">
        <v>1447</v>
      </c>
      <c r="J433" s="3" t="s">
        <v>1510</v>
      </c>
      <c r="K433" s="13" t="s">
        <v>1457</v>
      </c>
      <c r="L433" s="14" t="s">
        <v>1458</v>
      </c>
      <c r="M433" s="18">
        <f t="shared" si="18"/>
        <v>1.4641203703703642E-2</v>
      </c>
      <c r="N433">
        <f t="shared" si="19"/>
        <v>9</v>
      </c>
    </row>
    <row r="434" spans="1:14" x14ac:dyDescent="0.25">
      <c r="A434" s="11"/>
      <c r="B434" s="12"/>
      <c r="C434" s="12"/>
      <c r="D434" s="12"/>
      <c r="E434" s="12"/>
      <c r="F434" s="12"/>
      <c r="G434" s="9" t="s">
        <v>1459</v>
      </c>
      <c r="H434" s="9" t="s">
        <v>74</v>
      </c>
      <c r="I434" s="9" t="s">
        <v>1447</v>
      </c>
      <c r="J434" s="3" t="s">
        <v>1510</v>
      </c>
      <c r="K434" s="13" t="s">
        <v>1460</v>
      </c>
      <c r="L434" s="14" t="s">
        <v>1461</v>
      </c>
      <c r="M434" s="18">
        <f t="shared" si="18"/>
        <v>1.2534722222222239E-2</v>
      </c>
      <c r="N434">
        <f t="shared" si="19"/>
        <v>9</v>
      </c>
    </row>
    <row r="435" spans="1:14" x14ac:dyDescent="0.25">
      <c r="A435" s="11"/>
      <c r="B435" s="12"/>
      <c r="C435" s="12"/>
      <c r="D435" s="12"/>
      <c r="E435" s="9" t="s">
        <v>169</v>
      </c>
      <c r="F435" s="9" t="s">
        <v>15</v>
      </c>
      <c r="G435" s="10" t="s">
        <v>12</v>
      </c>
      <c r="H435" s="5"/>
      <c r="I435" s="5"/>
      <c r="J435" s="6"/>
      <c r="K435" s="7"/>
      <c r="L435" s="8"/>
    </row>
    <row r="436" spans="1:14" x14ac:dyDescent="0.25">
      <c r="A436" s="11"/>
      <c r="B436" s="12"/>
      <c r="C436" s="12"/>
      <c r="D436" s="12"/>
      <c r="E436" s="12"/>
      <c r="F436" s="12"/>
      <c r="G436" s="9" t="s">
        <v>581</v>
      </c>
      <c r="H436" s="9" t="s">
        <v>74</v>
      </c>
      <c r="I436" s="9" t="s">
        <v>375</v>
      </c>
      <c r="J436" s="3" t="s">
        <v>1510</v>
      </c>
      <c r="K436" s="13" t="s">
        <v>582</v>
      </c>
      <c r="L436" s="14" t="s">
        <v>583</v>
      </c>
      <c r="M436" s="18">
        <f t="shared" si="18"/>
        <v>1.2754629629629644E-2</v>
      </c>
      <c r="N436">
        <f t="shared" si="19"/>
        <v>7</v>
      </c>
    </row>
    <row r="437" spans="1:14" x14ac:dyDescent="0.25">
      <c r="A437" s="11"/>
      <c r="B437" s="12"/>
      <c r="C437" s="12"/>
      <c r="D437" s="12"/>
      <c r="E437" s="12"/>
      <c r="F437" s="12"/>
      <c r="G437" s="9" t="s">
        <v>584</v>
      </c>
      <c r="H437" s="9" t="s">
        <v>74</v>
      </c>
      <c r="I437" s="9" t="s">
        <v>375</v>
      </c>
      <c r="J437" s="3" t="s">
        <v>1510</v>
      </c>
      <c r="K437" s="13" t="s">
        <v>585</v>
      </c>
      <c r="L437" s="14" t="s">
        <v>586</v>
      </c>
      <c r="M437" s="18">
        <f t="shared" si="18"/>
        <v>1.5520833333333373E-2</v>
      </c>
      <c r="N437">
        <f t="shared" si="19"/>
        <v>11</v>
      </c>
    </row>
    <row r="438" spans="1:14" x14ac:dyDescent="0.25">
      <c r="A438" s="11"/>
      <c r="B438" s="12"/>
      <c r="C438" s="12"/>
      <c r="D438" s="12"/>
      <c r="E438" s="12"/>
      <c r="F438" s="12"/>
      <c r="G438" s="9" t="s">
        <v>587</v>
      </c>
      <c r="H438" s="9" t="s">
        <v>74</v>
      </c>
      <c r="I438" s="9" t="s">
        <v>375</v>
      </c>
      <c r="J438" s="3" t="s">
        <v>1510</v>
      </c>
      <c r="K438" s="13" t="s">
        <v>588</v>
      </c>
      <c r="L438" s="14" t="s">
        <v>589</v>
      </c>
      <c r="M438" s="18">
        <f t="shared" si="18"/>
        <v>1.3657407407407396E-2</v>
      </c>
      <c r="N438">
        <f t="shared" si="19"/>
        <v>20</v>
      </c>
    </row>
    <row r="439" spans="1:14" x14ac:dyDescent="0.25">
      <c r="A439" s="11"/>
      <c r="B439" s="12"/>
      <c r="C439" s="12"/>
      <c r="D439" s="12"/>
      <c r="E439" s="12"/>
      <c r="F439" s="12"/>
      <c r="G439" s="9" t="s">
        <v>269</v>
      </c>
      <c r="H439" s="9" t="s">
        <v>74</v>
      </c>
      <c r="I439" s="9" t="s">
        <v>18</v>
      </c>
      <c r="J439" s="3" t="s">
        <v>1510</v>
      </c>
      <c r="K439" s="28" t="s">
        <v>270</v>
      </c>
      <c r="L439" s="29" t="s">
        <v>271</v>
      </c>
      <c r="M439" s="30">
        <f t="shared" si="18"/>
        <v>1.3229166666666674E-2</v>
      </c>
      <c r="N439" s="31">
        <v>0</v>
      </c>
    </row>
    <row r="440" spans="1:14" x14ac:dyDescent="0.25">
      <c r="A440" s="11"/>
      <c r="B440" s="12"/>
      <c r="C440" s="12"/>
      <c r="D440" s="12"/>
      <c r="E440" s="12"/>
      <c r="F440" s="12"/>
      <c r="G440" s="9" t="s">
        <v>272</v>
      </c>
      <c r="H440" s="9" t="s">
        <v>74</v>
      </c>
      <c r="I440" s="9" t="s">
        <v>18</v>
      </c>
      <c r="J440" s="3" t="s">
        <v>1510</v>
      </c>
      <c r="K440" s="13" t="s">
        <v>273</v>
      </c>
      <c r="L440" s="14" t="s">
        <v>274</v>
      </c>
      <c r="M440" s="18">
        <f t="shared" si="18"/>
        <v>1.3425925925925952E-2</v>
      </c>
      <c r="N440">
        <f t="shared" si="19"/>
        <v>10</v>
      </c>
    </row>
    <row r="441" spans="1:14" x14ac:dyDescent="0.25">
      <c r="A441" s="11"/>
      <c r="B441" s="12"/>
      <c r="C441" s="12"/>
      <c r="D441" s="12"/>
      <c r="E441" s="12"/>
      <c r="F441" s="12"/>
      <c r="G441" s="9" t="s">
        <v>275</v>
      </c>
      <c r="H441" s="9" t="s">
        <v>74</v>
      </c>
      <c r="I441" s="9" t="s">
        <v>18</v>
      </c>
      <c r="J441" s="3" t="s">
        <v>1510</v>
      </c>
      <c r="K441" s="13" t="s">
        <v>276</v>
      </c>
      <c r="L441" s="14" t="s">
        <v>277</v>
      </c>
      <c r="M441" s="18">
        <f t="shared" si="18"/>
        <v>1.2488425925926028E-2</v>
      </c>
      <c r="N441">
        <f t="shared" si="19"/>
        <v>21</v>
      </c>
    </row>
    <row r="442" spans="1:14" x14ac:dyDescent="0.25">
      <c r="A442" s="11"/>
      <c r="B442" s="12"/>
      <c r="C442" s="12"/>
      <c r="D442" s="12"/>
      <c r="E442" s="12"/>
      <c r="F442" s="12"/>
      <c r="G442" s="9" t="s">
        <v>876</v>
      </c>
      <c r="H442" s="9" t="s">
        <v>74</v>
      </c>
      <c r="I442" s="9" t="s">
        <v>626</v>
      </c>
      <c r="J442" s="3" t="s">
        <v>1510</v>
      </c>
      <c r="K442" s="13" t="s">
        <v>877</v>
      </c>
      <c r="L442" s="14" t="s">
        <v>878</v>
      </c>
      <c r="M442" s="18">
        <f t="shared" si="18"/>
        <v>1.2685185185185188E-2</v>
      </c>
      <c r="N442">
        <f t="shared" si="19"/>
        <v>1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879</v>
      </c>
      <c r="H443" s="9" t="s">
        <v>74</v>
      </c>
      <c r="I443" s="9" t="s">
        <v>626</v>
      </c>
      <c r="J443" s="3" t="s">
        <v>1510</v>
      </c>
      <c r="K443" s="13" t="s">
        <v>880</v>
      </c>
      <c r="L443" s="14" t="s">
        <v>881</v>
      </c>
      <c r="M443" s="18">
        <f t="shared" si="18"/>
        <v>2.3020833333333379E-2</v>
      </c>
      <c r="N443">
        <f t="shared" si="19"/>
        <v>7</v>
      </c>
    </row>
    <row r="444" spans="1:14" x14ac:dyDescent="0.25">
      <c r="A444" s="11"/>
      <c r="B444" s="12"/>
      <c r="C444" s="12"/>
      <c r="D444" s="12"/>
      <c r="E444" s="12"/>
      <c r="F444" s="12"/>
      <c r="G444" s="9" t="s">
        <v>882</v>
      </c>
      <c r="H444" s="9" t="s">
        <v>74</v>
      </c>
      <c r="I444" s="9" t="s">
        <v>626</v>
      </c>
      <c r="J444" s="3" t="s">
        <v>1510</v>
      </c>
      <c r="K444" s="13" t="s">
        <v>883</v>
      </c>
      <c r="L444" s="14" t="s">
        <v>884</v>
      </c>
      <c r="M444" s="18">
        <f t="shared" si="18"/>
        <v>1.5902777777777766E-2</v>
      </c>
      <c r="N444">
        <f t="shared" si="19"/>
        <v>10</v>
      </c>
    </row>
    <row r="445" spans="1:14" x14ac:dyDescent="0.25">
      <c r="A445" s="11"/>
      <c r="B445" s="12"/>
      <c r="C445" s="12"/>
      <c r="D445" s="12"/>
      <c r="E445" s="12"/>
      <c r="F445" s="12"/>
      <c r="G445" s="9" t="s">
        <v>885</v>
      </c>
      <c r="H445" s="9" t="s">
        <v>74</v>
      </c>
      <c r="I445" s="9" t="s">
        <v>626</v>
      </c>
      <c r="J445" s="3" t="s">
        <v>1510</v>
      </c>
      <c r="K445" s="13" t="s">
        <v>886</v>
      </c>
      <c r="L445" s="14" t="s">
        <v>887</v>
      </c>
      <c r="M445" s="18">
        <f t="shared" si="18"/>
        <v>1.4456018518518521E-2</v>
      </c>
      <c r="N445">
        <f t="shared" si="19"/>
        <v>14</v>
      </c>
    </row>
    <row r="446" spans="1:14" x14ac:dyDescent="0.25">
      <c r="A446" s="11"/>
      <c r="B446" s="12"/>
      <c r="C446" s="12"/>
      <c r="D446" s="12"/>
      <c r="E446" s="12"/>
      <c r="F446" s="12"/>
      <c r="G446" s="9" t="s">
        <v>888</v>
      </c>
      <c r="H446" s="9" t="s">
        <v>74</v>
      </c>
      <c r="I446" s="9" t="s">
        <v>626</v>
      </c>
      <c r="J446" s="3" t="s">
        <v>1510</v>
      </c>
      <c r="K446" s="13" t="s">
        <v>889</v>
      </c>
      <c r="L446" s="14" t="s">
        <v>890</v>
      </c>
      <c r="M446" s="18">
        <f t="shared" si="18"/>
        <v>1.3391203703703614E-2</v>
      </c>
      <c r="N446">
        <f t="shared" si="19"/>
        <v>20</v>
      </c>
    </row>
    <row r="447" spans="1:14" x14ac:dyDescent="0.25">
      <c r="A447" s="11"/>
      <c r="B447" s="12"/>
      <c r="C447" s="12"/>
      <c r="D447" s="12"/>
      <c r="E447" s="12"/>
      <c r="F447" s="12"/>
      <c r="G447" s="9" t="s">
        <v>1205</v>
      </c>
      <c r="H447" s="9" t="s">
        <v>74</v>
      </c>
      <c r="I447" s="9" t="s">
        <v>926</v>
      </c>
      <c r="J447" s="3" t="s">
        <v>1510</v>
      </c>
      <c r="K447" s="13" t="s">
        <v>1206</v>
      </c>
      <c r="L447" s="14" t="s">
        <v>1207</v>
      </c>
      <c r="M447" s="18">
        <f t="shared" si="18"/>
        <v>1.4513888888888882E-2</v>
      </c>
      <c r="N447">
        <f t="shared" si="19"/>
        <v>1</v>
      </c>
    </row>
    <row r="448" spans="1:14" x14ac:dyDescent="0.25">
      <c r="A448" s="11"/>
      <c r="B448" s="12"/>
      <c r="C448" s="12"/>
      <c r="D448" s="12"/>
      <c r="E448" s="12"/>
      <c r="F448" s="12"/>
      <c r="G448" s="9" t="s">
        <v>1208</v>
      </c>
      <c r="H448" s="9" t="s">
        <v>74</v>
      </c>
      <c r="I448" s="9" t="s">
        <v>926</v>
      </c>
      <c r="J448" s="3" t="s">
        <v>1510</v>
      </c>
      <c r="K448" s="13" t="s">
        <v>1209</v>
      </c>
      <c r="L448" s="14" t="s">
        <v>1210</v>
      </c>
      <c r="M448" s="18">
        <f t="shared" si="18"/>
        <v>1.5694444444444455E-2</v>
      </c>
      <c r="N448">
        <f t="shared" si="19"/>
        <v>10</v>
      </c>
    </row>
    <row r="449" spans="1:14" x14ac:dyDescent="0.25">
      <c r="A449" s="11"/>
      <c r="B449" s="12"/>
      <c r="C449" s="12"/>
      <c r="D449" s="12"/>
      <c r="E449" s="12"/>
      <c r="F449" s="12"/>
      <c r="G449" s="9" t="s">
        <v>1211</v>
      </c>
      <c r="H449" s="9" t="s">
        <v>74</v>
      </c>
      <c r="I449" s="9" t="s">
        <v>926</v>
      </c>
      <c r="J449" s="3" t="s">
        <v>1510</v>
      </c>
      <c r="K449" s="13" t="s">
        <v>1212</v>
      </c>
      <c r="L449" s="14" t="s">
        <v>1213</v>
      </c>
      <c r="M449" s="18">
        <f t="shared" si="18"/>
        <v>2.0937500000000053E-2</v>
      </c>
      <c r="N449">
        <f t="shared" si="19"/>
        <v>21</v>
      </c>
    </row>
    <row r="450" spans="1:14" x14ac:dyDescent="0.25">
      <c r="A450" s="11"/>
      <c r="B450" s="12"/>
      <c r="C450" s="12"/>
      <c r="D450" s="12"/>
      <c r="E450" s="12"/>
      <c r="F450" s="12"/>
      <c r="G450" s="9" t="s">
        <v>1416</v>
      </c>
      <c r="H450" s="9" t="s">
        <v>74</v>
      </c>
      <c r="I450" s="9" t="s">
        <v>1256</v>
      </c>
      <c r="J450" s="3" t="s">
        <v>1510</v>
      </c>
      <c r="K450" s="13" t="s">
        <v>1417</v>
      </c>
      <c r="L450" s="14" t="s">
        <v>1418</v>
      </c>
      <c r="M450" s="18">
        <f t="shared" si="18"/>
        <v>1.3530092592592587E-2</v>
      </c>
      <c r="N450">
        <f t="shared" si="19"/>
        <v>1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1462</v>
      </c>
      <c r="H451" s="9" t="s">
        <v>74</v>
      </c>
      <c r="I451" s="9" t="s">
        <v>1447</v>
      </c>
      <c r="J451" s="3" t="s">
        <v>1510</v>
      </c>
      <c r="K451" s="13" t="s">
        <v>1463</v>
      </c>
      <c r="L451" s="14" t="s">
        <v>1464</v>
      </c>
      <c r="M451" s="18">
        <f t="shared" ref="M451:M514" si="20">L451-K451</f>
        <v>1.5092592592592546E-2</v>
      </c>
      <c r="N451">
        <f t="shared" ref="N451:N514" si="21">HOUR(K451)</f>
        <v>7</v>
      </c>
    </row>
    <row r="452" spans="1:14" x14ac:dyDescent="0.25">
      <c r="A452" s="11"/>
      <c r="B452" s="12"/>
      <c r="C452" s="12"/>
      <c r="D452" s="12"/>
      <c r="E452" s="12"/>
      <c r="F452" s="12"/>
      <c r="G452" s="9" t="s">
        <v>1503</v>
      </c>
      <c r="H452" s="9" t="s">
        <v>74</v>
      </c>
      <c r="I452" s="9" t="s">
        <v>1477</v>
      </c>
      <c r="J452" s="3" t="s">
        <v>1510</v>
      </c>
      <c r="K452" s="13" t="s">
        <v>1504</v>
      </c>
      <c r="L452" s="14" t="s">
        <v>1505</v>
      </c>
      <c r="M452" s="18">
        <f t="shared" si="20"/>
        <v>1.3819444444444384E-2</v>
      </c>
      <c r="N452">
        <f t="shared" si="21"/>
        <v>20</v>
      </c>
    </row>
    <row r="453" spans="1:14" x14ac:dyDescent="0.25">
      <c r="A453" s="11"/>
      <c r="B453" s="12"/>
      <c r="C453" s="9" t="s">
        <v>32</v>
      </c>
      <c r="D453" s="9" t="s">
        <v>33</v>
      </c>
      <c r="E453" s="9" t="s">
        <v>33</v>
      </c>
      <c r="F453" s="9" t="s">
        <v>15</v>
      </c>
      <c r="G453" s="9" t="s">
        <v>278</v>
      </c>
      <c r="H453" s="9" t="s">
        <v>74</v>
      </c>
      <c r="I453" s="9" t="s">
        <v>18</v>
      </c>
      <c r="J453" s="3" t="s">
        <v>1510</v>
      </c>
      <c r="K453" s="13" t="s">
        <v>279</v>
      </c>
      <c r="L453" s="14" t="s">
        <v>280</v>
      </c>
      <c r="M453" s="18">
        <f t="shared" si="20"/>
        <v>2.1539351851851851E-2</v>
      </c>
      <c r="N453">
        <f t="shared" si="21"/>
        <v>8</v>
      </c>
    </row>
    <row r="454" spans="1:14" x14ac:dyDescent="0.25">
      <c r="A454" s="11"/>
      <c r="B454" s="12"/>
      <c r="C454" s="9" t="s">
        <v>185</v>
      </c>
      <c r="D454" s="9" t="s">
        <v>186</v>
      </c>
      <c r="E454" s="9" t="s">
        <v>186</v>
      </c>
      <c r="F454" s="9" t="s">
        <v>15</v>
      </c>
      <c r="G454" s="10" t="s">
        <v>12</v>
      </c>
      <c r="H454" s="5"/>
      <c r="I454" s="5"/>
      <c r="J454" s="6"/>
      <c r="K454" s="7"/>
      <c r="L454" s="8"/>
    </row>
    <row r="455" spans="1:14" x14ac:dyDescent="0.25">
      <c r="A455" s="11"/>
      <c r="B455" s="12"/>
      <c r="C455" s="12"/>
      <c r="D455" s="12"/>
      <c r="E455" s="12"/>
      <c r="F455" s="12"/>
      <c r="G455" s="9" t="s">
        <v>590</v>
      </c>
      <c r="H455" s="9" t="s">
        <v>74</v>
      </c>
      <c r="I455" s="9" t="s">
        <v>375</v>
      </c>
      <c r="J455" s="3" t="s">
        <v>1510</v>
      </c>
      <c r="K455" s="13" t="s">
        <v>591</v>
      </c>
      <c r="L455" s="14" t="s">
        <v>592</v>
      </c>
      <c r="M455" s="18">
        <f t="shared" si="20"/>
        <v>1.8298611111111085E-2</v>
      </c>
      <c r="N455">
        <f t="shared" si="21"/>
        <v>16</v>
      </c>
    </row>
    <row r="456" spans="1:14" x14ac:dyDescent="0.25">
      <c r="A456" s="11"/>
      <c r="B456" s="12"/>
      <c r="C456" s="12"/>
      <c r="D456" s="12"/>
      <c r="E456" s="12"/>
      <c r="F456" s="12"/>
      <c r="G456" s="9" t="s">
        <v>281</v>
      </c>
      <c r="H456" s="9" t="s">
        <v>74</v>
      </c>
      <c r="I456" s="9" t="s">
        <v>18</v>
      </c>
      <c r="J456" s="3" t="s">
        <v>1510</v>
      </c>
      <c r="K456" s="13" t="s">
        <v>282</v>
      </c>
      <c r="L456" s="14" t="s">
        <v>283</v>
      </c>
      <c r="M456" s="18">
        <f t="shared" si="20"/>
        <v>1.8726851851851856E-2</v>
      </c>
      <c r="N456">
        <f t="shared" si="21"/>
        <v>16</v>
      </c>
    </row>
    <row r="457" spans="1:14" x14ac:dyDescent="0.25">
      <c r="A457" s="11"/>
      <c r="B457" s="12"/>
      <c r="C457" s="12"/>
      <c r="D457" s="12"/>
      <c r="E457" s="12"/>
      <c r="F457" s="12"/>
      <c r="G457" s="9" t="s">
        <v>891</v>
      </c>
      <c r="H457" s="9" t="s">
        <v>74</v>
      </c>
      <c r="I457" s="9" t="s">
        <v>626</v>
      </c>
      <c r="J457" s="3" t="s">
        <v>1510</v>
      </c>
      <c r="K457" s="13" t="s">
        <v>892</v>
      </c>
      <c r="L457" s="14" t="s">
        <v>893</v>
      </c>
      <c r="M457" s="18">
        <f t="shared" si="20"/>
        <v>2.7268518518518414E-2</v>
      </c>
      <c r="N457">
        <f t="shared" si="21"/>
        <v>16</v>
      </c>
    </row>
    <row r="458" spans="1:14" x14ac:dyDescent="0.25">
      <c r="A458" s="11"/>
      <c r="B458" s="12"/>
      <c r="C458" s="9" t="s">
        <v>190</v>
      </c>
      <c r="D458" s="9" t="s">
        <v>191</v>
      </c>
      <c r="E458" s="10" t="s">
        <v>12</v>
      </c>
      <c r="F458" s="5"/>
      <c r="G458" s="5"/>
      <c r="H458" s="5"/>
      <c r="I458" s="5"/>
      <c r="J458" s="6"/>
      <c r="K458" s="7"/>
      <c r="L458" s="8"/>
    </row>
    <row r="459" spans="1:14" x14ac:dyDescent="0.25">
      <c r="A459" s="11"/>
      <c r="B459" s="12"/>
      <c r="C459" s="12"/>
      <c r="D459" s="12"/>
      <c r="E459" s="9" t="s">
        <v>192</v>
      </c>
      <c r="F459" s="9" t="s">
        <v>15</v>
      </c>
      <c r="G459" s="10" t="s">
        <v>12</v>
      </c>
      <c r="H459" s="5"/>
      <c r="I459" s="5"/>
      <c r="J459" s="6"/>
      <c r="K459" s="7"/>
      <c r="L459" s="8"/>
    </row>
    <row r="460" spans="1:14" x14ac:dyDescent="0.25">
      <c r="A460" s="11"/>
      <c r="B460" s="12"/>
      <c r="C460" s="12"/>
      <c r="D460" s="12"/>
      <c r="E460" s="12"/>
      <c r="F460" s="12"/>
      <c r="G460" s="9" t="s">
        <v>284</v>
      </c>
      <c r="H460" s="9" t="s">
        <v>197</v>
      </c>
      <c r="I460" s="9" t="s">
        <v>18</v>
      </c>
      <c r="J460" s="3" t="s">
        <v>1510</v>
      </c>
      <c r="K460" s="13" t="s">
        <v>285</v>
      </c>
      <c r="L460" s="14" t="s">
        <v>286</v>
      </c>
      <c r="M460" s="18">
        <f t="shared" si="20"/>
        <v>1.8900462962962994E-2</v>
      </c>
      <c r="N460">
        <f t="shared" si="21"/>
        <v>15</v>
      </c>
    </row>
    <row r="461" spans="1:14" x14ac:dyDescent="0.25">
      <c r="A461" s="11"/>
      <c r="B461" s="12"/>
      <c r="C461" s="12"/>
      <c r="D461" s="12"/>
      <c r="E461" s="12"/>
      <c r="F461" s="12"/>
      <c r="G461" s="9" t="s">
        <v>287</v>
      </c>
      <c r="H461" s="9" t="s">
        <v>197</v>
      </c>
      <c r="I461" s="9" t="s">
        <v>18</v>
      </c>
      <c r="J461" s="3" t="s">
        <v>1510</v>
      </c>
      <c r="K461" s="13" t="s">
        <v>288</v>
      </c>
      <c r="L461" s="14" t="s">
        <v>289</v>
      </c>
      <c r="M461" s="18">
        <f t="shared" si="20"/>
        <v>2.3425925925926072E-2</v>
      </c>
      <c r="N461">
        <f t="shared" si="21"/>
        <v>22</v>
      </c>
    </row>
    <row r="462" spans="1:14" x14ac:dyDescent="0.25">
      <c r="A462" s="11"/>
      <c r="B462" s="12"/>
      <c r="C462" s="12"/>
      <c r="D462" s="12"/>
      <c r="E462" s="12"/>
      <c r="F462" s="12"/>
      <c r="G462" s="9" t="s">
        <v>894</v>
      </c>
      <c r="H462" s="9" t="s">
        <v>74</v>
      </c>
      <c r="I462" s="9" t="s">
        <v>626</v>
      </c>
      <c r="J462" s="3" t="s">
        <v>1510</v>
      </c>
      <c r="K462" s="13" t="s">
        <v>895</v>
      </c>
      <c r="L462" s="14" t="s">
        <v>896</v>
      </c>
      <c r="M462" s="18">
        <f t="shared" si="20"/>
        <v>1.8425925925925846E-2</v>
      </c>
      <c r="N462">
        <f t="shared" si="21"/>
        <v>16</v>
      </c>
    </row>
    <row r="463" spans="1:14" x14ac:dyDescent="0.25">
      <c r="A463" s="11"/>
      <c r="B463" s="12"/>
      <c r="C463" s="12"/>
      <c r="D463" s="12"/>
      <c r="E463" s="12"/>
      <c r="F463" s="12"/>
      <c r="G463" s="9" t="s">
        <v>897</v>
      </c>
      <c r="H463" s="9" t="s">
        <v>197</v>
      </c>
      <c r="I463" s="9" t="s">
        <v>626</v>
      </c>
      <c r="J463" s="3" t="s">
        <v>1510</v>
      </c>
      <c r="K463" s="13" t="s">
        <v>898</v>
      </c>
      <c r="L463" s="14" t="s">
        <v>899</v>
      </c>
      <c r="M463" s="18">
        <f t="shared" si="20"/>
        <v>1.3622685185185279E-2</v>
      </c>
      <c r="N463">
        <f t="shared" si="21"/>
        <v>20</v>
      </c>
    </row>
    <row r="464" spans="1:14" x14ac:dyDescent="0.25">
      <c r="A464" s="11"/>
      <c r="B464" s="12"/>
      <c r="C464" s="12"/>
      <c r="D464" s="12"/>
      <c r="E464" s="12"/>
      <c r="F464" s="12"/>
      <c r="G464" s="9" t="s">
        <v>900</v>
      </c>
      <c r="H464" s="9" t="s">
        <v>197</v>
      </c>
      <c r="I464" s="9" t="s">
        <v>626</v>
      </c>
      <c r="J464" s="3" t="s">
        <v>1510</v>
      </c>
      <c r="K464" s="13" t="s">
        <v>901</v>
      </c>
      <c r="L464" s="14" t="s">
        <v>902</v>
      </c>
      <c r="M464" s="18">
        <f t="shared" si="20"/>
        <v>1.9942129629629601E-2</v>
      </c>
      <c r="N464">
        <f t="shared" si="21"/>
        <v>22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1214</v>
      </c>
      <c r="H465" s="9" t="s">
        <v>74</v>
      </c>
      <c r="I465" s="9" t="s">
        <v>926</v>
      </c>
      <c r="J465" s="3" t="s">
        <v>1510</v>
      </c>
      <c r="K465" s="13" t="s">
        <v>1215</v>
      </c>
      <c r="L465" s="14" t="s">
        <v>1216</v>
      </c>
      <c r="M465" s="18">
        <f t="shared" si="20"/>
        <v>1.4351851851851838E-2</v>
      </c>
      <c r="N465">
        <f t="shared" si="21"/>
        <v>15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1217</v>
      </c>
      <c r="H466" s="9" t="s">
        <v>74</v>
      </c>
      <c r="I466" s="9" t="s">
        <v>926</v>
      </c>
      <c r="J466" s="3" t="s">
        <v>1510</v>
      </c>
      <c r="K466" s="13" t="s">
        <v>1218</v>
      </c>
      <c r="L466" s="14" t="s">
        <v>1219</v>
      </c>
      <c r="M466" s="18">
        <f t="shared" si="20"/>
        <v>2.5416666666666643E-2</v>
      </c>
      <c r="N466">
        <f t="shared" si="21"/>
        <v>16</v>
      </c>
    </row>
    <row r="467" spans="1:14" x14ac:dyDescent="0.25">
      <c r="A467" s="11"/>
      <c r="B467" s="12"/>
      <c r="C467" s="12"/>
      <c r="D467" s="12"/>
      <c r="E467" s="12"/>
      <c r="F467" s="12"/>
      <c r="G467" s="9" t="s">
        <v>1220</v>
      </c>
      <c r="H467" s="9" t="s">
        <v>74</v>
      </c>
      <c r="I467" s="9" t="s">
        <v>926</v>
      </c>
      <c r="J467" s="3" t="s">
        <v>1510</v>
      </c>
      <c r="K467" s="13" t="s">
        <v>1221</v>
      </c>
      <c r="L467" s="14" t="s">
        <v>1222</v>
      </c>
      <c r="M467" s="18">
        <f t="shared" si="20"/>
        <v>1.2812500000000115E-2</v>
      </c>
      <c r="N467">
        <f t="shared" si="21"/>
        <v>20</v>
      </c>
    </row>
    <row r="468" spans="1:14" x14ac:dyDescent="0.25">
      <c r="A468" s="11"/>
      <c r="B468" s="12"/>
      <c r="C468" s="12"/>
      <c r="D468" s="12"/>
      <c r="E468" s="12"/>
      <c r="F468" s="12"/>
      <c r="G468" s="9" t="s">
        <v>1419</v>
      </c>
      <c r="H468" s="9" t="s">
        <v>197</v>
      </c>
      <c r="I468" s="9" t="s">
        <v>1256</v>
      </c>
      <c r="J468" s="3" t="s">
        <v>1510</v>
      </c>
      <c r="K468" s="13" t="s">
        <v>1420</v>
      </c>
      <c r="L468" s="14" t="s">
        <v>1421</v>
      </c>
      <c r="M468" s="18">
        <f t="shared" si="20"/>
        <v>1.5092592592592602E-2</v>
      </c>
      <c r="N468">
        <f t="shared" si="21"/>
        <v>5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1422</v>
      </c>
      <c r="H469" s="9" t="s">
        <v>197</v>
      </c>
      <c r="I469" s="9" t="s">
        <v>1256</v>
      </c>
      <c r="J469" s="3" t="s">
        <v>1510</v>
      </c>
      <c r="K469" s="13" t="s">
        <v>1423</v>
      </c>
      <c r="L469" s="14" t="s">
        <v>1424</v>
      </c>
      <c r="M469" s="18">
        <f t="shared" si="20"/>
        <v>2.4826388888888773E-2</v>
      </c>
      <c r="N469">
        <f t="shared" si="21"/>
        <v>22</v>
      </c>
    </row>
    <row r="470" spans="1:14" x14ac:dyDescent="0.25">
      <c r="A470" s="11"/>
      <c r="B470" s="12"/>
      <c r="C470" s="12"/>
      <c r="D470" s="12"/>
      <c r="E470" s="12"/>
      <c r="F470" s="12"/>
      <c r="G470" s="9" t="s">
        <v>1506</v>
      </c>
      <c r="H470" s="9" t="s">
        <v>74</v>
      </c>
      <c r="I470" s="9" t="s">
        <v>1477</v>
      </c>
      <c r="J470" s="3" t="s">
        <v>1510</v>
      </c>
      <c r="K470" s="13" t="s">
        <v>1507</v>
      </c>
      <c r="L470" s="14" t="s">
        <v>1508</v>
      </c>
      <c r="M470" s="18">
        <f t="shared" si="20"/>
        <v>2.3310185185185239E-2</v>
      </c>
      <c r="N470">
        <f t="shared" si="21"/>
        <v>18</v>
      </c>
    </row>
    <row r="471" spans="1:14" x14ac:dyDescent="0.25">
      <c r="A471" s="11"/>
      <c r="B471" s="12"/>
      <c r="C471" s="12"/>
      <c r="D471" s="12"/>
      <c r="E471" s="9" t="s">
        <v>191</v>
      </c>
      <c r="F471" s="9" t="s">
        <v>15</v>
      </c>
      <c r="G471" s="10" t="s">
        <v>12</v>
      </c>
      <c r="H471" s="5"/>
      <c r="I471" s="5"/>
      <c r="J471" s="6"/>
      <c r="K471" s="7"/>
      <c r="L471" s="8"/>
    </row>
    <row r="472" spans="1:14" x14ac:dyDescent="0.25">
      <c r="A472" s="11"/>
      <c r="B472" s="12"/>
      <c r="C472" s="12"/>
      <c r="D472" s="12"/>
      <c r="E472" s="12"/>
      <c r="F472" s="12"/>
      <c r="G472" s="9" t="s">
        <v>290</v>
      </c>
      <c r="H472" s="9" t="s">
        <v>197</v>
      </c>
      <c r="I472" s="9" t="s">
        <v>18</v>
      </c>
      <c r="J472" s="3" t="s">
        <v>1510</v>
      </c>
      <c r="K472" s="13" t="s">
        <v>291</v>
      </c>
      <c r="L472" s="14" t="s">
        <v>292</v>
      </c>
      <c r="M472" s="18">
        <f t="shared" si="20"/>
        <v>1.6886574074074068E-2</v>
      </c>
      <c r="N472">
        <f t="shared" si="21"/>
        <v>7</v>
      </c>
    </row>
    <row r="473" spans="1:14" x14ac:dyDescent="0.25">
      <c r="A473" s="11"/>
      <c r="B473" s="12"/>
      <c r="C473" s="12"/>
      <c r="D473" s="12"/>
      <c r="E473" s="12"/>
      <c r="F473" s="12"/>
      <c r="G473" s="9" t="s">
        <v>593</v>
      </c>
      <c r="H473" s="9" t="s">
        <v>197</v>
      </c>
      <c r="I473" s="9" t="s">
        <v>375</v>
      </c>
      <c r="J473" s="3" t="s">
        <v>1510</v>
      </c>
      <c r="K473" s="13" t="s">
        <v>594</v>
      </c>
      <c r="L473" s="14" t="s">
        <v>595</v>
      </c>
      <c r="M473" s="18">
        <f t="shared" si="20"/>
        <v>1.7962962962962958E-2</v>
      </c>
      <c r="N473">
        <f t="shared" si="21"/>
        <v>13</v>
      </c>
    </row>
    <row r="474" spans="1:14" x14ac:dyDescent="0.25">
      <c r="A474" s="11"/>
      <c r="B474" s="12"/>
      <c r="C474" s="12"/>
      <c r="D474" s="12"/>
      <c r="E474" s="12"/>
      <c r="F474" s="12"/>
      <c r="G474" s="9" t="s">
        <v>596</v>
      </c>
      <c r="H474" s="9" t="s">
        <v>74</v>
      </c>
      <c r="I474" s="9" t="s">
        <v>375</v>
      </c>
      <c r="J474" s="3" t="s">
        <v>1510</v>
      </c>
      <c r="K474" s="13" t="s">
        <v>597</v>
      </c>
      <c r="L474" s="14" t="s">
        <v>598</v>
      </c>
      <c r="M474" s="18">
        <f t="shared" si="20"/>
        <v>2.34375E-2</v>
      </c>
      <c r="N474">
        <f t="shared" si="21"/>
        <v>16</v>
      </c>
    </row>
    <row r="475" spans="1:14" x14ac:dyDescent="0.25">
      <c r="A475" s="11"/>
      <c r="B475" s="12"/>
      <c r="C475" s="12"/>
      <c r="D475" s="12"/>
      <c r="E475" s="12"/>
      <c r="F475" s="12"/>
      <c r="G475" s="9" t="s">
        <v>293</v>
      </c>
      <c r="H475" s="9" t="s">
        <v>197</v>
      </c>
      <c r="I475" s="9" t="s">
        <v>18</v>
      </c>
      <c r="J475" s="3" t="s">
        <v>1510</v>
      </c>
      <c r="K475" s="13" t="s">
        <v>294</v>
      </c>
      <c r="L475" s="14" t="s">
        <v>295</v>
      </c>
      <c r="M475" s="18">
        <f t="shared" si="20"/>
        <v>3.4513888888888844E-2</v>
      </c>
      <c r="N475">
        <f t="shared" si="21"/>
        <v>9</v>
      </c>
    </row>
    <row r="476" spans="1:14" x14ac:dyDescent="0.25">
      <c r="A476" s="11"/>
      <c r="B476" s="12"/>
      <c r="C476" s="12"/>
      <c r="D476" s="12"/>
      <c r="E476" s="12"/>
      <c r="F476" s="12"/>
      <c r="G476" s="9" t="s">
        <v>296</v>
      </c>
      <c r="H476" s="9" t="s">
        <v>197</v>
      </c>
      <c r="I476" s="9" t="s">
        <v>18</v>
      </c>
      <c r="J476" s="3" t="s">
        <v>1510</v>
      </c>
      <c r="K476" s="13" t="s">
        <v>297</v>
      </c>
      <c r="L476" s="14" t="s">
        <v>298</v>
      </c>
      <c r="M476" s="18">
        <f t="shared" si="20"/>
        <v>2.1307870370370297E-2</v>
      </c>
      <c r="N476">
        <f t="shared" si="21"/>
        <v>13</v>
      </c>
    </row>
    <row r="477" spans="1:14" x14ac:dyDescent="0.25">
      <c r="A477" s="11"/>
      <c r="B477" s="12"/>
      <c r="C477" s="12"/>
      <c r="D477" s="12"/>
      <c r="E477" s="12"/>
      <c r="F477" s="12"/>
      <c r="G477" s="9" t="s">
        <v>299</v>
      </c>
      <c r="H477" s="9" t="s">
        <v>197</v>
      </c>
      <c r="I477" s="9" t="s">
        <v>18</v>
      </c>
      <c r="J477" s="3" t="s">
        <v>1510</v>
      </c>
      <c r="K477" s="13" t="s">
        <v>300</v>
      </c>
      <c r="L477" s="14" t="s">
        <v>301</v>
      </c>
      <c r="M477" s="18">
        <f t="shared" si="20"/>
        <v>1.6874999999999973E-2</v>
      </c>
      <c r="N477">
        <f t="shared" si="21"/>
        <v>17</v>
      </c>
    </row>
    <row r="478" spans="1:14" x14ac:dyDescent="0.25">
      <c r="A478" s="11"/>
      <c r="B478" s="12"/>
      <c r="C478" s="12"/>
      <c r="D478" s="12"/>
      <c r="E478" s="12"/>
      <c r="F478" s="12"/>
      <c r="G478" s="9" t="s">
        <v>903</v>
      </c>
      <c r="H478" s="9" t="s">
        <v>74</v>
      </c>
      <c r="I478" s="9" t="s">
        <v>626</v>
      </c>
      <c r="J478" s="3" t="s">
        <v>1510</v>
      </c>
      <c r="K478" s="13" t="s">
        <v>904</v>
      </c>
      <c r="L478" s="14" t="s">
        <v>905</v>
      </c>
      <c r="M478" s="18">
        <f t="shared" si="20"/>
        <v>2.3680555555555538E-2</v>
      </c>
      <c r="N478">
        <f t="shared" si="21"/>
        <v>8</v>
      </c>
    </row>
    <row r="479" spans="1:14" x14ac:dyDescent="0.25">
      <c r="A479" s="11"/>
      <c r="B479" s="12"/>
      <c r="C479" s="12"/>
      <c r="D479" s="12"/>
      <c r="E479" s="12"/>
      <c r="F479" s="12"/>
      <c r="G479" s="9" t="s">
        <v>906</v>
      </c>
      <c r="H479" s="9" t="s">
        <v>74</v>
      </c>
      <c r="I479" s="9" t="s">
        <v>626</v>
      </c>
      <c r="J479" s="3" t="s">
        <v>1510</v>
      </c>
      <c r="K479" s="13" t="s">
        <v>907</v>
      </c>
      <c r="L479" s="14" t="s">
        <v>908</v>
      </c>
      <c r="M479" s="18">
        <f t="shared" si="20"/>
        <v>2.4768518518518579E-2</v>
      </c>
      <c r="N479">
        <f t="shared" si="21"/>
        <v>11</v>
      </c>
    </row>
    <row r="480" spans="1:14" x14ac:dyDescent="0.25">
      <c r="A480" s="11"/>
      <c r="B480" s="12"/>
      <c r="C480" s="12"/>
      <c r="D480" s="12"/>
      <c r="E480" s="12"/>
      <c r="F480" s="12"/>
      <c r="G480" s="9" t="s">
        <v>909</v>
      </c>
      <c r="H480" s="9" t="s">
        <v>74</v>
      </c>
      <c r="I480" s="9" t="s">
        <v>626</v>
      </c>
      <c r="J480" s="3" t="s">
        <v>1510</v>
      </c>
      <c r="K480" s="13" t="s">
        <v>910</v>
      </c>
      <c r="L480" s="14" t="s">
        <v>911</v>
      </c>
      <c r="M480" s="18">
        <f t="shared" si="20"/>
        <v>1.9120370370370399E-2</v>
      </c>
      <c r="N480">
        <f t="shared" si="21"/>
        <v>13</v>
      </c>
    </row>
    <row r="481" spans="1:14" x14ac:dyDescent="0.25">
      <c r="A481" s="11"/>
      <c r="B481" s="12"/>
      <c r="C481" s="12"/>
      <c r="D481" s="12"/>
      <c r="E481" s="12"/>
      <c r="F481" s="12"/>
      <c r="G481" s="9" t="s">
        <v>1223</v>
      </c>
      <c r="H481" s="9" t="s">
        <v>74</v>
      </c>
      <c r="I481" s="9" t="s">
        <v>926</v>
      </c>
      <c r="J481" s="3" t="s">
        <v>1510</v>
      </c>
      <c r="K481" s="13" t="s">
        <v>1224</v>
      </c>
      <c r="L481" s="14" t="s">
        <v>1225</v>
      </c>
      <c r="M481" s="18">
        <f t="shared" si="20"/>
        <v>2.4768518518518468E-2</v>
      </c>
      <c r="N481">
        <f t="shared" si="21"/>
        <v>8</v>
      </c>
    </row>
    <row r="482" spans="1:14" x14ac:dyDescent="0.25">
      <c r="A482" s="11"/>
      <c r="B482" s="12"/>
      <c r="C482" s="12"/>
      <c r="D482" s="12"/>
      <c r="E482" s="12"/>
      <c r="F482" s="12"/>
      <c r="G482" s="9" t="s">
        <v>1226</v>
      </c>
      <c r="H482" s="9" t="s">
        <v>74</v>
      </c>
      <c r="I482" s="9" t="s">
        <v>926</v>
      </c>
      <c r="J482" s="3" t="s">
        <v>1510</v>
      </c>
      <c r="K482" s="13" t="s">
        <v>1227</v>
      </c>
      <c r="L482" s="14" t="s">
        <v>1228</v>
      </c>
      <c r="M482" s="18">
        <f t="shared" si="20"/>
        <v>1.743055555555556E-2</v>
      </c>
      <c r="N482">
        <f t="shared" si="21"/>
        <v>11</v>
      </c>
    </row>
    <row r="483" spans="1:14" x14ac:dyDescent="0.25">
      <c r="A483" s="11"/>
      <c r="B483" s="12"/>
      <c r="C483" s="9" t="s">
        <v>302</v>
      </c>
      <c r="D483" s="9" t="s">
        <v>303</v>
      </c>
      <c r="E483" s="9" t="s">
        <v>303</v>
      </c>
      <c r="F483" s="9" t="s">
        <v>15</v>
      </c>
      <c r="G483" s="10" t="s">
        <v>12</v>
      </c>
      <c r="H483" s="5"/>
      <c r="I483" s="5"/>
      <c r="J483" s="6"/>
      <c r="K483" s="7"/>
      <c r="L483" s="8"/>
    </row>
    <row r="484" spans="1:14" x14ac:dyDescent="0.25">
      <c r="A484" s="11"/>
      <c r="B484" s="12"/>
      <c r="C484" s="12"/>
      <c r="D484" s="12"/>
      <c r="E484" s="12"/>
      <c r="F484" s="12"/>
      <c r="G484" s="9" t="s">
        <v>304</v>
      </c>
      <c r="H484" s="9" t="s">
        <v>74</v>
      </c>
      <c r="I484" s="9" t="s">
        <v>18</v>
      </c>
      <c r="J484" s="3" t="s">
        <v>1510</v>
      </c>
      <c r="K484" s="13" t="s">
        <v>305</v>
      </c>
      <c r="L484" s="14" t="s">
        <v>306</v>
      </c>
      <c r="M484" s="18">
        <f t="shared" si="20"/>
        <v>1.4155092592592594E-2</v>
      </c>
      <c r="N484">
        <f t="shared" si="21"/>
        <v>4</v>
      </c>
    </row>
    <row r="485" spans="1:14" x14ac:dyDescent="0.25">
      <c r="A485" s="11"/>
      <c r="B485" s="12"/>
      <c r="C485" s="12"/>
      <c r="D485" s="12"/>
      <c r="E485" s="12"/>
      <c r="F485" s="12"/>
      <c r="G485" s="9" t="s">
        <v>307</v>
      </c>
      <c r="H485" s="9" t="s">
        <v>74</v>
      </c>
      <c r="I485" s="9" t="s">
        <v>18</v>
      </c>
      <c r="J485" s="3" t="s">
        <v>1510</v>
      </c>
      <c r="K485" s="13" t="s">
        <v>308</v>
      </c>
      <c r="L485" s="14" t="s">
        <v>309</v>
      </c>
      <c r="M485" s="18">
        <f t="shared" si="20"/>
        <v>2.1689814814814801E-2</v>
      </c>
      <c r="N485">
        <f t="shared" si="21"/>
        <v>9</v>
      </c>
    </row>
    <row r="486" spans="1:14" x14ac:dyDescent="0.25">
      <c r="A486" s="11"/>
      <c r="B486" s="12"/>
      <c r="C486" s="12"/>
      <c r="D486" s="12"/>
      <c r="E486" s="12"/>
      <c r="F486" s="12"/>
      <c r="G486" s="9" t="s">
        <v>912</v>
      </c>
      <c r="H486" s="9" t="s">
        <v>74</v>
      </c>
      <c r="I486" s="9" t="s">
        <v>626</v>
      </c>
      <c r="J486" s="3" t="s">
        <v>1510</v>
      </c>
      <c r="K486" s="13" t="s">
        <v>913</v>
      </c>
      <c r="L486" s="14" t="s">
        <v>479</v>
      </c>
      <c r="M486" s="18">
        <f t="shared" si="20"/>
        <v>2.4999999999999967E-2</v>
      </c>
      <c r="N486">
        <f t="shared" si="21"/>
        <v>10</v>
      </c>
    </row>
    <row r="487" spans="1:14" x14ac:dyDescent="0.25">
      <c r="A487" s="11"/>
      <c r="B487" s="12"/>
      <c r="C487" s="9" t="s">
        <v>205</v>
      </c>
      <c r="D487" s="9" t="s">
        <v>206</v>
      </c>
      <c r="E487" s="9" t="s">
        <v>206</v>
      </c>
      <c r="F487" s="9" t="s">
        <v>15</v>
      </c>
      <c r="G487" s="10" t="s">
        <v>12</v>
      </c>
      <c r="H487" s="5"/>
      <c r="I487" s="5"/>
      <c r="J487" s="6"/>
      <c r="K487" s="7"/>
      <c r="L487" s="8"/>
    </row>
    <row r="488" spans="1:14" x14ac:dyDescent="0.25">
      <c r="A488" s="11"/>
      <c r="B488" s="12"/>
      <c r="C488" s="12"/>
      <c r="D488" s="12"/>
      <c r="E488" s="12"/>
      <c r="F488" s="12"/>
      <c r="G488" s="9" t="s">
        <v>310</v>
      </c>
      <c r="H488" s="9" t="s">
        <v>74</v>
      </c>
      <c r="I488" s="9" t="s">
        <v>18</v>
      </c>
      <c r="J488" s="3" t="s">
        <v>1510</v>
      </c>
      <c r="K488" s="13" t="s">
        <v>311</v>
      </c>
      <c r="L488" s="14" t="s">
        <v>312</v>
      </c>
      <c r="M488" s="18">
        <f t="shared" si="20"/>
        <v>1.5925925925925927E-2</v>
      </c>
      <c r="N488">
        <f t="shared" si="21"/>
        <v>3</v>
      </c>
    </row>
    <row r="489" spans="1:14" x14ac:dyDescent="0.25">
      <c r="A489" s="11"/>
      <c r="B489" s="12"/>
      <c r="C489" s="12"/>
      <c r="D489" s="12"/>
      <c r="E489" s="12"/>
      <c r="F489" s="12"/>
      <c r="G489" s="9" t="s">
        <v>313</v>
      </c>
      <c r="H489" s="9" t="s">
        <v>74</v>
      </c>
      <c r="I489" s="9" t="s">
        <v>18</v>
      </c>
      <c r="J489" s="3" t="s">
        <v>1510</v>
      </c>
      <c r="K489" s="13" t="s">
        <v>314</v>
      </c>
      <c r="L489" s="14" t="s">
        <v>315</v>
      </c>
      <c r="M489" s="18">
        <f t="shared" si="20"/>
        <v>1.4143518518518583E-2</v>
      </c>
      <c r="N489">
        <f t="shared" si="21"/>
        <v>20</v>
      </c>
    </row>
    <row r="490" spans="1:14" x14ac:dyDescent="0.25">
      <c r="A490" s="11"/>
      <c r="B490" s="12"/>
      <c r="C490" s="12"/>
      <c r="D490" s="12"/>
      <c r="E490" s="12"/>
      <c r="F490" s="12"/>
      <c r="G490" s="9" t="s">
        <v>1229</v>
      </c>
      <c r="H490" s="9" t="s">
        <v>74</v>
      </c>
      <c r="I490" s="9" t="s">
        <v>926</v>
      </c>
      <c r="J490" s="3" t="s">
        <v>1510</v>
      </c>
      <c r="K490" s="13" t="s">
        <v>1230</v>
      </c>
      <c r="L490" s="14" t="s">
        <v>1231</v>
      </c>
      <c r="M490" s="18">
        <f t="shared" si="20"/>
        <v>1.3657407407407424E-2</v>
      </c>
      <c r="N490">
        <f t="shared" si="21"/>
        <v>3</v>
      </c>
    </row>
    <row r="491" spans="1:14" x14ac:dyDescent="0.25">
      <c r="A491" s="11"/>
      <c r="B491" s="12"/>
      <c r="C491" s="12"/>
      <c r="D491" s="12"/>
      <c r="E491" s="12"/>
      <c r="F491" s="12"/>
      <c r="G491" s="9" t="s">
        <v>1232</v>
      </c>
      <c r="H491" s="9" t="s">
        <v>74</v>
      </c>
      <c r="I491" s="9" t="s">
        <v>926</v>
      </c>
      <c r="J491" s="3" t="s">
        <v>1510</v>
      </c>
      <c r="K491" s="13" t="s">
        <v>1233</v>
      </c>
      <c r="L491" s="14" t="s">
        <v>1234</v>
      </c>
      <c r="M491" s="18">
        <f t="shared" si="20"/>
        <v>1.6759259259259252E-2</v>
      </c>
      <c r="N491">
        <f t="shared" si="21"/>
        <v>6</v>
      </c>
    </row>
    <row r="492" spans="1:14" x14ac:dyDescent="0.25">
      <c r="A492" s="11"/>
      <c r="B492" s="12"/>
      <c r="C492" s="12"/>
      <c r="D492" s="12"/>
      <c r="E492" s="12"/>
      <c r="F492" s="12"/>
      <c r="G492" s="9" t="s">
        <v>1235</v>
      </c>
      <c r="H492" s="9" t="s">
        <v>74</v>
      </c>
      <c r="I492" s="9" t="s">
        <v>926</v>
      </c>
      <c r="J492" s="3" t="s">
        <v>1510</v>
      </c>
      <c r="K492" s="13" t="s">
        <v>1236</v>
      </c>
      <c r="L492" s="14" t="s">
        <v>1237</v>
      </c>
      <c r="M492" s="18">
        <f t="shared" si="20"/>
        <v>1.4745370370370381E-2</v>
      </c>
      <c r="N492">
        <f t="shared" si="21"/>
        <v>7</v>
      </c>
    </row>
    <row r="493" spans="1:14" x14ac:dyDescent="0.25">
      <c r="A493" s="11"/>
      <c r="B493" s="12"/>
      <c r="C493" s="12"/>
      <c r="D493" s="12"/>
      <c r="E493" s="12"/>
      <c r="F493" s="12"/>
      <c r="G493" s="9" t="s">
        <v>1238</v>
      </c>
      <c r="H493" s="9" t="s">
        <v>74</v>
      </c>
      <c r="I493" s="9" t="s">
        <v>926</v>
      </c>
      <c r="J493" s="3" t="s">
        <v>1510</v>
      </c>
      <c r="K493" s="13" t="s">
        <v>1239</v>
      </c>
      <c r="L493" s="14" t="s">
        <v>1240</v>
      </c>
      <c r="M493" s="18">
        <f t="shared" si="20"/>
        <v>3.877314814814814E-2</v>
      </c>
      <c r="N493">
        <f t="shared" si="21"/>
        <v>12</v>
      </c>
    </row>
    <row r="494" spans="1:14" x14ac:dyDescent="0.25">
      <c r="A494" s="11"/>
      <c r="B494" s="12"/>
      <c r="C494" s="12"/>
      <c r="D494" s="12"/>
      <c r="E494" s="12"/>
      <c r="F494" s="12"/>
      <c r="G494" s="9" t="s">
        <v>1425</v>
      </c>
      <c r="H494" s="9" t="s">
        <v>74</v>
      </c>
      <c r="I494" s="9" t="s">
        <v>1256</v>
      </c>
      <c r="J494" s="3" t="s">
        <v>1510</v>
      </c>
      <c r="K494" s="13" t="s">
        <v>1426</v>
      </c>
      <c r="L494" s="14" t="s">
        <v>1427</v>
      </c>
      <c r="M494" s="18">
        <f t="shared" si="20"/>
        <v>1.5520833333333331E-2</v>
      </c>
      <c r="N494">
        <f t="shared" si="21"/>
        <v>2</v>
      </c>
    </row>
    <row r="495" spans="1:14" x14ac:dyDescent="0.25">
      <c r="A495" s="11"/>
      <c r="B495" s="12"/>
      <c r="C495" s="12"/>
      <c r="D495" s="12"/>
      <c r="E495" s="12"/>
      <c r="F495" s="12"/>
      <c r="G495" s="9" t="s">
        <v>1428</v>
      </c>
      <c r="H495" s="9" t="s">
        <v>74</v>
      </c>
      <c r="I495" s="9" t="s">
        <v>1256</v>
      </c>
      <c r="J495" s="3" t="s">
        <v>1510</v>
      </c>
      <c r="K495" s="13" t="s">
        <v>1429</v>
      </c>
      <c r="L495" s="14" t="s">
        <v>1430</v>
      </c>
      <c r="M495" s="18">
        <f t="shared" si="20"/>
        <v>1.8634259259259239E-2</v>
      </c>
      <c r="N495">
        <f t="shared" si="21"/>
        <v>4</v>
      </c>
    </row>
    <row r="496" spans="1:14" x14ac:dyDescent="0.25">
      <c r="A496" s="11"/>
      <c r="B496" s="12"/>
      <c r="C496" s="12"/>
      <c r="D496" s="12"/>
      <c r="E496" s="12"/>
      <c r="F496" s="12"/>
      <c r="G496" s="9" t="s">
        <v>1431</v>
      </c>
      <c r="H496" s="9" t="s">
        <v>74</v>
      </c>
      <c r="I496" s="9" t="s">
        <v>1256</v>
      </c>
      <c r="J496" s="3" t="s">
        <v>1510</v>
      </c>
      <c r="K496" s="13" t="s">
        <v>1432</v>
      </c>
      <c r="L496" s="14" t="s">
        <v>1433</v>
      </c>
      <c r="M496" s="18">
        <f t="shared" si="20"/>
        <v>1.9027777777777755E-2</v>
      </c>
      <c r="N496">
        <f t="shared" si="21"/>
        <v>6</v>
      </c>
    </row>
    <row r="497" spans="1:14" x14ac:dyDescent="0.25">
      <c r="A497" s="11"/>
      <c r="B497" s="12"/>
      <c r="C497" s="12"/>
      <c r="D497" s="12"/>
      <c r="E497" s="12"/>
      <c r="F497" s="12"/>
      <c r="G497" s="9" t="s">
        <v>1434</v>
      </c>
      <c r="H497" s="9" t="s">
        <v>74</v>
      </c>
      <c r="I497" s="9" t="s">
        <v>1256</v>
      </c>
      <c r="J497" s="3" t="s">
        <v>1510</v>
      </c>
      <c r="K497" s="13" t="s">
        <v>1435</v>
      </c>
      <c r="L497" s="14" t="s">
        <v>1436</v>
      </c>
      <c r="M497" s="18">
        <f t="shared" si="20"/>
        <v>1.4918981481481464E-2</v>
      </c>
      <c r="N497">
        <f t="shared" si="21"/>
        <v>10</v>
      </c>
    </row>
    <row r="498" spans="1:14" x14ac:dyDescent="0.25">
      <c r="A498" s="11"/>
      <c r="B498" s="12"/>
      <c r="C498" s="12"/>
      <c r="D498" s="12"/>
      <c r="E498" s="12"/>
      <c r="F498" s="12"/>
      <c r="G498" s="9" t="s">
        <v>1437</v>
      </c>
      <c r="H498" s="9" t="s">
        <v>74</v>
      </c>
      <c r="I498" s="9" t="s">
        <v>1256</v>
      </c>
      <c r="J498" s="3" t="s">
        <v>1510</v>
      </c>
      <c r="K498" s="13" t="s">
        <v>1438</v>
      </c>
      <c r="L498" s="14" t="s">
        <v>1439</v>
      </c>
      <c r="M498" s="18">
        <f t="shared" si="20"/>
        <v>3.2523148148148107E-2</v>
      </c>
      <c r="N498">
        <f t="shared" si="21"/>
        <v>11</v>
      </c>
    </row>
    <row r="499" spans="1:14" x14ac:dyDescent="0.25">
      <c r="A499" s="11"/>
      <c r="B499" s="12"/>
      <c r="C499" s="12"/>
      <c r="D499" s="12"/>
      <c r="E499" s="12"/>
      <c r="F499" s="12"/>
      <c r="G499" s="9" t="s">
        <v>1440</v>
      </c>
      <c r="H499" s="9" t="s">
        <v>74</v>
      </c>
      <c r="I499" s="9" t="s">
        <v>1256</v>
      </c>
      <c r="J499" s="3" t="s">
        <v>1510</v>
      </c>
      <c r="K499" s="13" t="s">
        <v>1441</v>
      </c>
      <c r="L499" s="14" t="s">
        <v>1442</v>
      </c>
      <c r="M499" s="18">
        <f t="shared" si="20"/>
        <v>1.8020833333333264E-2</v>
      </c>
      <c r="N499">
        <f t="shared" si="21"/>
        <v>12</v>
      </c>
    </row>
    <row r="500" spans="1:14" x14ac:dyDescent="0.25">
      <c r="A500" s="11"/>
      <c r="B500" s="12"/>
      <c r="C500" s="9" t="s">
        <v>316</v>
      </c>
      <c r="D500" s="9" t="s">
        <v>317</v>
      </c>
      <c r="E500" s="9" t="s">
        <v>317</v>
      </c>
      <c r="F500" s="9" t="s">
        <v>15</v>
      </c>
      <c r="G500" s="9" t="s">
        <v>318</v>
      </c>
      <c r="H500" s="9" t="s">
        <v>74</v>
      </c>
      <c r="I500" s="9" t="s">
        <v>18</v>
      </c>
      <c r="J500" s="3" t="s">
        <v>1510</v>
      </c>
      <c r="K500" s="13" t="s">
        <v>319</v>
      </c>
      <c r="L500" s="14" t="s">
        <v>320</v>
      </c>
      <c r="M500" s="18">
        <f t="shared" si="20"/>
        <v>3.3773148148148191E-2</v>
      </c>
      <c r="N500">
        <f t="shared" si="21"/>
        <v>9</v>
      </c>
    </row>
    <row r="501" spans="1:14" x14ac:dyDescent="0.25">
      <c r="A501" s="11"/>
      <c r="B501" s="12"/>
      <c r="C501" s="9" t="s">
        <v>599</v>
      </c>
      <c r="D501" s="9" t="s">
        <v>600</v>
      </c>
      <c r="E501" s="9" t="s">
        <v>600</v>
      </c>
      <c r="F501" s="9" t="s">
        <v>15</v>
      </c>
      <c r="G501" s="9" t="s">
        <v>601</v>
      </c>
      <c r="H501" s="9" t="s">
        <v>74</v>
      </c>
      <c r="I501" s="9" t="s">
        <v>375</v>
      </c>
      <c r="J501" s="3" t="s">
        <v>1510</v>
      </c>
      <c r="K501" s="13" t="s">
        <v>602</v>
      </c>
      <c r="L501" s="14" t="s">
        <v>603</v>
      </c>
      <c r="M501" s="18">
        <f t="shared" si="20"/>
        <v>2.7708333333333224E-2</v>
      </c>
      <c r="N501">
        <f t="shared" si="21"/>
        <v>12</v>
      </c>
    </row>
    <row r="502" spans="1:14" x14ac:dyDescent="0.25">
      <c r="A502" s="3" t="s">
        <v>345</v>
      </c>
      <c r="B502" s="9" t="s">
        <v>346</v>
      </c>
      <c r="C502" s="10" t="s">
        <v>12</v>
      </c>
      <c r="D502" s="5"/>
      <c r="E502" s="5"/>
      <c r="F502" s="5"/>
      <c r="G502" s="5"/>
      <c r="H502" s="5"/>
      <c r="I502" s="5"/>
      <c r="J502" s="6"/>
      <c r="K502" s="7"/>
      <c r="L502" s="8"/>
    </row>
    <row r="503" spans="1:14" x14ac:dyDescent="0.25">
      <c r="A503" s="11"/>
      <c r="B503" s="12"/>
      <c r="C503" s="9" t="s">
        <v>347</v>
      </c>
      <c r="D503" s="9" t="s">
        <v>348</v>
      </c>
      <c r="E503" s="9" t="s">
        <v>348</v>
      </c>
      <c r="F503" s="9" t="s">
        <v>349</v>
      </c>
      <c r="G503" s="10" t="s">
        <v>12</v>
      </c>
      <c r="H503" s="5"/>
      <c r="I503" s="5"/>
      <c r="J503" s="6"/>
      <c r="K503" s="7"/>
      <c r="L503" s="8"/>
    </row>
    <row r="504" spans="1:14" x14ac:dyDescent="0.25">
      <c r="A504" s="11"/>
      <c r="B504" s="12"/>
      <c r="C504" s="12"/>
      <c r="D504" s="12"/>
      <c r="E504" s="12"/>
      <c r="F504" s="12"/>
      <c r="G504" s="9" t="s">
        <v>350</v>
      </c>
      <c r="H504" s="9" t="s">
        <v>17</v>
      </c>
      <c r="I504" s="9" t="s">
        <v>18</v>
      </c>
      <c r="J504" s="3" t="s">
        <v>1510</v>
      </c>
      <c r="K504" s="13" t="s">
        <v>351</v>
      </c>
      <c r="L504" s="14" t="s">
        <v>352</v>
      </c>
      <c r="M504" s="18">
        <f t="shared" si="20"/>
        <v>1.7013888888888884E-2</v>
      </c>
      <c r="N504">
        <f t="shared" si="21"/>
        <v>12</v>
      </c>
    </row>
    <row r="505" spans="1:14" x14ac:dyDescent="0.25">
      <c r="A505" s="11"/>
      <c r="B505" s="12"/>
      <c r="C505" s="12"/>
      <c r="D505" s="12"/>
      <c r="E505" s="12"/>
      <c r="F505" s="12"/>
      <c r="G505" s="9" t="s">
        <v>1241</v>
      </c>
      <c r="H505" s="9" t="s">
        <v>17</v>
      </c>
      <c r="I505" s="9" t="s">
        <v>926</v>
      </c>
      <c r="J505" s="3" t="s">
        <v>1510</v>
      </c>
      <c r="K505" s="13" t="s">
        <v>1242</v>
      </c>
      <c r="L505" s="14" t="s">
        <v>1243</v>
      </c>
      <c r="M505" s="18">
        <f t="shared" si="20"/>
        <v>1.853009259259264E-2</v>
      </c>
      <c r="N505">
        <f t="shared" si="21"/>
        <v>15</v>
      </c>
    </row>
    <row r="506" spans="1:14" x14ac:dyDescent="0.25">
      <c r="A506" s="11"/>
      <c r="B506" s="12"/>
      <c r="C506" s="9" t="s">
        <v>1244</v>
      </c>
      <c r="D506" s="9" t="s">
        <v>1245</v>
      </c>
      <c r="E506" s="9" t="s">
        <v>1245</v>
      </c>
      <c r="F506" s="9" t="s">
        <v>349</v>
      </c>
      <c r="G506" s="9" t="s">
        <v>1246</v>
      </c>
      <c r="H506" s="9" t="s">
        <v>74</v>
      </c>
      <c r="I506" s="9" t="s">
        <v>926</v>
      </c>
      <c r="J506" s="3" t="s">
        <v>1510</v>
      </c>
      <c r="K506" s="13" t="s">
        <v>1247</v>
      </c>
      <c r="L506" s="14" t="s">
        <v>1248</v>
      </c>
      <c r="M506" s="18">
        <f t="shared" si="20"/>
        <v>2.6111111111111029E-2</v>
      </c>
      <c r="N506">
        <f t="shared" si="21"/>
        <v>8</v>
      </c>
    </row>
    <row r="507" spans="1:14" x14ac:dyDescent="0.25">
      <c r="A507" s="11"/>
      <c r="B507" s="12"/>
      <c r="C507" s="9" t="s">
        <v>353</v>
      </c>
      <c r="D507" s="9" t="s">
        <v>354</v>
      </c>
      <c r="E507" s="9" t="s">
        <v>354</v>
      </c>
      <c r="F507" s="9" t="s">
        <v>349</v>
      </c>
      <c r="G507" s="10" t="s">
        <v>12</v>
      </c>
      <c r="H507" s="5"/>
      <c r="I507" s="5"/>
      <c r="J507" s="6"/>
      <c r="K507" s="7"/>
      <c r="L507" s="8"/>
    </row>
    <row r="508" spans="1:14" x14ac:dyDescent="0.25">
      <c r="A508" s="11"/>
      <c r="B508" s="12"/>
      <c r="C508" s="12"/>
      <c r="D508" s="12"/>
      <c r="E508" s="12"/>
      <c r="F508" s="12"/>
      <c r="G508" s="9" t="s">
        <v>355</v>
      </c>
      <c r="H508" s="9" t="s">
        <v>74</v>
      </c>
      <c r="I508" s="9" t="s">
        <v>18</v>
      </c>
      <c r="J508" s="3" t="s">
        <v>1510</v>
      </c>
      <c r="K508" s="13" t="s">
        <v>356</v>
      </c>
      <c r="L508" s="14" t="s">
        <v>357</v>
      </c>
      <c r="M508" s="18">
        <f t="shared" si="20"/>
        <v>1.9872685185185146E-2</v>
      </c>
      <c r="N508">
        <f t="shared" si="21"/>
        <v>14</v>
      </c>
    </row>
    <row r="509" spans="1:14" x14ac:dyDescent="0.25">
      <c r="A509" s="11"/>
      <c r="B509" s="12"/>
      <c r="C509" s="12"/>
      <c r="D509" s="12"/>
      <c r="E509" s="12"/>
      <c r="F509" s="12"/>
      <c r="G509" s="9" t="s">
        <v>1443</v>
      </c>
      <c r="H509" s="9" t="s">
        <v>74</v>
      </c>
      <c r="I509" s="9" t="s">
        <v>1256</v>
      </c>
      <c r="J509" s="3" t="s">
        <v>1510</v>
      </c>
      <c r="K509" s="13" t="s">
        <v>1444</v>
      </c>
      <c r="L509" s="14" t="s">
        <v>1445</v>
      </c>
      <c r="M509" s="18">
        <f t="shared" si="20"/>
        <v>2.6354166666666679E-2</v>
      </c>
      <c r="N509">
        <f t="shared" si="21"/>
        <v>14</v>
      </c>
    </row>
    <row r="510" spans="1:14" x14ac:dyDescent="0.25">
      <c r="A510" s="11"/>
      <c r="B510" s="12"/>
      <c r="C510" s="9" t="s">
        <v>914</v>
      </c>
      <c r="D510" s="9" t="s">
        <v>915</v>
      </c>
      <c r="E510" s="9" t="s">
        <v>915</v>
      </c>
      <c r="F510" s="9" t="s">
        <v>349</v>
      </c>
      <c r="G510" s="10" t="s">
        <v>12</v>
      </c>
      <c r="H510" s="5"/>
      <c r="I510" s="5"/>
      <c r="J510" s="6"/>
      <c r="K510" s="7"/>
      <c r="L510" s="8"/>
    </row>
    <row r="511" spans="1:14" x14ac:dyDescent="0.25">
      <c r="A511" s="11"/>
      <c r="B511" s="12"/>
      <c r="C511" s="12"/>
      <c r="D511" s="12"/>
      <c r="E511" s="12"/>
      <c r="F511" s="12"/>
      <c r="G511" s="9" t="s">
        <v>916</v>
      </c>
      <c r="H511" s="9" t="s">
        <v>74</v>
      </c>
      <c r="I511" s="9" t="s">
        <v>626</v>
      </c>
      <c r="J511" s="3" t="s">
        <v>1510</v>
      </c>
      <c r="K511" s="13" t="s">
        <v>917</v>
      </c>
      <c r="L511" s="14" t="s">
        <v>918</v>
      </c>
      <c r="M511" s="18">
        <f t="shared" si="20"/>
        <v>2.5162037037037011E-2</v>
      </c>
      <c r="N511">
        <f t="shared" si="21"/>
        <v>5</v>
      </c>
    </row>
    <row r="512" spans="1:14" x14ac:dyDescent="0.25">
      <c r="A512" s="11"/>
      <c r="B512" s="12"/>
      <c r="C512" s="12"/>
      <c r="D512" s="12"/>
      <c r="E512" s="12"/>
      <c r="F512" s="12"/>
      <c r="G512" s="9" t="s">
        <v>1249</v>
      </c>
      <c r="H512" s="9" t="s">
        <v>74</v>
      </c>
      <c r="I512" s="9" t="s">
        <v>926</v>
      </c>
      <c r="J512" s="3" t="s">
        <v>1510</v>
      </c>
      <c r="K512" s="13" t="s">
        <v>1250</v>
      </c>
      <c r="L512" s="14" t="s">
        <v>1251</v>
      </c>
      <c r="M512" s="18">
        <f t="shared" si="20"/>
        <v>3.2708333333333284E-2</v>
      </c>
      <c r="N512">
        <f t="shared" si="21"/>
        <v>11</v>
      </c>
    </row>
    <row r="513" spans="1:14" x14ac:dyDescent="0.25">
      <c r="A513" s="11"/>
      <c r="B513" s="12"/>
      <c r="C513" s="9" t="s">
        <v>358</v>
      </c>
      <c r="D513" s="9" t="s">
        <v>359</v>
      </c>
      <c r="E513" s="9" t="s">
        <v>359</v>
      </c>
      <c r="F513" s="9" t="s">
        <v>349</v>
      </c>
      <c r="G513" s="10" t="s">
        <v>12</v>
      </c>
      <c r="H513" s="5"/>
      <c r="I513" s="5"/>
      <c r="J513" s="6"/>
      <c r="K513" s="7"/>
      <c r="L513" s="8"/>
    </row>
    <row r="514" spans="1:14" x14ac:dyDescent="0.25">
      <c r="A514" s="11"/>
      <c r="B514" s="12"/>
      <c r="C514" s="12"/>
      <c r="D514" s="12"/>
      <c r="E514" s="12"/>
      <c r="F514" s="12"/>
      <c r="G514" s="9" t="s">
        <v>360</v>
      </c>
      <c r="H514" s="9" t="s">
        <v>74</v>
      </c>
      <c r="I514" s="9" t="s">
        <v>18</v>
      </c>
      <c r="J514" s="3" t="s">
        <v>1510</v>
      </c>
      <c r="K514" s="13" t="s">
        <v>361</v>
      </c>
      <c r="L514" s="14" t="s">
        <v>362</v>
      </c>
      <c r="M514" s="18">
        <f t="shared" si="20"/>
        <v>1.6099537037037037E-2</v>
      </c>
      <c r="N514">
        <f t="shared" si="21"/>
        <v>5</v>
      </c>
    </row>
    <row r="515" spans="1:14" x14ac:dyDescent="0.25">
      <c r="A515" s="11"/>
      <c r="B515" s="12"/>
      <c r="C515" s="12"/>
      <c r="D515" s="12"/>
      <c r="E515" s="12"/>
      <c r="F515" s="12"/>
      <c r="G515" s="9" t="s">
        <v>919</v>
      </c>
      <c r="H515" s="9" t="s">
        <v>74</v>
      </c>
      <c r="I515" s="9" t="s">
        <v>626</v>
      </c>
      <c r="J515" s="3" t="s">
        <v>1510</v>
      </c>
      <c r="K515" s="13" t="s">
        <v>920</v>
      </c>
      <c r="L515" s="14" t="s">
        <v>921</v>
      </c>
      <c r="M515" s="18">
        <f t="shared" ref="M515:M578" si="22">L515-K515</f>
        <v>1.5497685185185156E-2</v>
      </c>
      <c r="N515">
        <f t="shared" ref="N515:N578" si="23">HOUR(K515)</f>
        <v>5</v>
      </c>
    </row>
    <row r="516" spans="1:14" x14ac:dyDescent="0.25">
      <c r="A516" s="11"/>
      <c r="B516" s="12"/>
      <c r="C516" s="12"/>
      <c r="D516" s="12"/>
      <c r="E516" s="12"/>
      <c r="F516" s="12"/>
      <c r="G516" s="9" t="s">
        <v>1252</v>
      </c>
      <c r="H516" s="9" t="s">
        <v>74</v>
      </c>
      <c r="I516" s="9" t="s">
        <v>926</v>
      </c>
      <c r="J516" s="3" t="s">
        <v>1510</v>
      </c>
      <c r="K516" s="13" t="s">
        <v>1253</v>
      </c>
      <c r="L516" s="14" t="s">
        <v>1254</v>
      </c>
      <c r="M516" s="18">
        <f t="shared" si="22"/>
        <v>2.8402777777777805E-2</v>
      </c>
      <c r="N516">
        <f t="shared" si="23"/>
        <v>5</v>
      </c>
    </row>
    <row r="517" spans="1:14" x14ac:dyDescent="0.25">
      <c r="A517" s="3" t="s">
        <v>363</v>
      </c>
      <c r="B517" s="9" t="s">
        <v>364</v>
      </c>
      <c r="C517" s="9" t="s">
        <v>365</v>
      </c>
      <c r="D517" s="9" t="s">
        <v>366</v>
      </c>
      <c r="E517" s="9" t="s">
        <v>367</v>
      </c>
      <c r="F517" s="9" t="s">
        <v>15</v>
      </c>
      <c r="G517" s="10" t="s">
        <v>12</v>
      </c>
      <c r="H517" s="5"/>
      <c r="I517" s="5"/>
      <c r="J517" s="6"/>
      <c r="K517" s="7"/>
      <c r="L517" s="8"/>
    </row>
    <row r="518" spans="1:14" x14ac:dyDescent="0.25">
      <c r="A518" s="11"/>
      <c r="B518" s="12"/>
      <c r="C518" s="12"/>
      <c r="D518" s="12"/>
      <c r="E518" s="12"/>
      <c r="F518" s="12"/>
      <c r="G518" s="9" t="s">
        <v>622</v>
      </c>
      <c r="H518" s="9" t="s">
        <v>74</v>
      </c>
      <c r="I518" s="9" t="s">
        <v>375</v>
      </c>
      <c r="J518" s="3" t="s">
        <v>1510</v>
      </c>
      <c r="K518" s="13" t="s">
        <v>623</v>
      </c>
      <c r="L518" s="14" t="s">
        <v>624</v>
      </c>
      <c r="M518" s="18">
        <f t="shared" si="22"/>
        <v>1.8784722222222272E-2</v>
      </c>
      <c r="N518">
        <f t="shared" si="23"/>
        <v>14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368</v>
      </c>
      <c r="H519" s="9" t="s">
        <v>74</v>
      </c>
      <c r="I519" s="9" t="s">
        <v>18</v>
      </c>
      <c r="J519" s="3" t="s">
        <v>1510</v>
      </c>
      <c r="K519" s="13" t="s">
        <v>369</v>
      </c>
      <c r="L519" s="14" t="s">
        <v>370</v>
      </c>
      <c r="M519" s="18">
        <f t="shared" si="22"/>
        <v>1.6932870370370279E-2</v>
      </c>
      <c r="N519">
        <f t="shared" si="23"/>
        <v>13</v>
      </c>
    </row>
    <row r="520" spans="1:14" x14ac:dyDescent="0.25">
      <c r="A520" s="11"/>
      <c r="B520" s="12"/>
      <c r="C520" s="12"/>
      <c r="D520" s="12"/>
      <c r="E520" s="12"/>
      <c r="F520" s="12"/>
      <c r="G520" s="9" t="s">
        <v>371</v>
      </c>
      <c r="H520" s="9" t="s">
        <v>74</v>
      </c>
      <c r="I520" s="9" t="s">
        <v>18</v>
      </c>
      <c r="J520" s="3" t="s">
        <v>1510</v>
      </c>
      <c r="K520" s="13" t="s">
        <v>372</v>
      </c>
      <c r="L520" s="14" t="s">
        <v>373</v>
      </c>
      <c r="M520" s="18">
        <f t="shared" si="22"/>
        <v>1.4143518518518583E-2</v>
      </c>
      <c r="N520">
        <f t="shared" si="23"/>
        <v>16</v>
      </c>
    </row>
    <row r="521" spans="1:14" x14ac:dyDescent="0.25">
      <c r="A521" s="11"/>
      <c r="B521" s="11"/>
      <c r="C521" s="11"/>
      <c r="D521" s="11"/>
      <c r="E521" s="11"/>
      <c r="F521" s="11"/>
      <c r="G521" s="3" t="s">
        <v>922</v>
      </c>
      <c r="H521" s="3" t="s">
        <v>74</v>
      </c>
      <c r="I521" s="3" t="s">
        <v>626</v>
      </c>
      <c r="J521" s="3" t="s">
        <v>1510</v>
      </c>
      <c r="K521" s="15" t="s">
        <v>923</v>
      </c>
      <c r="L521" s="16" t="s">
        <v>924</v>
      </c>
      <c r="M521" s="18">
        <f t="shared" si="22"/>
        <v>1.4930555555555447E-2</v>
      </c>
      <c r="N521">
        <f t="shared" si="23"/>
        <v>16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opLeftCell="I1" workbookViewId="0">
      <selection activeCell="Q35" sqref="Q3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1514</v>
      </c>
      <c r="M1" t="s">
        <v>1511</v>
      </c>
      <c r="O1" t="s">
        <v>1512</v>
      </c>
      <c r="P1" t="s">
        <v>1513</v>
      </c>
      <c r="Q1" t="s">
        <v>1515</v>
      </c>
      <c r="R1" s="27" t="s">
        <v>1516</v>
      </c>
      <c r="S1" t="s">
        <v>1517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 s="24">
        <v>0</v>
      </c>
      <c r="P2" s="24">
        <f>COUNTIF(M:M,"0")</f>
        <v>0</v>
      </c>
      <c r="Q2" s="24">
        <f>AVERAGE($P$2:$P$25)</f>
        <v>3.1666666666666665</v>
      </c>
      <c r="R2" s="25">
        <v>0</v>
      </c>
      <c r="S2" s="26">
        <f>AVERAGEIF($R$2:$R$25, "&lt;&gt; 0")</f>
        <v>1.9904612635949438E-2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 s="24">
        <v>1</v>
      </c>
      <c r="P3" s="24">
        <f>COUNTIF(M:M,"1")</f>
        <v>0</v>
      </c>
      <c r="Q3" s="24">
        <f t="shared" ref="Q3:Q25" si="0">AVERAGE($P$2:$P$25)</f>
        <v>3.1666666666666665</v>
      </c>
      <c r="R3" s="25">
        <v>0</v>
      </c>
      <c r="S3" s="26">
        <f t="shared" ref="S3:S25" si="1">AVERAGEIF($R$2:$R$25, "&lt;&gt; 0")</f>
        <v>1.9904612635949438E-2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 s="24">
        <v>2</v>
      </c>
      <c r="P4" s="24">
        <f>COUNTIF(M:M,"2")</f>
        <v>0</v>
      </c>
      <c r="Q4" s="24">
        <f t="shared" si="0"/>
        <v>3.1666666666666665</v>
      </c>
      <c r="R4" s="25">
        <v>0</v>
      </c>
      <c r="S4" s="26">
        <f t="shared" si="1"/>
        <v>1.9904612635949438E-2</v>
      </c>
    </row>
    <row r="5" spans="1:19" x14ac:dyDescent="0.25">
      <c r="A5" s="11"/>
      <c r="B5" s="12"/>
      <c r="C5" s="12"/>
      <c r="D5" s="12"/>
      <c r="E5" s="12"/>
      <c r="F5" s="12"/>
      <c r="G5" s="9" t="s">
        <v>374</v>
      </c>
      <c r="H5" s="9" t="s">
        <v>17</v>
      </c>
      <c r="I5" s="3" t="s">
        <v>375</v>
      </c>
      <c r="J5" s="13" t="s">
        <v>376</v>
      </c>
      <c r="K5" s="14" t="s">
        <v>377</v>
      </c>
      <c r="L5" s="18">
        <f t="shared" ref="L3:L66" si="2">K5-J5</f>
        <v>2.3506944444444455E-2</v>
      </c>
      <c r="M5">
        <f t="shared" ref="M3:M66" si="3">HOUR(J5)</f>
        <v>8</v>
      </c>
      <c r="O5">
        <v>3</v>
      </c>
      <c r="P5">
        <f>COUNTIF(M:M,"3")</f>
        <v>3</v>
      </c>
      <c r="Q5">
        <f t="shared" si="0"/>
        <v>3.1666666666666665</v>
      </c>
      <c r="R5" s="19">
        <f t="shared" ref="R3:R25" si="4">AVERAGEIF(M:M,O5,L:L)</f>
        <v>1.4560185185185167E-2</v>
      </c>
      <c r="S5" s="18">
        <f t="shared" si="1"/>
        <v>1.9904612635949438E-2</v>
      </c>
    </row>
    <row r="6" spans="1:19" x14ac:dyDescent="0.25">
      <c r="A6" s="11"/>
      <c r="B6" s="12"/>
      <c r="C6" s="12"/>
      <c r="D6" s="12"/>
      <c r="E6" s="12"/>
      <c r="F6" s="12"/>
      <c r="G6" s="9" t="s">
        <v>378</v>
      </c>
      <c r="H6" s="9" t="s">
        <v>17</v>
      </c>
      <c r="I6" s="3" t="s">
        <v>375</v>
      </c>
      <c r="J6" s="13" t="s">
        <v>379</v>
      </c>
      <c r="K6" s="14" t="s">
        <v>380</v>
      </c>
      <c r="L6" s="18">
        <f t="shared" si="2"/>
        <v>1.6053240740740771E-2</v>
      </c>
      <c r="M6">
        <f t="shared" si="3"/>
        <v>12</v>
      </c>
      <c r="O6">
        <v>4</v>
      </c>
      <c r="P6">
        <f>COUNTIF(M:M,"4")</f>
        <v>3</v>
      </c>
      <c r="Q6">
        <f t="shared" si="0"/>
        <v>3.1666666666666665</v>
      </c>
      <c r="R6" s="19">
        <f t="shared" si="4"/>
        <v>1.4537037037037043E-2</v>
      </c>
      <c r="S6" s="18">
        <f t="shared" si="1"/>
        <v>1.9904612635949438E-2</v>
      </c>
    </row>
    <row r="7" spans="1:19" x14ac:dyDescent="0.25">
      <c r="A7" s="11"/>
      <c r="B7" s="12"/>
      <c r="C7" s="12"/>
      <c r="D7" s="12"/>
      <c r="E7" s="12"/>
      <c r="F7" s="12"/>
      <c r="G7" s="9" t="s">
        <v>381</v>
      </c>
      <c r="H7" s="9" t="s">
        <v>17</v>
      </c>
      <c r="I7" s="3" t="s">
        <v>375</v>
      </c>
      <c r="J7" s="13" t="s">
        <v>382</v>
      </c>
      <c r="K7" s="14" t="s">
        <v>383</v>
      </c>
      <c r="L7" s="18">
        <f t="shared" si="2"/>
        <v>3.067129629629628E-2</v>
      </c>
      <c r="M7">
        <f t="shared" si="3"/>
        <v>15</v>
      </c>
      <c r="O7">
        <v>5</v>
      </c>
      <c r="P7">
        <f>COUNTIF(M:M,"5")</f>
        <v>1</v>
      </c>
      <c r="Q7">
        <f t="shared" si="0"/>
        <v>3.1666666666666665</v>
      </c>
      <c r="R7" s="19">
        <f t="shared" si="4"/>
        <v>2.0439814814814827E-2</v>
      </c>
      <c r="S7" s="18">
        <f t="shared" si="1"/>
        <v>1.9904612635949438E-2</v>
      </c>
    </row>
    <row r="8" spans="1:19" x14ac:dyDescent="0.25">
      <c r="A8" s="11"/>
      <c r="B8" s="12"/>
      <c r="C8" s="9" t="s">
        <v>384</v>
      </c>
      <c r="D8" s="9" t="s">
        <v>385</v>
      </c>
      <c r="E8" s="9" t="s">
        <v>385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3</v>
      </c>
      <c r="Q8">
        <f t="shared" si="0"/>
        <v>3.1666666666666665</v>
      </c>
      <c r="R8" s="19">
        <f t="shared" si="4"/>
        <v>1.8969907407407411E-2</v>
      </c>
      <c r="S8" s="18">
        <f t="shared" si="1"/>
        <v>1.9904612635949438E-2</v>
      </c>
    </row>
    <row r="9" spans="1:19" x14ac:dyDescent="0.25">
      <c r="A9" s="11"/>
      <c r="B9" s="12"/>
      <c r="C9" s="12"/>
      <c r="D9" s="12"/>
      <c r="E9" s="12"/>
      <c r="F9" s="12"/>
      <c r="G9" s="9" t="s">
        <v>386</v>
      </c>
      <c r="H9" s="9" t="s">
        <v>387</v>
      </c>
      <c r="I9" s="3" t="s">
        <v>375</v>
      </c>
      <c r="J9" s="13" t="s">
        <v>388</v>
      </c>
      <c r="K9" s="14" t="s">
        <v>389</v>
      </c>
      <c r="L9" s="18">
        <f t="shared" si="2"/>
        <v>2.0833333333333315E-2</v>
      </c>
      <c r="M9">
        <f t="shared" si="3"/>
        <v>9</v>
      </c>
      <c r="O9">
        <v>7</v>
      </c>
      <c r="P9">
        <f>COUNTIF(M:M,"7")</f>
        <v>5</v>
      </c>
      <c r="Q9">
        <f t="shared" si="0"/>
        <v>3.1666666666666665</v>
      </c>
      <c r="R9" s="19">
        <f t="shared" si="4"/>
        <v>2.1898148148148156E-2</v>
      </c>
      <c r="S9" s="18">
        <f t="shared" si="1"/>
        <v>1.9904612635949438E-2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390</v>
      </c>
      <c r="H10" s="9" t="s">
        <v>387</v>
      </c>
      <c r="I10" s="3" t="s">
        <v>375</v>
      </c>
      <c r="J10" s="13" t="s">
        <v>391</v>
      </c>
      <c r="K10" s="14" t="s">
        <v>392</v>
      </c>
      <c r="L10" s="18">
        <f t="shared" si="2"/>
        <v>2.3217592592592595E-2</v>
      </c>
      <c r="M10">
        <f t="shared" si="3"/>
        <v>13</v>
      </c>
      <c r="O10">
        <v>8</v>
      </c>
      <c r="P10">
        <f>COUNTIF(M:M,"8")</f>
        <v>6</v>
      </c>
      <c r="Q10">
        <f t="shared" si="0"/>
        <v>3.1666666666666665</v>
      </c>
      <c r="R10" s="19">
        <f t="shared" si="4"/>
        <v>2.6371527777777765E-2</v>
      </c>
      <c r="S10" s="18">
        <f t="shared" si="1"/>
        <v>1.9904612635949438E-2</v>
      </c>
    </row>
    <row r="11" spans="1:19" x14ac:dyDescent="0.25">
      <c r="A11" s="11"/>
      <c r="B11" s="12"/>
      <c r="C11" s="9" t="s">
        <v>326</v>
      </c>
      <c r="D11" s="9" t="s">
        <v>327</v>
      </c>
      <c r="E11" s="9" t="s">
        <v>327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5</v>
      </c>
      <c r="Q11">
        <f t="shared" si="0"/>
        <v>3.1666666666666665</v>
      </c>
      <c r="R11" s="19">
        <f t="shared" si="4"/>
        <v>2.2615740740740763E-2</v>
      </c>
      <c r="S11" s="18">
        <f t="shared" si="1"/>
        <v>1.9904612635949438E-2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393</v>
      </c>
      <c r="H12" s="9" t="s">
        <v>17</v>
      </c>
      <c r="I12" s="3" t="s">
        <v>375</v>
      </c>
      <c r="J12" s="13" t="s">
        <v>394</v>
      </c>
      <c r="K12" s="14" t="s">
        <v>395</v>
      </c>
      <c r="L12" s="18">
        <f t="shared" si="2"/>
        <v>2.1493055555555529E-2</v>
      </c>
      <c r="M12">
        <f t="shared" si="3"/>
        <v>10</v>
      </c>
      <c r="O12">
        <v>10</v>
      </c>
      <c r="P12">
        <f>COUNTIF(M:M,"10")</f>
        <v>7</v>
      </c>
      <c r="Q12">
        <f t="shared" si="0"/>
        <v>3.1666666666666665</v>
      </c>
      <c r="R12" s="19">
        <f t="shared" si="4"/>
        <v>2.1413690476190461E-2</v>
      </c>
      <c r="S12" s="18">
        <f t="shared" si="1"/>
        <v>1.9904612635949438E-2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396</v>
      </c>
      <c r="H13" s="9" t="s">
        <v>17</v>
      </c>
      <c r="I13" s="3" t="s">
        <v>375</v>
      </c>
      <c r="J13" s="13" t="s">
        <v>397</v>
      </c>
      <c r="K13" s="14" t="s">
        <v>398</v>
      </c>
      <c r="L13" s="18">
        <f t="shared" si="2"/>
        <v>2.2071759259259305E-2</v>
      </c>
      <c r="M13">
        <f t="shared" si="3"/>
        <v>14</v>
      </c>
      <c r="O13">
        <v>11</v>
      </c>
      <c r="P13">
        <f>COUNTIF(M:M,"11")</f>
        <v>3</v>
      </c>
      <c r="Q13">
        <f t="shared" si="0"/>
        <v>3.1666666666666665</v>
      </c>
      <c r="R13" s="19">
        <f t="shared" si="4"/>
        <v>2.1739969135802506E-2</v>
      </c>
      <c r="S13" s="18">
        <f t="shared" si="1"/>
        <v>1.9904612635949438E-2</v>
      </c>
    </row>
    <row r="14" spans="1:19" x14ac:dyDescent="0.25">
      <c r="A14" s="11"/>
      <c r="B14" s="12"/>
      <c r="C14" s="9" t="s">
        <v>337</v>
      </c>
      <c r="D14" s="9" t="s">
        <v>338</v>
      </c>
      <c r="E14" s="9" t="s">
        <v>338</v>
      </c>
      <c r="F14" s="9" t="s">
        <v>15</v>
      </c>
      <c r="G14" s="9" t="s">
        <v>399</v>
      </c>
      <c r="H14" s="9" t="s">
        <v>17</v>
      </c>
      <c r="I14" s="3" t="s">
        <v>375</v>
      </c>
      <c r="J14" s="13" t="s">
        <v>400</v>
      </c>
      <c r="K14" s="14" t="s">
        <v>401</v>
      </c>
      <c r="L14" s="18">
        <f t="shared" si="2"/>
        <v>2.6956018518518587E-2</v>
      </c>
      <c r="M14">
        <f t="shared" si="3"/>
        <v>9</v>
      </c>
      <c r="O14">
        <v>12</v>
      </c>
      <c r="P14">
        <f>COUNTIF(M:M,"12")</f>
        <v>9</v>
      </c>
      <c r="Q14">
        <f t="shared" si="0"/>
        <v>3.1666666666666665</v>
      </c>
      <c r="R14" s="19">
        <f t="shared" si="4"/>
        <v>2.0672582304526732E-2</v>
      </c>
      <c r="S14" s="18">
        <f t="shared" si="1"/>
        <v>1.9904612635949438E-2</v>
      </c>
    </row>
    <row r="15" spans="1:19" x14ac:dyDescent="0.25">
      <c r="A15" s="11"/>
      <c r="B15" s="12"/>
      <c r="C15" s="9" t="s">
        <v>27</v>
      </c>
      <c r="D15" s="9" t="s">
        <v>28</v>
      </c>
      <c r="E15" s="9" t="s">
        <v>28</v>
      </c>
      <c r="F15" s="9" t="s">
        <v>15</v>
      </c>
      <c r="G15" s="9" t="s">
        <v>402</v>
      </c>
      <c r="H15" s="9" t="s">
        <v>17</v>
      </c>
      <c r="I15" s="3" t="s">
        <v>375</v>
      </c>
      <c r="J15" s="13" t="s">
        <v>403</v>
      </c>
      <c r="K15" s="14" t="s">
        <v>404</v>
      </c>
      <c r="L15" s="18">
        <f t="shared" si="2"/>
        <v>1.3981481481481484E-2</v>
      </c>
      <c r="M15">
        <f t="shared" si="3"/>
        <v>3</v>
      </c>
      <c r="O15">
        <v>13</v>
      </c>
      <c r="P15">
        <f>COUNTIF(M:M,"13")</f>
        <v>6</v>
      </c>
      <c r="Q15">
        <f t="shared" si="0"/>
        <v>3.1666666666666665</v>
      </c>
      <c r="R15" s="19">
        <f t="shared" si="4"/>
        <v>2.1905864197530878E-2</v>
      </c>
      <c r="S15" s="18">
        <f t="shared" si="1"/>
        <v>1.9904612635949438E-2</v>
      </c>
    </row>
    <row r="16" spans="1:19" x14ac:dyDescent="0.25">
      <c r="A16" s="11"/>
      <c r="B16" s="12"/>
      <c r="C16" s="9" t="s">
        <v>37</v>
      </c>
      <c r="D16" s="9" t="s">
        <v>38</v>
      </c>
      <c r="E16" s="9" t="s">
        <v>39</v>
      </c>
      <c r="F16" s="9" t="s">
        <v>15</v>
      </c>
      <c r="G16" s="9" t="s">
        <v>405</v>
      </c>
      <c r="H16" s="9" t="s">
        <v>17</v>
      </c>
      <c r="I16" s="3" t="s">
        <v>375</v>
      </c>
      <c r="J16" s="13" t="s">
        <v>406</v>
      </c>
      <c r="K16" s="14" t="s">
        <v>407</v>
      </c>
      <c r="L16" s="18">
        <f t="shared" si="2"/>
        <v>2.0023148148148207E-2</v>
      </c>
      <c r="M16">
        <f t="shared" si="3"/>
        <v>12</v>
      </c>
      <c r="O16">
        <v>14</v>
      </c>
      <c r="P16">
        <f>COUNTIF(M:M,"14")</f>
        <v>8</v>
      </c>
      <c r="Q16">
        <f t="shared" si="0"/>
        <v>3.1666666666666665</v>
      </c>
      <c r="R16" s="19">
        <f t="shared" si="4"/>
        <v>2.5245949074074098E-2</v>
      </c>
      <c r="S16" s="18">
        <f t="shared" si="1"/>
        <v>1.9904612635949438E-2</v>
      </c>
    </row>
    <row r="17" spans="1:19" x14ac:dyDescent="0.25">
      <c r="A17" s="11"/>
      <c r="B17" s="12"/>
      <c r="C17" s="9" t="s">
        <v>408</v>
      </c>
      <c r="D17" s="9" t="s">
        <v>409</v>
      </c>
      <c r="E17" s="9" t="s">
        <v>409</v>
      </c>
      <c r="F17" s="9" t="s">
        <v>15</v>
      </c>
      <c r="G17" s="9" t="s">
        <v>410</v>
      </c>
      <c r="H17" s="9" t="s">
        <v>17</v>
      </c>
      <c r="I17" s="3" t="s">
        <v>375</v>
      </c>
      <c r="J17" s="13" t="s">
        <v>411</v>
      </c>
      <c r="K17" s="14" t="s">
        <v>412</v>
      </c>
      <c r="L17" s="18">
        <f t="shared" si="2"/>
        <v>1.9583333333333286E-2</v>
      </c>
      <c r="M17">
        <f t="shared" si="3"/>
        <v>12</v>
      </c>
      <c r="O17">
        <v>15</v>
      </c>
      <c r="P17">
        <f>COUNTIF(M:M,"15")</f>
        <v>4</v>
      </c>
      <c r="Q17">
        <f t="shared" si="0"/>
        <v>3.1666666666666665</v>
      </c>
      <c r="R17" s="19">
        <f t="shared" si="4"/>
        <v>2.1325231481481521E-2</v>
      </c>
      <c r="S17" s="18">
        <f t="shared" si="1"/>
        <v>1.9904612635949438E-2</v>
      </c>
    </row>
    <row r="18" spans="1:19" x14ac:dyDescent="0.25">
      <c r="A18" s="11"/>
      <c r="B18" s="12"/>
      <c r="C18" s="9" t="s">
        <v>413</v>
      </c>
      <c r="D18" s="9" t="s">
        <v>414</v>
      </c>
      <c r="E18" s="9" t="s">
        <v>414</v>
      </c>
      <c r="F18" s="9" t="s">
        <v>15</v>
      </c>
      <c r="G18" s="9" t="s">
        <v>415</v>
      </c>
      <c r="H18" s="9" t="s">
        <v>387</v>
      </c>
      <c r="I18" s="3" t="s">
        <v>375</v>
      </c>
      <c r="J18" s="13" t="s">
        <v>416</v>
      </c>
      <c r="K18" s="14" t="s">
        <v>417</v>
      </c>
      <c r="L18" s="18">
        <f t="shared" si="2"/>
        <v>2.5439814814814887E-2</v>
      </c>
      <c r="M18">
        <f t="shared" si="3"/>
        <v>11</v>
      </c>
      <c r="O18">
        <v>16</v>
      </c>
      <c r="P18">
        <f>COUNTIF(M:M,"16")</f>
        <v>3</v>
      </c>
      <c r="Q18">
        <f t="shared" si="0"/>
        <v>3.1666666666666665</v>
      </c>
      <c r="R18" s="19">
        <f t="shared" si="4"/>
        <v>1.8506944444444451E-2</v>
      </c>
      <c r="S18" s="18">
        <f t="shared" si="1"/>
        <v>1.9904612635949438E-2</v>
      </c>
    </row>
    <row r="19" spans="1:19" x14ac:dyDescent="0.25">
      <c r="A19" s="11"/>
      <c r="B19" s="12"/>
      <c r="C19" s="9" t="s">
        <v>48</v>
      </c>
      <c r="D19" s="9" t="s">
        <v>49</v>
      </c>
      <c r="E19" s="9" t="s">
        <v>49</v>
      </c>
      <c r="F19" s="9" t="s">
        <v>15</v>
      </c>
      <c r="G19" s="9" t="s">
        <v>418</v>
      </c>
      <c r="H19" s="9" t="s">
        <v>17</v>
      </c>
      <c r="I19" s="3" t="s">
        <v>375</v>
      </c>
      <c r="J19" s="13" t="s">
        <v>419</v>
      </c>
      <c r="K19" s="14" t="s">
        <v>420</v>
      </c>
      <c r="L19" s="18">
        <f t="shared" si="2"/>
        <v>2.1828703703703711E-2</v>
      </c>
      <c r="M19">
        <f t="shared" si="3"/>
        <v>12</v>
      </c>
      <c r="O19">
        <v>17</v>
      </c>
      <c r="P19">
        <f>COUNTIF(M:M,"17")</f>
        <v>3</v>
      </c>
      <c r="Q19">
        <f t="shared" si="0"/>
        <v>3.1666666666666665</v>
      </c>
      <c r="R19" s="19">
        <f t="shared" si="4"/>
        <v>2.2449845679012315E-2</v>
      </c>
      <c r="S19" s="18">
        <f t="shared" si="1"/>
        <v>1.9904612635949438E-2</v>
      </c>
    </row>
    <row r="20" spans="1:19" x14ac:dyDescent="0.25">
      <c r="A20" s="11"/>
      <c r="B20" s="12"/>
      <c r="C20" s="9" t="s">
        <v>59</v>
      </c>
      <c r="D20" s="9" t="s">
        <v>60</v>
      </c>
      <c r="E20" s="9" t="s">
        <v>60</v>
      </c>
      <c r="F20" s="9" t="s">
        <v>15</v>
      </c>
      <c r="G20" s="9" t="s">
        <v>421</v>
      </c>
      <c r="H20" s="9" t="s">
        <v>17</v>
      </c>
      <c r="I20" s="3" t="s">
        <v>375</v>
      </c>
      <c r="J20" s="13" t="s">
        <v>422</v>
      </c>
      <c r="K20" s="14" t="s">
        <v>423</v>
      </c>
      <c r="L20" s="18">
        <f t="shared" si="2"/>
        <v>1.8287037037037046E-2</v>
      </c>
      <c r="M20">
        <f t="shared" si="3"/>
        <v>15</v>
      </c>
      <c r="O20">
        <v>18</v>
      </c>
      <c r="P20">
        <f>COUNTIF(M:M,"18")</f>
        <v>1</v>
      </c>
      <c r="Q20">
        <f t="shared" si="0"/>
        <v>3.1666666666666665</v>
      </c>
      <c r="R20" s="19">
        <f t="shared" si="4"/>
        <v>1.6087962962962998E-2</v>
      </c>
      <c r="S20" s="18">
        <f t="shared" si="1"/>
        <v>1.9904612635949438E-2</v>
      </c>
    </row>
    <row r="21" spans="1:19" x14ac:dyDescent="0.25">
      <c r="A21" s="11"/>
      <c r="B21" s="12"/>
      <c r="C21" s="9" t="s">
        <v>424</v>
      </c>
      <c r="D21" s="9" t="s">
        <v>425</v>
      </c>
      <c r="E21" s="9" t="s">
        <v>425</v>
      </c>
      <c r="F21" s="9" t="s">
        <v>15</v>
      </c>
      <c r="G21" s="9" t="s">
        <v>426</v>
      </c>
      <c r="H21" s="9" t="s">
        <v>17</v>
      </c>
      <c r="I21" s="3" t="s">
        <v>375</v>
      </c>
      <c r="J21" s="13" t="s">
        <v>427</v>
      </c>
      <c r="K21" s="14" t="s">
        <v>428</v>
      </c>
      <c r="L21" s="18">
        <f t="shared" si="2"/>
        <v>2.7372685185185153E-2</v>
      </c>
      <c r="M21">
        <f t="shared" si="3"/>
        <v>8</v>
      </c>
      <c r="O21">
        <v>19</v>
      </c>
      <c r="P21">
        <f>COUNTIF(M:M,"19")</f>
        <v>1</v>
      </c>
      <c r="Q21">
        <f t="shared" si="0"/>
        <v>3.1666666666666665</v>
      </c>
      <c r="R21" s="19">
        <f t="shared" si="4"/>
        <v>1.8564814814814756E-2</v>
      </c>
      <c r="S21" s="18">
        <f t="shared" si="1"/>
        <v>1.9904612635949438E-2</v>
      </c>
    </row>
    <row r="22" spans="1:19" x14ac:dyDescent="0.25">
      <c r="A22" s="3" t="s">
        <v>69</v>
      </c>
      <c r="B22" s="9" t="s">
        <v>70</v>
      </c>
      <c r="C22" s="10" t="s">
        <v>12</v>
      </c>
      <c r="D22" s="5"/>
      <c r="E22" s="5"/>
      <c r="F22" s="5"/>
      <c r="G22" s="5"/>
      <c r="H22" s="5"/>
      <c r="I22" s="6"/>
      <c r="J22" s="7"/>
      <c r="K22" s="8"/>
      <c r="O22">
        <v>20</v>
      </c>
      <c r="P22">
        <f>COUNTIF(M:M,"20")</f>
        <v>3</v>
      </c>
      <c r="Q22">
        <f t="shared" si="0"/>
        <v>3.1666666666666665</v>
      </c>
      <c r="R22" s="19">
        <f t="shared" si="4"/>
        <v>1.9525462962962942E-2</v>
      </c>
      <c r="S22" s="18">
        <f t="shared" si="1"/>
        <v>1.9904612635949438E-2</v>
      </c>
    </row>
    <row r="23" spans="1:19" x14ac:dyDescent="0.25">
      <c r="A23" s="11"/>
      <c r="B23" s="12"/>
      <c r="C23" s="9" t="s">
        <v>212</v>
      </c>
      <c r="D23" s="9" t="s">
        <v>213</v>
      </c>
      <c r="E23" s="9" t="s">
        <v>429</v>
      </c>
      <c r="F23" s="9" t="s">
        <v>15</v>
      </c>
      <c r="G23" s="9" t="s">
        <v>430</v>
      </c>
      <c r="H23" s="9" t="s">
        <v>118</v>
      </c>
      <c r="I23" s="3" t="s">
        <v>375</v>
      </c>
      <c r="J23" s="13" t="s">
        <v>431</v>
      </c>
      <c r="K23" s="14" t="s">
        <v>432</v>
      </c>
      <c r="L23" s="18">
        <f t="shared" si="2"/>
        <v>1.4664351851851859E-2</v>
      </c>
      <c r="M23">
        <f t="shared" si="3"/>
        <v>4</v>
      </c>
      <c r="O23">
        <v>21</v>
      </c>
      <c r="P23">
        <f>COUNTIF(M:M,"21")</f>
        <v>1</v>
      </c>
      <c r="Q23">
        <f t="shared" si="0"/>
        <v>3.1666666666666665</v>
      </c>
      <c r="R23" s="19">
        <f t="shared" si="4"/>
        <v>1.344907407407403E-2</v>
      </c>
      <c r="S23" s="18">
        <f t="shared" si="1"/>
        <v>1.9904612635949438E-2</v>
      </c>
    </row>
    <row r="24" spans="1:19" x14ac:dyDescent="0.25">
      <c r="A24" s="11"/>
      <c r="B24" s="12"/>
      <c r="C24" s="9" t="s">
        <v>433</v>
      </c>
      <c r="D24" s="9" t="s">
        <v>434</v>
      </c>
      <c r="E24" s="9" t="s">
        <v>435</v>
      </c>
      <c r="F24" s="9" t="s">
        <v>15</v>
      </c>
      <c r="G24" s="10" t="s">
        <v>12</v>
      </c>
      <c r="H24" s="5"/>
      <c r="I24" s="6"/>
      <c r="J24" s="7"/>
      <c r="K24" s="8"/>
      <c r="O24" s="24">
        <v>22</v>
      </c>
      <c r="P24" s="24">
        <f>COUNTIF(M:M,"22")</f>
        <v>0</v>
      </c>
      <c r="Q24" s="24">
        <f t="shared" si="0"/>
        <v>3.1666666666666665</v>
      </c>
      <c r="R24" s="25">
        <v>0</v>
      </c>
      <c r="S24" s="26">
        <f t="shared" si="1"/>
        <v>1.9904612635949438E-2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436</v>
      </c>
      <c r="H25" s="9" t="s">
        <v>74</v>
      </c>
      <c r="I25" s="3" t="s">
        <v>375</v>
      </c>
      <c r="J25" s="13" t="s">
        <v>437</v>
      </c>
      <c r="K25" s="14" t="s">
        <v>438</v>
      </c>
      <c r="L25" s="18">
        <f t="shared" si="2"/>
        <v>2.0486111111111149E-2</v>
      </c>
      <c r="M25">
        <f t="shared" si="3"/>
        <v>7</v>
      </c>
      <c r="O25">
        <v>23</v>
      </c>
      <c r="P25">
        <f>COUNTIF(M:M,"23")</f>
        <v>1</v>
      </c>
      <c r="Q25">
        <f t="shared" si="0"/>
        <v>3.1666666666666665</v>
      </c>
      <c r="R25" s="19">
        <f t="shared" si="4"/>
        <v>1.7812499999999898E-2</v>
      </c>
      <c r="S25" s="18">
        <f t="shared" si="1"/>
        <v>1.9904612635949438E-2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439</v>
      </c>
      <c r="H26" s="9" t="s">
        <v>74</v>
      </c>
      <c r="I26" s="3" t="s">
        <v>375</v>
      </c>
      <c r="J26" s="13" t="s">
        <v>440</v>
      </c>
      <c r="K26" s="14" t="s">
        <v>441</v>
      </c>
      <c r="L26" s="18">
        <f t="shared" si="2"/>
        <v>2.7650462962962974E-2</v>
      </c>
      <c r="M26">
        <f t="shared" si="3"/>
        <v>7</v>
      </c>
    </row>
    <row r="27" spans="1:19" x14ac:dyDescent="0.25">
      <c r="A27" s="11"/>
      <c r="B27" s="12"/>
      <c r="C27" s="9" t="s">
        <v>71</v>
      </c>
      <c r="D27" s="9" t="s">
        <v>72</v>
      </c>
      <c r="E27" s="10" t="s">
        <v>12</v>
      </c>
      <c r="F27" s="5"/>
      <c r="G27" s="5"/>
      <c r="H27" s="5"/>
      <c r="I27" s="6"/>
      <c r="J27" s="7"/>
      <c r="K27" s="8"/>
    </row>
    <row r="28" spans="1:19" x14ac:dyDescent="0.25">
      <c r="A28" s="11"/>
      <c r="B28" s="12"/>
      <c r="C28" s="12"/>
      <c r="D28" s="12"/>
      <c r="E28" s="9" t="s">
        <v>72</v>
      </c>
      <c r="F28" s="9" t="s">
        <v>15</v>
      </c>
      <c r="G28" s="10" t="s">
        <v>12</v>
      </c>
      <c r="H28" s="5"/>
      <c r="I28" s="6"/>
      <c r="J28" s="7"/>
      <c r="K28" s="8"/>
      <c r="O28" s="23">
        <v>65</v>
      </c>
      <c r="P28" s="20" t="s">
        <v>537</v>
      </c>
      <c r="Q28" s="21" t="s">
        <v>1518</v>
      </c>
      <c r="R28" s="22">
        <f t="shared" ref="R28" si="5">Q28-P28</f>
        <v>1.7812499999999898E-2</v>
      </c>
      <c r="S28" s="23">
        <f t="shared" ref="S28" si="6">HOUR(P28)</f>
        <v>23</v>
      </c>
    </row>
    <row r="29" spans="1:19" x14ac:dyDescent="0.25">
      <c r="A29" s="11"/>
      <c r="B29" s="12"/>
      <c r="C29" s="12"/>
      <c r="D29" s="12"/>
      <c r="E29" s="12"/>
      <c r="F29" s="12"/>
      <c r="G29" s="9" t="s">
        <v>442</v>
      </c>
      <c r="H29" s="9" t="s">
        <v>74</v>
      </c>
      <c r="I29" s="3" t="s">
        <v>375</v>
      </c>
      <c r="J29" s="13" t="s">
        <v>443</v>
      </c>
      <c r="K29" s="14" t="s">
        <v>444</v>
      </c>
      <c r="L29" s="18">
        <f t="shared" si="2"/>
        <v>1.6157407407407398E-2</v>
      </c>
      <c r="M29">
        <f t="shared" si="3"/>
        <v>3</v>
      </c>
    </row>
    <row r="30" spans="1:19" x14ac:dyDescent="0.25">
      <c r="A30" s="11"/>
      <c r="B30" s="12"/>
      <c r="C30" s="12"/>
      <c r="D30" s="12"/>
      <c r="E30" s="12"/>
      <c r="F30" s="12"/>
      <c r="G30" s="9" t="s">
        <v>445</v>
      </c>
      <c r="H30" s="9" t="s">
        <v>74</v>
      </c>
      <c r="I30" s="3" t="s">
        <v>375</v>
      </c>
      <c r="J30" s="13" t="s">
        <v>446</v>
      </c>
      <c r="K30" s="14" t="s">
        <v>447</v>
      </c>
      <c r="L30" s="18">
        <f t="shared" si="2"/>
        <v>2.1851851851851845E-2</v>
      </c>
      <c r="M30">
        <f t="shared" si="3"/>
        <v>6</v>
      </c>
    </row>
    <row r="31" spans="1:19" x14ac:dyDescent="0.25">
      <c r="A31" s="11"/>
      <c r="B31" s="12"/>
      <c r="C31" s="12"/>
      <c r="D31" s="12"/>
      <c r="E31" s="12"/>
      <c r="F31" s="12"/>
      <c r="G31" s="9" t="s">
        <v>448</v>
      </c>
      <c r="H31" s="9" t="s">
        <v>74</v>
      </c>
      <c r="I31" s="3" t="s">
        <v>375</v>
      </c>
      <c r="J31" s="13" t="s">
        <v>449</v>
      </c>
      <c r="K31" s="14" t="s">
        <v>450</v>
      </c>
      <c r="L31" s="18">
        <f t="shared" si="2"/>
        <v>1.5208333333333324E-2</v>
      </c>
      <c r="M31">
        <f t="shared" si="3"/>
        <v>7</v>
      </c>
    </row>
    <row r="32" spans="1:19" x14ac:dyDescent="0.25">
      <c r="A32" s="11"/>
      <c r="B32" s="12"/>
      <c r="C32" s="12"/>
      <c r="D32" s="12"/>
      <c r="E32" s="12"/>
      <c r="F32" s="12"/>
      <c r="G32" s="9" t="s">
        <v>451</v>
      </c>
      <c r="H32" s="9" t="s">
        <v>74</v>
      </c>
      <c r="I32" s="3" t="s">
        <v>375</v>
      </c>
      <c r="J32" s="13" t="s">
        <v>452</v>
      </c>
      <c r="K32" s="14" t="s">
        <v>453</v>
      </c>
      <c r="L32" s="18">
        <f t="shared" si="2"/>
        <v>2.6493055555555589E-2</v>
      </c>
      <c r="M32">
        <f t="shared" si="3"/>
        <v>8</v>
      </c>
    </row>
    <row r="33" spans="1:13" x14ac:dyDescent="0.25">
      <c r="A33" s="11"/>
      <c r="B33" s="12"/>
      <c r="C33" s="12"/>
      <c r="D33" s="12"/>
      <c r="E33" s="12"/>
      <c r="F33" s="12"/>
      <c r="G33" s="9" t="s">
        <v>454</v>
      </c>
      <c r="H33" s="9" t="s">
        <v>74</v>
      </c>
      <c r="I33" s="3" t="s">
        <v>375</v>
      </c>
      <c r="J33" s="13" t="s">
        <v>455</v>
      </c>
      <c r="K33" s="14" t="s">
        <v>456</v>
      </c>
      <c r="L33" s="18">
        <f t="shared" si="2"/>
        <v>2.0775462962962954E-2</v>
      </c>
      <c r="M33">
        <f t="shared" si="3"/>
        <v>10</v>
      </c>
    </row>
    <row r="34" spans="1:13" x14ac:dyDescent="0.25">
      <c r="A34" s="11"/>
      <c r="B34" s="12"/>
      <c r="C34" s="12"/>
      <c r="D34" s="12"/>
      <c r="E34" s="12"/>
      <c r="F34" s="12"/>
      <c r="G34" s="9" t="s">
        <v>457</v>
      </c>
      <c r="H34" s="9" t="s">
        <v>74</v>
      </c>
      <c r="I34" s="3" t="s">
        <v>375</v>
      </c>
      <c r="J34" s="13" t="s">
        <v>458</v>
      </c>
      <c r="K34" s="14" t="s">
        <v>459</v>
      </c>
      <c r="L34" s="18">
        <f t="shared" si="2"/>
        <v>1.72106481481481E-2</v>
      </c>
      <c r="M34">
        <f t="shared" si="3"/>
        <v>10</v>
      </c>
    </row>
    <row r="35" spans="1:13" x14ac:dyDescent="0.25">
      <c r="A35" s="11"/>
      <c r="B35" s="12"/>
      <c r="C35" s="12"/>
      <c r="D35" s="12"/>
      <c r="E35" s="12"/>
      <c r="F35" s="12"/>
      <c r="G35" s="9" t="s">
        <v>460</v>
      </c>
      <c r="H35" s="9" t="s">
        <v>74</v>
      </c>
      <c r="I35" s="3" t="s">
        <v>375</v>
      </c>
      <c r="J35" s="13" t="s">
        <v>461</v>
      </c>
      <c r="K35" s="14" t="s">
        <v>462</v>
      </c>
      <c r="L35" s="18">
        <f t="shared" si="2"/>
        <v>1.9768518518518463E-2</v>
      </c>
      <c r="M35">
        <f t="shared" si="3"/>
        <v>12</v>
      </c>
    </row>
    <row r="36" spans="1:13" x14ac:dyDescent="0.25">
      <c r="A36" s="11"/>
      <c r="B36" s="12"/>
      <c r="C36" s="12"/>
      <c r="D36" s="12"/>
      <c r="E36" s="12"/>
      <c r="F36" s="12"/>
      <c r="G36" s="9" t="s">
        <v>463</v>
      </c>
      <c r="H36" s="9" t="s">
        <v>74</v>
      </c>
      <c r="I36" s="3" t="s">
        <v>375</v>
      </c>
      <c r="J36" s="13" t="s">
        <v>464</v>
      </c>
      <c r="K36" s="14" t="s">
        <v>465</v>
      </c>
      <c r="L36" s="18">
        <f t="shared" si="2"/>
        <v>2.0011574074074168E-2</v>
      </c>
      <c r="M36">
        <f t="shared" si="3"/>
        <v>15</v>
      </c>
    </row>
    <row r="37" spans="1:13" x14ac:dyDescent="0.25">
      <c r="A37" s="11"/>
      <c r="B37" s="12"/>
      <c r="C37" s="12"/>
      <c r="D37" s="12"/>
      <c r="E37" s="9" t="s">
        <v>116</v>
      </c>
      <c r="F37" s="9" t="s">
        <v>15</v>
      </c>
      <c r="G37" s="10" t="s">
        <v>12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466</v>
      </c>
      <c r="H38" s="9" t="s">
        <v>118</v>
      </c>
      <c r="I38" s="3" t="s">
        <v>375</v>
      </c>
      <c r="J38" s="13" t="s">
        <v>467</v>
      </c>
      <c r="K38" s="14" t="s">
        <v>468</v>
      </c>
      <c r="L38" s="18">
        <f t="shared" si="2"/>
        <v>1.9895833333333335E-2</v>
      </c>
      <c r="M38">
        <f t="shared" si="3"/>
        <v>6</v>
      </c>
    </row>
    <row r="39" spans="1:13" x14ac:dyDescent="0.25">
      <c r="A39" s="11"/>
      <c r="B39" s="12"/>
      <c r="C39" s="12"/>
      <c r="D39" s="12"/>
      <c r="E39" s="12"/>
      <c r="F39" s="12"/>
      <c r="G39" s="9" t="s">
        <v>469</v>
      </c>
      <c r="H39" s="9" t="s">
        <v>118</v>
      </c>
      <c r="I39" s="3" t="s">
        <v>375</v>
      </c>
      <c r="J39" s="13" t="s">
        <v>470</v>
      </c>
      <c r="K39" s="14" t="s">
        <v>471</v>
      </c>
      <c r="L39" s="18">
        <f t="shared" si="2"/>
        <v>2.2361111111111165E-2</v>
      </c>
      <c r="M39">
        <f t="shared" si="3"/>
        <v>9</v>
      </c>
    </row>
    <row r="40" spans="1:13" x14ac:dyDescent="0.25">
      <c r="A40" s="11"/>
      <c r="B40" s="12"/>
      <c r="C40" s="9" t="s">
        <v>136</v>
      </c>
      <c r="D40" s="9" t="s">
        <v>137</v>
      </c>
      <c r="E40" s="9" t="s">
        <v>137</v>
      </c>
      <c r="F40" s="9" t="s">
        <v>15</v>
      </c>
      <c r="G40" s="10" t="s">
        <v>12</v>
      </c>
      <c r="H40" s="5"/>
      <c r="I40" s="6"/>
      <c r="J40" s="7"/>
      <c r="K40" s="8"/>
    </row>
    <row r="41" spans="1:13" x14ac:dyDescent="0.25">
      <c r="A41" s="11"/>
      <c r="B41" s="12"/>
      <c r="C41" s="12"/>
      <c r="D41" s="12"/>
      <c r="E41" s="12"/>
      <c r="F41" s="12"/>
      <c r="G41" s="9" t="s">
        <v>472</v>
      </c>
      <c r="H41" s="9" t="s">
        <v>74</v>
      </c>
      <c r="I41" s="3" t="s">
        <v>375</v>
      </c>
      <c r="J41" s="13" t="s">
        <v>473</v>
      </c>
      <c r="K41" s="14" t="s">
        <v>474</v>
      </c>
      <c r="L41" s="18">
        <f t="shared" si="2"/>
        <v>1.4560185185185204E-2</v>
      </c>
      <c r="M41">
        <f t="shared" si="3"/>
        <v>4</v>
      </c>
    </row>
    <row r="42" spans="1:13" x14ac:dyDescent="0.25">
      <c r="A42" s="11"/>
      <c r="B42" s="12"/>
      <c r="C42" s="12"/>
      <c r="D42" s="12"/>
      <c r="E42" s="12"/>
      <c r="F42" s="12"/>
      <c r="G42" s="9" t="s">
        <v>475</v>
      </c>
      <c r="H42" s="9" t="s">
        <v>74</v>
      </c>
      <c r="I42" s="3" t="s">
        <v>375</v>
      </c>
      <c r="J42" s="13" t="s">
        <v>476</v>
      </c>
      <c r="K42" s="14" t="s">
        <v>477</v>
      </c>
      <c r="L42" s="18">
        <f t="shared" si="2"/>
        <v>1.8182870370370363E-2</v>
      </c>
      <c r="M42">
        <f t="shared" si="3"/>
        <v>8</v>
      </c>
    </row>
    <row r="43" spans="1:13" x14ac:dyDescent="0.25">
      <c r="A43" s="11"/>
      <c r="B43" s="12"/>
      <c r="C43" s="12"/>
      <c r="D43" s="12"/>
      <c r="E43" s="12"/>
      <c r="F43" s="12"/>
      <c r="G43" s="9" t="s">
        <v>478</v>
      </c>
      <c r="H43" s="9" t="s">
        <v>74</v>
      </c>
      <c r="I43" s="3" t="s">
        <v>375</v>
      </c>
      <c r="J43" s="13" t="s">
        <v>479</v>
      </c>
      <c r="K43" s="14" t="s">
        <v>480</v>
      </c>
      <c r="L43" s="18">
        <f t="shared" si="2"/>
        <v>2.4259259259259258E-2</v>
      </c>
      <c r="M43">
        <f t="shared" si="3"/>
        <v>11</v>
      </c>
    </row>
    <row r="44" spans="1:13" x14ac:dyDescent="0.25">
      <c r="A44" s="11"/>
      <c r="B44" s="12"/>
      <c r="C44" s="12"/>
      <c r="D44" s="12"/>
      <c r="E44" s="12"/>
      <c r="F44" s="12"/>
      <c r="G44" s="9" t="s">
        <v>481</v>
      </c>
      <c r="H44" s="9" t="s">
        <v>74</v>
      </c>
      <c r="I44" s="3" t="s">
        <v>375</v>
      </c>
      <c r="J44" s="13" t="s">
        <v>482</v>
      </c>
      <c r="K44" s="14" t="s">
        <v>483</v>
      </c>
      <c r="L44" s="18">
        <f t="shared" si="2"/>
        <v>1.4120370370370394E-2</v>
      </c>
      <c r="M44">
        <f t="shared" si="3"/>
        <v>14</v>
      </c>
    </row>
    <row r="45" spans="1:13" x14ac:dyDescent="0.25">
      <c r="A45" s="11"/>
      <c r="B45" s="12"/>
      <c r="C45" s="9" t="s">
        <v>150</v>
      </c>
      <c r="D45" s="9" t="s">
        <v>151</v>
      </c>
      <c r="E45" s="9" t="s">
        <v>151</v>
      </c>
      <c r="F45" s="9" t="s">
        <v>15</v>
      </c>
      <c r="G45" s="9" t="s">
        <v>484</v>
      </c>
      <c r="H45" s="9" t="s">
        <v>74</v>
      </c>
      <c r="I45" s="3" t="s">
        <v>375</v>
      </c>
      <c r="J45" s="13" t="s">
        <v>485</v>
      </c>
      <c r="K45" s="14" t="s">
        <v>486</v>
      </c>
      <c r="L45" s="18">
        <f t="shared" si="2"/>
        <v>1.3541666666666619E-2</v>
      </c>
      <c r="M45">
        <f t="shared" si="3"/>
        <v>3</v>
      </c>
    </row>
    <row r="46" spans="1:13" x14ac:dyDescent="0.25">
      <c r="A46" s="11"/>
      <c r="B46" s="12"/>
      <c r="C46" s="9" t="s">
        <v>337</v>
      </c>
      <c r="D46" s="9" t="s">
        <v>338</v>
      </c>
      <c r="E46" s="9" t="s">
        <v>338</v>
      </c>
      <c r="F46" s="9" t="s">
        <v>15</v>
      </c>
      <c r="G46" s="9" t="s">
        <v>487</v>
      </c>
      <c r="H46" s="9" t="s">
        <v>74</v>
      </c>
      <c r="I46" s="3" t="s">
        <v>375</v>
      </c>
      <c r="J46" s="13" t="s">
        <v>488</v>
      </c>
      <c r="K46" s="14" t="s">
        <v>489</v>
      </c>
      <c r="L46" s="18">
        <f t="shared" si="2"/>
        <v>1.9814814814814841E-2</v>
      </c>
      <c r="M46">
        <f t="shared" si="3"/>
        <v>13</v>
      </c>
    </row>
    <row r="47" spans="1:13" x14ac:dyDescent="0.25">
      <c r="A47" s="11"/>
      <c r="B47" s="12"/>
      <c r="C47" s="9" t="s">
        <v>155</v>
      </c>
      <c r="D47" s="9" t="s">
        <v>156</v>
      </c>
      <c r="E47" s="9" t="s">
        <v>156</v>
      </c>
      <c r="F47" s="9" t="s">
        <v>15</v>
      </c>
      <c r="G47" s="10" t="s">
        <v>12</v>
      </c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12"/>
      <c r="F48" s="12"/>
      <c r="G48" s="9" t="s">
        <v>490</v>
      </c>
      <c r="H48" s="9" t="s">
        <v>118</v>
      </c>
      <c r="I48" s="3" t="s">
        <v>375</v>
      </c>
      <c r="J48" s="13" t="s">
        <v>491</v>
      </c>
      <c r="K48" s="14" t="s">
        <v>492</v>
      </c>
      <c r="L48" s="18">
        <f t="shared" si="2"/>
        <v>3.5937499999999956E-2</v>
      </c>
      <c r="M48">
        <f t="shared" si="3"/>
        <v>13</v>
      </c>
    </row>
    <row r="49" spans="1:13" x14ac:dyDescent="0.25">
      <c r="A49" s="11"/>
      <c r="B49" s="12"/>
      <c r="C49" s="12"/>
      <c r="D49" s="12"/>
      <c r="E49" s="12"/>
      <c r="F49" s="12"/>
      <c r="G49" s="9" t="s">
        <v>493</v>
      </c>
      <c r="H49" s="9" t="s">
        <v>118</v>
      </c>
      <c r="I49" s="3" t="s">
        <v>375</v>
      </c>
      <c r="J49" s="13" t="s">
        <v>494</v>
      </c>
      <c r="K49" s="14" t="s">
        <v>495</v>
      </c>
      <c r="L49" s="18">
        <f t="shared" si="2"/>
        <v>2.2557870370370381E-2</v>
      </c>
      <c r="M49">
        <f t="shared" si="3"/>
        <v>17</v>
      </c>
    </row>
    <row r="50" spans="1:13" x14ac:dyDescent="0.25">
      <c r="A50" s="11"/>
      <c r="B50" s="12"/>
      <c r="C50" s="9" t="s">
        <v>27</v>
      </c>
      <c r="D50" s="9" t="s">
        <v>28</v>
      </c>
      <c r="E50" s="10" t="s">
        <v>12</v>
      </c>
      <c r="F50" s="5"/>
      <c r="G50" s="5"/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9" t="s">
        <v>28</v>
      </c>
      <c r="F51" s="9" t="s">
        <v>15</v>
      </c>
      <c r="G51" s="9" t="s">
        <v>496</v>
      </c>
      <c r="H51" s="9" t="s">
        <v>74</v>
      </c>
      <c r="I51" s="3" t="s">
        <v>375</v>
      </c>
      <c r="J51" s="13" t="s">
        <v>497</v>
      </c>
      <c r="K51" s="14" t="s">
        <v>498</v>
      </c>
      <c r="L51" s="18">
        <f t="shared" si="2"/>
        <v>1.5162037037037057E-2</v>
      </c>
      <c r="M51">
        <f t="shared" si="3"/>
        <v>6</v>
      </c>
    </row>
    <row r="52" spans="1:13" x14ac:dyDescent="0.25">
      <c r="A52" s="11"/>
      <c r="B52" s="12"/>
      <c r="C52" s="12"/>
      <c r="D52" s="12"/>
      <c r="E52" s="9" t="s">
        <v>169</v>
      </c>
      <c r="F52" s="9" t="s">
        <v>15</v>
      </c>
      <c r="G52" s="9" t="s">
        <v>499</v>
      </c>
      <c r="H52" s="9" t="s">
        <v>74</v>
      </c>
      <c r="I52" s="3" t="s">
        <v>375</v>
      </c>
      <c r="J52" s="13" t="s">
        <v>500</v>
      </c>
      <c r="K52" s="14" t="s">
        <v>501</v>
      </c>
      <c r="L52" s="18">
        <f t="shared" si="2"/>
        <v>1.2118055555555562E-2</v>
      </c>
      <c r="M52">
        <f t="shared" si="3"/>
        <v>17</v>
      </c>
    </row>
    <row r="53" spans="1:13" x14ac:dyDescent="0.25">
      <c r="A53" s="11"/>
      <c r="B53" s="12"/>
      <c r="C53" s="9" t="s">
        <v>32</v>
      </c>
      <c r="D53" s="9" t="s">
        <v>33</v>
      </c>
      <c r="E53" s="9" t="s">
        <v>33</v>
      </c>
      <c r="F53" s="9" t="s">
        <v>15</v>
      </c>
      <c r="G53" s="9" t="s">
        <v>502</v>
      </c>
      <c r="H53" s="9" t="s">
        <v>74</v>
      </c>
      <c r="I53" s="3" t="s">
        <v>375</v>
      </c>
      <c r="J53" s="13" t="s">
        <v>503</v>
      </c>
      <c r="K53" s="14" t="s">
        <v>504</v>
      </c>
      <c r="L53" s="18">
        <f t="shared" si="2"/>
        <v>3.3391203703703687E-2</v>
      </c>
      <c r="M53">
        <f t="shared" si="3"/>
        <v>7</v>
      </c>
    </row>
    <row r="54" spans="1:13" x14ac:dyDescent="0.25">
      <c r="A54" s="11"/>
      <c r="B54" s="12"/>
      <c r="C54" s="9" t="s">
        <v>185</v>
      </c>
      <c r="D54" s="9" t="s">
        <v>186</v>
      </c>
      <c r="E54" s="9" t="s">
        <v>186</v>
      </c>
      <c r="F54" s="9" t="s">
        <v>15</v>
      </c>
      <c r="G54" s="9" t="s">
        <v>505</v>
      </c>
      <c r="H54" s="9" t="s">
        <v>74</v>
      </c>
      <c r="I54" s="3" t="s">
        <v>375</v>
      </c>
      <c r="J54" s="13" t="s">
        <v>506</v>
      </c>
      <c r="K54" s="14" t="s">
        <v>507</v>
      </c>
      <c r="L54" s="18">
        <f t="shared" si="2"/>
        <v>1.9826388888888991E-2</v>
      </c>
      <c r="M54">
        <f t="shared" si="3"/>
        <v>13</v>
      </c>
    </row>
    <row r="55" spans="1:13" x14ac:dyDescent="0.25">
      <c r="A55" s="11"/>
      <c r="B55" s="12"/>
      <c r="C55" s="9" t="s">
        <v>190</v>
      </c>
      <c r="D55" s="9" t="s">
        <v>191</v>
      </c>
      <c r="E55" s="9" t="s">
        <v>192</v>
      </c>
      <c r="F55" s="9" t="s">
        <v>15</v>
      </c>
      <c r="G55" s="10" t="s">
        <v>12</v>
      </c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508</v>
      </c>
      <c r="H56" s="9" t="s">
        <v>197</v>
      </c>
      <c r="I56" s="3" t="s">
        <v>375</v>
      </c>
      <c r="J56" s="13" t="s">
        <v>509</v>
      </c>
      <c r="K56" s="14" t="s">
        <v>510</v>
      </c>
      <c r="L56" s="18">
        <f t="shared" si="2"/>
        <v>1.9293981481481481E-2</v>
      </c>
      <c r="M56">
        <f t="shared" si="3"/>
        <v>10</v>
      </c>
    </row>
    <row r="57" spans="1:13" x14ac:dyDescent="0.25">
      <c r="A57" s="11"/>
      <c r="B57" s="12"/>
      <c r="C57" s="12"/>
      <c r="D57" s="12"/>
      <c r="E57" s="12"/>
      <c r="F57" s="12"/>
      <c r="G57" s="9" t="s">
        <v>511</v>
      </c>
      <c r="H57" s="9" t="s">
        <v>197</v>
      </c>
      <c r="I57" s="3" t="s">
        <v>375</v>
      </c>
      <c r="J57" s="13" t="s">
        <v>512</v>
      </c>
      <c r="K57" s="14" t="s">
        <v>513</v>
      </c>
      <c r="L57" s="18">
        <f t="shared" si="2"/>
        <v>3.4699074074074132E-2</v>
      </c>
      <c r="M57">
        <f t="shared" si="3"/>
        <v>14</v>
      </c>
    </row>
    <row r="58" spans="1:13" x14ac:dyDescent="0.25">
      <c r="A58" s="11"/>
      <c r="B58" s="12"/>
      <c r="C58" s="12"/>
      <c r="D58" s="12"/>
      <c r="E58" s="12"/>
      <c r="F58" s="12"/>
      <c r="G58" s="9" t="s">
        <v>514</v>
      </c>
      <c r="H58" s="9" t="s">
        <v>197</v>
      </c>
      <c r="I58" s="3" t="s">
        <v>375</v>
      </c>
      <c r="J58" s="13" t="s">
        <v>515</v>
      </c>
      <c r="K58" s="14" t="s">
        <v>516</v>
      </c>
      <c r="L58" s="18">
        <f t="shared" si="2"/>
        <v>2.2384259259259243E-2</v>
      </c>
      <c r="M58">
        <f t="shared" si="3"/>
        <v>20</v>
      </c>
    </row>
    <row r="59" spans="1:13" x14ac:dyDescent="0.25">
      <c r="A59" s="11"/>
      <c r="B59" s="12"/>
      <c r="C59" s="12"/>
      <c r="D59" s="12"/>
      <c r="E59" s="12"/>
      <c r="F59" s="12"/>
      <c r="G59" s="9" t="s">
        <v>517</v>
      </c>
      <c r="H59" s="9" t="s">
        <v>197</v>
      </c>
      <c r="I59" s="3" t="s">
        <v>375</v>
      </c>
      <c r="J59" s="13" t="s">
        <v>518</v>
      </c>
      <c r="K59" s="14" t="s">
        <v>519</v>
      </c>
      <c r="L59" s="18">
        <f t="shared" si="2"/>
        <v>2.2534722222222192E-2</v>
      </c>
      <c r="M59">
        <f t="shared" si="3"/>
        <v>20</v>
      </c>
    </row>
    <row r="60" spans="1:13" x14ac:dyDescent="0.25">
      <c r="A60" s="11"/>
      <c r="B60" s="12"/>
      <c r="C60" s="9" t="s">
        <v>520</v>
      </c>
      <c r="D60" s="9" t="s">
        <v>521</v>
      </c>
      <c r="E60" s="9" t="s">
        <v>521</v>
      </c>
      <c r="F60" s="9" t="s">
        <v>15</v>
      </c>
      <c r="G60" s="9" t="s">
        <v>522</v>
      </c>
      <c r="H60" s="9" t="s">
        <v>74</v>
      </c>
      <c r="I60" s="3" t="s">
        <v>375</v>
      </c>
      <c r="J60" s="13" t="s">
        <v>523</v>
      </c>
      <c r="K60" s="14" t="s">
        <v>524</v>
      </c>
      <c r="L60" s="18">
        <f t="shared" si="2"/>
        <v>3.530092592592593E-2</v>
      </c>
      <c r="M60">
        <f t="shared" si="3"/>
        <v>14</v>
      </c>
    </row>
    <row r="61" spans="1:13" x14ac:dyDescent="0.25">
      <c r="A61" s="11"/>
      <c r="B61" s="12"/>
      <c r="C61" s="9" t="s">
        <v>525</v>
      </c>
      <c r="D61" s="9" t="s">
        <v>526</v>
      </c>
      <c r="E61" s="9" t="s">
        <v>526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527</v>
      </c>
      <c r="H62" s="9" t="s">
        <v>197</v>
      </c>
      <c r="I62" s="3" t="s">
        <v>375</v>
      </c>
      <c r="J62" s="13" t="s">
        <v>528</v>
      </c>
      <c r="K62" s="14" t="s">
        <v>529</v>
      </c>
      <c r="L62" s="18">
        <f t="shared" si="2"/>
        <v>2.0567129629629588E-2</v>
      </c>
      <c r="M62">
        <f t="shared" si="3"/>
        <v>14</v>
      </c>
    </row>
    <row r="63" spans="1:13" x14ac:dyDescent="0.25">
      <c r="A63" s="11"/>
      <c r="B63" s="12"/>
      <c r="C63" s="12"/>
      <c r="D63" s="12"/>
      <c r="E63" s="12"/>
      <c r="F63" s="12"/>
      <c r="G63" s="9" t="s">
        <v>530</v>
      </c>
      <c r="H63" s="9" t="s">
        <v>74</v>
      </c>
      <c r="I63" s="3" t="s">
        <v>375</v>
      </c>
      <c r="J63" s="13" t="s">
        <v>531</v>
      </c>
      <c r="K63" s="14" t="s">
        <v>532</v>
      </c>
      <c r="L63" s="18">
        <f t="shared" si="2"/>
        <v>4.0729166666666705E-2</v>
      </c>
      <c r="M63">
        <f t="shared" si="3"/>
        <v>14</v>
      </c>
    </row>
    <row r="64" spans="1:13" x14ac:dyDescent="0.25">
      <c r="A64" s="11"/>
      <c r="B64" s="12"/>
      <c r="C64" s="12"/>
      <c r="D64" s="12"/>
      <c r="E64" s="12"/>
      <c r="F64" s="12"/>
      <c r="G64" s="9" t="s">
        <v>533</v>
      </c>
      <c r="H64" s="9" t="s">
        <v>74</v>
      </c>
      <c r="I64" s="3" t="s">
        <v>375</v>
      </c>
      <c r="J64" s="13" t="s">
        <v>534</v>
      </c>
      <c r="K64" s="14" t="s">
        <v>535</v>
      </c>
      <c r="L64" s="18">
        <f t="shared" si="2"/>
        <v>1.8564814814814756E-2</v>
      </c>
      <c r="M64">
        <f t="shared" si="3"/>
        <v>19</v>
      </c>
    </row>
    <row r="65" spans="1:13" x14ac:dyDescent="0.25">
      <c r="A65" s="11"/>
      <c r="B65" s="12"/>
      <c r="C65" s="12"/>
      <c r="D65" s="12"/>
      <c r="E65" s="12"/>
      <c r="F65" s="12"/>
      <c r="G65" s="9" t="s">
        <v>536</v>
      </c>
      <c r="H65" s="9" t="s">
        <v>74</v>
      </c>
      <c r="I65" s="3" t="s">
        <v>375</v>
      </c>
      <c r="J65" s="20" t="s">
        <v>537</v>
      </c>
      <c r="K65" s="21" t="s">
        <v>1518</v>
      </c>
      <c r="L65" s="22">
        <f t="shared" si="2"/>
        <v>1.7812499999999898E-2</v>
      </c>
      <c r="M65" s="23">
        <f t="shared" si="3"/>
        <v>23</v>
      </c>
    </row>
    <row r="66" spans="1:13" x14ac:dyDescent="0.25">
      <c r="A66" s="11"/>
      <c r="B66" s="12"/>
      <c r="C66" s="9" t="s">
        <v>205</v>
      </c>
      <c r="D66" s="9" t="s">
        <v>206</v>
      </c>
      <c r="E66" s="9" t="s">
        <v>206</v>
      </c>
      <c r="F66" s="9" t="s">
        <v>15</v>
      </c>
      <c r="G66" s="9" t="s">
        <v>538</v>
      </c>
      <c r="H66" s="9" t="s">
        <v>74</v>
      </c>
      <c r="I66" s="3" t="s">
        <v>375</v>
      </c>
      <c r="J66" s="13" t="s">
        <v>539</v>
      </c>
      <c r="K66" s="14" t="s">
        <v>540</v>
      </c>
      <c r="L66" s="18">
        <f t="shared" si="2"/>
        <v>3.2673611111111001E-2</v>
      </c>
      <c r="M66">
        <f t="shared" si="3"/>
        <v>17</v>
      </c>
    </row>
    <row r="67" spans="1:13" x14ac:dyDescent="0.25">
      <c r="A67" s="11"/>
      <c r="B67" s="12"/>
      <c r="C67" s="9" t="s">
        <v>541</v>
      </c>
      <c r="D67" s="9" t="s">
        <v>542</v>
      </c>
      <c r="E67" s="9" t="s">
        <v>542</v>
      </c>
      <c r="F67" s="9" t="s">
        <v>15</v>
      </c>
      <c r="G67" s="9" t="s">
        <v>543</v>
      </c>
      <c r="H67" s="9" t="s">
        <v>118</v>
      </c>
      <c r="I67" s="3" t="s">
        <v>375</v>
      </c>
      <c r="J67" s="13" t="s">
        <v>544</v>
      </c>
      <c r="K67" s="14" t="s">
        <v>545</v>
      </c>
      <c r="L67" s="18">
        <f t="shared" ref="L67:L130" si="7">K67-J67</f>
        <v>2.2638888888888875E-2</v>
      </c>
      <c r="M67">
        <f t="shared" ref="M67:M130" si="8">HOUR(J67)</f>
        <v>12</v>
      </c>
    </row>
    <row r="68" spans="1:13" x14ac:dyDescent="0.25">
      <c r="A68" s="11"/>
      <c r="B68" s="12"/>
      <c r="C68" s="9" t="s">
        <v>546</v>
      </c>
      <c r="D68" s="9" t="s">
        <v>547</v>
      </c>
      <c r="E68" s="9" t="s">
        <v>547</v>
      </c>
      <c r="F68" s="9" t="s">
        <v>15</v>
      </c>
      <c r="G68" s="9" t="s">
        <v>548</v>
      </c>
      <c r="H68" s="9" t="s">
        <v>118</v>
      </c>
      <c r="I68" s="3" t="s">
        <v>375</v>
      </c>
      <c r="J68" s="13" t="s">
        <v>549</v>
      </c>
      <c r="K68" s="14" t="s">
        <v>550</v>
      </c>
      <c r="L68" s="18">
        <f t="shared" si="7"/>
        <v>1.6087962962962998E-2</v>
      </c>
      <c r="M68">
        <f t="shared" si="8"/>
        <v>18</v>
      </c>
    </row>
    <row r="69" spans="1:13" x14ac:dyDescent="0.25">
      <c r="A69" s="3" t="s">
        <v>210</v>
      </c>
      <c r="B69" s="9" t="s">
        <v>211</v>
      </c>
      <c r="C69" s="10" t="s">
        <v>12</v>
      </c>
      <c r="D69" s="5"/>
      <c r="E69" s="5"/>
      <c r="F69" s="5"/>
      <c r="G69" s="5"/>
      <c r="H69" s="5"/>
      <c r="I69" s="6"/>
      <c r="J69" s="7"/>
      <c r="K69" s="8"/>
    </row>
    <row r="70" spans="1:13" x14ac:dyDescent="0.25">
      <c r="A70" s="11"/>
      <c r="B70" s="12"/>
      <c r="C70" s="9" t="s">
        <v>212</v>
      </c>
      <c r="D70" s="9" t="s">
        <v>213</v>
      </c>
      <c r="E70" s="9" t="s">
        <v>213</v>
      </c>
      <c r="F70" s="9" t="s">
        <v>15</v>
      </c>
      <c r="G70" s="10" t="s">
        <v>12</v>
      </c>
      <c r="H70" s="5"/>
      <c r="I70" s="6"/>
      <c r="J70" s="7"/>
      <c r="K70" s="8"/>
    </row>
    <row r="71" spans="1:13" x14ac:dyDescent="0.25">
      <c r="A71" s="11"/>
      <c r="B71" s="12"/>
      <c r="C71" s="12"/>
      <c r="D71" s="12"/>
      <c r="E71" s="12"/>
      <c r="F71" s="12"/>
      <c r="G71" s="9" t="s">
        <v>551</v>
      </c>
      <c r="H71" s="9" t="s">
        <v>74</v>
      </c>
      <c r="I71" s="3" t="s">
        <v>375</v>
      </c>
      <c r="J71" s="13" t="s">
        <v>552</v>
      </c>
      <c r="K71" s="14" t="s">
        <v>553</v>
      </c>
      <c r="L71" s="18">
        <f t="shared" si="7"/>
        <v>2.0439814814814827E-2</v>
      </c>
      <c r="M71">
        <f t="shared" si="8"/>
        <v>5</v>
      </c>
    </row>
    <row r="72" spans="1:13" x14ac:dyDescent="0.25">
      <c r="A72" s="11"/>
      <c r="B72" s="12"/>
      <c r="C72" s="12"/>
      <c r="D72" s="12"/>
      <c r="E72" s="12"/>
      <c r="F72" s="12"/>
      <c r="G72" s="9" t="s">
        <v>554</v>
      </c>
      <c r="H72" s="9" t="s">
        <v>74</v>
      </c>
      <c r="I72" s="3" t="s">
        <v>375</v>
      </c>
      <c r="J72" s="13" t="s">
        <v>555</v>
      </c>
      <c r="K72" s="14" t="s">
        <v>556</v>
      </c>
      <c r="L72" s="18">
        <f t="shared" si="7"/>
        <v>2.2696759259259291E-2</v>
      </c>
      <c r="M72">
        <f t="shared" si="8"/>
        <v>10</v>
      </c>
    </row>
    <row r="73" spans="1:13" x14ac:dyDescent="0.25">
      <c r="A73" s="11"/>
      <c r="B73" s="12"/>
      <c r="C73" s="12"/>
      <c r="D73" s="12"/>
      <c r="E73" s="12"/>
      <c r="F73" s="12"/>
      <c r="G73" s="9" t="s">
        <v>557</v>
      </c>
      <c r="H73" s="9" t="s">
        <v>74</v>
      </c>
      <c r="I73" s="3" t="s">
        <v>375</v>
      </c>
      <c r="J73" s="13" t="s">
        <v>558</v>
      </c>
      <c r="K73" s="14" t="s">
        <v>559</v>
      </c>
      <c r="L73" s="18">
        <f t="shared" si="7"/>
        <v>2.936342592592589E-2</v>
      </c>
      <c r="M73">
        <f t="shared" si="8"/>
        <v>10</v>
      </c>
    </row>
    <row r="74" spans="1:13" x14ac:dyDescent="0.25">
      <c r="A74" s="11"/>
      <c r="B74" s="12"/>
      <c r="C74" s="12"/>
      <c r="D74" s="12"/>
      <c r="E74" s="12"/>
      <c r="F74" s="12"/>
      <c r="G74" s="9" t="s">
        <v>560</v>
      </c>
      <c r="H74" s="9" t="s">
        <v>74</v>
      </c>
      <c r="I74" s="3" t="s">
        <v>375</v>
      </c>
      <c r="J74" s="13" t="s">
        <v>561</v>
      </c>
      <c r="K74" s="14" t="s">
        <v>562</v>
      </c>
      <c r="L74" s="18">
        <f t="shared" si="7"/>
        <v>1.4675925925925926E-2</v>
      </c>
      <c r="M74">
        <f t="shared" si="8"/>
        <v>13</v>
      </c>
    </row>
    <row r="75" spans="1:13" x14ac:dyDescent="0.25">
      <c r="A75" s="11"/>
      <c r="B75" s="12"/>
      <c r="C75" s="12"/>
      <c r="D75" s="12"/>
      <c r="E75" s="12"/>
      <c r="F75" s="12"/>
      <c r="G75" s="9" t="s">
        <v>563</v>
      </c>
      <c r="H75" s="9" t="s">
        <v>74</v>
      </c>
      <c r="I75" s="3" t="s">
        <v>375</v>
      </c>
      <c r="J75" s="13" t="s">
        <v>564</v>
      </c>
      <c r="K75" s="14" t="s">
        <v>565</v>
      </c>
      <c r="L75" s="18">
        <f t="shared" si="7"/>
        <v>1.6331018518518592E-2</v>
      </c>
      <c r="M75">
        <f t="shared" si="8"/>
        <v>15</v>
      </c>
    </row>
    <row r="76" spans="1:13" x14ac:dyDescent="0.25">
      <c r="A76" s="11"/>
      <c r="B76" s="12"/>
      <c r="C76" s="9" t="s">
        <v>337</v>
      </c>
      <c r="D76" s="9" t="s">
        <v>338</v>
      </c>
      <c r="E76" s="9" t="s">
        <v>338</v>
      </c>
      <c r="F76" s="9" t="s">
        <v>15</v>
      </c>
      <c r="G76" s="9" t="s">
        <v>566</v>
      </c>
      <c r="H76" s="9" t="s">
        <v>74</v>
      </c>
      <c r="I76" s="3" t="s">
        <v>375</v>
      </c>
      <c r="J76" s="13" t="s">
        <v>567</v>
      </c>
      <c r="K76" s="14" t="s">
        <v>568</v>
      </c>
      <c r="L76" s="18">
        <f t="shared" si="7"/>
        <v>1.9062499999999982E-2</v>
      </c>
      <c r="M76">
        <f t="shared" si="8"/>
        <v>10</v>
      </c>
    </row>
    <row r="77" spans="1:13" x14ac:dyDescent="0.25">
      <c r="A77" s="11"/>
      <c r="B77" s="12"/>
      <c r="C77" s="9" t="s">
        <v>155</v>
      </c>
      <c r="D77" s="9" t="s">
        <v>156</v>
      </c>
      <c r="E77" s="9" t="s">
        <v>156</v>
      </c>
      <c r="F77" s="9" t="s">
        <v>15</v>
      </c>
      <c r="G77" s="9" t="s">
        <v>569</v>
      </c>
      <c r="H77" s="9" t="s">
        <v>74</v>
      </c>
      <c r="I77" s="3" t="s">
        <v>375</v>
      </c>
      <c r="J77" s="13" t="s">
        <v>570</v>
      </c>
      <c r="K77" s="14" t="s">
        <v>571</v>
      </c>
      <c r="L77" s="18">
        <f t="shared" si="7"/>
        <v>1.3796296296296306E-2</v>
      </c>
      <c r="M77">
        <f t="shared" si="8"/>
        <v>9</v>
      </c>
    </row>
    <row r="78" spans="1:13" x14ac:dyDescent="0.25">
      <c r="A78" s="11"/>
      <c r="B78" s="12"/>
      <c r="C78" s="9" t="s">
        <v>27</v>
      </c>
      <c r="D78" s="9" t="s">
        <v>28</v>
      </c>
      <c r="E78" s="10" t="s">
        <v>12</v>
      </c>
      <c r="F78" s="5"/>
      <c r="G78" s="5"/>
      <c r="H78" s="5"/>
      <c r="I78" s="6"/>
      <c r="J78" s="7"/>
      <c r="K78" s="8"/>
    </row>
    <row r="79" spans="1:13" x14ac:dyDescent="0.25">
      <c r="A79" s="11"/>
      <c r="B79" s="12"/>
      <c r="C79" s="12"/>
      <c r="D79" s="12"/>
      <c r="E79" s="9" t="s">
        <v>28</v>
      </c>
      <c r="F79" s="9" t="s">
        <v>15</v>
      </c>
      <c r="G79" s="10" t="s">
        <v>12</v>
      </c>
      <c r="H79" s="5"/>
      <c r="I79" s="6"/>
      <c r="J79" s="7"/>
      <c r="K79" s="8"/>
    </row>
    <row r="80" spans="1:13" x14ac:dyDescent="0.25">
      <c r="A80" s="11"/>
      <c r="B80" s="12"/>
      <c r="C80" s="12"/>
      <c r="D80" s="12"/>
      <c r="E80" s="12"/>
      <c r="F80" s="12"/>
      <c r="G80" s="9" t="s">
        <v>572</v>
      </c>
      <c r="H80" s="9" t="s">
        <v>74</v>
      </c>
      <c r="I80" s="3" t="s">
        <v>375</v>
      </c>
      <c r="J80" s="13" t="s">
        <v>573</v>
      </c>
      <c r="K80" s="14" t="s">
        <v>574</v>
      </c>
      <c r="L80" s="18">
        <f t="shared" si="7"/>
        <v>1.4386574074074066E-2</v>
      </c>
      <c r="M80">
        <f t="shared" si="8"/>
        <v>4</v>
      </c>
    </row>
    <row r="81" spans="1:13" x14ac:dyDescent="0.25">
      <c r="A81" s="11"/>
      <c r="B81" s="12"/>
      <c r="C81" s="12"/>
      <c r="D81" s="12"/>
      <c r="E81" s="12"/>
      <c r="F81" s="12"/>
      <c r="G81" s="9" t="s">
        <v>575</v>
      </c>
      <c r="H81" s="9" t="s">
        <v>74</v>
      </c>
      <c r="I81" s="3" t="s">
        <v>375</v>
      </c>
      <c r="J81" s="13" t="s">
        <v>576</v>
      </c>
      <c r="K81" s="14" t="s">
        <v>577</v>
      </c>
      <c r="L81" s="18">
        <f t="shared" si="7"/>
        <v>2.258101851851857E-2</v>
      </c>
      <c r="M81">
        <f t="shared" si="8"/>
        <v>12</v>
      </c>
    </row>
    <row r="82" spans="1:13" x14ac:dyDescent="0.25">
      <c r="A82" s="11"/>
      <c r="B82" s="12"/>
      <c r="C82" s="12"/>
      <c r="D82" s="12"/>
      <c r="E82" s="12"/>
      <c r="F82" s="12"/>
      <c r="G82" s="9" t="s">
        <v>578</v>
      </c>
      <c r="H82" s="9" t="s">
        <v>74</v>
      </c>
      <c r="I82" s="3" t="s">
        <v>375</v>
      </c>
      <c r="J82" s="13" t="s">
        <v>579</v>
      </c>
      <c r="K82" s="14" t="s">
        <v>580</v>
      </c>
      <c r="L82" s="18">
        <f t="shared" si="7"/>
        <v>1.344907407407403E-2</v>
      </c>
      <c r="M82">
        <f t="shared" si="8"/>
        <v>21</v>
      </c>
    </row>
    <row r="83" spans="1:13" x14ac:dyDescent="0.25">
      <c r="A83" s="11"/>
      <c r="B83" s="12"/>
      <c r="C83" s="12"/>
      <c r="D83" s="12"/>
      <c r="E83" s="9" t="s">
        <v>169</v>
      </c>
      <c r="F83" s="9" t="s">
        <v>15</v>
      </c>
      <c r="G83" s="10" t="s">
        <v>12</v>
      </c>
      <c r="H83" s="5"/>
      <c r="I83" s="6"/>
      <c r="J83" s="7"/>
      <c r="K83" s="8"/>
    </row>
    <row r="84" spans="1:13" x14ac:dyDescent="0.25">
      <c r="A84" s="11"/>
      <c r="B84" s="12"/>
      <c r="C84" s="12"/>
      <c r="D84" s="12"/>
      <c r="E84" s="12"/>
      <c r="F84" s="12"/>
      <c r="G84" s="9" t="s">
        <v>581</v>
      </c>
      <c r="H84" s="9" t="s">
        <v>74</v>
      </c>
      <c r="I84" s="3" t="s">
        <v>375</v>
      </c>
      <c r="J84" s="13" t="s">
        <v>582</v>
      </c>
      <c r="K84" s="14" t="s">
        <v>583</v>
      </c>
      <c r="L84" s="18">
        <f t="shared" si="7"/>
        <v>1.2754629629629644E-2</v>
      </c>
      <c r="M84">
        <f t="shared" si="8"/>
        <v>7</v>
      </c>
    </row>
    <row r="85" spans="1:13" x14ac:dyDescent="0.25">
      <c r="A85" s="11"/>
      <c r="B85" s="12"/>
      <c r="C85" s="12"/>
      <c r="D85" s="12"/>
      <c r="E85" s="12"/>
      <c r="F85" s="12"/>
      <c r="G85" s="9" t="s">
        <v>584</v>
      </c>
      <c r="H85" s="9" t="s">
        <v>74</v>
      </c>
      <c r="I85" s="3" t="s">
        <v>375</v>
      </c>
      <c r="J85" s="13" t="s">
        <v>585</v>
      </c>
      <c r="K85" s="14" t="s">
        <v>586</v>
      </c>
      <c r="L85" s="18">
        <f t="shared" si="7"/>
        <v>1.5520833333333373E-2</v>
      </c>
      <c r="M85">
        <f t="shared" si="8"/>
        <v>11</v>
      </c>
    </row>
    <row r="86" spans="1:13" x14ac:dyDescent="0.25">
      <c r="A86" s="11"/>
      <c r="B86" s="12"/>
      <c r="C86" s="12"/>
      <c r="D86" s="12"/>
      <c r="E86" s="12"/>
      <c r="F86" s="12"/>
      <c r="G86" s="9" t="s">
        <v>587</v>
      </c>
      <c r="H86" s="9" t="s">
        <v>74</v>
      </c>
      <c r="I86" s="3" t="s">
        <v>375</v>
      </c>
      <c r="J86" s="13" t="s">
        <v>588</v>
      </c>
      <c r="K86" s="14" t="s">
        <v>589</v>
      </c>
      <c r="L86" s="18">
        <f t="shared" si="7"/>
        <v>1.3657407407407396E-2</v>
      </c>
      <c r="M86">
        <f t="shared" si="8"/>
        <v>20</v>
      </c>
    </row>
    <row r="87" spans="1:13" x14ac:dyDescent="0.25">
      <c r="A87" s="11"/>
      <c r="B87" s="12"/>
      <c r="C87" s="9" t="s">
        <v>185</v>
      </c>
      <c r="D87" s="9" t="s">
        <v>186</v>
      </c>
      <c r="E87" s="9" t="s">
        <v>186</v>
      </c>
      <c r="F87" s="9" t="s">
        <v>15</v>
      </c>
      <c r="G87" s="9" t="s">
        <v>590</v>
      </c>
      <c r="H87" s="9" t="s">
        <v>74</v>
      </c>
      <c r="I87" s="3" t="s">
        <v>375</v>
      </c>
      <c r="J87" s="13" t="s">
        <v>591</v>
      </c>
      <c r="K87" s="14" t="s">
        <v>592</v>
      </c>
      <c r="L87" s="18">
        <f t="shared" si="7"/>
        <v>1.8298611111111085E-2</v>
      </c>
      <c r="M87">
        <f t="shared" si="8"/>
        <v>16</v>
      </c>
    </row>
    <row r="88" spans="1:13" x14ac:dyDescent="0.25">
      <c r="A88" s="11"/>
      <c r="B88" s="12"/>
      <c r="C88" s="9" t="s">
        <v>190</v>
      </c>
      <c r="D88" s="9" t="s">
        <v>191</v>
      </c>
      <c r="E88" s="9" t="s">
        <v>191</v>
      </c>
      <c r="F88" s="9" t="s">
        <v>15</v>
      </c>
      <c r="G88" s="10" t="s">
        <v>12</v>
      </c>
      <c r="H88" s="5"/>
      <c r="I88" s="6"/>
      <c r="J88" s="7"/>
      <c r="K88" s="8"/>
    </row>
    <row r="89" spans="1:13" x14ac:dyDescent="0.25">
      <c r="A89" s="11"/>
      <c r="B89" s="12"/>
      <c r="C89" s="12"/>
      <c r="D89" s="12"/>
      <c r="E89" s="12"/>
      <c r="F89" s="12"/>
      <c r="G89" s="9" t="s">
        <v>593</v>
      </c>
      <c r="H89" s="9" t="s">
        <v>197</v>
      </c>
      <c r="I89" s="3" t="s">
        <v>375</v>
      </c>
      <c r="J89" s="13" t="s">
        <v>594</v>
      </c>
      <c r="K89" s="14" t="s">
        <v>595</v>
      </c>
      <c r="L89" s="18">
        <f t="shared" si="7"/>
        <v>1.7962962962962958E-2</v>
      </c>
      <c r="M89">
        <f t="shared" si="8"/>
        <v>13</v>
      </c>
    </row>
    <row r="90" spans="1:13" x14ac:dyDescent="0.25">
      <c r="A90" s="11"/>
      <c r="B90" s="12"/>
      <c r="C90" s="12"/>
      <c r="D90" s="12"/>
      <c r="E90" s="12"/>
      <c r="F90" s="12"/>
      <c r="G90" s="9" t="s">
        <v>596</v>
      </c>
      <c r="H90" s="9" t="s">
        <v>74</v>
      </c>
      <c r="I90" s="3" t="s">
        <v>375</v>
      </c>
      <c r="J90" s="13" t="s">
        <v>597</v>
      </c>
      <c r="K90" s="14" t="s">
        <v>598</v>
      </c>
      <c r="L90" s="18">
        <f t="shared" si="7"/>
        <v>2.34375E-2</v>
      </c>
      <c r="M90">
        <f t="shared" si="8"/>
        <v>16</v>
      </c>
    </row>
    <row r="91" spans="1:13" x14ac:dyDescent="0.25">
      <c r="A91" s="11"/>
      <c r="B91" s="12"/>
      <c r="C91" s="9" t="s">
        <v>599</v>
      </c>
      <c r="D91" s="9" t="s">
        <v>600</v>
      </c>
      <c r="E91" s="9" t="s">
        <v>600</v>
      </c>
      <c r="F91" s="9" t="s">
        <v>15</v>
      </c>
      <c r="G91" s="9" t="s">
        <v>601</v>
      </c>
      <c r="H91" s="9" t="s">
        <v>74</v>
      </c>
      <c r="I91" s="3" t="s">
        <v>375</v>
      </c>
      <c r="J91" s="13" t="s">
        <v>602</v>
      </c>
      <c r="K91" s="14" t="s">
        <v>603</v>
      </c>
      <c r="L91" s="18">
        <f t="shared" si="7"/>
        <v>2.7708333333333224E-2</v>
      </c>
      <c r="M91">
        <f t="shared" si="8"/>
        <v>12</v>
      </c>
    </row>
    <row r="92" spans="1:13" x14ac:dyDescent="0.25">
      <c r="A92" s="3" t="s">
        <v>321</v>
      </c>
      <c r="B92" s="9" t="s">
        <v>322</v>
      </c>
      <c r="C92" s="10" t="s">
        <v>12</v>
      </c>
      <c r="D92" s="5"/>
      <c r="E92" s="5"/>
      <c r="F92" s="5"/>
      <c r="G92" s="5"/>
      <c r="H92" s="5"/>
      <c r="I92" s="6"/>
      <c r="J92" s="7"/>
      <c r="K92" s="8"/>
    </row>
    <row r="93" spans="1:13" x14ac:dyDescent="0.25">
      <c r="A93" s="11"/>
      <c r="B93" s="12"/>
      <c r="C93" s="9" t="s">
        <v>13</v>
      </c>
      <c r="D93" s="9" t="s">
        <v>14</v>
      </c>
      <c r="E93" s="9" t="s">
        <v>14</v>
      </c>
      <c r="F93" s="9" t="s">
        <v>15</v>
      </c>
      <c r="G93" s="10" t="s">
        <v>12</v>
      </c>
      <c r="H93" s="5"/>
      <c r="I93" s="6"/>
      <c r="J93" s="7"/>
      <c r="K93" s="8"/>
    </row>
    <row r="94" spans="1:13" x14ac:dyDescent="0.25">
      <c r="A94" s="11"/>
      <c r="B94" s="12"/>
      <c r="C94" s="12"/>
      <c r="D94" s="12"/>
      <c r="E94" s="12"/>
      <c r="F94" s="12"/>
      <c r="G94" s="9" t="s">
        <v>604</v>
      </c>
      <c r="H94" s="9" t="s">
        <v>17</v>
      </c>
      <c r="I94" s="3" t="s">
        <v>375</v>
      </c>
      <c r="J94" s="13" t="s">
        <v>605</v>
      </c>
      <c r="K94" s="14" t="s">
        <v>606</v>
      </c>
      <c r="L94" s="18">
        <f t="shared" si="7"/>
        <v>1.5694444444444455E-2</v>
      </c>
      <c r="M94">
        <f t="shared" si="8"/>
        <v>14</v>
      </c>
    </row>
    <row r="95" spans="1:13" x14ac:dyDescent="0.25">
      <c r="A95" s="11"/>
      <c r="B95" s="12"/>
      <c r="C95" s="12"/>
      <c r="D95" s="12"/>
      <c r="E95" s="12"/>
      <c r="F95" s="12"/>
      <c r="G95" s="9" t="s">
        <v>607</v>
      </c>
      <c r="H95" s="9" t="s">
        <v>17</v>
      </c>
      <c r="I95" s="3" t="s">
        <v>375</v>
      </c>
      <c r="J95" s="13" t="s">
        <v>608</v>
      </c>
      <c r="K95" s="14" t="s">
        <v>609</v>
      </c>
      <c r="L95" s="18">
        <f t="shared" si="7"/>
        <v>1.3784722222222268E-2</v>
      </c>
      <c r="M95">
        <f t="shared" si="8"/>
        <v>16</v>
      </c>
    </row>
    <row r="96" spans="1:13" x14ac:dyDescent="0.25">
      <c r="A96" s="11"/>
      <c r="B96" s="12"/>
      <c r="C96" s="9" t="s">
        <v>326</v>
      </c>
      <c r="D96" s="9" t="s">
        <v>327</v>
      </c>
      <c r="E96" s="9" t="s">
        <v>327</v>
      </c>
      <c r="F96" s="9" t="s">
        <v>15</v>
      </c>
      <c r="G96" s="10" t="s">
        <v>12</v>
      </c>
      <c r="H96" s="5"/>
      <c r="I96" s="6"/>
      <c r="J96" s="7"/>
      <c r="K96" s="8"/>
    </row>
    <row r="97" spans="1:13" x14ac:dyDescent="0.25">
      <c r="A97" s="11"/>
      <c r="B97" s="12"/>
      <c r="C97" s="12"/>
      <c r="D97" s="12"/>
      <c r="E97" s="12"/>
      <c r="F97" s="12"/>
      <c r="G97" s="9" t="s">
        <v>610</v>
      </c>
      <c r="H97" s="9" t="s">
        <v>387</v>
      </c>
      <c r="I97" s="3" t="s">
        <v>375</v>
      </c>
      <c r="J97" s="13" t="s">
        <v>611</v>
      </c>
      <c r="K97" s="14" t="s">
        <v>612</v>
      </c>
      <c r="L97" s="18">
        <f t="shared" si="7"/>
        <v>2.8738425925925848E-2</v>
      </c>
      <c r="M97">
        <f t="shared" si="8"/>
        <v>8</v>
      </c>
    </row>
    <row r="98" spans="1:13" x14ac:dyDescent="0.25">
      <c r="A98" s="11"/>
      <c r="B98" s="12"/>
      <c r="C98" s="12"/>
      <c r="D98" s="12"/>
      <c r="E98" s="12"/>
      <c r="F98" s="12"/>
      <c r="G98" s="9" t="s">
        <v>613</v>
      </c>
      <c r="H98" s="9" t="s">
        <v>387</v>
      </c>
      <c r="I98" s="3" t="s">
        <v>375</v>
      </c>
      <c r="J98" s="13" t="s">
        <v>614</v>
      </c>
      <c r="K98" s="14" t="s">
        <v>615</v>
      </c>
      <c r="L98" s="18">
        <f t="shared" si="7"/>
        <v>1.5868055555555483E-2</v>
      </c>
      <c r="M98">
        <f t="shared" si="8"/>
        <v>12</v>
      </c>
    </row>
    <row r="99" spans="1:13" x14ac:dyDescent="0.25">
      <c r="A99" s="11"/>
      <c r="B99" s="12"/>
      <c r="C99" s="9" t="s">
        <v>43</v>
      </c>
      <c r="D99" s="9" t="s">
        <v>44</v>
      </c>
      <c r="E99" s="9" t="s">
        <v>44</v>
      </c>
      <c r="F99" s="9" t="s">
        <v>15</v>
      </c>
      <c r="G99" s="9" t="s">
        <v>616</v>
      </c>
      <c r="H99" s="9" t="s">
        <v>17</v>
      </c>
      <c r="I99" s="3" t="s">
        <v>375</v>
      </c>
      <c r="J99" s="13" t="s">
        <v>617</v>
      </c>
      <c r="K99" s="14" t="s">
        <v>618</v>
      </c>
      <c r="L99" s="18">
        <f t="shared" si="7"/>
        <v>3.3935185185185179E-2</v>
      </c>
      <c r="M99">
        <f t="shared" si="8"/>
        <v>8</v>
      </c>
    </row>
    <row r="100" spans="1:13" x14ac:dyDescent="0.25">
      <c r="A100" s="11"/>
      <c r="B100" s="12"/>
      <c r="C100" s="9" t="s">
        <v>190</v>
      </c>
      <c r="D100" s="9" t="s">
        <v>191</v>
      </c>
      <c r="E100" s="9" t="s">
        <v>191</v>
      </c>
      <c r="F100" s="9" t="s">
        <v>15</v>
      </c>
      <c r="G100" s="9" t="s">
        <v>619</v>
      </c>
      <c r="H100" s="9" t="s">
        <v>17</v>
      </c>
      <c r="I100" s="3" t="s">
        <v>375</v>
      </c>
      <c r="J100" s="13" t="s">
        <v>620</v>
      </c>
      <c r="K100" s="14" t="s">
        <v>621</v>
      </c>
      <c r="L100" s="18">
        <f t="shared" si="7"/>
        <v>2.9131944444444446E-2</v>
      </c>
      <c r="M100">
        <f t="shared" si="8"/>
        <v>9</v>
      </c>
    </row>
    <row r="101" spans="1:13" x14ac:dyDescent="0.25">
      <c r="A101" s="3" t="s">
        <v>363</v>
      </c>
      <c r="B101" s="3" t="s">
        <v>364</v>
      </c>
      <c r="C101" s="3" t="s">
        <v>365</v>
      </c>
      <c r="D101" s="3" t="s">
        <v>366</v>
      </c>
      <c r="E101" s="3" t="s">
        <v>367</v>
      </c>
      <c r="F101" s="3" t="s">
        <v>15</v>
      </c>
      <c r="G101" s="3" t="s">
        <v>622</v>
      </c>
      <c r="H101" s="3" t="s">
        <v>74</v>
      </c>
      <c r="I101" s="3" t="s">
        <v>375</v>
      </c>
      <c r="J101" s="15" t="s">
        <v>623</v>
      </c>
      <c r="K101" s="16" t="s">
        <v>624</v>
      </c>
      <c r="L101" s="18">
        <f t="shared" si="7"/>
        <v>1.8784722222222272E-2</v>
      </c>
      <c r="M101">
        <f t="shared" si="8"/>
        <v>14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7"/>
  <sheetViews>
    <sheetView topLeftCell="M1" workbookViewId="0">
      <selection activeCell="Q13" sqref="Q13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24.7109375" bestFit="1" customWidth="1"/>
    <col min="21" max="21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1514</v>
      </c>
      <c r="M1" t="s">
        <v>1511</v>
      </c>
      <c r="O1" t="s">
        <v>1512</v>
      </c>
      <c r="P1" t="s">
        <v>1513</v>
      </c>
      <c r="Q1" t="s">
        <v>1515</v>
      </c>
      <c r="R1" s="27" t="s">
        <v>1516</v>
      </c>
      <c r="S1" t="s">
        <v>1517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>
        <f>AVERAGE($P$2:$P$25)</f>
        <v>3.9583333333333335</v>
      </c>
      <c r="R2" s="19">
        <f>AVERAGEIF(M:M,O2,L:L)</f>
        <v>1.2783564814814817E-2</v>
      </c>
      <c r="S2" s="18">
        <f>AVERAGEIF($R$2:$R$25, "&lt;&gt; 0")</f>
        <v>1.8900836783988965E-2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 s="24">
        <v>1</v>
      </c>
      <c r="P3" s="24">
        <f>COUNTIF(M:M,"1")</f>
        <v>0</v>
      </c>
      <c r="Q3" s="24">
        <f t="shared" ref="Q3:Q25" si="0">AVERAGE($P$2:$P$25)</f>
        <v>3.9583333333333335</v>
      </c>
      <c r="R3" s="25">
        <v>0</v>
      </c>
      <c r="S3" s="26">
        <f t="shared" ref="S3:S25" si="1">AVERAGEIF($R$2:$R$25, "&lt;&gt; 0")</f>
        <v>1.8900836783988965E-2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2</v>
      </c>
      <c r="Q4">
        <f t="shared" si="0"/>
        <v>3.9583333333333335</v>
      </c>
      <c r="R4" s="19">
        <f t="shared" ref="R3:R25" si="2">AVERAGEIF(M:M,O4,L:L)</f>
        <v>1.6603009259259248E-2</v>
      </c>
      <c r="S4" s="18">
        <f t="shared" si="1"/>
        <v>1.8900836783988965E-2</v>
      </c>
    </row>
    <row r="5" spans="1:19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3" t="s">
        <v>18</v>
      </c>
      <c r="J5" s="13" t="s">
        <v>19</v>
      </c>
      <c r="K5" s="14" t="s">
        <v>20</v>
      </c>
      <c r="L5" s="18">
        <f t="shared" ref="L3:L66" si="3">K5-J5</f>
        <v>2.0231481481481461E-2</v>
      </c>
      <c r="M5">
        <f t="shared" ref="M3:M66" si="4">HOUR(J5)</f>
        <v>7</v>
      </c>
      <c r="O5">
        <v>3</v>
      </c>
      <c r="P5">
        <f>COUNTIF(M:M,"3")</f>
        <v>2</v>
      </c>
      <c r="Q5">
        <f t="shared" si="0"/>
        <v>3.9583333333333335</v>
      </c>
      <c r="R5" s="19">
        <f t="shared" si="2"/>
        <v>1.7060185185185192E-2</v>
      </c>
      <c r="S5" s="18">
        <f t="shared" si="1"/>
        <v>1.8900836783988965E-2</v>
      </c>
    </row>
    <row r="6" spans="1:19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3" t="s">
        <v>18</v>
      </c>
      <c r="J6" s="13" t="s">
        <v>22</v>
      </c>
      <c r="K6" s="14" t="s">
        <v>23</v>
      </c>
      <c r="L6" s="18">
        <f t="shared" si="3"/>
        <v>2.9062499999999991E-2</v>
      </c>
      <c r="M6">
        <f t="shared" si="4"/>
        <v>10</v>
      </c>
      <c r="O6">
        <v>4</v>
      </c>
      <c r="P6">
        <f>COUNTIF(M:M,"4")</f>
        <v>4</v>
      </c>
      <c r="Q6">
        <f t="shared" si="0"/>
        <v>3.9583333333333335</v>
      </c>
      <c r="R6" s="19">
        <f t="shared" si="2"/>
        <v>1.5969328703703704E-2</v>
      </c>
      <c r="S6" s="18">
        <f t="shared" si="1"/>
        <v>1.8900836783988965E-2</v>
      </c>
    </row>
    <row r="7" spans="1:19" x14ac:dyDescent="0.25">
      <c r="A7" s="11"/>
      <c r="B7" s="12"/>
      <c r="C7" s="12"/>
      <c r="D7" s="12"/>
      <c r="E7" s="12"/>
      <c r="F7" s="12"/>
      <c r="G7" s="9" t="s">
        <v>24</v>
      </c>
      <c r="H7" s="9" t="s">
        <v>17</v>
      </c>
      <c r="I7" s="3" t="s">
        <v>18</v>
      </c>
      <c r="J7" s="13" t="s">
        <v>25</v>
      </c>
      <c r="K7" s="14" t="s">
        <v>26</v>
      </c>
      <c r="L7" s="18">
        <f t="shared" si="3"/>
        <v>2.1701388888888951E-2</v>
      </c>
      <c r="M7">
        <f t="shared" si="4"/>
        <v>14</v>
      </c>
      <c r="O7">
        <v>5</v>
      </c>
      <c r="P7">
        <f>COUNTIF(M:M,"5")</f>
        <v>6</v>
      </c>
      <c r="Q7">
        <f t="shared" si="0"/>
        <v>3.9583333333333335</v>
      </c>
      <c r="R7" s="19">
        <f t="shared" si="2"/>
        <v>1.6018518518518519E-2</v>
      </c>
      <c r="S7" s="18">
        <f t="shared" si="1"/>
        <v>1.8900836783988965E-2</v>
      </c>
    </row>
    <row r="8" spans="1:19" x14ac:dyDescent="0.25">
      <c r="A8" s="11"/>
      <c r="B8" s="12"/>
      <c r="C8" s="9" t="s">
        <v>27</v>
      </c>
      <c r="D8" s="9" t="s">
        <v>28</v>
      </c>
      <c r="E8" s="9" t="s">
        <v>28</v>
      </c>
      <c r="F8" s="9" t="s">
        <v>15</v>
      </c>
      <c r="G8" s="9" t="s">
        <v>29</v>
      </c>
      <c r="H8" s="9" t="s">
        <v>17</v>
      </c>
      <c r="I8" s="3" t="s">
        <v>18</v>
      </c>
      <c r="J8" s="20" t="s">
        <v>30</v>
      </c>
      <c r="K8" s="21" t="s">
        <v>31</v>
      </c>
      <c r="L8" s="22">
        <f t="shared" si="3"/>
        <v>1.2916666666666576E-2</v>
      </c>
      <c r="M8" s="23">
        <f t="shared" si="4"/>
        <v>23</v>
      </c>
      <c r="O8">
        <v>6</v>
      </c>
      <c r="P8">
        <f>COUNTIF(M:M,"6")</f>
        <v>2</v>
      </c>
      <c r="Q8">
        <f t="shared" si="0"/>
        <v>3.9583333333333335</v>
      </c>
      <c r="R8" s="19">
        <f t="shared" si="2"/>
        <v>1.7523148148148149E-2</v>
      </c>
      <c r="S8" s="18">
        <f t="shared" si="1"/>
        <v>1.8900836783988965E-2</v>
      </c>
    </row>
    <row r="9" spans="1:19" x14ac:dyDescent="0.25">
      <c r="A9" s="11"/>
      <c r="B9" s="12"/>
      <c r="C9" s="9" t="s">
        <v>32</v>
      </c>
      <c r="D9" s="9" t="s">
        <v>33</v>
      </c>
      <c r="E9" s="9" t="s">
        <v>33</v>
      </c>
      <c r="F9" s="9" t="s">
        <v>15</v>
      </c>
      <c r="G9" s="9" t="s">
        <v>34</v>
      </c>
      <c r="H9" s="9" t="s">
        <v>17</v>
      </c>
      <c r="I9" s="3" t="s">
        <v>18</v>
      </c>
      <c r="J9" s="13" t="s">
        <v>35</v>
      </c>
      <c r="K9" s="14" t="s">
        <v>36</v>
      </c>
      <c r="L9" s="18">
        <f t="shared" si="3"/>
        <v>1.5092592592592546E-2</v>
      </c>
      <c r="M9">
        <f t="shared" si="4"/>
        <v>13</v>
      </c>
      <c r="O9">
        <v>7</v>
      </c>
      <c r="P9">
        <f>COUNTIF(M:M,"7")</f>
        <v>8</v>
      </c>
      <c r="Q9">
        <f t="shared" si="0"/>
        <v>3.9583333333333335</v>
      </c>
      <c r="R9" s="19">
        <f t="shared" si="2"/>
        <v>2.0559895833333335E-2</v>
      </c>
      <c r="S9" s="18">
        <f t="shared" si="1"/>
        <v>1.8900836783988965E-2</v>
      </c>
    </row>
    <row r="10" spans="1:19" x14ac:dyDescent="0.25">
      <c r="A10" s="11"/>
      <c r="B10" s="12"/>
      <c r="C10" s="9" t="s">
        <v>37</v>
      </c>
      <c r="D10" s="9" t="s">
        <v>38</v>
      </c>
      <c r="E10" s="9" t="s">
        <v>39</v>
      </c>
      <c r="F10" s="9" t="s">
        <v>15</v>
      </c>
      <c r="G10" s="9" t="s">
        <v>40</v>
      </c>
      <c r="H10" s="9" t="s">
        <v>17</v>
      </c>
      <c r="I10" s="3" t="s">
        <v>18</v>
      </c>
      <c r="J10" s="13" t="s">
        <v>41</v>
      </c>
      <c r="K10" s="14" t="s">
        <v>42</v>
      </c>
      <c r="L10" s="18">
        <f t="shared" si="3"/>
        <v>1.3159722222222225E-2</v>
      </c>
      <c r="M10">
        <f t="shared" si="4"/>
        <v>9</v>
      </c>
      <c r="O10">
        <v>8</v>
      </c>
      <c r="P10">
        <f>COUNTIF(M:M,"8")</f>
        <v>10</v>
      </c>
      <c r="Q10">
        <f t="shared" si="0"/>
        <v>3.9583333333333335</v>
      </c>
      <c r="R10" s="19">
        <f t="shared" si="2"/>
        <v>2.2888888888888886E-2</v>
      </c>
      <c r="S10" s="18">
        <f t="shared" si="1"/>
        <v>1.8900836783988965E-2</v>
      </c>
    </row>
    <row r="11" spans="1:19" x14ac:dyDescent="0.25">
      <c r="A11" s="11"/>
      <c r="B11" s="12"/>
      <c r="C11" s="9" t="s">
        <v>43</v>
      </c>
      <c r="D11" s="9" t="s">
        <v>44</v>
      </c>
      <c r="E11" s="9" t="s">
        <v>44</v>
      </c>
      <c r="F11" s="9" t="s">
        <v>15</v>
      </c>
      <c r="G11" s="9" t="s">
        <v>45</v>
      </c>
      <c r="H11" s="9" t="s">
        <v>17</v>
      </c>
      <c r="I11" s="3" t="s">
        <v>18</v>
      </c>
      <c r="J11" s="13" t="s">
        <v>46</v>
      </c>
      <c r="K11" s="14" t="s">
        <v>47</v>
      </c>
      <c r="L11" s="18">
        <f t="shared" si="3"/>
        <v>1.3541666666666646E-2</v>
      </c>
      <c r="M11">
        <f t="shared" si="4"/>
        <v>5</v>
      </c>
      <c r="O11">
        <v>9</v>
      </c>
      <c r="P11">
        <f>COUNTIF(M:M,"9")</f>
        <v>8</v>
      </c>
      <c r="Q11">
        <f t="shared" si="0"/>
        <v>3.9583333333333335</v>
      </c>
      <c r="R11" s="19">
        <f t="shared" si="2"/>
        <v>2.7734375000000006E-2</v>
      </c>
      <c r="S11" s="18">
        <f t="shared" si="1"/>
        <v>1.8900836783988965E-2</v>
      </c>
    </row>
    <row r="12" spans="1:19" x14ac:dyDescent="0.25">
      <c r="A12" s="11"/>
      <c r="B12" s="12"/>
      <c r="C12" s="9" t="s">
        <v>48</v>
      </c>
      <c r="D12" s="9" t="s">
        <v>49</v>
      </c>
      <c r="E12" s="9" t="s">
        <v>49</v>
      </c>
      <c r="F12" s="9" t="s">
        <v>15</v>
      </c>
      <c r="G12" s="10" t="s">
        <v>12</v>
      </c>
      <c r="H12" s="5"/>
      <c r="I12" s="6"/>
      <c r="J12" s="7"/>
      <c r="K12" s="8"/>
      <c r="O12">
        <v>10</v>
      </c>
      <c r="P12">
        <f>COUNTIF(M:M,"10")</f>
        <v>7</v>
      </c>
      <c r="Q12">
        <f t="shared" si="0"/>
        <v>3.9583333333333335</v>
      </c>
      <c r="R12" s="19">
        <f t="shared" si="2"/>
        <v>1.9806547619047623E-2</v>
      </c>
      <c r="S12" s="18">
        <f t="shared" si="1"/>
        <v>1.8900836783988965E-2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50</v>
      </c>
      <c r="H13" s="9" t="s">
        <v>17</v>
      </c>
      <c r="I13" s="3" t="s">
        <v>18</v>
      </c>
      <c r="J13" s="13" t="s">
        <v>51</v>
      </c>
      <c r="K13" s="14" t="s">
        <v>52</v>
      </c>
      <c r="L13" s="18">
        <f t="shared" si="3"/>
        <v>2.2696759259259291E-2</v>
      </c>
      <c r="M13">
        <f t="shared" si="4"/>
        <v>7</v>
      </c>
      <c r="O13">
        <v>11</v>
      </c>
      <c r="P13">
        <f>COUNTIF(M:M,"11")</f>
        <v>7</v>
      </c>
      <c r="Q13">
        <f t="shared" si="0"/>
        <v>3.9583333333333335</v>
      </c>
      <c r="R13" s="19">
        <f t="shared" si="2"/>
        <v>3.2741402116402127E-2</v>
      </c>
      <c r="S13" s="18">
        <f t="shared" si="1"/>
        <v>1.8900836783988965E-2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53</v>
      </c>
      <c r="H14" s="9" t="s">
        <v>17</v>
      </c>
      <c r="I14" s="3" t="s">
        <v>18</v>
      </c>
      <c r="J14" s="13" t="s">
        <v>54</v>
      </c>
      <c r="K14" s="14" t="s">
        <v>55</v>
      </c>
      <c r="L14" s="18">
        <f t="shared" si="3"/>
        <v>1.5474537037036995E-2</v>
      </c>
      <c r="M14">
        <f t="shared" si="4"/>
        <v>10</v>
      </c>
      <c r="O14">
        <v>12</v>
      </c>
      <c r="P14">
        <f>COUNTIF(M:M,"12")</f>
        <v>8</v>
      </c>
      <c r="Q14">
        <f t="shared" si="0"/>
        <v>3.9583333333333335</v>
      </c>
      <c r="R14" s="19">
        <f t="shared" si="2"/>
        <v>2.2999131944444431E-2</v>
      </c>
      <c r="S14" s="18">
        <f t="shared" si="1"/>
        <v>1.8900836783988965E-2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56</v>
      </c>
      <c r="H15" s="9" t="s">
        <v>17</v>
      </c>
      <c r="I15" s="3" t="s">
        <v>18</v>
      </c>
      <c r="J15" s="13" t="s">
        <v>57</v>
      </c>
      <c r="K15" s="14" t="s">
        <v>58</v>
      </c>
      <c r="L15" s="18">
        <f t="shared" si="3"/>
        <v>2.299768518518519E-2</v>
      </c>
      <c r="M15">
        <f t="shared" si="4"/>
        <v>12</v>
      </c>
      <c r="O15">
        <v>13</v>
      </c>
      <c r="P15">
        <f>COUNTIF(M:M,"13")</f>
        <v>6</v>
      </c>
      <c r="Q15">
        <f t="shared" si="0"/>
        <v>3.9583333333333335</v>
      </c>
      <c r="R15" s="19">
        <f t="shared" si="2"/>
        <v>1.9070216049382676E-2</v>
      </c>
      <c r="S15" s="18">
        <f t="shared" si="1"/>
        <v>1.8900836783988965E-2</v>
      </c>
    </row>
    <row r="16" spans="1:19" x14ac:dyDescent="0.25">
      <c r="A16" s="11"/>
      <c r="B16" s="12"/>
      <c r="C16" s="9" t="s">
        <v>59</v>
      </c>
      <c r="D16" s="9" t="s">
        <v>60</v>
      </c>
      <c r="E16" s="9" t="s">
        <v>60</v>
      </c>
      <c r="F16" s="9" t="s">
        <v>15</v>
      </c>
      <c r="G16" s="9" t="s">
        <v>61</v>
      </c>
      <c r="H16" s="9" t="s">
        <v>17</v>
      </c>
      <c r="I16" s="3" t="s">
        <v>18</v>
      </c>
      <c r="J16" s="13" t="s">
        <v>62</v>
      </c>
      <c r="K16" s="14" t="s">
        <v>63</v>
      </c>
      <c r="L16" s="18">
        <f t="shared" si="3"/>
        <v>2.1122685185185175E-2</v>
      </c>
      <c r="M16">
        <f t="shared" si="4"/>
        <v>10</v>
      </c>
      <c r="O16">
        <v>14</v>
      </c>
      <c r="P16">
        <f>COUNTIF(M:M,"14")</f>
        <v>6</v>
      </c>
      <c r="Q16">
        <f t="shared" si="0"/>
        <v>3.9583333333333335</v>
      </c>
      <c r="R16" s="19">
        <f t="shared" si="2"/>
        <v>2.0177469135802466E-2</v>
      </c>
      <c r="S16" s="18">
        <f t="shared" si="1"/>
        <v>1.8900836783988965E-2</v>
      </c>
    </row>
    <row r="17" spans="1:19" x14ac:dyDescent="0.25">
      <c r="A17" s="11"/>
      <c r="B17" s="12"/>
      <c r="C17" s="9" t="s">
        <v>64</v>
      </c>
      <c r="D17" s="9" t="s">
        <v>65</v>
      </c>
      <c r="E17" s="9" t="s">
        <v>65</v>
      </c>
      <c r="F17" s="9" t="s">
        <v>15</v>
      </c>
      <c r="G17" s="9" t="s">
        <v>66</v>
      </c>
      <c r="H17" s="9" t="s">
        <v>17</v>
      </c>
      <c r="I17" s="3" t="s">
        <v>18</v>
      </c>
      <c r="J17" s="13" t="s">
        <v>67</v>
      </c>
      <c r="K17" s="14" t="s">
        <v>68</v>
      </c>
      <c r="L17" s="18">
        <f t="shared" si="3"/>
        <v>2.3495370370370416E-2</v>
      </c>
      <c r="M17">
        <f t="shared" si="4"/>
        <v>10</v>
      </c>
      <c r="O17">
        <v>15</v>
      </c>
      <c r="P17">
        <f>COUNTIF(M:M,"15")</f>
        <v>4</v>
      </c>
      <c r="Q17">
        <f t="shared" si="0"/>
        <v>3.9583333333333335</v>
      </c>
      <c r="R17" s="19">
        <f t="shared" si="2"/>
        <v>2.3084490740740704E-2</v>
      </c>
      <c r="S17" s="18">
        <f t="shared" si="1"/>
        <v>1.8900836783988965E-2</v>
      </c>
    </row>
    <row r="18" spans="1:19" x14ac:dyDescent="0.25">
      <c r="A18" s="3" t="s">
        <v>69</v>
      </c>
      <c r="B18" s="9" t="s">
        <v>70</v>
      </c>
      <c r="C18" s="10" t="s">
        <v>12</v>
      </c>
      <c r="D18" s="5"/>
      <c r="E18" s="5"/>
      <c r="F18" s="5"/>
      <c r="G18" s="5"/>
      <c r="H18" s="5"/>
      <c r="I18" s="6"/>
      <c r="J18" s="7"/>
      <c r="K18" s="8"/>
      <c r="O18">
        <v>16</v>
      </c>
      <c r="P18">
        <f>COUNTIF(M:M,"16")</f>
        <v>2</v>
      </c>
      <c r="Q18">
        <f t="shared" si="0"/>
        <v>3.9583333333333335</v>
      </c>
      <c r="R18" s="19">
        <f t="shared" si="2"/>
        <v>1.6435185185185219E-2</v>
      </c>
      <c r="S18" s="18">
        <f t="shared" si="1"/>
        <v>1.8900836783988965E-2</v>
      </c>
    </row>
    <row r="19" spans="1:19" x14ac:dyDescent="0.25">
      <c r="A19" s="11"/>
      <c r="B19" s="12"/>
      <c r="C19" s="9" t="s">
        <v>71</v>
      </c>
      <c r="D19" s="9" t="s">
        <v>72</v>
      </c>
      <c r="E19" s="10" t="s">
        <v>12</v>
      </c>
      <c r="F19" s="5"/>
      <c r="G19" s="5"/>
      <c r="H19" s="5"/>
      <c r="I19" s="6"/>
      <c r="J19" s="7"/>
      <c r="K19" s="8"/>
      <c r="O19">
        <v>17</v>
      </c>
      <c r="P19">
        <f>COUNTIF(M:M,"17")</f>
        <v>3</v>
      </c>
      <c r="Q19">
        <f t="shared" si="0"/>
        <v>3.9583333333333335</v>
      </c>
      <c r="R19" s="19">
        <f t="shared" si="2"/>
        <v>1.949845679012352E-2</v>
      </c>
      <c r="S19" s="18">
        <f t="shared" si="1"/>
        <v>1.8900836783988965E-2</v>
      </c>
    </row>
    <row r="20" spans="1:19" x14ac:dyDescent="0.25">
      <c r="A20" s="11"/>
      <c r="B20" s="12"/>
      <c r="C20" s="12"/>
      <c r="D20" s="12"/>
      <c r="E20" s="9" t="s">
        <v>72</v>
      </c>
      <c r="F20" s="9" t="s">
        <v>15</v>
      </c>
      <c r="G20" s="10" t="s">
        <v>12</v>
      </c>
      <c r="H20" s="5"/>
      <c r="I20" s="6"/>
      <c r="J20" s="7"/>
      <c r="K20" s="8"/>
      <c r="O20">
        <v>18</v>
      </c>
      <c r="P20">
        <f>COUNTIF(M:M,"18")</f>
        <v>1</v>
      </c>
      <c r="Q20">
        <f t="shared" si="0"/>
        <v>3.9583333333333335</v>
      </c>
      <c r="R20" s="19">
        <f t="shared" si="2"/>
        <v>1.344907407407403E-2</v>
      </c>
      <c r="S20" s="18">
        <f t="shared" si="1"/>
        <v>1.8900836783988965E-2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73</v>
      </c>
      <c r="H21" s="9" t="s">
        <v>74</v>
      </c>
      <c r="I21" s="3" t="s">
        <v>18</v>
      </c>
      <c r="J21" s="13" t="s">
        <v>75</v>
      </c>
      <c r="K21" s="14" t="s">
        <v>76</v>
      </c>
      <c r="L21" s="18">
        <f t="shared" si="3"/>
        <v>2.4641203703703707E-2</v>
      </c>
      <c r="M21">
        <f t="shared" si="4"/>
        <v>7</v>
      </c>
      <c r="O21">
        <v>19</v>
      </c>
      <c r="P21">
        <f>COUNTIF(M:M,"19")</f>
        <v>3</v>
      </c>
      <c r="Q21">
        <f t="shared" si="0"/>
        <v>3.9583333333333335</v>
      </c>
      <c r="R21" s="19">
        <f t="shared" si="2"/>
        <v>1.7341820987654317E-2</v>
      </c>
      <c r="S21" s="18">
        <f t="shared" si="1"/>
        <v>1.8900836783988965E-2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77</v>
      </c>
      <c r="H22" s="9" t="s">
        <v>74</v>
      </c>
      <c r="I22" s="3" t="s">
        <v>18</v>
      </c>
      <c r="J22" s="13" t="s">
        <v>78</v>
      </c>
      <c r="K22" s="14" t="s">
        <v>79</v>
      </c>
      <c r="L22" s="18">
        <f t="shared" si="3"/>
        <v>1.8194444444444458E-2</v>
      </c>
      <c r="M22">
        <f t="shared" si="4"/>
        <v>3</v>
      </c>
      <c r="O22">
        <v>20</v>
      </c>
      <c r="P22">
        <f>COUNTIF(M:M,"20")</f>
        <v>1</v>
      </c>
      <c r="Q22">
        <f t="shared" si="0"/>
        <v>3.9583333333333335</v>
      </c>
      <c r="R22" s="19">
        <f t="shared" si="2"/>
        <v>1.4143518518518583E-2</v>
      </c>
      <c r="S22" s="18">
        <f t="shared" si="1"/>
        <v>1.8900836783988965E-2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80</v>
      </c>
      <c r="H23" s="9" t="s">
        <v>74</v>
      </c>
      <c r="I23" s="3" t="s">
        <v>18</v>
      </c>
      <c r="J23" s="13" t="s">
        <v>81</v>
      </c>
      <c r="K23" s="14" t="s">
        <v>82</v>
      </c>
      <c r="L23" s="18">
        <f t="shared" si="3"/>
        <v>2.1793981481481484E-2</v>
      </c>
      <c r="M23">
        <f t="shared" si="4"/>
        <v>5</v>
      </c>
      <c r="O23">
        <v>21</v>
      </c>
      <c r="P23">
        <f>COUNTIF(M:M,"21")</f>
        <v>1</v>
      </c>
      <c r="Q23">
        <f t="shared" si="0"/>
        <v>3.9583333333333335</v>
      </c>
      <c r="R23" s="19">
        <f t="shared" si="2"/>
        <v>1.2488425925926028E-2</v>
      </c>
      <c r="S23" s="18">
        <f t="shared" si="1"/>
        <v>1.8900836783988965E-2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83</v>
      </c>
      <c r="H24" s="9" t="s">
        <v>74</v>
      </c>
      <c r="I24" s="3" t="s">
        <v>18</v>
      </c>
      <c r="J24" s="13" t="s">
        <v>84</v>
      </c>
      <c r="K24" s="14" t="s">
        <v>85</v>
      </c>
      <c r="L24" s="18">
        <f t="shared" si="3"/>
        <v>1.4525462962962976E-2</v>
      </c>
      <c r="M24">
        <f t="shared" si="4"/>
        <v>5</v>
      </c>
      <c r="O24">
        <v>22</v>
      </c>
      <c r="P24">
        <f>COUNTIF(M:M,"22")</f>
        <v>1</v>
      </c>
      <c r="Q24">
        <f t="shared" si="0"/>
        <v>3.9583333333333335</v>
      </c>
      <c r="R24" s="19">
        <f t="shared" si="2"/>
        <v>2.3425925925926072E-2</v>
      </c>
      <c r="S24" s="18">
        <f t="shared" si="1"/>
        <v>1.8900836783988965E-2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86</v>
      </c>
      <c r="H25" s="9" t="s">
        <v>74</v>
      </c>
      <c r="I25" s="3" t="s">
        <v>18</v>
      </c>
      <c r="J25" s="13" t="s">
        <v>87</v>
      </c>
      <c r="K25" s="14" t="s">
        <v>88</v>
      </c>
      <c r="L25" s="18">
        <f t="shared" si="3"/>
        <v>2.4722222222222201E-2</v>
      </c>
      <c r="M25">
        <f t="shared" si="4"/>
        <v>7</v>
      </c>
      <c r="O25">
        <v>23</v>
      </c>
      <c r="P25">
        <f>COUNTIF(M:M,"23")</f>
        <v>1</v>
      </c>
      <c r="Q25">
        <f t="shared" si="0"/>
        <v>3.9583333333333335</v>
      </c>
      <c r="R25" s="19">
        <f t="shared" si="2"/>
        <v>1.2916666666666576E-2</v>
      </c>
      <c r="S25" s="18">
        <f t="shared" si="1"/>
        <v>1.8900836783988965E-2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89</v>
      </c>
      <c r="H26" s="9" t="s">
        <v>74</v>
      </c>
      <c r="I26" s="3" t="s">
        <v>18</v>
      </c>
      <c r="J26" s="13" t="s">
        <v>90</v>
      </c>
      <c r="K26" s="14" t="s">
        <v>91</v>
      </c>
      <c r="L26" s="18">
        <f t="shared" si="3"/>
        <v>2.2361111111111109E-2</v>
      </c>
      <c r="M26">
        <f t="shared" si="4"/>
        <v>7</v>
      </c>
    </row>
    <row r="27" spans="1:19" x14ac:dyDescent="0.25">
      <c r="A27" s="11"/>
      <c r="B27" s="12"/>
      <c r="C27" s="12"/>
      <c r="D27" s="12"/>
      <c r="E27" s="12"/>
      <c r="F27" s="12"/>
      <c r="G27" s="9" t="s">
        <v>92</v>
      </c>
      <c r="H27" s="9" t="s">
        <v>74</v>
      </c>
      <c r="I27" s="3" t="s">
        <v>18</v>
      </c>
      <c r="J27" s="13" t="s">
        <v>93</v>
      </c>
      <c r="K27" s="14" t="s">
        <v>94</v>
      </c>
      <c r="L27" s="18">
        <f t="shared" si="3"/>
        <v>1.8229166666666685E-2</v>
      </c>
      <c r="M27">
        <f t="shared" si="4"/>
        <v>8</v>
      </c>
    </row>
    <row r="28" spans="1:19" x14ac:dyDescent="0.25">
      <c r="A28" s="11"/>
      <c r="B28" s="12"/>
      <c r="C28" s="12"/>
      <c r="D28" s="12"/>
      <c r="E28" s="12"/>
      <c r="F28" s="12"/>
      <c r="G28" s="9" t="s">
        <v>95</v>
      </c>
      <c r="H28" s="9" t="s">
        <v>74</v>
      </c>
      <c r="I28" s="3" t="s">
        <v>18</v>
      </c>
      <c r="J28" s="13" t="s">
        <v>96</v>
      </c>
      <c r="K28" s="14" t="s">
        <v>97</v>
      </c>
      <c r="L28" s="18">
        <f t="shared" si="3"/>
        <v>1.8113425925925963E-2</v>
      </c>
      <c r="M28">
        <f t="shared" si="4"/>
        <v>9</v>
      </c>
      <c r="O28" s="23">
        <v>8</v>
      </c>
      <c r="P28" s="20" t="s">
        <v>30</v>
      </c>
      <c r="Q28" s="21" t="s">
        <v>31</v>
      </c>
      <c r="R28" s="22">
        <f t="shared" ref="R28" si="5">Q28-P28</f>
        <v>1.2916666666666576E-2</v>
      </c>
      <c r="S28" s="23">
        <f t="shared" ref="S28" si="6">HOUR(P28)</f>
        <v>23</v>
      </c>
    </row>
    <row r="29" spans="1:19" x14ac:dyDescent="0.25">
      <c r="A29" s="11"/>
      <c r="B29" s="12"/>
      <c r="C29" s="12"/>
      <c r="D29" s="12"/>
      <c r="E29" s="12"/>
      <c r="F29" s="12"/>
      <c r="G29" s="9" t="s">
        <v>98</v>
      </c>
      <c r="H29" s="9" t="s">
        <v>74</v>
      </c>
      <c r="I29" s="3" t="s">
        <v>18</v>
      </c>
      <c r="J29" s="13" t="s">
        <v>99</v>
      </c>
      <c r="K29" s="14" t="s">
        <v>100</v>
      </c>
      <c r="L29" s="18">
        <f t="shared" si="3"/>
        <v>1.6817129629629668E-2</v>
      </c>
      <c r="M29">
        <f t="shared" si="4"/>
        <v>10</v>
      </c>
    </row>
    <row r="30" spans="1:19" x14ac:dyDescent="0.25">
      <c r="A30" s="11"/>
      <c r="B30" s="12"/>
      <c r="C30" s="12"/>
      <c r="D30" s="12"/>
      <c r="E30" s="12"/>
      <c r="F30" s="12"/>
      <c r="G30" s="9" t="s">
        <v>101</v>
      </c>
      <c r="H30" s="9" t="s">
        <v>74</v>
      </c>
      <c r="I30" s="3" t="s">
        <v>18</v>
      </c>
      <c r="J30" s="13" t="s">
        <v>102</v>
      </c>
      <c r="K30" s="14" t="s">
        <v>103</v>
      </c>
      <c r="L30" s="18">
        <f t="shared" si="3"/>
        <v>3.2465277777777801E-2</v>
      </c>
      <c r="M30">
        <f t="shared" si="4"/>
        <v>11</v>
      </c>
    </row>
    <row r="31" spans="1:19" x14ac:dyDescent="0.25">
      <c r="A31" s="11"/>
      <c r="B31" s="12"/>
      <c r="C31" s="12"/>
      <c r="D31" s="12"/>
      <c r="E31" s="12"/>
      <c r="F31" s="12"/>
      <c r="G31" s="9" t="s">
        <v>104</v>
      </c>
      <c r="H31" s="9" t="s">
        <v>74</v>
      </c>
      <c r="I31" s="3" t="s">
        <v>18</v>
      </c>
      <c r="J31" s="13" t="s">
        <v>105</v>
      </c>
      <c r="K31" s="14" t="s">
        <v>106</v>
      </c>
      <c r="L31" s="18">
        <f t="shared" si="3"/>
        <v>1.4791666666666703E-2</v>
      </c>
      <c r="M31">
        <f t="shared" si="4"/>
        <v>11</v>
      </c>
      <c r="O31" s="31">
        <v>89</v>
      </c>
      <c r="P31" s="28" t="s">
        <v>264</v>
      </c>
      <c r="Q31" s="29" t="s">
        <v>265</v>
      </c>
      <c r="R31" s="30">
        <f t="shared" ref="R31:R32" si="7">Q31-P31</f>
        <v>1.233796296296296E-2</v>
      </c>
      <c r="S31" s="31">
        <v>0</v>
      </c>
    </row>
    <row r="32" spans="1:19" x14ac:dyDescent="0.25">
      <c r="A32" s="11"/>
      <c r="B32" s="12"/>
      <c r="C32" s="12"/>
      <c r="D32" s="12"/>
      <c r="E32" s="12"/>
      <c r="F32" s="12"/>
      <c r="G32" s="9" t="s">
        <v>107</v>
      </c>
      <c r="H32" s="9" t="s">
        <v>74</v>
      </c>
      <c r="I32" s="3" t="s">
        <v>18</v>
      </c>
      <c r="J32" s="13" t="s">
        <v>108</v>
      </c>
      <c r="K32" s="14" t="s">
        <v>109</v>
      </c>
      <c r="L32" s="18">
        <f t="shared" si="3"/>
        <v>1.6608796296296302E-2</v>
      </c>
      <c r="M32">
        <f t="shared" si="4"/>
        <v>12</v>
      </c>
      <c r="O32" s="31">
        <v>92</v>
      </c>
      <c r="P32" s="28" t="s">
        <v>270</v>
      </c>
      <c r="Q32" s="29" t="s">
        <v>271</v>
      </c>
      <c r="R32" s="30">
        <f t="shared" si="7"/>
        <v>1.3229166666666674E-2</v>
      </c>
      <c r="S32" s="31">
        <v>0</v>
      </c>
    </row>
    <row r="33" spans="1:13" x14ac:dyDescent="0.25">
      <c r="A33" s="11"/>
      <c r="B33" s="12"/>
      <c r="C33" s="12"/>
      <c r="D33" s="12"/>
      <c r="E33" s="12"/>
      <c r="F33" s="12"/>
      <c r="G33" s="9" t="s">
        <v>110</v>
      </c>
      <c r="H33" s="9" t="s">
        <v>74</v>
      </c>
      <c r="I33" s="3" t="s">
        <v>18</v>
      </c>
      <c r="J33" s="13" t="s">
        <v>111</v>
      </c>
      <c r="K33" s="14" t="s">
        <v>112</v>
      </c>
      <c r="L33" s="18">
        <f t="shared" si="3"/>
        <v>2.4918981481481528E-2</v>
      </c>
      <c r="M33">
        <f t="shared" si="4"/>
        <v>13</v>
      </c>
    </row>
    <row r="34" spans="1:13" x14ac:dyDescent="0.25">
      <c r="A34" s="11"/>
      <c r="B34" s="12"/>
      <c r="C34" s="12"/>
      <c r="D34" s="12"/>
      <c r="E34" s="12"/>
      <c r="F34" s="12"/>
      <c r="G34" s="9" t="s">
        <v>113</v>
      </c>
      <c r="H34" s="9" t="s">
        <v>74</v>
      </c>
      <c r="I34" s="3" t="s">
        <v>18</v>
      </c>
      <c r="J34" s="13" t="s">
        <v>114</v>
      </c>
      <c r="K34" s="14" t="s">
        <v>115</v>
      </c>
      <c r="L34" s="18">
        <f t="shared" si="3"/>
        <v>2.1168981481481386E-2</v>
      </c>
      <c r="M34">
        <f t="shared" si="4"/>
        <v>15</v>
      </c>
    </row>
    <row r="35" spans="1:13" x14ac:dyDescent="0.25">
      <c r="A35" s="11"/>
      <c r="B35" s="12"/>
      <c r="C35" s="12"/>
      <c r="D35" s="12"/>
      <c r="E35" s="9" t="s">
        <v>116</v>
      </c>
      <c r="F35" s="9" t="s">
        <v>15</v>
      </c>
      <c r="G35" s="10" t="s">
        <v>12</v>
      </c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12"/>
      <c r="F36" s="12"/>
      <c r="G36" s="9" t="s">
        <v>117</v>
      </c>
      <c r="H36" s="9" t="s">
        <v>118</v>
      </c>
      <c r="I36" s="3" t="s">
        <v>18</v>
      </c>
      <c r="J36" s="13" t="s">
        <v>119</v>
      </c>
      <c r="K36" s="14" t="s">
        <v>120</v>
      </c>
      <c r="L36" s="18">
        <f t="shared" si="3"/>
        <v>1.8391203703703729E-2</v>
      </c>
      <c r="M36">
        <f t="shared" si="4"/>
        <v>7</v>
      </c>
    </row>
    <row r="37" spans="1:13" x14ac:dyDescent="0.25">
      <c r="A37" s="11"/>
      <c r="B37" s="12"/>
      <c r="C37" s="12"/>
      <c r="D37" s="12"/>
      <c r="E37" s="12"/>
      <c r="F37" s="12"/>
      <c r="G37" s="9" t="s">
        <v>121</v>
      </c>
      <c r="H37" s="9" t="s">
        <v>118</v>
      </c>
      <c r="I37" s="3" t="s">
        <v>18</v>
      </c>
      <c r="J37" s="13" t="s">
        <v>122</v>
      </c>
      <c r="K37" s="14" t="s">
        <v>123</v>
      </c>
      <c r="L37" s="18">
        <f t="shared" si="3"/>
        <v>1.4641203703703698E-2</v>
      </c>
      <c r="M37">
        <f t="shared" si="4"/>
        <v>5</v>
      </c>
    </row>
    <row r="38" spans="1:13" x14ac:dyDescent="0.25">
      <c r="A38" s="11"/>
      <c r="B38" s="12"/>
      <c r="C38" s="12"/>
      <c r="D38" s="12"/>
      <c r="E38" s="12"/>
      <c r="F38" s="12"/>
      <c r="G38" s="9" t="s">
        <v>124</v>
      </c>
      <c r="H38" s="9" t="s">
        <v>118</v>
      </c>
      <c r="I38" s="3" t="s">
        <v>18</v>
      </c>
      <c r="J38" s="13" t="s">
        <v>125</v>
      </c>
      <c r="K38" s="14" t="s">
        <v>126</v>
      </c>
      <c r="L38" s="18">
        <f t="shared" si="3"/>
        <v>2.7893518518518512E-2</v>
      </c>
      <c r="M38">
        <f t="shared" si="4"/>
        <v>8</v>
      </c>
    </row>
    <row r="39" spans="1:13" x14ac:dyDescent="0.25">
      <c r="A39" s="11"/>
      <c r="B39" s="12"/>
      <c r="C39" s="12"/>
      <c r="D39" s="12"/>
      <c r="E39" s="12"/>
      <c r="F39" s="12"/>
      <c r="G39" s="9" t="s">
        <v>127</v>
      </c>
      <c r="H39" s="9" t="s">
        <v>118</v>
      </c>
      <c r="I39" s="3" t="s">
        <v>18</v>
      </c>
      <c r="J39" s="13" t="s">
        <v>128</v>
      </c>
      <c r="K39" s="14" t="s">
        <v>129</v>
      </c>
      <c r="L39" s="18">
        <f t="shared" si="3"/>
        <v>2.943287037037029E-2</v>
      </c>
      <c r="M39">
        <f t="shared" si="4"/>
        <v>11</v>
      </c>
    </row>
    <row r="40" spans="1:13" x14ac:dyDescent="0.25">
      <c r="A40" s="11"/>
      <c r="B40" s="12"/>
      <c r="C40" s="12"/>
      <c r="D40" s="12"/>
      <c r="E40" s="12"/>
      <c r="F40" s="12"/>
      <c r="G40" s="9" t="s">
        <v>130</v>
      </c>
      <c r="H40" s="9" t="s">
        <v>118</v>
      </c>
      <c r="I40" s="3" t="s">
        <v>18</v>
      </c>
      <c r="J40" s="13" t="s">
        <v>131</v>
      </c>
      <c r="K40" s="14" t="s">
        <v>132</v>
      </c>
      <c r="L40" s="18">
        <f t="shared" si="3"/>
        <v>1.344907407407403E-2</v>
      </c>
      <c r="M40">
        <f t="shared" si="4"/>
        <v>18</v>
      </c>
    </row>
    <row r="41" spans="1:13" x14ac:dyDescent="0.25">
      <c r="A41" s="11"/>
      <c r="B41" s="12"/>
      <c r="C41" s="12"/>
      <c r="D41" s="12"/>
      <c r="E41" s="12"/>
      <c r="F41" s="12"/>
      <c r="G41" s="9" t="s">
        <v>133</v>
      </c>
      <c r="H41" s="9" t="s">
        <v>118</v>
      </c>
      <c r="I41" s="3" t="s">
        <v>18</v>
      </c>
      <c r="J41" s="13" t="s">
        <v>134</v>
      </c>
      <c r="K41" s="14" t="s">
        <v>135</v>
      </c>
      <c r="L41" s="18">
        <f t="shared" si="3"/>
        <v>1.4421296296296182E-2</v>
      </c>
      <c r="M41">
        <f t="shared" si="4"/>
        <v>19</v>
      </c>
    </row>
    <row r="42" spans="1:13" x14ac:dyDescent="0.25">
      <c r="A42" s="11"/>
      <c r="B42" s="12"/>
      <c r="C42" s="9" t="s">
        <v>136</v>
      </c>
      <c r="D42" s="9" t="s">
        <v>137</v>
      </c>
      <c r="E42" s="9" t="s">
        <v>137</v>
      </c>
      <c r="F42" s="9" t="s">
        <v>15</v>
      </c>
      <c r="G42" s="10" t="s">
        <v>12</v>
      </c>
      <c r="H42" s="5"/>
      <c r="I42" s="6"/>
      <c r="J42" s="7"/>
      <c r="K42" s="8"/>
    </row>
    <row r="43" spans="1:13" x14ac:dyDescent="0.25">
      <c r="A43" s="11"/>
      <c r="B43" s="12"/>
      <c r="C43" s="12"/>
      <c r="D43" s="12"/>
      <c r="E43" s="12"/>
      <c r="F43" s="12"/>
      <c r="G43" s="9" t="s">
        <v>138</v>
      </c>
      <c r="H43" s="9" t="s">
        <v>74</v>
      </c>
      <c r="I43" s="3" t="s">
        <v>18</v>
      </c>
      <c r="J43" s="13" t="s">
        <v>139</v>
      </c>
      <c r="K43" s="14" t="s">
        <v>140</v>
      </c>
      <c r="L43" s="18">
        <f t="shared" si="3"/>
        <v>1.7881944444444464E-2</v>
      </c>
      <c r="M43">
        <f t="shared" si="4"/>
        <v>4</v>
      </c>
    </row>
    <row r="44" spans="1:13" x14ac:dyDescent="0.25">
      <c r="A44" s="11"/>
      <c r="B44" s="12"/>
      <c r="C44" s="12"/>
      <c r="D44" s="12"/>
      <c r="E44" s="12"/>
      <c r="F44" s="12"/>
      <c r="G44" s="9" t="s">
        <v>141</v>
      </c>
      <c r="H44" s="9" t="s">
        <v>74</v>
      </c>
      <c r="I44" s="3" t="s">
        <v>18</v>
      </c>
      <c r="J44" s="13" t="s">
        <v>142</v>
      </c>
      <c r="K44" s="14" t="s">
        <v>143</v>
      </c>
      <c r="L44" s="18">
        <f t="shared" si="3"/>
        <v>1.5671296296296322E-2</v>
      </c>
      <c r="M44">
        <f t="shared" si="4"/>
        <v>8</v>
      </c>
    </row>
    <row r="45" spans="1:13" x14ac:dyDescent="0.25">
      <c r="A45" s="11"/>
      <c r="B45" s="12"/>
      <c r="C45" s="12"/>
      <c r="D45" s="12"/>
      <c r="E45" s="12"/>
      <c r="F45" s="12"/>
      <c r="G45" s="9" t="s">
        <v>144</v>
      </c>
      <c r="H45" s="9" t="s">
        <v>74</v>
      </c>
      <c r="I45" s="3" t="s">
        <v>18</v>
      </c>
      <c r="J45" s="13" t="s">
        <v>145</v>
      </c>
      <c r="K45" s="14" t="s">
        <v>146</v>
      </c>
      <c r="L45" s="18">
        <f t="shared" si="3"/>
        <v>1.5312500000000062E-2</v>
      </c>
      <c r="M45">
        <f t="shared" si="4"/>
        <v>11</v>
      </c>
    </row>
    <row r="46" spans="1:13" x14ac:dyDescent="0.25">
      <c r="A46" s="11"/>
      <c r="B46" s="12"/>
      <c r="C46" s="12"/>
      <c r="D46" s="12"/>
      <c r="E46" s="12"/>
      <c r="F46" s="12"/>
      <c r="G46" s="9" t="s">
        <v>147</v>
      </c>
      <c r="H46" s="9" t="s">
        <v>74</v>
      </c>
      <c r="I46" s="3" t="s">
        <v>18</v>
      </c>
      <c r="J46" s="13" t="s">
        <v>148</v>
      </c>
      <c r="K46" s="14" t="s">
        <v>149</v>
      </c>
      <c r="L46" s="18">
        <f t="shared" si="3"/>
        <v>1.5081018518518507E-2</v>
      </c>
      <c r="M46">
        <f t="shared" si="4"/>
        <v>13</v>
      </c>
    </row>
    <row r="47" spans="1:13" x14ac:dyDescent="0.25">
      <c r="A47" s="11"/>
      <c r="B47" s="12"/>
      <c r="C47" s="9" t="s">
        <v>150</v>
      </c>
      <c r="D47" s="9" t="s">
        <v>151</v>
      </c>
      <c r="E47" s="9" t="s">
        <v>151</v>
      </c>
      <c r="F47" s="9" t="s">
        <v>15</v>
      </c>
      <c r="G47" s="9" t="s">
        <v>152</v>
      </c>
      <c r="H47" s="9" t="s">
        <v>74</v>
      </c>
      <c r="I47" s="3" t="s">
        <v>18</v>
      </c>
      <c r="J47" s="13" t="s">
        <v>153</v>
      </c>
      <c r="K47" s="14" t="s">
        <v>154</v>
      </c>
      <c r="L47" s="18">
        <f t="shared" si="3"/>
        <v>1.5682870370370375E-2</v>
      </c>
      <c r="M47">
        <f t="shared" si="4"/>
        <v>2</v>
      </c>
    </row>
    <row r="48" spans="1:13" x14ac:dyDescent="0.25">
      <c r="A48" s="11"/>
      <c r="B48" s="12"/>
      <c r="C48" s="9" t="s">
        <v>155</v>
      </c>
      <c r="D48" s="9" t="s">
        <v>156</v>
      </c>
      <c r="E48" s="9" t="s">
        <v>156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157</v>
      </c>
      <c r="H49" s="9" t="s">
        <v>118</v>
      </c>
      <c r="I49" s="3" t="s">
        <v>18</v>
      </c>
      <c r="J49" s="13" t="s">
        <v>158</v>
      </c>
      <c r="K49" s="14" t="s">
        <v>159</v>
      </c>
      <c r="L49" s="18">
        <f t="shared" si="3"/>
        <v>2.8634259259259276E-2</v>
      </c>
      <c r="M49">
        <f t="shared" si="4"/>
        <v>8</v>
      </c>
    </row>
    <row r="50" spans="1:13" x14ac:dyDescent="0.25">
      <c r="A50" s="11"/>
      <c r="B50" s="12"/>
      <c r="C50" s="12"/>
      <c r="D50" s="12"/>
      <c r="E50" s="12"/>
      <c r="F50" s="12"/>
      <c r="G50" s="9" t="s">
        <v>160</v>
      </c>
      <c r="H50" s="9" t="s">
        <v>118</v>
      </c>
      <c r="I50" s="3" t="s">
        <v>18</v>
      </c>
      <c r="J50" s="13" t="s">
        <v>161</v>
      </c>
      <c r="K50" s="14" t="s">
        <v>162</v>
      </c>
      <c r="L50" s="18">
        <f t="shared" si="3"/>
        <v>2.1307870370370519E-2</v>
      </c>
      <c r="M50">
        <f t="shared" si="4"/>
        <v>17</v>
      </c>
    </row>
    <row r="51" spans="1:13" x14ac:dyDescent="0.25">
      <c r="A51" s="11"/>
      <c r="B51" s="12"/>
      <c r="C51" s="12"/>
      <c r="D51" s="12"/>
      <c r="E51" s="12"/>
      <c r="F51" s="12"/>
      <c r="G51" s="9" t="s">
        <v>163</v>
      </c>
      <c r="H51" s="9" t="s">
        <v>74</v>
      </c>
      <c r="I51" s="3" t="s">
        <v>18</v>
      </c>
      <c r="J51" s="13" t="s">
        <v>164</v>
      </c>
      <c r="K51" s="14" t="s">
        <v>165</v>
      </c>
      <c r="L51" s="18">
        <f t="shared" si="3"/>
        <v>2.5092592592592666E-2</v>
      </c>
      <c r="M51">
        <f t="shared" si="4"/>
        <v>19</v>
      </c>
    </row>
    <row r="52" spans="1:13" x14ac:dyDescent="0.25">
      <c r="A52" s="11"/>
      <c r="B52" s="12"/>
      <c r="C52" s="9" t="s">
        <v>27</v>
      </c>
      <c r="D52" s="9" t="s">
        <v>28</v>
      </c>
      <c r="E52" s="10" t="s">
        <v>12</v>
      </c>
      <c r="F52" s="5"/>
      <c r="G52" s="5"/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9" t="s">
        <v>28</v>
      </c>
      <c r="F53" s="9" t="s">
        <v>15</v>
      </c>
      <c r="G53" s="9" t="s">
        <v>166</v>
      </c>
      <c r="H53" s="9" t="s">
        <v>74</v>
      </c>
      <c r="I53" s="3" t="s">
        <v>18</v>
      </c>
      <c r="J53" s="13" t="s">
        <v>167</v>
      </c>
      <c r="K53" s="14" t="s">
        <v>168</v>
      </c>
      <c r="L53" s="18">
        <f t="shared" si="3"/>
        <v>1.6342592592592603E-2</v>
      </c>
      <c r="M53">
        <f t="shared" si="4"/>
        <v>4</v>
      </c>
    </row>
    <row r="54" spans="1:13" x14ac:dyDescent="0.25">
      <c r="A54" s="11"/>
      <c r="B54" s="12"/>
      <c r="C54" s="12"/>
      <c r="D54" s="12"/>
      <c r="E54" s="9" t="s">
        <v>169</v>
      </c>
      <c r="F54" s="9" t="s">
        <v>15</v>
      </c>
      <c r="G54" s="10" t="s">
        <v>12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170</v>
      </c>
      <c r="H55" s="9" t="s">
        <v>74</v>
      </c>
      <c r="I55" s="3" t="s">
        <v>18</v>
      </c>
      <c r="J55" s="13" t="s">
        <v>171</v>
      </c>
      <c r="K55" s="14" t="s">
        <v>172</v>
      </c>
      <c r="L55" s="18">
        <f t="shared" si="3"/>
        <v>1.5509259259259278E-2</v>
      </c>
      <c r="M55">
        <f t="shared" si="4"/>
        <v>6</v>
      </c>
    </row>
    <row r="56" spans="1:13" x14ac:dyDescent="0.25">
      <c r="A56" s="11"/>
      <c r="B56" s="12"/>
      <c r="C56" s="12"/>
      <c r="D56" s="12"/>
      <c r="E56" s="12"/>
      <c r="F56" s="12"/>
      <c r="G56" s="9" t="s">
        <v>173</v>
      </c>
      <c r="H56" s="9" t="s">
        <v>74</v>
      </c>
      <c r="I56" s="3" t="s">
        <v>18</v>
      </c>
      <c r="J56" s="13" t="s">
        <v>174</v>
      </c>
      <c r="K56" s="14" t="s">
        <v>175</v>
      </c>
      <c r="L56" s="18">
        <f t="shared" si="3"/>
        <v>2.2187499999999916E-2</v>
      </c>
      <c r="M56">
        <f t="shared" si="4"/>
        <v>12</v>
      </c>
    </row>
    <row r="57" spans="1:13" x14ac:dyDescent="0.25">
      <c r="A57" s="11"/>
      <c r="B57" s="12"/>
      <c r="C57" s="12"/>
      <c r="D57" s="12"/>
      <c r="E57" s="12"/>
      <c r="F57" s="12"/>
      <c r="G57" s="9" t="s">
        <v>176</v>
      </c>
      <c r="H57" s="9" t="s">
        <v>74</v>
      </c>
      <c r="I57" s="3" t="s">
        <v>18</v>
      </c>
      <c r="J57" s="13" t="s">
        <v>177</v>
      </c>
      <c r="K57" s="14" t="s">
        <v>178</v>
      </c>
      <c r="L57" s="18">
        <f t="shared" si="3"/>
        <v>2.619212962962969E-2</v>
      </c>
      <c r="M57">
        <f t="shared" si="4"/>
        <v>14</v>
      </c>
    </row>
    <row r="58" spans="1:13" x14ac:dyDescent="0.25">
      <c r="A58" s="11"/>
      <c r="B58" s="12"/>
      <c r="C58" s="12"/>
      <c r="D58" s="12"/>
      <c r="E58" s="12"/>
      <c r="F58" s="12"/>
      <c r="G58" s="9" t="s">
        <v>179</v>
      </c>
      <c r="H58" s="9" t="s">
        <v>74</v>
      </c>
      <c r="I58" s="3" t="s">
        <v>18</v>
      </c>
      <c r="J58" s="13" t="s">
        <v>180</v>
      </c>
      <c r="K58" s="14" t="s">
        <v>181</v>
      </c>
      <c r="L58" s="18">
        <f t="shared" si="3"/>
        <v>2.0312500000000067E-2</v>
      </c>
      <c r="M58">
        <f t="shared" si="4"/>
        <v>17</v>
      </c>
    </row>
    <row r="59" spans="1:13" x14ac:dyDescent="0.25">
      <c r="A59" s="11"/>
      <c r="B59" s="12"/>
      <c r="C59" s="9" t="s">
        <v>32</v>
      </c>
      <c r="D59" s="9" t="s">
        <v>33</v>
      </c>
      <c r="E59" s="9" t="s">
        <v>33</v>
      </c>
      <c r="F59" s="9" t="s">
        <v>15</v>
      </c>
      <c r="G59" s="9" t="s">
        <v>182</v>
      </c>
      <c r="H59" s="9" t="s">
        <v>74</v>
      </c>
      <c r="I59" s="3" t="s">
        <v>18</v>
      </c>
      <c r="J59" s="13" t="s">
        <v>183</v>
      </c>
      <c r="K59" s="14" t="s">
        <v>184</v>
      </c>
      <c r="L59" s="18">
        <f t="shared" si="3"/>
        <v>2.5347222222222188E-2</v>
      </c>
      <c r="M59">
        <f t="shared" si="4"/>
        <v>11</v>
      </c>
    </row>
    <row r="60" spans="1:13" x14ac:dyDescent="0.25">
      <c r="A60" s="11"/>
      <c r="B60" s="12"/>
      <c r="C60" s="9" t="s">
        <v>185</v>
      </c>
      <c r="D60" s="9" t="s">
        <v>186</v>
      </c>
      <c r="E60" s="9" t="s">
        <v>186</v>
      </c>
      <c r="F60" s="9" t="s">
        <v>15</v>
      </c>
      <c r="G60" s="9" t="s">
        <v>187</v>
      </c>
      <c r="H60" s="9" t="s">
        <v>74</v>
      </c>
      <c r="I60" s="3" t="s">
        <v>18</v>
      </c>
      <c r="J60" s="13" t="s">
        <v>188</v>
      </c>
      <c r="K60" s="14" t="s">
        <v>189</v>
      </c>
      <c r="L60" s="18">
        <f t="shared" si="3"/>
        <v>2.1087962962962892E-2</v>
      </c>
      <c r="M60">
        <f t="shared" si="4"/>
        <v>13</v>
      </c>
    </row>
    <row r="61" spans="1:13" x14ac:dyDescent="0.25">
      <c r="A61" s="11"/>
      <c r="B61" s="12"/>
      <c r="C61" s="9" t="s">
        <v>190</v>
      </c>
      <c r="D61" s="9" t="s">
        <v>191</v>
      </c>
      <c r="E61" s="9" t="s">
        <v>192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193</v>
      </c>
      <c r="H62" s="9" t="s">
        <v>74</v>
      </c>
      <c r="I62" s="3" t="s">
        <v>18</v>
      </c>
      <c r="J62" s="13" t="s">
        <v>194</v>
      </c>
      <c r="K62" s="14" t="s">
        <v>195</v>
      </c>
      <c r="L62" s="18">
        <f t="shared" si="3"/>
        <v>1.4363425925925932E-2</v>
      </c>
      <c r="M62">
        <f t="shared" si="4"/>
        <v>8</v>
      </c>
    </row>
    <row r="63" spans="1:13" x14ac:dyDescent="0.25">
      <c r="A63" s="11"/>
      <c r="B63" s="12"/>
      <c r="C63" s="12"/>
      <c r="D63" s="12"/>
      <c r="E63" s="12"/>
      <c r="F63" s="12"/>
      <c r="G63" s="9" t="s">
        <v>196</v>
      </c>
      <c r="H63" s="9" t="s">
        <v>197</v>
      </c>
      <c r="I63" s="3" t="s">
        <v>18</v>
      </c>
      <c r="J63" s="13" t="s">
        <v>198</v>
      </c>
      <c r="K63" s="14" t="s">
        <v>199</v>
      </c>
      <c r="L63" s="18">
        <f t="shared" si="3"/>
        <v>1.2511574074074105E-2</v>
      </c>
      <c r="M63">
        <f t="shared" si="4"/>
        <v>19</v>
      </c>
    </row>
    <row r="64" spans="1:13" x14ac:dyDescent="0.25">
      <c r="A64" s="11"/>
      <c r="B64" s="12"/>
      <c r="C64" s="9" t="s">
        <v>200</v>
      </c>
      <c r="D64" s="9" t="s">
        <v>201</v>
      </c>
      <c r="E64" s="9" t="s">
        <v>201</v>
      </c>
      <c r="F64" s="9" t="s">
        <v>15</v>
      </c>
      <c r="G64" s="9" t="s">
        <v>202</v>
      </c>
      <c r="H64" s="9" t="s">
        <v>118</v>
      </c>
      <c r="I64" s="3" t="s">
        <v>18</v>
      </c>
      <c r="J64" s="13" t="s">
        <v>203</v>
      </c>
      <c r="K64" s="14" t="s">
        <v>204</v>
      </c>
      <c r="L64" s="18">
        <f t="shared" si="3"/>
        <v>3.3159722222222188E-2</v>
      </c>
      <c r="M64">
        <f t="shared" si="4"/>
        <v>8</v>
      </c>
    </row>
    <row r="65" spans="1:13" x14ac:dyDescent="0.25">
      <c r="A65" s="11"/>
      <c r="B65" s="12"/>
      <c r="C65" s="9" t="s">
        <v>205</v>
      </c>
      <c r="D65" s="9" t="s">
        <v>206</v>
      </c>
      <c r="E65" s="9" t="s">
        <v>206</v>
      </c>
      <c r="F65" s="9" t="s">
        <v>15</v>
      </c>
      <c r="G65" s="9" t="s">
        <v>207</v>
      </c>
      <c r="H65" s="9" t="s">
        <v>74</v>
      </c>
      <c r="I65" s="3" t="s">
        <v>18</v>
      </c>
      <c r="J65" s="13" t="s">
        <v>208</v>
      </c>
      <c r="K65" s="14" t="s">
        <v>209</v>
      </c>
      <c r="L65" s="18">
        <f t="shared" si="3"/>
        <v>3.7824074074073954E-2</v>
      </c>
      <c r="M65">
        <f t="shared" si="4"/>
        <v>15</v>
      </c>
    </row>
    <row r="66" spans="1:13" x14ac:dyDescent="0.25">
      <c r="A66" s="3" t="s">
        <v>210</v>
      </c>
      <c r="B66" s="9" t="s">
        <v>211</v>
      </c>
      <c r="C66" s="10" t="s">
        <v>12</v>
      </c>
      <c r="D66" s="5"/>
      <c r="E66" s="5"/>
      <c r="F66" s="5"/>
      <c r="G66" s="5"/>
      <c r="H66" s="5"/>
      <c r="I66" s="6"/>
      <c r="J66" s="7"/>
      <c r="K66" s="8"/>
    </row>
    <row r="67" spans="1:13" x14ac:dyDescent="0.25">
      <c r="A67" s="11"/>
      <c r="B67" s="12"/>
      <c r="C67" s="9" t="s">
        <v>212</v>
      </c>
      <c r="D67" s="9" t="s">
        <v>213</v>
      </c>
      <c r="E67" s="9" t="s">
        <v>213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214</v>
      </c>
      <c r="H68" s="9" t="s">
        <v>74</v>
      </c>
      <c r="I68" s="3" t="s">
        <v>18</v>
      </c>
      <c r="J68" s="13" t="s">
        <v>215</v>
      </c>
      <c r="K68" s="14" t="s">
        <v>216</v>
      </c>
      <c r="L68" s="18">
        <f t="shared" ref="L67:L130" si="8">K68-J68</f>
        <v>1.5497685185185156E-2</v>
      </c>
      <c r="M68">
        <f t="shared" ref="M67:M130" si="9">HOUR(J68)</f>
        <v>4</v>
      </c>
    </row>
    <row r="69" spans="1:13" x14ac:dyDescent="0.25">
      <c r="A69" s="11"/>
      <c r="B69" s="12"/>
      <c r="C69" s="12"/>
      <c r="D69" s="12"/>
      <c r="E69" s="12"/>
      <c r="F69" s="12"/>
      <c r="G69" s="9" t="s">
        <v>217</v>
      </c>
      <c r="H69" s="9" t="s">
        <v>74</v>
      </c>
      <c r="I69" s="3" t="s">
        <v>18</v>
      </c>
      <c r="J69" s="13" t="s">
        <v>218</v>
      </c>
      <c r="K69" s="14" t="s">
        <v>219</v>
      </c>
      <c r="L69" s="18">
        <f t="shared" si="8"/>
        <v>1.5509259259259278E-2</v>
      </c>
      <c r="M69">
        <f t="shared" si="9"/>
        <v>5</v>
      </c>
    </row>
    <row r="70" spans="1:13" x14ac:dyDescent="0.25">
      <c r="A70" s="11"/>
      <c r="B70" s="12"/>
      <c r="C70" s="12"/>
      <c r="D70" s="12"/>
      <c r="E70" s="12"/>
      <c r="F70" s="12"/>
      <c r="G70" s="9" t="s">
        <v>220</v>
      </c>
      <c r="H70" s="9" t="s">
        <v>74</v>
      </c>
      <c r="I70" s="3" t="s">
        <v>18</v>
      </c>
      <c r="J70" s="13" t="s">
        <v>221</v>
      </c>
      <c r="K70" s="14" t="s">
        <v>222</v>
      </c>
      <c r="L70" s="18">
        <f t="shared" si="8"/>
        <v>2.0879629629629637E-2</v>
      </c>
      <c r="M70">
        <f t="shared" si="9"/>
        <v>8</v>
      </c>
    </row>
    <row r="71" spans="1:13" x14ac:dyDescent="0.25">
      <c r="A71" s="11"/>
      <c r="B71" s="12"/>
      <c r="C71" s="12"/>
      <c r="D71" s="12"/>
      <c r="E71" s="12"/>
      <c r="F71" s="12"/>
      <c r="G71" s="9" t="s">
        <v>223</v>
      </c>
      <c r="H71" s="9" t="s">
        <v>74</v>
      </c>
      <c r="I71" s="3" t="s">
        <v>18</v>
      </c>
      <c r="J71" s="13" t="s">
        <v>224</v>
      </c>
      <c r="K71" s="14" t="s">
        <v>225</v>
      </c>
      <c r="L71" s="18">
        <f t="shared" si="8"/>
        <v>4.2094907407407456E-2</v>
      </c>
      <c r="M71">
        <f t="shared" si="9"/>
        <v>9</v>
      </c>
    </row>
    <row r="72" spans="1:13" x14ac:dyDescent="0.25">
      <c r="A72" s="11"/>
      <c r="B72" s="12"/>
      <c r="C72" s="9" t="s">
        <v>226</v>
      </c>
      <c r="D72" s="9" t="s">
        <v>227</v>
      </c>
      <c r="E72" s="10" t="s">
        <v>12</v>
      </c>
      <c r="F72" s="5"/>
      <c r="G72" s="5"/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9" t="s">
        <v>228</v>
      </c>
      <c r="F73" s="9" t="s">
        <v>15</v>
      </c>
      <c r="G73" s="10" t="s">
        <v>12</v>
      </c>
      <c r="H73" s="5"/>
      <c r="I73" s="6"/>
      <c r="J73" s="7"/>
      <c r="K73" s="8"/>
    </row>
    <row r="74" spans="1:13" x14ac:dyDescent="0.25">
      <c r="A74" s="11"/>
      <c r="B74" s="12"/>
      <c r="C74" s="12"/>
      <c r="D74" s="12"/>
      <c r="E74" s="12"/>
      <c r="F74" s="12"/>
      <c r="G74" s="9" t="s">
        <v>229</v>
      </c>
      <c r="H74" s="9" t="s">
        <v>74</v>
      </c>
      <c r="I74" s="3" t="s">
        <v>18</v>
      </c>
      <c r="J74" s="13" t="s">
        <v>230</v>
      </c>
      <c r="K74" s="14" t="s">
        <v>231</v>
      </c>
      <c r="L74" s="18">
        <f t="shared" si="8"/>
        <v>1.7523148148148121E-2</v>
      </c>
      <c r="M74">
        <f t="shared" si="9"/>
        <v>2</v>
      </c>
    </row>
    <row r="75" spans="1:13" x14ac:dyDescent="0.25">
      <c r="A75" s="11"/>
      <c r="B75" s="12"/>
      <c r="C75" s="12"/>
      <c r="D75" s="12"/>
      <c r="E75" s="12"/>
      <c r="F75" s="12"/>
      <c r="G75" s="9" t="s">
        <v>232</v>
      </c>
      <c r="H75" s="9" t="s">
        <v>74</v>
      </c>
      <c r="I75" s="3" t="s">
        <v>18</v>
      </c>
      <c r="J75" s="13" t="s">
        <v>233</v>
      </c>
      <c r="K75" s="14" t="s">
        <v>234</v>
      </c>
      <c r="L75" s="18">
        <f t="shared" si="8"/>
        <v>2.0810185185185182E-2</v>
      </c>
      <c r="M75">
        <f t="shared" si="9"/>
        <v>8</v>
      </c>
    </row>
    <row r="76" spans="1:13" x14ac:dyDescent="0.25">
      <c r="A76" s="11"/>
      <c r="B76" s="12"/>
      <c r="C76" s="12"/>
      <c r="D76" s="12"/>
      <c r="E76" s="12"/>
      <c r="F76" s="12"/>
      <c r="G76" s="9" t="s">
        <v>235</v>
      </c>
      <c r="H76" s="9" t="s">
        <v>74</v>
      </c>
      <c r="I76" s="3" t="s">
        <v>18</v>
      </c>
      <c r="J76" s="13" t="s">
        <v>236</v>
      </c>
      <c r="K76" s="14" t="s">
        <v>237</v>
      </c>
      <c r="L76" s="18">
        <f t="shared" si="8"/>
        <v>3.4513888888888955E-2</v>
      </c>
      <c r="M76">
        <f t="shared" si="9"/>
        <v>9</v>
      </c>
    </row>
    <row r="77" spans="1:13" x14ac:dyDescent="0.25">
      <c r="A77" s="11"/>
      <c r="B77" s="12"/>
      <c r="C77" s="12"/>
      <c r="D77" s="12"/>
      <c r="E77" s="9" t="s">
        <v>238</v>
      </c>
      <c r="F77" s="9" t="s">
        <v>15</v>
      </c>
      <c r="G77" s="10" t="s">
        <v>12</v>
      </c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12"/>
      <c r="F78" s="12"/>
      <c r="G78" s="9" t="s">
        <v>239</v>
      </c>
      <c r="H78" s="9" t="s">
        <v>74</v>
      </c>
      <c r="I78" s="3" t="s">
        <v>18</v>
      </c>
      <c r="J78" s="13" t="s">
        <v>240</v>
      </c>
      <c r="K78" s="14" t="s">
        <v>241</v>
      </c>
      <c r="L78" s="18">
        <f t="shared" si="8"/>
        <v>2.4016203703703609E-2</v>
      </c>
      <c r="M78">
        <f t="shared" si="9"/>
        <v>9</v>
      </c>
    </row>
    <row r="79" spans="1:13" x14ac:dyDescent="0.25">
      <c r="A79" s="11"/>
      <c r="B79" s="12"/>
      <c r="C79" s="12"/>
      <c r="D79" s="12"/>
      <c r="E79" s="12"/>
      <c r="F79" s="12"/>
      <c r="G79" s="9" t="s">
        <v>242</v>
      </c>
      <c r="H79" s="9" t="s">
        <v>74</v>
      </c>
      <c r="I79" s="3" t="s">
        <v>18</v>
      </c>
      <c r="J79" s="13" t="s">
        <v>243</v>
      </c>
      <c r="K79" s="14" t="s">
        <v>244</v>
      </c>
      <c r="L79" s="18">
        <f t="shared" si="8"/>
        <v>1.6990740740740751E-2</v>
      </c>
      <c r="M79">
        <f t="shared" si="9"/>
        <v>11</v>
      </c>
    </row>
    <row r="80" spans="1:13" x14ac:dyDescent="0.25">
      <c r="A80" s="11"/>
      <c r="B80" s="12"/>
      <c r="C80" s="12"/>
      <c r="D80" s="12"/>
      <c r="E80" s="12"/>
      <c r="F80" s="12"/>
      <c r="G80" s="9" t="s">
        <v>245</v>
      </c>
      <c r="H80" s="9" t="s">
        <v>74</v>
      </c>
      <c r="I80" s="3" t="s">
        <v>18</v>
      </c>
      <c r="J80" s="13" t="s">
        <v>246</v>
      </c>
      <c r="K80" s="14" t="s">
        <v>247</v>
      </c>
      <c r="L80" s="18">
        <f t="shared" si="8"/>
        <v>1.5844907407407405E-2</v>
      </c>
      <c r="M80">
        <f t="shared" si="9"/>
        <v>12</v>
      </c>
    </row>
    <row r="81" spans="1:13" x14ac:dyDescent="0.25">
      <c r="A81" s="11"/>
      <c r="B81" s="12"/>
      <c r="C81" s="12"/>
      <c r="D81" s="12"/>
      <c r="E81" s="12"/>
      <c r="F81" s="12"/>
      <c r="G81" s="9" t="s">
        <v>248</v>
      </c>
      <c r="H81" s="9" t="s">
        <v>74</v>
      </c>
      <c r="I81" s="3" t="s">
        <v>18</v>
      </c>
      <c r="J81" s="13" t="s">
        <v>249</v>
      </c>
      <c r="K81" s="14" t="s">
        <v>250</v>
      </c>
      <c r="L81" s="18">
        <f t="shared" si="8"/>
        <v>3.4490740740740766E-2</v>
      </c>
      <c r="M81">
        <f t="shared" si="9"/>
        <v>12</v>
      </c>
    </row>
    <row r="82" spans="1:13" x14ac:dyDescent="0.25">
      <c r="A82" s="11"/>
      <c r="B82" s="12"/>
      <c r="C82" s="12"/>
      <c r="D82" s="12"/>
      <c r="E82" s="12"/>
      <c r="F82" s="12"/>
      <c r="G82" s="9" t="s">
        <v>251</v>
      </c>
      <c r="H82" s="9" t="s">
        <v>74</v>
      </c>
      <c r="I82" s="3" t="s">
        <v>18</v>
      </c>
      <c r="J82" s="13" t="s">
        <v>252</v>
      </c>
      <c r="K82" s="14" t="s">
        <v>253</v>
      </c>
      <c r="L82" s="18">
        <f t="shared" si="8"/>
        <v>1.3958333333333295E-2</v>
      </c>
      <c r="M82">
        <f t="shared" si="9"/>
        <v>14</v>
      </c>
    </row>
    <row r="83" spans="1:13" x14ac:dyDescent="0.25">
      <c r="A83" s="11"/>
      <c r="B83" s="12"/>
      <c r="C83" s="9" t="s">
        <v>155</v>
      </c>
      <c r="D83" s="9" t="s">
        <v>156</v>
      </c>
      <c r="E83" s="9" t="s">
        <v>156</v>
      </c>
      <c r="F83" s="9" t="s">
        <v>15</v>
      </c>
      <c r="G83" s="10" t="s">
        <v>12</v>
      </c>
      <c r="H83" s="5"/>
      <c r="I83" s="6"/>
      <c r="J83" s="7"/>
      <c r="K83" s="8"/>
    </row>
    <row r="84" spans="1:13" x14ac:dyDescent="0.25">
      <c r="A84" s="11"/>
      <c r="B84" s="12"/>
      <c r="C84" s="12"/>
      <c r="D84" s="12"/>
      <c r="E84" s="12"/>
      <c r="F84" s="12"/>
      <c r="G84" s="9" t="s">
        <v>254</v>
      </c>
      <c r="H84" s="9" t="s">
        <v>74</v>
      </c>
      <c r="I84" s="3" t="s">
        <v>18</v>
      </c>
      <c r="J84" s="13" t="s">
        <v>255</v>
      </c>
      <c r="K84" s="14" t="s">
        <v>256</v>
      </c>
      <c r="L84" s="18">
        <f t="shared" si="8"/>
        <v>1.9247685185185159E-2</v>
      </c>
      <c r="M84">
        <f t="shared" si="9"/>
        <v>10</v>
      </c>
    </row>
    <row r="85" spans="1:13" x14ac:dyDescent="0.25">
      <c r="A85" s="11"/>
      <c r="B85" s="12"/>
      <c r="C85" s="12"/>
      <c r="D85" s="12"/>
      <c r="E85" s="12"/>
      <c r="F85" s="12"/>
      <c r="G85" s="9" t="s">
        <v>257</v>
      </c>
      <c r="H85" s="9" t="s">
        <v>74</v>
      </c>
      <c r="I85" s="3" t="s">
        <v>18</v>
      </c>
      <c r="J85" s="13" t="s">
        <v>258</v>
      </c>
      <c r="K85" s="14" t="s">
        <v>259</v>
      </c>
      <c r="L85" s="18">
        <f t="shared" si="8"/>
        <v>1.4444444444444482E-2</v>
      </c>
      <c r="M85">
        <f t="shared" si="9"/>
        <v>15</v>
      </c>
    </row>
    <row r="86" spans="1:13" x14ac:dyDescent="0.25">
      <c r="A86" s="11"/>
      <c r="B86" s="12"/>
      <c r="C86" s="9" t="s">
        <v>27</v>
      </c>
      <c r="D86" s="9" t="s">
        <v>28</v>
      </c>
      <c r="E86" s="10" t="s">
        <v>12</v>
      </c>
      <c r="F86" s="5"/>
      <c r="G86" s="5"/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9" t="s">
        <v>28</v>
      </c>
      <c r="F87" s="9" t="s">
        <v>15</v>
      </c>
      <c r="G87" s="10" t="s">
        <v>12</v>
      </c>
      <c r="H87" s="5"/>
      <c r="I87" s="6"/>
      <c r="J87" s="7"/>
      <c r="K87" s="8"/>
    </row>
    <row r="88" spans="1:13" x14ac:dyDescent="0.25">
      <c r="A88" s="11"/>
      <c r="B88" s="12"/>
      <c r="C88" s="12"/>
      <c r="D88" s="12"/>
      <c r="E88" s="12"/>
      <c r="F88" s="12"/>
      <c r="G88" s="9" t="s">
        <v>260</v>
      </c>
      <c r="H88" s="9" t="s">
        <v>74</v>
      </c>
      <c r="I88" s="3" t="s">
        <v>18</v>
      </c>
      <c r="J88" s="13" t="s">
        <v>261</v>
      </c>
      <c r="K88" s="14" t="s">
        <v>262</v>
      </c>
      <c r="L88" s="18">
        <f t="shared" si="8"/>
        <v>1.4548611111111109E-2</v>
      </c>
      <c r="M88">
        <f t="shared" si="9"/>
        <v>7</v>
      </c>
    </row>
    <row r="89" spans="1:13" x14ac:dyDescent="0.25">
      <c r="A89" s="11"/>
      <c r="B89" s="12"/>
      <c r="C89" s="12"/>
      <c r="D89" s="12"/>
      <c r="E89" s="12"/>
      <c r="F89" s="12"/>
      <c r="G89" s="9" t="s">
        <v>263</v>
      </c>
      <c r="H89" s="9" t="s">
        <v>74</v>
      </c>
      <c r="I89" s="3" t="s">
        <v>18</v>
      </c>
      <c r="J89" s="28" t="s">
        <v>264</v>
      </c>
      <c r="K89" s="29" t="s">
        <v>265</v>
      </c>
      <c r="L89" s="30">
        <f t="shared" si="8"/>
        <v>1.233796296296296E-2</v>
      </c>
      <c r="M89" s="31">
        <v>0</v>
      </c>
    </row>
    <row r="90" spans="1:13" x14ac:dyDescent="0.25">
      <c r="A90" s="11"/>
      <c r="B90" s="12"/>
      <c r="C90" s="12"/>
      <c r="D90" s="12"/>
      <c r="E90" s="12"/>
      <c r="F90" s="12"/>
      <c r="G90" s="9" t="s">
        <v>266</v>
      </c>
      <c r="H90" s="9" t="s">
        <v>74</v>
      </c>
      <c r="I90" s="3" t="s">
        <v>18</v>
      </c>
      <c r="J90" s="13" t="s">
        <v>267</v>
      </c>
      <c r="K90" s="14" t="s">
        <v>268</v>
      </c>
      <c r="L90" s="18">
        <f t="shared" si="8"/>
        <v>2.7708333333333279E-2</v>
      </c>
      <c r="M90">
        <f t="shared" si="9"/>
        <v>8</v>
      </c>
    </row>
    <row r="91" spans="1:13" x14ac:dyDescent="0.25">
      <c r="A91" s="11"/>
      <c r="B91" s="12"/>
      <c r="C91" s="12"/>
      <c r="D91" s="12"/>
      <c r="E91" s="9" t="s">
        <v>169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269</v>
      </c>
      <c r="H92" s="9" t="s">
        <v>74</v>
      </c>
      <c r="I92" s="3" t="s">
        <v>18</v>
      </c>
      <c r="J92" s="28" t="s">
        <v>270</v>
      </c>
      <c r="K92" s="29" t="s">
        <v>271</v>
      </c>
      <c r="L92" s="30">
        <f t="shared" si="8"/>
        <v>1.3229166666666674E-2</v>
      </c>
      <c r="M92" s="31">
        <v>0</v>
      </c>
    </row>
    <row r="93" spans="1:13" x14ac:dyDescent="0.25">
      <c r="A93" s="11"/>
      <c r="B93" s="12"/>
      <c r="C93" s="12"/>
      <c r="D93" s="12"/>
      <c r="E93" s="12"/>
      <c r="F93" s="12"/>
      <c r="G93" s="9" t="s">
        <v>272</v>
      </c>
      <c r="H93" s="9" t="s">
        <v>74</v>
      </c>
      <c r="I93" s="3" t="s">
        <v>18</v>
      </c>
      <c r="J93" s="13" t="s">
        <v>273</v>
      </c>
      <c r="K93" s="14" t="s">
        <v>274</v>
      </c>
      <c r="L93" s="18">
        <f t="shared" si="8"/>
        <v>1.3425925925925952E-2</v>
      </c>
      <c r="M93">
        <f t="shared" si="9"/>
        <v>10</v>
      </c>
    </row>
    <row r="94" spans="1:13" x14ac:dyDescent="0.25">
      <c r="A94" s="11"/>
      <c r="B94" s="12"/>
      <c r="C94" s="12"/>
      <c r="D94" s="12"/>
      <c r="E94" s="12"/>
      <c r="F94" s="12"/>
      <c r="G94" s="9" t="s">
        <v>275</v>
      </c>
      <c r="H94" s="9" t="s">
        <v>74</v>
      </c>
      <c r="I94" s="3" t="s">
        <v>18</v>
      </c>
      <c r="J94" s="13" t="s">
        <v>276</v>
      </c>
      <c r="K94" s="14" t="s">
        <v>277</v>
      </c>
      <c r="L94" s="18">
        <f t="shared" si="8"/>
        <v>1.2488425925926028E-2</v>
      </c>
      <c r="M94">
        <f t="shared" si="9"/>
        <v>21</v>
      </c>
    </row>
    <row r="95" spans="1:13" x14ac:dyDescent="0.25">
      <c r="A95" s="11"/>
      <c r="B95" s="12"/>
      <c r="C95" s="9" t="s">
        <v>32</v>
      </c>
      <c r="D95" s="9" t="s">
        <v>33</v>
      </c>
      <c r="E95" s="9" t="s">
        <v>33</v>
      </c>
      <c r="F95" s="9" t="s">
        <v>15</v>
      </c>
      <c r="G95" s="9" t="s">
        <v>278</v>
      </c>
      <c r="H95" s="9" t="s">
        <v>74</v>
      </c>
      <c r="I95" s="3" t="s">
        <v>18</v>
      </c>
      <c r="J95" s="13" t="s">
        <v>279</v>
      </c>
      <c r="K95" s="14" t="s">
        <v>280</v>
      </c>
      <c r="L95" s="18">
        <f t="shared" si="8"/>
        <v>2.1539351851851851E-2</v>
      </c>
      <c r="M95">
        <f t="shared" si="9"/>
        <v>8</v>
      </c>
    </row>
    <row r="96" spans="1:13" x14ac:dyDescent="0.25">
      <c r="A96" s="11"/>
      <c r="B96" s="12"/>
      <c r="C96" s="9" t="s">
        <v>185</v>
      </c>
      <c r="D96" s="9" t="s">
        <v>186</v>
      </c>
      <c r="E96" s="9" t="s">
        <v>186</v>
      </c>
      <c r="F96" s="9" t="s">
        <v>15</v>
      </c>
      <c r="G96" s="9" t="s">
        <v>281</v>
      </c>
      <c r="H96" s="9" t="s">
        <v>74</v>
      </c>
      <c r="I96" s="3" t="s">
        <v>18</v>
      </c>
      <c r="J96" s="13" t="s">
        <v>282</v>
      </c>
      <c r="K96" s="14" t="s">
        <v>283</v>
      </c>
      <c r="L96" s="18">
        <f t="shared" si="8"/>
        <v>1.8726851851851856E-2</v>
      </c>
      <c r="M96">
        <f t="shared" si="9"/>
        <v>16</v>
      </c>
    </row>
    <row r="97" spans="1:13" x14ac:dyDescent="0.25">
      <c r="A97" s="11"/>
      <c r="B97" s="12"/>
      <c r="C97" s="9" t="s">
        <v>190</v>
      </c>
      <c r="D97" s="9" t="s">
        <v>191</v>
      </c>
      <c r="E97" s="10" t="s">
        <v>12</v>
      </c>
      <c r="F97" s="5"/>
      <c r="G97" s="5"/>
      <c r="H97" s="5"/>
      <c r="I97" s="6"/>
      <c r="J97" s="7"/>
      <c r="K97" s="8"/>
    </row>
    <row r="98" spans="1:13" x14ac:dyDescent="0.25">
      <c r="A98" s="11"/>
      <c r="B98" s="12"/>
      <c r="C98" s="12"/>
      <c r="D98" s="12"/>
      <c r="E98" s="9" t="s">
        <v>192</v>
      </c>
      <c r="F98" s="9" t="s">
        <v>15</v>
      </c>
      <c r="G98" s="10" t="s">
        <v>12</v>
      </c>
      <c r="H98" s="5"/>
      <c r="I98" s="6"/>
      <c r="J98" s="7"/>
      <c r="K98" s="8"/>
    </row>
    <row r="99" spans="1:13" x14ac:dyDescent="0.25">
      <c r="A99" s="11"/>
      <c r="B99" s="12"/>
      <c r="C99" s="12"/>
      <c r="D99" s="12"/>
      <c r="E99" s="12"/>
      <c r="F99" s="12"/>
      <c r="G99" s="9" t="s">
        <v>284</v>
      </c>
      <c r="H99" s="9" t="s">
        <v>197</v>
      </c>
      <c r="I99" s="3" t="s">
        <v>18</v>
      </c>
      <c r="J99" s="13" t="s">
        <v>285</v>
      </c>
      <c r="K99" s="14" t="s">
        <v>286</v>
      </c>
      <c r="L99" s="18">
        <f t="shared" si="8"/>
        <v>1.8900462962962994E-2</v>
      </c>
      <c r="M99">
        <f t="shared" si="9"/>
        <v>15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287</v>
      </c>
      <c r="H100" s="9" t="s">
        <v>197</v>
      </c>
      <c r="I100" s="3" t="s">
        <v>18</v>
      </c>
      <c r="J100" s="13" t="s">
        <v>288</v>
      </c>
      <c r="K100" s="14" t="s">
        <v>289</v>
      </c>
      <c r="L100" s="18">
        <f t="shared" si="8"/>
        <v>2.3425925925926072E-2</v>
      </c>
      <c r="M100">
        <f t="shared" si="9"/>
        <v>22</v>
      </c>
    </row>
    <row r="101" spans="1:13" x14ac:dyDescent="0.25">
      <c r="A101" s="11"/>
      <c r="B101" s="12"/>
      <c r="C101" s="12"/>
      <c r="D101" s="12"/>
      <c r="E101" s="9" t="s">
        <v>191</v>
      </c>
      <c r="F101" s="9" t="s">
        <v>15</v>
      </c>
      <c r="G101" s="10" t="s">
        <v>12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290</v>
      </c>
      <c r="H102" s="9" t="s">
        <v>197</v>
      </c>
      <c r="I102" s="3" t="s">
        <v>18</v>
      </c>
      <c r="J102" s="13" t="s">
        <v>291</v>
      </c>
      <c r="K102" s="14" t="s">
        <v>292</v>
      </c>
      <c r="L102" s="18">
        <f t="shared" si="8"/>
        <v>1.6886574074074068E-2</v>
      </c>
      <c r="M102">
        <f t="shared" si="9"/>
        <v>7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293</v>
      </c>
      <c r="H103" s="9" t="s">
        <v>197</v>
      </c>
      <c r="I103" s="3" t="s">
        <v>18</v>
      </c>
      <c r="J103" s="13" t="s">
        <v>294</v>
      </c>
      <c r="K103" s="14" t="s">
        <v>295</v>
      </c>
      <c r="L103" s="18">
        <f t="shared" si="8"/>
        <v>3.4513888888888844E-2</v>
      </c>
      <c r="M103">
        <f t="shared" si="9"/>
        <v>9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296</v>
      </c>
      <c r="H104" s="9" t="s">
        <v>197</v>
      </c>
      <c r="I104" s="3" t="s">
        <v>18</v>
      </c>
      <c r="J104" s="13" t="s">
        <v>297</v>
      </c>
      <c r="K104" s="14" t="s">
        <v>298</v>
      </c>
      <c r="L104" s="18">
        <f t="shared" si="8"/>
        <v>2.1307870370370297E-2</v>
      </c>
      <c r="M104">
        <f t="shared" si="9"/>
        <v>13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299</v>
      </c>
      <c r="H105" s="9" t="s">
        <v>197</v>
      </c>
      <c r="I105" s="3" t="s">
        <v>18</v>
      </c>
      <c r="J105" s="13" t="s">
        <v>300</v>
      </c>
      <c r="K105" s="14" t="s">
        <v>301</v>
      </c>
      <c r="L105" s="18">
        <f t="shared" si="8"/>
        <v>1.6874999999999973E-2</v>
      </c>
      <c r="M105">
        <f t="shared" si="9"/>
        <v>17</v>
      </c>
    </row>
    <row r="106" spans="1:13" x14ac:dyDescent="0.25">
      <c r="A106" s="11"/>
      <c r="B106" s="12"/>
      <c r="C106" s="9" t="s">
        <v>302</v>
      </c>
      <c r="D106" s="9" t="s">
        <v>303</v>
      </c>
      <c r="E106" s="9" t="s">
        <v>303</v>
      </c>
      <c r="F106" s="9" t="s">
        <v>15</v>
      </c>
      <c r="G106" s="10" t="s">
        <v>12</v>
      </c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12"/>
      <c r="F107" s="12"/>
      <c r="G107" s="9" t="s">
        <v>304</v>
      </c>
      <c r="H107" s="9" t="s">
        <v>74</v>
      </c>
      <c r="I107" s="3" t="s">
        <v>18</v>
      </c>
      <c r="J107" s="13" t="s">
        <v>305</v>
      </c>
      <c r="K107" s="14" t="s">
        <v>306</v>
      </c>
      <c r="L107" s="18">
        <f t="shared" si="8"/>
        <v>1.4155092592592594E-2</v>
      </c>
      <c r="M107">
        <f t="shared" si="9"/>
        <v>4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307</v>
      </c>
      <c r="H108" s="9" t="s">
        <v>74</v>
      </c>
      <c r="I108" s="3" t="s">
        <v>18</v>
      </c>
      <c r="J108" s="13" t="s">
        <v>308</v>
      </c>
      <c r="K108" s="14" t="s">
        <v>309</v>
      </c>
      <c r="L108" s="18">
        <f t="shared" si="8"/>
        <v>2.1689814814814801E-2</v>
      </c>
      <c r="M108">
        <f t="shared" si="9"/>
        <v>9</v>
      </c>
    </row>
    <row r="109" spans="1:13" x14ac:dyDescent="0.25">
      <c r="A109" s="11"/>
      <c r="B109" s="12"/>
      <c r="C109" s="9" t="s">
        <v>205</v>
      </c>
      <c r="D109" s="9" t="s">
        <v>206</v>
      </c>
      <c r="E109" s="9" t="s">
        <v>206</v>
      </c>
      <c r="F109" s="9" t="s">
        <v>15</v>
      </c>
      <c r="G109" s="10" t="s">
        <v>12</v>
      </c>
      <c r="H109" s="5"/>
      <c r="I109" s="6"/>
      <c r="J109" s="7"/>
      <c r="K109" s="8"/>
    </row>
    <row r="110" spans="1:13" x14ac:dyDescent="0.25">
      <c r="A110" s="11"/>
      <c r="B110" s="12"/>
      <c r="C110" s="12"/>
      <c r="D110" s="12"/>
      <c r="E110" s="12"/>
      <c r="F110" s="12"/>
      <c r="G110" s="9" t="s">
        <v>310</v>
      </c>
      <c r="H110" s="9" t="s">
        <v>74</v>
      </c>
      <c r="I110" s="3" t="s">
        <v>18</v>
      </c>
      <c r="J110" s="13" t="s">
        <v>311</v>
      </c>
      <c r="K110" s="14" t="s">
        <v>312</v>
      </c>
      <c r="L110" s="18">
        <f t="shared" si="8"/>
        <v>1.5925925925925927E-2</v>
      </c>
      <c r="M110">
        <f t="shared" si="9"/>
        <v>3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313</v>
      </c>
      <c r="H111" s="9" t="s">
        <v>74</v>
      </c>
      <c r="I111" s="3" t="s">
        <v>18</v>
      </c>
      <c r="J111" s="13" t="s">
        <v>314</v>
      </c>
      <c r="K111" s="14" t="s">
        <v>315</v>
      </c>
      <c r="L111" s="18">
        <f t="shared" si="8"/>
        <v>1.4143518518518583E-2</v>
      </c>
      <c r="M111">
        <f t="shared" si="9"/>
        <v>20</v>
      </c>
    </row>
    <row r="112" spans="1:13" x14ac:dyDescent="0.25">
      <c r="A112" s="11"/>
      <c r="B112" s="12"/>
      <c r="C112" s="9" t="s">
        <v>316</v>
      </c>
      <c r="D112" s="9" t="s">
        <v>317</v>
      </c>
      <c r="E112" s="9" t="s">
        <v>317</v>
      </c>
      <c r="F112" s="9" t="s">
        <v>15</v>
      </c>
      <c r="G112" s="9" t="s">
        <v>318</v>
      </c>
      <c r="H112" s="9" t="s">
        <v>74</v>
      </c>
      <c r="I112" s="3" t="s">
        <v>18</v>
      </c>
      <c r="J112" s="13" t="s">
        <v>319</v>
      </c>
      <c r="K112" s="14" t="s">
        <v>320</v>
      </c>
      <c r="L112" s="18">
        <f t="shared" si="8"/>
        <v>3.3773148148148191E-2</v>
      </c>
      <c r="M112">
        <f t="shared" si="9"/>
        <v>9</v>
      </c>
    </row>
    <row r="113" spans="1:13" x14ac:dyDescent="0.25">
      <c r="A113" s="3" t="s">
        <v>321</v>
      </c>
      <c r="B113" s="9" t="s">
        <v>322</v>
      </c>
      <c r="C113" s="10" t="s">
        <v>12</v>
      </c>
      <c r="D113" s="5"/>
      <c r="E113" s="5"/>
      <c r="F113" s="5"/>
      <c r="G113" s="5"/>
      <c r="H113" s="5"/>
      <c r="I113" s="6"/>
      <c r="J113" s="7"/>
      <c r="K113" s="8"/>
    </row>
    <row r="114" spans="1:13" x14ac:dyDescent="0.25">
      <c r="A114" s="11"/>
      <c r="B114" s="12"/>
      <c r="C114" s="9" t="s">
        <v>13</v>
      </c>
      <c r="D114" s="9" t="s">
        <v>14</v>
      </c>
      <c r="E114" s="9" t="s">
        <v>14</v>
      </c>
      <c r="F114" s="9" t="s">
        <v>15</v>
      </c>
      <c r="G114" s="9" t="s">
        <v>323</v>
      </c>
      <c r="H114" s="9" t="s">
        <v>17</v>
      </c>
      <c r="I114" s="3" t="s">
        <v>18</v>
      </c>
      <c r="J114" s="13" t="s">
        <v>324</v>
      </c>
      <c r="K114" s="14" t="s">
        <v>325</v>
      </c>
      <c r="L114" s="18">
        <f t="shared" si="8"/>
        <v>2.2951388888888924E-2</v>
      </c>
      <c r="M114">
        <f t="shared" si="9"/>
        <v>14</v>
      </c>
    </row>
    <row r="115" spans="1:13" x14ac:dyDescent="0.25">
      <c r="A115" s="11"/>
      <c r="B115" s="12"/>
      <c r="C115" s="9" t="s">
        <v>326</v>
      </c>
      <c r="D115" s="9" t="s">
        <v>327</v>
      </c>
      <c r="E115" s="9" t="s">
        <v>327</v>
      </c>
      <c r="F115" s="9" t="s">
        <v>15</v>
      </c>
      <c r="G115" s="10" t="s">
        <v>12</v>
      </c>
      <c r="H115" s="5"/>
      <c r="I115" s="6"/>
      <c r="J115" s="7"/>
      <c r="K115" s="8"/>
    </row>
    <row r="116" spans="1:13" x14ac:dyDescent="0.25">
      <c r="A116" s="11"/>
      <c r="B116" s="12"/>
      <c r="C116" s="12"/>
      <c r="D116" s="12"/>
      <c r="E116" s="12"/>
      <c r="F116" s="12"/>
      <c r="G116" s="9" t="s">
        <v>328</v>
      </c>
      <c r="H116" s="9" t="s">
        <v>17</v>
      </c>
      <c r="I116" s="3" t="s">
        <v>18</v>
      </c>
      <c r="J116" s="13" t="s">
        <v>329</v>
      </c>
      <c r="K116" s="14" t="s">
        <v>330</v>
      </c>
      <c r="L116" s="18">
        <f t="shared" si="8"/>
        <v>1.9537037037037019E-2</v>
      </c>
      <c r="M116">
        <f t="shared" si="9"/>
        <v>6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331</v>
      </c>
      <c r="H117" s="9" t="s">
        <v>17</v>
      </c>
      <c r="I117" s="3" t="s">
        <v>18</v>
      </c>
      <c r="J117" s="13" t="s">
        <v>332</v>
      </c>
      <c r="K117" s="14" t="s">
        <v>333</v>
      </c>
      <c r="L117" s="18">
        <f t="shared" si="8"/>
        <v>1.9293981481481537E-2</v>
      </c>
      <c r="M117">
        <f t="shared" si="9"/>
        <v>12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334</v>
      </c>
      <c r="H118" s="9" t="s">
        <v>17</v>
      </c>
      <c r="I118" s="3" t="s">
        <v>18</v>
      </c>
      <c r="J118" s="13" t="s">
        <v>335</v>
      </c>
      <c r="K118" s="14" t="s">
        <v>336</v>
      </c>
      <c r="L118" s="18">
        <f t="shared" si="8"/>
        <v>1.6388888888888786E-2</v>
      </c>
      <c r="M118">
        <f t="shared" si="9"/>
        <v>14</v>
      </c>
    </row>
    <row r="119" spans="1:13" x14ac:dyDescent="0.25">
      <c r="A119" s="11"/>
      <c r="B119" s="12"/>
      <c r="C119" s="9" t="s">
        <v>337</v>
      </c>
      <c r="D119" s="9" t="s">
        <v>338</v>
      </c>
      <c r="E119" s="9" t="s">
        <v>338</v>
      </c>
      <c r="F119" s="9" t="s">
        <v>15</v>
      </c>
      <c r="G119" s="9" t="s">
        <v>339</v>
      </c>
      <c r="H119" s="9" t="s">
        <v>17</v>
      </c>
      <c r="I119" s="3" t="s">
        <v>18</v>
      </c>
      <c r="J119" s="13" t="s">
        <v>340</v>
      </c>
      <c r="K119" s="14" t="s">
        <v>341</v>
      </c>
      <c r="L119" s="18">
        <f t="shared" si="8"/>
        <v>3.5555555555555451E-2</v>
      </c>
      <c r="M119">
        <f t="shared" si="9"/>
        <v>12</v>
      </c>
    </row>
    <row r="120" spans="1:13" x14ac:dyDescent="0.25">
      <c r="A120" s="11"/>
      <c r="B120" s="12"/>
      <c r="C120" s="9" t="s">
        <v>190</v>
      </c>
      <c r="D120" s="9" t="s">
        <v>191</v>
      </c>
      <c r="E120" s="9" t="s">
        <v>191</v>
      </c>
      <c r="F120" s="9" t="s">
        <v>15</v>
      </c>
      <c r="G120" s="9" t="s">
        <v>342</v>
      </c>
      <c r="H120" s="9" t="s">
        <v>17</v>
      </c>
      <c r="I120" s="3" t="s">
        <v>18</v>
      </c>
      <c r="J120" s="13" t="s">
        <v>343</v>
      </c>
      <c r="K120" s="14" t="s">
        <v>344</v>
      </c>
      <c r="L120" s="18">
        <f t="shared" si="8"/>
        <v>9.4849537037037079E-2</v>
      </c>
      <c r="M120">
        <f t="shared" si="9"/>
        <v>11</v>
      </c>
    </row>
    <row r="121" spans="1:13" x14ac:dyDescent="0.25">
      <c r="A121" s="3" t="s">
        <v>345</v>
      </c>
      <c r="B121" s="9" t="s">
        <v>346</v>
      </c>
      <c r="C121" s="10" t="s">
        <v>12</v>
      </c>
      <c r="D121" s="5"/>
      <c r="E121" s="5"/>
      <c r="F121" s="5"/>
      <c r="G121" s="5"/>
      <c r="H121" s="5"/>
      <c r="I121" s="6"/>
      <c r="J121" s="7"/>
      <c r="K121" s="8"/>
    </row>
    <row r="122" spans="1:13" x14ac:dyDescent="0.25">
      <c r="A122" s="11"/>
      <c r="B122" s="12"/>
      <c r="C122" s="9" t="s">
        <v>347</v>
      </c>
      <c r="D122" s="9" t="s">
        <v>348</v>
      </c>
      <c r="E122" s="9" t="s">
        <v>348</v>
      </c>
      <c r="F122" s="9" t="s">
        <v>349</v>
      </c>
      <c r="G122" s="9" t="s">
        <v>350</v>
      </c>
      <c r="H122" s="9" t="s">
        <v>17</v>
      </c>
      <c r="I122" s="3" t="s">
        <v>18</v>
      </c>
      <c r="J122" s="13" t="s">
        <v>351</v>
      </c>
      <c r="K122" s="14" t="s">
        <v>352</v>
      </c>
      <c r="L122" s="18">
        <f t="shared" si="8"/>
        <v>1.7013888888888884E-2</v>
      </c>
      <c r="M122">
        <f t="shared" si="9"/>
        <v>12</v>
      </c>
    </row>
    <row r="123" spans="1:13" x14ac:dyDescent="0.25">
      <c r="A123" s="11"/>
      <c r="B123" s="12"/>
      <c r="C123" s="9" t="s">
        <v>353</v>
      </c>
      <c r="D123" s="9" t="s">
        <v>354</v>
      </c>
      <c r="E123" s="9" t="s">
        <v>354</v>
      </c>
      <c r="F123" s="9" t="s">
        <v>349</v>
      </c>
      <c r="G123" s="9" t="s">
        <v>355</v>
      </c>
      <c r="H123" s="9" t="s">
        <v>74</v>
      </c>
      <c r="I123" s="3" t="s">
        <v>18</v>
      </c>
      <c r="J123" s="13" t="s">
        <v>356</v>
      </c>
      <c r="K123" s="14" t="s">
        <v>357</v>
      </c>
      <c r="L123" s="18">
        <f t="shared" si="8"/>
        <v>1.9872685185185146E-2</v>
      </c>
      <c r="M123">
        <f t="shared" si="9"/>
        <v>14</v>
      </c>
    </row>
    <row r="124" spans="1:13" x14ac:dyDescent="0.25">
      <c r="A124" s="11"/>
      <c r="B124" s="12"/>
      <c r="C124" s="9" t="s">
        <v>358</v>
      </c>
      <c r="D124" s="9" t="s">
        <v>359</v>
      </c>
      <c r="E124" s="9" t="s">
        <v>359</v>
      </c>
      <c r="F124" s="9" t="s">
        <v>349</v>
      </c>
      <c r="G124" s="9" t="s">
        <v>360</v>
      </c>
      <c r="H124" s="9" t="s">
        <v>74</v>
      </c>
      <c r="I124" s="3" t="s">
        <v>18</v>
      </c>
      <c r="J124" s="13" t="s">
        <v>361</v>
      </c>
      <c r="K124" s="14" t="s">
        <v>362</v>
      </c>
      <c r="L124" s="18">
        <f t="shared" si="8"/>
        <v>1.6099537037037037E-2</v>
      </c>
      <c r="M124">
        <f t="shared" si="9"/>
        <v>5</v>
      </c>
    </row>
    <row r="125" spans="1:13" x14ac:dyDescent="0.25">
      <c r="A125" s="3" t="s">
        <v>363</v>
      </c>
      <c r="B125" s="9" t="s">
        <v>364</v>
      </c>
      <c r="C125" s="9" t="s">
        <v>365</v>
      </c>
      <c r="D125" s="9" t="s">
        <v>366</v>
      </c>
      <c r="E125" s="9" t="s">
        <v>367</v>
      </c>
      <c r="F125" s="9" t="s">
        <v>15</v>
      </c>
      <c r="G125" s="10" t="s">
        <v>12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368</v>
      </c>
      <c r="H126" s="9" t="s">
        <v>74</v>
      </c>
      <c r="I126" s="3" t="s">
        <v>18</v>
      </c>
      <c r="J126" s="13" t="s">
        <v>369</v>
      </c>
      <c r="K126" s="14" t="s">
        <v>370</v>
      </c>
      <c r="L126" s="18">
        <f t="shared" si="8"/>
        <v>1.6932870370370279E-2</v>
      </c>
      <c r="M126">
        <f t="shared" si="9"/>
        <v>13</v>
      </c>
    </row>
    <row r="127" spans="1:13" x14ac:dyDescent="0.25">
      <c r="A127" s="11"/>
      <c r="B127" s="11"/>
      <c r="C127" s="11"/>
      <c r="D127" s="11"/>
      <c r="E127" s="11"/>
      <c r="F127" s="11"/>
      <c r="G127" s="3" t="s">
        <v>371</v>
      </c>
      <c r="H127" s="3" t="s">
        <v>74</v>
      </c>
      <c r="I127" s="3" t="s">
        <v>18</v>
      </c>
      <c r="J127" s="15" t="s">
        <v>372</v>
      </c>
      <c r="K127" s="16" t="s">
        <v>373</v>
      </c>
      <c r="L127" s="18">
        <f t="shared" si="8"/>
        <v>1.4143518518518583E-2</v>
      </c>
      <c r="M127">
        <f t="shared" si="9"/>
        <v>16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5"/>
  <sheetViews>
    <sheetView topLeftCell="I1" workbookViewId="0">
      <selection activeCell="Q30" sqref="Q30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24.7109375" bestFit="1" customWidth="1"/>
    <col min="21" max="21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1514</v>
      </c>
      <c r="M1" t="s">
        <v>1511</v>
      </c>
      <c r="O1" t="s">
        <v>1512</v>
      </c>
      <c r="P1" t="s">
        <v>1513</v>
      </c>
      <c r="Q1" t="s">
        <v>1515</v>
      </c>
      <c r="R1" s="27" t="s">
        <v>1516</v>
      </c>
      <c r="S1" t="s">
        <v>1517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 s="24">
        <v>0</v>
      </c>
      <c r="P2" s="24">
        <f>COUNTIF(M:M,"0")</f>
        <v>0</v>
      </c>
      <c r="Q2" s="24">
        <f>AVERAGE($P$2:$P$25)</f>
        <v>4.041666666666667</v>
      </c>
      <c r="R2" s="25">
        <v>0</v>
      </c>
      <c r="S2" s="26">
        <f>AVERAGEIF($R$2:$R$25, "&lt;&gt; 0")</f>
        <v>1.9705383974983757E-2</v>
      </c>
    </row>
    <row r="3" spans="1:19" x14ac:dyDescent="0.25">
      <c r="A3" s="3" t="s">
        <v>321</v>
      </c>
      <c r="B3" s="9" t="s">
        <v>322</v>
      </c>
      <c r="C3" s="9" t="s">
        <v>337</v>
      </c>
      <c r="D3" s="9" t="s">
        <v>338</v>
      </c>
      <c r="E3" s="9" t="s">
        <v>338</v>
      </c>
      <c r="F3" s="9" t="s">
        <v>15</v>
      </c>
      <c r="G3" s="9" t="s">
        <v>625</v>
      </c>
      <c r="H3" s="9" t="s">
        <v>17</v>
      </c>
      <c r="I3" s="3" t="s">
        <v>626</v>
      </c>
      <c r="J3" s="13" t="s">
        <v>627</v>
      </c>
      <c r="K3" s="14" t="s">
        <v>628</v>
      </c>
      <c r="L3" s="18">
        <f t="shared" ref="L3:L66" si="0">K3-J3</f>
        <v>1.822916666666663E-2</v>
      </c>
      <c r="M3">
        <f t="shared" ref="M3:M66" si="1">HOUR(J3)</f>
        <v>13</v>
      </c>
      <c r="O3">
        <v>1</v>
      </c>
      <c r="P3">
        <f>COUNTIF(M:M,"1")</f>
        <v>2</v>
      </c>
      <c r="Q3">
        <f t="shared" ref="Q3:Q25" si="2">AVERAGE($P$2:$P$25)</f>
        <v>4.041666666666667</v>
      </c>
      <c r="R3" s="19">
        <f t="shared" ref="R3:R25" si="3">AVERAGEIF(M:M,O3,L:L)</f>
        <v>1.3096064814814817E-2</v>
      </c>
      <c r="S3" s="18">
        <f t="shared" ref="S3:S25" si="4">AVERAGEIF($R$2:$R$25, "&lt;&gt; 0")</f>
        <v>1.9705383974983757E-2</v>
      </c>
    </row>
    <row r="4" spans="1:19" x14ac:dyDescent="0.25">
      <c r="A4" s="3" t="s">
        <v>10</v>
      </c>
      <c r="B4" s="9" t="s">
        <v>11</v>
      </c>
      <c r="C4" s="10" t="s">
        <v>12</v>
      </c>
      <c r="D4" s="5"/>
      <c r="E4" s="5"/>
      <c r="F4" s="5"/>
      <c r="G4" s="5"/>
      <c r="H4" s="5"/>
      <c r="I4" s="6"/>
      <c r="J4" s="7"/>
      <c r="K4" s="8"/>
      <c r="O4" s="24">
        <v>2</v>
      </c>
      <c r="P4" s="24">
        <f>COUNTIF(M:M,"2")</f>
        <v>0</v>
      </c>
      <c r="Q4" s="24">
        <f t="shared" si="2"/>
        <v>4.041666666666667</v>
      </c>
      <c r="R4" s="25">
        <v>0</v>
      </c>
      <c r="S4" s="26">
        <f t="shared" si="4"/>
        <v>1.9705383974983757E-2</v>
      </c>
    </row>
    <row r="5" spans="1:19" x14ac:dyDescent="0.25">
      <c r="A5" s="11"/>
      <c r="B5" s="12"/>
      <c r="C5" s="9" t="s">
        <v>433</v>
      </c>
      <c r="D5" s="9" t="s">
        <v>434</v>
      </c>
      <c r="E5" s="9" t="s">
        <v>629</v>
      </c>
      <c r="F5" s="9" t="s">
        <v>15</v>
      </c>
      <c r="G5" s="9" t="s">
        <v>630</v>
      </c>
      <c r="H5" s="9" t="s">
        <v>17</v>
      </c>
      <c r="I5" s="3" t="s">
        <v>626</v>
      </c>
      <c r="J5" s="13" t="s">
        <v>631</v>
      </c>
      <c r="K5" s="14" t="s">
        <v>632</v>
      </c>
      <c r="L5" s="18">
        <f t="shared" si="0"/>
        <v>4.2129629629629628E-2</v>
      </c>
      <c r="M5">
        <f t="shared" si="1"/>
        <v>6</v>
      </c>
      <c r="O5">
        <v>3</v>
      </c>
      <c r="P5">
        <f>COUNTIF(M:M,"3")</f>
        <v>3</v>
      </c>
      <c r="Q5">
        <f t="shared" si="2"/>
        <v>4.041666666666667</v>
      </c>
      <c r="R5" s="19">
        <f t="shared" si="3"/>
        <v>1.6331018518518519E-2</v>
      </c>
      <c r="S5" s="18">
        <f t="shared" si="4"/>
        <v>1.9705383974983757E-2</v>
      </c>
    </row>
    <row r="6" spans="1:19" x14ac:dyDescent="0.25">
      <c r="A6" s="11"/>
      <c r="B6" s="12"/>
      <c r="C6" s="9" t="s">
        <v>13</v>
      </c>
      <c r="D6" s="9" t="s">
        <v>14</v>
      </c>
      <c r="E6" s="9" t="s">
        <v>14</v>
      </c>
      <c r="F6" s="9" t="s">
        <v>15</v>
      </c>
      <c r="G6" s="9" t="s">
        <v>633</v>
      </c>
      <c r="H6" s="9" t="s">
        <v>17</v>
      </c>
      <c r="I6" s="3" t="s">
        <v>626</v>
      </c>
      <c r="J6" s="13" t="s">
        <v>634</v>
      </c>
      <c r="K6" s="14" t="s">
        <v>635</v>
      </c>
      <c r="L6" s="18">
        <f t="shared" si="0"/>
        <v>2.4710648148148273E-2</v>
      </c>
      <c r="M6">
        <f t="shared" si="1"/>
        <v>14</v>
      </c>
      <c r="O6">
        <v>4</v>
      </c>
      <c r="P6">
        <f>COUNTIF(M:M,"4")</f>
        <v>3</v>
      </c>
      <c r="Q6">
        <f t="shared" si="2"/>
        <v>4.041666666666667</v>
      </c>
      <c r="R6" s="19">
        <f t="shared" si="3"/>
        <v>1.5011574074074089E-2</v>
      </c>
      <c r="S6" s="18">
        <f t="shared" si="4"/>
        <v>1.9705383974983757E-2</v>
      </c>
    </row>
    <row r="7" spans="1:19" x14ac:dyDescent="0.25">
      <c r="A7" s="11"/>
      <c r="B7" s="12"/>
      <c r="C7" s="9" t="s">
        <v>326</v>
      </c>
      <c r="D7" s="9" t="s">
        <v>327</v>
      </c>
      <c r="E7" s="9" t="s">
        <v>327</v>
      </c>
      <c r="F7" s="9" t="s">
        <v>15</v>
      </c>
      <c r="G7" s="9" t="s">
        <v>636</v>
      </c>
      <c r="H7" s="9" t="s">
        <v>17</v>
      </c>
      <c r="I7" s="3" t="s">
        <v>626</v>
      </c>
      <c r="J7" s="13" t="s">
        <v>637</v>
      </c>
      <c r="K7" s="14" t="s">
        <v>638</v>
      </c>
      <c r="L7" s="18">
        <f t="shared" si="0"/>
        <v>2.7060185185185215E-2</v>
      </c>
      <c r="M7">
        <f t="shared" si="1"/>
        <v>9</v>
      </c>
      <c r="O7">
        <v>5</v>
      </c>
      <c r="P7">
        <f>COUNTIF(M:M,"5")</f>
        <v>5</v>
      </c>
      <c r="Q7">
        <f t="shared" si="2"/>
        <v>4.041666666666667</v>
      </c>
      <c r="R7" s="19">
        <f t="shared" si="3"/>
        <v>1.6863425925925917E-2</v>
      </c>
      <c r="S7" s="18">
        <f t="shared" si="4"/>
        <v>1.9705383974983757E-2</v>
      </c>
    </row>
    <row r="8" spans="1:19" x14ac:dyDescent="0.25">
      <c r="A8" s="11"/>
      <c r="B8" s="12"/>
      <c r="C8" s="9" t="s">
        <v>337</v>
      </c>
      <c r="D8" s="9" t="s">
        <v>338</v>
      </c>
      <c r="E8" s="9" t="s">
        <v>338</v>
      </c>
      <c r="F8" s="9" t="s">
        <v>15</v>
      </c>
      <c r="G8" s="9" t="s">
        <v>639</v>
      </c>
      <c r="H8" s="9" t="s">
        <v>17</v>
      </c>
      <c r="I8" s="3" t="s">
        <v>626</v>
      </c>
      <c r="J8" s="13" t="s">
        <v>640</v>
      </c>
      <c r="K8" s="14" t="s">
        <v>641</v>
      </c>
      <c r="L8" s="18">
        <f t="shared" si="0"/>
        <v>1.3553240740740713E-2</v>
      </c>
      <c r="M8">
        <f t="shared" si="1"/>
        <v>9</v>
      </c>
      <c r="O8">
        <v>6</v>
      </c>
      <c r="P8">
        <f>COUNTIF(M:M,"6")</f>
        <v>5</v>
      </c>
      <c r="Q8">
        <f t="shared" si="2"/>
        <v>4.041666666666667</v>
      </c>
      <c r="R8" s="19">
        <f t="shared" si="3"/>
        <v>2.8768518518518506E-2</v>
      </c>
      <c r="S8" s="18">
        <f t="shared" si="4"/>
        <v>1.9705383974983757E-2</v>
      </c>
    </row>
    <row r="9" spans="1:19" x14ac:dyDescent="0.25">
      <c r="A9" s="11"/>
      <c r="B9" s="12"/>
      <c r="C9" s="9" t="s">
        <v>27</v>
      </c>
      <c r="D9" s="9" t="s">
        <v>28</v>
      </c>
      <c r="E9" s="9" t="s">
        <v>28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10</v>
      </c>
      <c r="Q9">
        <f t="shared" si="2"/>
        <v>4.041666666666667</v>
      </c>
      <c r="R9" s="19">
        <f t="shared" si="3"/>
        <v>2.0228009259259265E-2</v>
      </c>
      <c r="S9" s="18">
        <f t="shared" si="4"/>
        <v>1.9705383974983757E-2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642</v>
      </c>
      <c r="H10" s="9" t="s">
        <v>17</v>
      </c>
      <c r="I10" s="3" t="s">
        <v>626</v>
      </c>
      <c r="J10" s="13" t="s">
        <v>643</v>
      </c>
      <c r="K10" s="14" t="s">
        <v>644</v>
      </c>
      <c r="L10" s="18">
        <f t="shared" si="0"/>
        <v>1.4861111111111103E-2</v>
      </c>
      <c r="M10">
        <f t="shared" si="1"/>
        <v>7</v>
      </c>
      <c r="O10">
        <v>8</v>
      </c>
      <c r="P10">
        <f>COUNTIF(M:M,"8")</f>
        <v>9</v>
      </c>
      <c r="Q10">
        <f t="shared" si="2"/>
        <v>4.041666666666667</v>
      </c>
      <c r="R10" s="19">
        <f t="shared" si="3"/>
        <v>2.5581275720164609E-2</v>
      </c>
      <c r="S10" s="18">
        <f t="shared" si="4"/>
        <v>1.9705383974983757E-2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645</v>
      </c>
      <c r="H11" s="9" t="s">
        <v>17</v>
      </c>
      <c r="I11" s="3" t="s">
        <v>626</v>
      </c>
      <c r="J11" s="20" t="s">
        <v>646</v>
      </c>
      <c r="K11" s="21" t="s">
        <v>647</v>
      </c>
      <c r="L11" s="22">
        <f t="shared" si="0"/>
        <v>1.260416666666675E-2</v>
      </c>
      <c r="M11" s="23">
        <f t="shared" si="1"/>
        <v>23</v>
      </c>
      <c r="O11">
        <v>9</v>
      </c>
      <c r="P11">
        <f>COUNTIF(M:M,"9")</f>
        <v>6</v>
      </c>
      <c r="Q11">
        <f t="shared" si="2"/>
        <v>4.041666666666667</v>
      </c>
      <c r="R11" s="19">
        <f t="shared" si="3"/>
        <v>1.9041280864197541E-2</v>
      </c>
      <c r="S11" s="18">
        <f t="shared" si="4"/>
        <v>1.9705383974983757E-2</v>
      </c>
    </row>
    <row r="12" spans="1:19" x14ac:dyDescent="0.25">
      <c r="A12" s="11"/>
      <c r="B12" s="12"/>
      <c r="C12" s="9" t="s">
        <v>43</v>
      </c>
      <c r="D12" s="9" t="s">
        <v>44</v>
      </c>
      <c r="E12" s="9" t="s">
        <v>44</v>
      </c>
      <c r="F12" s="9" t="s">
        <v>15</v>
      </c>
      <c r="G12" s="9" t="s">
        <v>648</v>
      </c>
      <c r="H12" s="9" t="s">
        <v>17</v>
      </c>
      <c r="I12" s="3" t="s">
        <v>626</v>
      </c>
      <c r="J12" s="13" t="s">
        <v>649</v>
      </c>
      <c r="K12" s="14" t="s">
        <v>650</v>
      </c>
      <c r="L12" s="18">
        <f t="shared" si="0"/>
        <v>4.0625000000000022E-2</v>
      </c>
      <c r="M12">
        <f t="shared" si="1"/>
        <v>10</v>
      </c>
      <c r="O12">
        <v>10</v>
      </c>
      <c r="P12">
        <f>COUNTIF(M:M,"10")</f>
        <v>12</v>
      </c>
      <c r="Q12">
        <f t="shared" si="2"/>
        <v>4.041666666666667</v>
      </c>
      <c r="R12" s="19">
        <f t="shared" si="3"/>
        <v>2.6354166666666665E-2</v>
      </c>
      <c r="S12" s="18">
        <f t="shared" si="4"/>
        <v>1.9705383974983757E-2</v>
      </c>
    </row>
    <row r="13" spans="1:19" x14ac:dyDescent="0.25">
      <c r="A13" s="11"/>
      <c r="B13" s="12"/>
      <c r="C13" s="9" t="s">
        <v>48</v>
      </c>
      <c r="D13" s="9" t="s">
        <v>49</v>
      </c>
      <c r="E13" s="9" t="s">
        <v>49</v>
      </c>
      <c r="F13" s="9" t="s">
        <v>15</v>
      </c>
      <c r="G13" s="9" t="s">
        <v>651</v>
      </c>
      <c r="H13" s="9" t="s">
        <v>17</v>
      </c>
      <c r="I13" s="3" t="s">
        <v>626</v>
      </c>
      <c r="J13" s="13" t="s">
        <v>652</v>
      </c>
      <c r="K13" s="14" t="s">
        <v>653</v>
      </c>
      <c r="L13" s="18">
        <f t="shared" si="0"/>
        <v>1.4525462962962976E-2</v>
      </c>
      <c r="M13">
        <f t="shared" si="1"/>
        <v>12</v>
      </c>
      <c r="O13">
        <v>11</v>
      </c>
      <c r="P13">
        <f>COUNTIF(M:M,"11")</f>
        <v>9</v>
      </c>
      <c r="Q13">
        <f t="shared" si="2"/>
        <v>4.041666666666667</v>
      </c>
      <c r="R13" s="19">
        <f t="shared" si="3"/>
        <v>2.8284465020576157E-2</v>
      </c>
      <c r="S13" s="18">
        <f t="shared" si="4"/>
        <v>1.9705383974983757E-2</v>
      </c>
    </row>
    <row r="14" spans="1:19" x14ac:dyDescent="0.25">
      <c r="A14" s="11"/>
      <c r="B14" s="12"/>
      <c r="C14" s="9" t="s">
        <v>654</v>
      </c>
      <c r="D14" s="9" t="s">
        <v>655</v>
      </c>
      <c r="E14" s="9" t="s">
        <v>655</v>
      </c>
      <c r="F14" s="9" t="s">
        <v>15</v>
      </c>
      <c r="G14" s="9" t="s">
        <v>656</v>
      </c>
      <c r="H14" s="9" t="s">
        <v>387</v>
      </c>
      <c r="I14" s="3" t="s">
        <v>626</v>
      </c>
      <c r="J14" s="13" t="s">
        <v>657</v>
      </c>
      <c r="K14" s="14" t="s">
        <v>658</v>
      </c>
      <c r="L14" s="18">
        <f t="shared" si="0"/>
        <v>3.5428240740740746E-2</v>
      </c>
      <c r="M14">
        <f t="shared" si="1"/>
        <v>11</v>
      </c>
      <c r="O14">
        <v>12</v>
      </c>
      <c r="P14">
        <f>COUNTIF(M:M,"12")</f>
        <v>8</v>
      </c>
      <c r="Q14">
        <f t="shared" si="2"/>
        <v>4.041666666666667</v>
      </c>
      <c r="R14" s="19">
        <f t="shared" si="3"/>
        <v>1.8890335648148168E-2</v>
      </c>
      <c r="S14" s="18">
        <f t="shared" si="4"/>
        <v>1.9705383974983757E-2</v>
      </c>
    </row>
    <row r="15" spans="1:19" x14ac:dyDescent="0.25">
      <c r="A15" s="3" t="s">
        <v>69</v>
      </c>
      <c r="B15" s="9" t="s">
        <v>70</v>
      </c>
      <c r="C15" s="10" t="s">
        <v>12</v>
      </c>
      <c r="D15" s="5"/>
      <c r="E15" s="5"/>
      <c r="F15" s="5"/>
      <c r="G15" s="5"/>
      <c r="H15" s="5"/>
      <c r="I15" s="6"/>
      <c r="J15" s="7"/>
      <c r="K15" s="8"/>
      <c r="O15">
        <v>13</v>
      </c>
      <c r="P15">
        <f>COUNTIF(M:M,"13")</f>
        <v>5</v>
      </c>
      <c r="Q15">
        <f t="shared" si="2"/>
        <v>4.041666666666667</v>
      </c>
      <c r="R15" s="19">
        <f t="shared" si="3"/>
        <v>1.9104166666666655E-2</v>
      </c>
      <c r="S15" s="18">
        <f t="shared" si="4"/>
        <v>1.9705383974983757E-2</v>
      </c>
    </row>
    <row r="16" spans="1:19" x14ac:dyDescent="0.25">
      <c r="A16" s="11"/>
      <c r="B16" s="12"/>
      <c r="C16" s="9" t="s">
        <v>71</v>
      </c>
      <c r="D16" s="9" t="s">
        <v>72</v>
      </c>
      <c r="E16" s="10" t="s">
        <v>12</v>
      </c>
      <c r="F16" s="5"/>
      <c r="G16" s="5"/>
      <c r="H16" s="5"/>
      <c r="I16" s="6"/>
      <c r="J16" s="7"/>
      <c r="K16" s="8"/>
      <c r="O16">
        <v>14</v>
      </c>
      <c r="P16">
        <f>COUNTIF(M:M,"14")</f>
        <v>4</v>
      </c>
      <c r="Q16">
        <f t="shared" si="2"/>
        <v>4.041666666666667</v>
      </c>
      <c r="R16" s="19">
        <f t="shared" si="3"/>
        <v>1.6880787037037048E-2</v>
      </c>
      <c r="S16" s="18">
        <f t="shared" si="4"/>
        <v>1.9705383974983757E-2</v>
      </c>
    </row>
    <row r="17" spans="1:19" x14ac:dyDescent="0.25">
      <c r="A17" s="11"/>
      <c r="B17" s="12"/>
      <c r="C17" s="12"/>
      <c r="D17" s="12"/>
      <c r="E17" s="9" t="s">
        <v>72</v>
      </c>
      <c r="F17" s="9" t="s">
        <v>15</v>
      </c>
      <c r="G17" s="10" t="s">
        <v>12</v>
      </c>
      <c r="H17" s="5"/>
      <c r="I17" s="6"/>
      <c r="J17" s="7"/>
      <c r="K17" s="8"/>
      <c r="O17">
        <v>15</v>
      </c>
      <c r="P17">
        <f>COUNTIF(M:M,"15")</f>
        <v>2</v>
      </c>
      <c r="Q17">
        <f t="shared" si="2"/>
        <v>4.041666666666667</v>
      </c>
      <c r="R17" s="19">
        <f t="shared" si="3"/>
        <v>1.5775462962963005E-2</v>
      </c>
      <c r="S17" s="18">
        <f t="shared" si="4"/>
        <v>1.9705383974983757E-2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659</v>
      </c>
      <c r="H18" s="9" t="s">
        <v>74</v>
      </c>
      <c r="I18" s="3" t="s">
        <v>626</v>
      </c>
      <c r="J18" s="13" t="s">
        <v>660</v>
      </c>
      <c r="K18" s="14" t="s">
        <v>661</v>
      </c>
      <c r="L18" s="18">
        <f t="shared" si="0"/>
        <v>1.9710648148148158E-2</v>
      </c>
      <c r="M18">
        <f t="shared" si="1"/>
        <v>3</v>
      </c>
      <c r="O18">
        <v>16</v>
      </c>
      <c r="P18">
        <f>COUNTIF(M:M,"16")</f>
        <v>6</v>
      </c>
      <c r="Q18">
        <f t="shared" si="2"/>
        <v>4.041666666666667</v>
      </c>
      <c r="R18" s="19">
        <f t="shared" si="3"/>
        <v>1.9820601851851787E-2</v>
      </c>
      <c r="S18" s="18">
        <f t="shared" si="4"/>
        <v>1.9705383974983757E-2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662</v>
      </c>
      <c r="H19" s="9" t="s">
        <v>74</v>
      </c>
      <c r="I19" s="3" t="s">
        <v>626</v>
      </c>
      <c r="J19" s="13" t="s">
        <v>663</v>
      </c>
      <c r="K19" s="14" t="s">
        <v>664</v>
      </c>
      <c r="L19" s="18">
        <f t="shared" si="0"/>
        <v>1.5231481481481512E-2</v>
      </c>
      <c r="M19">
        <f t="shared" si="1"/>
        <v>4</v>
      </c>
      <c r="O19">
        <v>17</v>
      </c>
      <c r="P19">
        <f>COUNTIF(M:M,"17")</f>
        <v>3</v>
      </c>
      <c r="Q19">
        <f t="shared" si="2"/>
        <v>4.041666666666667</v>
      </c>
      <c r="R19" s="19">
        <f t="shared" si="3"/>
        <v>2.0389660493827105E-2</v>
      </c>
      <c r="S19" s="18">
        <f t="shared" si="4"/>
        <v>1.9705383974983757E-2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665</v>
      </c>
      <c r="H20" s="9" t="s">
        <v>74</v>
      </c>
      <c r="I20" s="3" t="s">
        <v>626</v>
      </c>
      <c r="J20" s="13" t="s">
        <v>666</v>
      </c>
      <c r="K20" s="14" t="s">
        <v>667</v>
      </c>
      <c r="L20" s="18">
        <f t="shared" si="0"/>
        <v>1.6620370370370396E-2</v>
      </c>
      <c r="M20">
        <f t="shared" si="1"/>
        <v>5</v>
      </c>
      <c r="O20" s="24">
        <v>18</v>
      </c>
      <c r="P20" s="24">
        <f>COUNTIF(M:M,"18")</f>
        <v>0</v>
      </c>
      <c r="Q20" s="24">
        <f t="shared" si="2"/>
        <v>4.041666666666667</v>
      </c>
      <c r="R20" s="25">
        <v>0</v>
      </c>
      <c r="S20" s="26">
        <f t="shared" si="4"/>
        <v>1.9705383974983757E-2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668</v>
      </c>
      <c r="H21" s="9" t="s">
        <v>74</v>
      </c>
      <c r="I21" s="3" t="s">
        <v>626</v>
      </c>
      <c r="J21" s="13" t="s">
        <v>669</v>
      </c>
      <c r="K21" s="14" t="s">
        <v>670</v>
      </c>
      <c r="L21" s="18">
        <f t="shared" si="0"/>
        <v>3.7025462962962941E-2</v>
      </c>
      <c r="M21">
        <f t="shared" si="1"/>
        <v>6</v>
      </c>
      <c r="O21" s="24">
        <v>19</v>
      </c>
      <c r="P21" s="24">
        <f>COUNTIF(M:M,"19")</f>
        <v>0</v>
      </c>
      <c r="Q21" s="24">
        <f t="shared" si="2"/>
        <v>4.041666666666667</v>
      </c>
      <c r="R21" s="25">
        <v>0</v>
      </c>
      <c r="S21" s="26">
        <f t="shared" si="4"/>
        <v>1.9705383974983757E-2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671</v>
      </c>
      <c r="H22" s="9" t="s">
        <v>74</v>
      </c>
      <c r="I22" s="3" t="s">
        <v>626</v>
      </c>
      <c r="J22" s="13" t="s">
        <v>672</v>
      </c>
      <c r="K22" s="14" t="s">
        <v>673</v>
      </c>
      <c r="L22" s="18">
        <f t="shared" si="0"/>
        <v>1.7453703703703694E-2</v>
      </c>
      <c r="M22">
        <f t="shared" si="1"/>
        <v>7</v>
      </c>
      <c r="O22">
        <v>20</v>
      </c>
      <c r="P22">
        <f>COUNTIF(M:M,"20")</f>
        <v>3</v>
      </c>
      <c r="Q22">
        <f t="shared" si="2"/>
        <v>4.041666666666667</v>
      </c>
      <c r="R22" s="19">
        <f t="shared" si="3"/>
        <v>2.1435185185185168E-2</v>
      </c>
      <c r="S22" s="18">
        <f t="shared" si="4"/>
        <v>1.9705383974983757E-2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674</v>
      </c>
      <c r="H23" s="9" t="s">
        <v>74</v>
      </c>
      <c r="I23" s="3" t="s">
        <v>626</v>
      </c>
      <c r="J23" s="13" t="s">
        <v>675</v>
      </c>
      <c r="K23" s="14" t="s">
        <v>676</v>
      </c>
      <c r="L23" s="18">
        <f t="shared" si="0"/>
        <v>3.537037037037033E-2</v>
      </c>
      <c r="M23">
        <f t="shared" si="1"/>
        <v>8</v>
      </c>
      <c r="O23" s="24">
        <v>21</v>
      </c>
      <c r="P23" s="24">
        <f>COUNTIF(M:M,"21")</f>
        <v>0</v>
      </c>
      <c r="Q23" s="24">
        <f t="shared" si="2"/>
        <v>4.041666666666667</v>
      </c>
      <c r="R23" s="25">
        <v>0</v>
      </c>
      <c r="S23" s="26">
        <f t="shared" si="4"/>
        <v>1.9705383974983757E-2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677</v>
      </c>
      <c r="H24" s="9" t="s">
        <v>74</v>
      </c>
      <c r="I24" s="3" t="s">
        <v>626</v>
      </c>
      <c r="J24" s="13" t="s">
        <v>678</v>
      </c>
      <c r="K24" s="14" t="s">
        <v>679</v>
      </c>
      <c r="L24" s="18">
        <f t="shared" si="0"/>
        <v>1.8055555555555547E-2</v>
      </c>
      <c r="M24">
        <f t="shared" si="1"/>
        <v>9</v>
      </c>
      <c r="O24">
        <v>22</v>
      </c>
      <c r="P24">
        <f>COUNTIF(M:M,"22")</f>
        <v>1</v>
      </c>
      <c r="Q24">
        <f t="shared" si="2"/>
        <v>4.041666666666667</v>
      </c>
      <c r="R24" s="19">
        <f t="shared" si="3"/>
        <v>1.9942129629629601E-2</v>
      </c>
      <c r="S24" s="18">
        <f t="shared" si="4"/>
        <v>1.9705383974983757E-2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680</v>
      </c>
      <c r="H25" s="9" t="s">
        <v>74</v>
      </c>
      <c r="I25" s="3" t="s">
        <v>626</v>
      </c>
      <c r="J25" s="13" t="s">
        <v>681</v>
      </c>
      <c r="K25" s="14" t="s">
        <v>682</v>
      </c>
      <c r="L25" s="18">
        <f t="shared" si="0"/>
        <v>4.2349537037037033E-2</v>
      </c>
      <c r="M25">
        <f t="shared" si="1"/>
        <v>10</v>
      </c>
      <c r="O25">
        <v>23</v>
      </c>
      <c r="P25">
        <f>COUNTIF(M:M,"23")</f>
        <v>1</v>
      </c>
      <c r="Q25">
        <f t="shared" si="2"/>
        <v>4.041666666666667</v>
      </c>
      <c r="R25" s="19">
        <f t="shared" si="3"/>
        <v>1.260416666666675E-2</v>
      </c>
      <c r="S25" s="18">
        <f t="shared" si="4"/>
        <v>1.9705383974983757E-2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683</v>
      </c>
      <c r="H26" s="9" t="s">
        <v>74</v>
      </c>
      <c r="I26" s="3" t="s">
        <v>626</v>
      </c>
      <c r="J26" s="13" t="s">
        <v>684</v>
      </c>
      <c r="K26" s="14" t="s">
        <v>685</v>
      </c>
      <c r="L26" s="18">
        <f t="shared" si="0"/>
        <v>3.0474537037037008E-2</v>
      </c>
      <c r="M26">
        <f t="shared" si="1"/>
        <v>10</v>
      </c>
    </row>
    <row r="27" spans="1:19" x14ac:dyDescent="0.25">
      <c r="A27" s="11"/>
      <c r="B27" s="12"/>
      <c r="C27" s="12"/>
      <c r="D27" s="12"/>
      <c r="E27" s="12"/>
      <c r="F27" s="12"/>
      <c r="G27" s="9" t="s">
        <v>686</v>
      </c>
      <c r="H27" s="9" t="s">
        <v>74</v>
      </c>
      <c r="I27" s="3" t="s">
        <v>626</v>
      </c>
      <c r="J27" s="13" t="s">
        <v>687</v>
      </c>
      <c r="K27" s="14" t="s">
        <v>688</v>
      </c>
      <c r="L27" s="18">
        <f t="shared" si="0"/>
        <v>1.4375000000000027E-2</v>
      </c>
      <c r="M27">
        <f t="shared" si="1"/>
        <v>12</v>
      </c>
    </row>
    <row r="28" spans="1:19" x14ac:dyDescent="0.25">
      <c r="A28" s="11"/>
      <c r="B28" s="12"/>
      <c r="C28" s="12"/>
      <c r="D28" s="12"/>
      <c r="E28" s="12"/>
      <c r="F28" s="12"/>
      <c r="G28" s="9" t="s">
        <v>689</v>
      </c>
      <c r="H28" s="9" t="s">
        <v>74</v>
      </c>
      <c r="I28" s="3" t="s">
        <v>626</v>
      </c>
      <c r="J28" s="13" t="s">
        <v>690</v>
      </c>
      <c r="K28" s="14" t="s">
        <v>691</v>
      </c>
      <c r="L28" s="18">
        <f t="shared" si="0"/>
        <v>1.8761574074073972E-2</v>
      </c>
      <c r="M28">
        <f t="shared" si="1"/>
        <v>13</v>
      </c>
      <c r="O28" s="23">
        <v>11</v>
      </c>
      <c r="P28" s="20" t="s">
        <v>646</v>
      </c>
      <c r="Q28" s="21" t="s">
        <v>647</v>
      </c>
      <c r="R28" s="22">
        <f t="shared" ref="R28" si="5">Q28-P28</f>
        <v>1.260416666666675E-2</v>
      </c>
      <c r="S28" s="23">
        <f t="shared" ref="S28" si="6">HOUR(P28)</f>
        <v>23</v>
      </c>
    </row>
    <row r="29" spans="1:19" x14ac:dyDescent="0.25">
      <c r="A29" s="11"/>
      <c r="B29" s="12"/>
      <c r="C29" s="12"/>
      <c r="D29" s="12"/>
      <c r="E29" s="9" t="s">
        <v>116</v>
      </c>
      <c r="F29" s="9" t="s">
        <v>15</v>
      </c>
      <c r="G29" s="10" t="s">
        <v>12</v>
      </c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12"/>
      <c r="F30" s="12"/>
      <c r="G30" s="9" t="s">
        <v>692</v>
      </c>
      <c r="H30" s="9" t="s">
        <v>118</v>
      </c>
      <c r="I30" s="3" t="s">
        <v>626</v>
      </c>
      <c r="J30" s="13" t="s">
        <v>693</v>
      </c>
      <c r="K30" s="14" t="s">
        <v>694</v>
      </c>
      <c r="L30" s="18">
        <f t="shared" si="0"/>
        <v>1.6273148148148148E-2</v>
      </c>
      <c r="M30">
        <f t="shared" si="1"/>
        <v>3</v>
      </c>
    </row>
    <row r="31" spans="1:19" x14ac:dyDescent="0.25">
      <c r="A31" s="11"/>
      <c r="B31" s="12"/>
      <c r="C31" s="12"/>
      <c r="D31" s="12"/>
      <c r="E31" s="12"/>
      <c r="F31" s="12"/>
      <c r="G31" s="9" t="s">
        <v>695</v>
      </c>
      <c r="H31" s="9" t="s">
        <v>118</v>
      </c>
      <c r="I31" s="3" t="s">
        <v>626</v>
      </c>
      <c r="J31" s="13" t="s">
        <v>696</v>
      </c>
      <c r="K31" s="14" t="s">
        <v>697</v>
      </c>
      <c r="L31" s="18">
        <f t="shared" si="0"/>
        <v>1.4490740740740748E-2</v>
      </c>
      <c r="M31">
        <f t="shared" si="1"/>
        <v>4</v>
      </c>
    </row>
    <row r="32" spans="1:19" x14ac:dyDescent="0.25">
      <c r="A32" s="11"/>
      <c r="B32" s="12"/>
      <c r="C32" s="12"/>
      <c r="D32" s="12"/>
      <c r="E32" s="12"/>
      <c r="F32" s="12"/>
      <c r="G32" s="9" t="s">
        <v>698</v>
      </c>
      <c r="H32" s="9" t="s">
        <v>118</v>
      </c>
      <c r="I32" s="3" t="s">
        <v>626</v>
      </c>
      <c r="J32" s="13" t="s">
        <v>699</v>
      </c>
      <c r="K32" s="14" t="s">
        <v>700</v>
      </c>
      <c r="L32" s="18">
        <f t="shared" si="0"/>
        <v>2.3275462962962901E-2</v>
      </c>
      <c r="M32">
        <f t="shared" si="1"/>
        <v>6</v>
      </c>
    </row>
    <row r="33" spans="1:13" x14ac:dyDescent="0.25">
      <c r="A33" s="11"/>
      <c r="B33" s="12"/>
      <c r="C33" s="12"/>
      <c r="D33" s="12"/>
      <c r="E33" s="12"/>
      <c r="F33" s="12"/>
      <c r="G33" s="9" t="s">
        <v>701</v>
      </c>
      <c r="H33" s="9" t="s">
        <v>118</v>
      </c>
      <c r="I33" s="3" t="s">
        <v>626</v>
      </c>
      <c r="J33" s="13" t="s">
        <v>702</v>
      </c>
      <c r="K33" s="14" t="s">
        <v>703</v>
      </c>
      <c r="L33" s="18">
        <f t="shared" si="0"/>
        <v>2.0578703703703738E-2</v>
      </c>
      <c r="M33">
        <f t="shared" si="1"/>
        <v>7</v>
      </c>
    </row>
    <row r="34" spans="1:13" x14ac:dyDescent="0.25">
      <c r="A34" s="11"/>
      <c r="B34" s="12"/>
      <c r="C34" s="12"/>
      <c r="D34" s="12"/>
      <c r="E34" s="12"/>
      <c r="F34" s="12"/>
      <c r="G34" s="9" t="s">
        <v>704</v>
      </c>
      <c r="H34" s="9" t="s">
        <v>118</v>
      </c>
      <c r="I34" s="3" t="s">
        <v>626</v>
      </c>
      <c r="J34" s="13" t="s">
        <v>705</v>
      </c>
      <c r="K34" s="14" t="s">
        <v>706</v>
      </c>
      <c r="L34" s="18">
        <f t="shared" si="0"/>
        <v>3.26967592592593E-2</v>
      </c>
      <c r="M34">
        <f t="shared" si="1"/>
        <v>10</v>
      </c>
    </row>
    <row r="35" spans="1:13" x14ac:dyDescent="0.25">
      <c r="A35" s="11"/>
      <c r="B35" s="12"/>
      <c r="C35" s="12"/>
      <c r="D35" s="12"/>
      <c r="E35" s="12"/>
      <c r="F35" s="12"/>
      <c r="G35" s="9" t="s">
        <v>707</v>
      </c>
      <c r="H35" s="9" t="s">
        <v>118</v>
      </c>
      <c r="I35" s="3" t="s">
        <v>626</v>
      </c>
      <c r="J35" s="13" t="s">
        <v>708</v>
      </c>
      <c r="K35" s="14" t="s">
        <v>709</v>
      </c>
      <c r="L35" s="18">
        <f t="shared" si="0"/>
        <v>4.0752314814814838E-2</v>
      </c>
      <c r="M35">
        <f t="shared" si="1"/>
        <v>11</v>
      </c>
    </row>
    <row r="36" spans="1:13" x14ac:dyDescent="0.25">
      <c r="A36" s="11"/>
      <c r="B36" s="12"/>
      <c r="C36" s="12"/>
      <c r="D36" s="12"/>
      <c r="E36" s="12"/>
      <c r="F36" s="12"/>
      <c r="G36" s="9" t="s">
        <v>710</v>
      </c>
      <c r="H36" s="9" t="s">
        <v>118</v>
      </c>
      <c r="I36" s="3" t="s">
        <v>626</v>
      </c>
      <c r="J36" s="13" t="s">
        <v>711</v>
      </c>
      <c r="K36" s="14" t="s">
        <v>712</v>
      </c>
      <c r="L36" s="18">
        <f t="shared" si="0"/>
        <v>1.7083333333333339E-2</v>
      </c>
      <c r="M36">
        <f t="shared" si="1"/>
        <v>16</v>
      </c>
    </row>
    <row r="37" spans="1:13" x14ac:dyDescent="0.25">
      <c r="A37" s="11"/>
      <c r="B37" s="12"/>
      <c r="C37" s="12"/>
      <c r="D37" s="12"/>
      <c r="E37" s="12"/>
      <c r="F37" s="12"/>
      <c r="G37" s="9" t="s">
        <v>713</v>
      </c>
      <c r="H37" s="9" t="s">
        <v>118</v>
      </c>
      <c r="I37" s="3" t="s">
        <v>626</v>
      </c>
      <c r="J37" s="13" t="s">
        <v>714</v>
      </c>
      <c r="K37" s="14" t="s">
        <v>715</v>
      </c>
      <c r="L37" s="18">
        <f t="shared" si="0"/>
        <v>2.0300925925925917E-2</v>
      </c>
      <c r="M37">
        <f t="shared" si="1"/>
        <v>16</v>
      </c>
    </row>
    <row r="38" spans="1:13" x14ac:dyDescent="0.25">
      <c r="A38" s="11"/>
      <c r="B38" s="12"/>
      <c r="C38" s="9" t="s">
        <v>136</v>
      </c>
      <c r="D38" s="9" t="s">
        <v>137</v>
      </c>
      <c r="E38" s="9" t="s">
        <v>137</v>
      </c>
      <c r="F38" s="9" t="s">
        <v>15</v>
      </c>
      <c r="G38" s="10" t="s">
        <v>12</v>
      </c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12"/>
      <c r="F39" s="12"/>
      <c r="G39" s="9" t="s">
        <v>716</v>
      </c>
      <c r="H39" s="9" t="s">
        <v>74</v>
      </c>
      <c r="I39" s="3" t="s">
        <v>626</v>
      </c>
      <c r="J39" s="13" t="s">
        <v>717</v>
      </c>
      <c r="K39" s="14" t="s">
        <v>718</v>
      </c>
      <c r="L39" s="18">
        <f t="shared" si="0"/>
        <v>1.5312500000000007E-2</v>
      </c>
      <c r="M39">
        <f t="shared" si="1"/>
        <v>4</v>
      </c>
    </row>
    <row r="40" spans="1:13" x14ac:dyDescent="0.25">
      <c r="A40" s="11"/>
      <c r="B40" s="12"/>
      <c r="C40" s="12"/>
      <c r="D40" s="12"/>
      <c r="E40" s="12"/>
      <c r="F40" s="12"/>
      <c r="G40" s="9" t="s">
        <v>719</v>
      </c>
      <c r="H40" s="9" t="s">
        <v>74</v>
      </c>
      <c r="I40" s="3" t="s">
        <v>626</v>
      </c>
      <c r="J40" s="13" t="s">
        <v>720</v>
      </c>
      <c r="K40" s="14" t="s">
        <v>721</v>
      </c>
      <c r="L40" s="18">
        <f t="shared" si="0"/>
        <v>2.1087962962963003E-2</v>
      </c>
      <c r="M40">
        <f t="shared" si="1"/>
        <v>9</v>
      </c>
    </row>
    <row r="41" spans="1:13" x14ac:dyDescent="0.25">
      <c r="A41" s="11"/>
      <c r="B41" s="12"/>
      <c r="C41" s="12"/>
      <c r="D41" s="12"/>
      <c r="E41" s="12"/>
      <c r="F41" s="12"/>
      <c r="G41" s="9" t="s">
        <v>722</v>
      </c>
      <c r="H41" s="9" t="s">
        <v>74</v>
      </c>
      <c r="I41" s="3" t="s">
        <v>626</v>
      </c>
      <c r="J41" s="13" t="s">
        <v>723</v>
      </c>
      <c r="K41" s="14" t="s">
        <v>724</v>
      </c>
      <c r="L41" s="18">
        <f t="shared" si="0"/>
        <v>1.1817129629629664E-2</v>
      </c>
      <c r="M41">
        <f t="shared" si="1"/>
        <v>12</v>
      </c>
    </row>
    <row r="42" spans="1:13" x14ac:dyDescent="0.25">
      <c r="A42" s="11"/>
      <c r="B42" s="12"/>
      <c r="C42" s="12"/>
      <c r="D42" s="12"/>
      <c r="E42" s="12"/>
      <c r="F42" s="12"/>
      <c r="G42" s="9" t="s">
        <v>725</v>
      </c>
      <c r="H42" s="9" t="s">
        <v>74</v>
      </c>
      <c r="I42" s="3" t="s">
        <v>626</v>
      </c>
      <c r="J42" s="13" t="s">
        <v>726</v>
      </c>
      <c r="K42" s="14" t="s">
        <v>727</v>
      </c>
      <c r="L42" s="18">
        <f t="shared" si="0"/>
        <v>1.5138888888888924E-2</v>
      </c>
      <c r="M42">
        <f t="shared" si="1"/>
        <v>15</v>
      </c>
    </row>
    <row r="43" spans="1:13" x14ac:dyDescent="0.25">
      <c r="A43" s="11"/>
      <c r="B43" s="12"/>
      <c r="C43" s="9" t="s">
        <v>150</v>
      </c>
      <c r="D43" s="9" t="s">
        <v>151</v>
      </c>
      <c r="E43" s="9" t="s">
        <v>151</v>
      </c>
      <c r="F43" s="9" t="s">
        <v>15</v>
      </c>
      <c r="G43" s="9" t="s">
        <v>728</v>
      </c>
      <c r="H43" s="9" t="s">
        <v>74</v>
      </c>
      <c r="I43" s="3" t="s">
        <v>626</v>
      </c>
      <c r="J43" s="13" t="s">
        <v>729</v>
      </c>
      <c r="K43" s="14" t="s">
        <v>730</v>
      </c>
      <c r="L43" s="18">
        <f t="shared" si="0"/>
        <v>1.3506944444444446E-2</v>
      </c>
      <c r="M43">
        <f t="shared" si="1"/>
        <v>1</v>
      </c>
    </row>
    <row r="44" spans="1:13" x14ac:dyDescent="0.25">
      <c r="A44" s="11"/>
      <c r="B44" s="12"/>
      <c r="C44" s="9" t="s">
        <v>337</v>
      </c>
      <c r="D44" s="9" t="s">
        <v>338</v>
      </c>
      <c r="E44" s="9" t="s">
        <v>338</v>
      </c>
      <c r="F44" s="9" t="s">
        <v>15</v>
      </c>
      <c r="G44" s="9" t="s">
        <v>731</v>
      </c>
      <c r="H44" s="9" t="s">
        <v>74</v>
      </c>
      <c r="I44" s="3" t="s">
        <v>626</v>
      </c>
      <c r="J44" s="13" t="s">
        <v>732</v>
      </c>
      <c r="K44" s="14" t="s">
        <v>733</v>
      </c>
      <c r="L44" s="18">
        <f t="shared" si="0"/>
        <v>2.5208333333333333E-2</v>
      </c>
      <c r="M44">
        <f t="shared" si="1"/>
        <v>8</v>
      </c>
    </row>
    <row r="45" spans="1:13" x14ac:dyDescent="0.25">
      <c r="A45" s="11"/>
      <c r="B45" s="12"/>
      <c r="C45" s="9" t="s">
        <v>155</v>
      </c>
      <c r="D45" s="9" t="s">
        <v>156</v>
      </c>
      <c r="E45" s="9" t="s">
        <v>156</v>
      </c>
      <c r="F45" s="9" t="s">
        <v>15</v>
      </c>
      <c r="G45" s="10" t="s">
        <v>12</v>
      </c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12"/>
      <c r="F46" s="12"/>
      <c r="G46" s="9" t="s">
        <v>734</v>
      </c>
      <c r="H46" s="9" t="s">
        <v>118</v>
      </c>
      <c r="I46" s="3" t="s">
        <v>626</v>
      </c>
      <c r="J46" s="13" t="s">
        <v>735</v>
      </c>
      <c r="K46" s="14" t="s">
        <v>736</v>
      </c>
      <c r="L46" s="18">
        <f t="shared" si="0"/>
        <v>2.4270833333333297E-2</v>
      </c>
      <c r="M46">
        <f t="shared" si="1"/>
        <v>8</v>
      </c>
    </row>
    <row r="47" spans="1:13" x14ac:dyDescent="0.25">
      <c r="A47" s="11"/>
      <c r="B47" s="12"/>
      <c r="C47" s="12"/>
      <c r="D47" s="12"/>
      <c r="E47" s="12"/>
      <c r="F47" s="12"/>
      <c r="G47" s="9" t="s">
        <v>737</v>
      </c>
      <c r="H47" s="9" t="s">
        <v>118</v>
      </c>
      <c r="I47" s="3" t="s">
        <v>626</v>
      </c>
      <c r="J47" s="13" t="s">
        <v>738</v>
      </c>
      <c r="K47" s="14" t="s">
        <v>739</v>
      </c>
      <c r="L47" s="18">
        <f t="shared" si="0"/>
        <v>2.9814814814814738E-2</v>
      </c>
      <c r="M47">
        <f t="shared" si="1"/>
        <v>17</v>
      </c>
    </row>
    <row r="48" spans="1:13" x14ac:dyDescent="0.25">
      <c r="A48" s="11"/>
      <c r="B48" s="12"/>
      <c r="C48" s="9" t="s">
        <v>27</v>
      </c>
      <c r="D48" s="9" t="s">
        <v>28</v>
      </c>
      <c r="E48" s="10" t="s">
        <v>12</v>
      </c>
      <c r="F48" s="5"/>
      <c r="G48" s="5"/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9" t="s">
        <v>28</v>
      </c>
      <c r="F49" s="9" t="s">
        <v>15</v>
      </c>
      <c r="G49" s="9" t="s">
        <v>740</v>
      </c>
      <c r="H49" s="9" t="s">
        <v>74</v>
      </c>
      <c r="I49" s="3" t="s">
        <v>626</v>
      </c>
      <c r="J49" s="13" t="s">
        <v>741</v>
      </c>
      <c r="K49" s="14" t="s">
        <v>742</v>
      </c>
      <c r="L49" s="18">
        <f t="shared" si="0"/>
        <v>1.4085648148148167E-2</v>
      </c>
      <c r="M49">
        <f t="shared" si="1"/>
        <v>11</v>
      </c>
    </row>
    <row r="50" spans="1:13" x14ac:dyDescent="0.25">
      <c r="A50" s="11"/>
      <c r="B50" s="12"/>
      <c r="C50" s="12"/>
      <c r="D50" s="12"/>
      <c r="E50" s="9" t="s">
        <v>169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743</v>
      </c>
      <c r="H51" s="9" t="s">
        <v>74</v>
      </c>
      <c r="I51" s="3" t="s">
        <v>626</v>
      </c>
      <c r="J51" s="13" t="s">
        <v>744</v>
      </c>
      <c r="K51" s="14" t="s">
        <v>745</v>
      </c>
      <c r="L51" s="18">
        <f t="shared" si="0"/>
        <v>2.278935185185188E-2</v>
      </c>
      <c r="M51">
        <f t="shared" si="1"/>
        <v>6</v>
      </c>
    </row>
    <row r="52" spans="1:13" x14ac:dyDescent="0.25">
      <c r="A52" s="11"/>
      <c r="B52" s="12"/>
      <c r="C52" s="12"/>
      <c r="D52" s="12"/>
      <c r="E52" s="12"/>
      <c r="F52" s="12"/>
      <c r="G52" s="9" t="s">
        <v>746</v>
      </c>
      <c r="H52" s="9" t="s">
        <v>74</v>
      </c>
      <c r="I52" s="3" t="s">
        <v>626</v>
      </c>
      <c r="J52" s="13" t="s">
        <v>747</v>
      </c>
      <c r="K52" s="14" t="s">
        <v>748</v>
      </c>
      <c r="L52" s="18">
        <f t="shared" si="0"/>
        <v>2.8749999999999998E-2</v>
      </c>
      <c r="M52">
        <f t="shared" si="1"/>
        <v>11</v>
      </c>
    </row>
    <row r="53" spans="1:13" x14ac:dyDescent="0.25">
      <c r="A53" s="11"/>
      <c r="B53" s="12"/>
      <c r="C53" s="12"/>
      <c r="D53" s="12"/>
      <c r="E53" s="12"/>
      <c r="F53" s="12"/>
      <c r="G53" s="9" t="s">
        <v>749</v>
      </c>
      <c r="H53" s="9" t="s">
        <v>74</v>
      </c>
      <c r="I53" s="3" t="s">
        <v>626</v>
      </c>
      <c r="J53" s="13" t="s">
        <v>750</v>
      </c>
      <c r="K53" s="14" t="s">
        <v>751</v>
      </c>
      <c r="L53" s="18">
        <f t="shared" si="0"/>
        <v>1.2615740740740677E-2</v>
      </c>
      <c r="M53">
        <f t="shared" si="1"/>
        <v>17</v>
      </c>
    </row>
    <row r="54" spans="1:13" x14ac:dyDescent="0.25">
      <c r="A54" s="11"/>
      <c r="B54" s="12"/>
      <c r="C54" s="9" t="s">
        <v>185</v>
      </c>
      <c r="D54" s="9" t="s">
        <v>186</v>
      </c>
      <c r="E54" s="9" t="s">
        <v>186</v>
      </c>
      <c r="F54" s="9" t="s">
        <v>15</v>
      </c>
      <c r="G54" s="9" t="s">
        <v>752</v>
      </c>
      <c r="H54" s="9" t="s">
        <v>74</v>
      </c>
      <c r="I54" s="3" t="s">
        <v>626</v>
      </c>
      <c r="J54" s="13" t="s">
        <v>753</v>
      </c>
      <c r="K54" s="14" t="s">
        <v>754</v>
      </c>
      <c r="L54" s="18">
        <f t="shared" si="0"/>
        <v>1.5358796296296218E-2</v>
      </c>
      <c r="M54">
        <f t="shared" si="1"/>
        <v>14</v>
      </c>
    </row>
    <row r="55" spans="1:13" x14ac:dyDescent="0.25">
      <c r="A55" s="11"/>
      <c r="B55" s="12"/>
      <c r="C55" s="9" t="s">
        <v>755</v>
      </c>
      <c r="D55" s="9" t="s">
        <v>756</v>
      </c>
      <c r="E55" s="9" t="s">
        <v>756</v>
      </c>
      <c r="F55" s="9" t="s">
        <v>15</v>
      </c>
      <c r="G55" s="9" t="s">
        <v>757</v>
      </c>
      <c r="H55" s="9" t="s">
        <v>74</v>
      </c>
      <c r="I55" s="3" t="s">
        <v>626</v>
      </c>
      <c r="J55" s="13" t="s">
        <v>758</v>
      </c>
      <c r="K55" s="14" t="s">
        <v>759</v>
      </c>
      <c r="L55" s="18">
        <f t="shared" si="0"/>
        <v>2.3252314814814878E-2</v>
      </c>
      <c r="M55">
        <f t="shared" si="1"/>
        <v>8</v>
      </c>
    </row>
    <row r="56" spans="1:13" x14ac:dyDescent="0.25">
      <c r="A56" s="11"/>
      <c r="B56" s="12"/>
      <c r="C56" s="9" t="s">
        <v>48</v>
      </c>
      <c r="D56" s="9" t="s">
        <v>49</v>
      </c>
      <c r="E56" s="9" t="s">
        <v>49</v>
      </c>
      <c r="F56" s="9" t="s">
        <v>15</v>
      </c>
      <c r="G56" s="9" t="s">
        <v>760</v>
      </c>
      <c r="H56" s="9" t="s">
        <v>74</v>
      </c>
      <c r="I56" s="3" t="s">
        <v>626</v>
      </c>
      <c r="J56" s="13" t="s">
        <v>761</v>
      </c>
      <c r="K56" s="14" t="s">
        <v>762</v>
      </c>
      <c r="L56" s="18">
        <f t="shared" si="0"/>
        <v>1.4849537037037064E-2</v>
      </c>
      <c r="M56">
        <f t="shared" si="1"/>
        <v>7</v>
      </c>
    </row>
    <row r="57" spans="1:13" x14ac:dyDescent="0.25">
      <c r="A57" s="11"/>
      <c r="B57" s="12"/>
      <c r="C57" s="9" t="s">
        <v>763</v>
      </c>
      <c r="D57" s="9" t="s">
        <v>764</v>
      </c>
      <c r="E57" s="9" t="s">
        <v>764</v>
      </c>
      <c r="F57" s="9" t="s">
        <v>15</v>
      </c>
      <c r="G57" s="9" t="s">
        <v>765</v>
      </c>
      <c r="H57" s="9" t="s">
        <v>74</v>
      </c>
      <c r="I57" s="3" t="s">
        <v>626</v>
      </c>
      <c r="J57" s="13" t="s">
        <v>766</v>
      </c>
      <c r="K57" s="14" t="s">
        <v>767</v>
      </c>
      <c r="L57" s="18">
        <f t="shared" si="0"/>
        <v>2.6458333333333417E-2</v>
      </c>
      <c r="M57">
        <f t="shared" si="1"/>
        <v>8</v>
      </c>
    </row>
    <row r="58" spans="1:13" x14ac:dyDescent="0.25">
      <c r="A58" s="11"/>
      <c r="B58" s="12"/>
      <c r="C58" s="9" t="s">
        <v>525</v>
      </c>
      <c r="D58" s="9" t="s">
        <v>526</v>
      </c>
      <c r="E58" s="9" t="s">
        <v>526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768</v>
      </c>
      <c r="H59" s="9" t="s">
        <v>74</v>
      </c>
      <c r="I59" s="3" t="s">
        <v>626</v>
      </c>
      <c r="J59" s="13" t="s">
        <v>769</v>
      </c>
      <c r="K59" s="14" t="s">
        <v>770</v>
      </c>
      <c r="L59" s="18">
        <f t="shared" si="0"/>
        <v>1.8738425925925895E-2</v>
      </c>
      <c r="M59">
        <f t="shared" si="1"/>
        <v>17</v>
      </c>
    </row>
    <row r="60" spans="1:13" x14ac:dyDescent="0.25">
      <c r="A60" s="11"/>
      <c r="B60" s="12"/>
      <c r="C60" s="12"/>
      <c r="D60" s="12"/>
      <c r="E60" s="12"/>
      <c r="F60" s="12"/>
      <c r="G60" s="9" t="s">
        <v>771</v>
      </c>
      <c r="H60" s="9" t="s">
        <v>74</v>
      </c>
      <c r="I60" s="3" t="s">
        <v>626</v>
      </c>
      <c r="J60" s="13" t="s">
        <v>772</v>
      </c>
      <c r="K60" s="14" t="s">
        <v>773</v>
      </c>
      <c r="L60" s="18">
        <f t="shared" si="0"/>
        <v>3.7291666666666612E-2</v>
      </c>
      <c r="M60">
        <f t="shared" si="1"/>
        <v>20</v>
      </c>
    </row>
    <row r="61" spans="1:13" x14ac:dyDescent="0.25">
      <c r="A61" s="11"/>
      <c r="B61" s="12"/>
      <c r="C61" s="9" t="s">
        <v>200</v>
      </c>
      <c r="D61" s="9" t="s">
        <v>201</v>
      </c>
      <c r="E61" s="9" t="s">
        <v>201</v>
      </c>
      <c r="F61" s="9" t="s">
        <v>15</v>
      </c>
      <c r="G61" s="9" t="s">
        <v>774</v>
      </c>
      <c r="H61" s="9" t="s">
        <v>74</v>
      </c>
      <c r="I61" s="3" t="s">
        <v>626</v>
      </c>
      <c r="J61" s="13" t="s">
        <v>775</v>
      </c>
      <c r="K61" s="14" t="s">
        <v>776</v>
      </c>
      <c r="L61" s="18">
        <f t="shared" si="0"/>
        <v>2.5069444444444422E-2</v>
      </c>
      <c r="M61">
        <f t="shared" si="1"/>
        <v>11</v>
      </c>
    </row>
    <row r="62" spans="1:13" x14ac:dyDescent="0.25">
      <c r="A62" s="11"/>
      <c r="B62" s="12"/>
      <c r="C62" s="9" t="s">
        <v>205</v>
      </c>
      <c r="D62" s="9" t="s">
        <v>206</v>
      </c>
      <c r="E62" s="9" t="s">
        <v>206</v>
      </c>
      <c r="F62" s="9" t="s">
        <v>15</v>
      </c>
      <c r="G62" s="10" t="s">
        <v>12</v>
      </c>
      <c r="H62" s="5"/>
      <c r="I62" s="6"/>
      <c r="J62" s="7"/>
      <c r="K62" s="8"/>
    </row>
    <row r="63" spans="1:13" x14ac:dyDescent="0.25">
      <c r="A63" s="11"/>
      <c r="B63" s="12"/>
      <c r="C63" s="12"/>
      <c r="D63" s="12"/>
      <c r="E63" s="12"/>
      <c r="F63" s="12"/>
      <c r="G63" s="9" t="s">
        <v>777</v>
      </c>
      <c r="H63" s="9" t="s">
        <v>74</v>
      </c>
      <c r="I63" s="3" t="s">
        <v>626</v>
      </c>
      <c r="J63" s="13" t="s">
        <v>778</v>
      </c>
      <c r="K63" s="14" t="s">
        <v>779</v>
      </c>
      <c r="L63" s="18">
        <f t="shared" si="0"/>
        <v>3.3263888888888871E-2</v>
      </c>
      <c r="M63">
        <f t="shared" si="1"/>
        <v>7</v>
      </c>
    </row>
    <row r="64" spans="1:13" x14ac:dyDescent="0.25">
      <c r="A64" s="11"/>
      <c r="B64" s="12"/>
      <c r="C64" s="12"/>
      <c r="D64" s="12"/>
      <c r="E64" s="12"/>
      <c r="F64" s="12"/>
      <c r="G64" s="9" t="s">
        <v>780</v>
      </c>
      <c r="H64" s="9" t="s">
        <v>74</v>
      </c>
      <c r="I64" s="3" t="s">
        <v>626</v>
      </c>
      <c r="J64" s="13" t="s">
        <v>781</v>
      </c>
      <c r="K64" s="14" t="s">
        <v>782</v>
      </c>
      <c r="L64" s="18">
        <f t="shared" si="0"/>
        <v>2.8541666666666687E-2</v>
      </c>
      <c r="M64">
        <f t="shared" si="1"/>
        <v>10</v>
      </c>
    </row>
    <row r="65" spans="1:13" x14ac:dyDescent="0.25">
      <c r="A65" s="11"/>
      <c r="B65" s="12"/>
      <c r="C65" s="12"/>
      <c r="D65" s="12"/>
      <c r="E65" s="12"/>
      <c r="F65" s="12"/>
      <c r="G65" s="9" t="s">
        <v>783</v>
      </c>
      <c r="H65" s="9" t="s">
        <v>74</v>
      </c>
      <c r="I65" s="3" t="s">
        <v>626</v>
      </c>
      <c r="J65" s="13" t="s">
        <v>784</v>
      </c>
      <c r="K65" s="14" t="s">
        <v>785</v>
      </c>
      <c r="L65" s="18">
        <f t="shared" si="0"/>
        <v>4.5034722222222323E-2</v>
      </c>
      <c r="M65">
        <f t="shared" si="1"/>
        <v>11</v>
      </c>
    </row>
    <row r="66" spans="1:13" x14ac:dyDescent="0.25">
      <c r="A66" s="11"/>
      <c r="B66" s="12"/>
      <c r="C66" s="12"/>
      <c r="D66" s="12"/>
      <c r="E66" s="12"/>
      <c r="F66" s="12"/>
      <c r="G66" s="9" t="s">
        <v>786</v>
      </c>
      <c r="H66" s="9" t="s">
        <v>74</v>
      </c>
      <c r="I66" s="3" t="s">
        <v>626</v>
      </c>
      <c r="J66" s="13" t="s">
        <v>787</v>
      </c>
      <c r="K66" s="14" t="s">
        <v>788</v>
      </c>
      <c r="L66" s="18">
        <f t="shared" si="0"/>
        <v>2.1828703703703711E-2</v>
      </c>
      <c r="M66">
        <f t="shared" si="1"/>
        <v>12</v>
      </c>
    </row>
    <row r="67" spans="1:13" x14ac:dyDescent="0.25">
      <c r="A67" s="11"/>
      <c r="B67" s="12"/>
      <c r="C67" s="9" t="s">
        <v>541</v>
      </c>
      <c r="D67" s="9" t="s">
        <v>542</v>
      </c>
      <c r="E67" s="9" t="s">
        <v>542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789</v>
      </c>
      <c r="H68" s="9" t="s">
        <v>74</v>
      </c>
      <c r="I68" s="3" t="s">
        <v>626</v>
      </c>
      <c r="J68" s="13" t="s">
        <v>790</v>
      </c>
      <c r="K68" s="14" t="s">
        <v>791</v>
      </c>
      <c r="L68" s="18">
        <f t="shared" ref="L67:L130" si="7">K68-J68</f>
        <v>2.3854166666666732E-2</v>
      </c>
      <c r="M68">
        <f t="shared" ref="M67:M130" si="8">HOUR(J68)</f>
        <v>9</v>
      </c>
    </row>
    <row r="69" spans="1:13" x14ac:dyDescent="0.25">
      <c r="A69" s="11"/>
      <c r="B69" s="12"/>
      <c r="C69" s="12"/>
      <c r="D69" s="12"/>
      <c r="E69" s="12"/>
      <c r="F69" s="12"/>
      <c r="G69" s="9" t="s">
        <v>792</v>
      </c>
      <c r="H69" s="9" t="s">
        <v>74</v>
      </c>
      <c r="I69" s="3" t="s">
        <v>626</v>
      </c>
      <c r="J69" s="13" t="s">
        <v>793</v>
      </c>
      <c r="K69" s="14" t="s">
        <v>794</v>
      </c>
      <c r="L69" s="18">
        <f t="shared" si="7"/>
        <v>4.7048611111111138E-2</v>
      </c>
      <c r="M69">
        <f t="shared" si="8"/>
        <v>12</v>
      </c>
    </row>
    <row r="70" spans="1:13" x14ac:dyDescent="0.25">
      <c r="A70" s="3" t="s">
        <v>210</v>
      </c>
      <c r="B70" s="9" t="s">
        <v>211</v>
      </c>
      <c r="C70" s="10" t="s">
        <v>12</v>
      </c>
      <c r="D70" s="5"/>
      <c r="E70" s="5"/>
      <c r="F70" s="5"/>
      <c r="G70" s="5"/>
      <c r="H70" s="5"/>
      <c r="I70" s="6"/>
      <c r="J70" s="7"/>
      <c r="K70" s="8"/>
    </row>
    <row r="71" spans="1:13" x14ac:dyDescent="0.25">
      <c r="A71" s="11"/>
      <c r="B71" s="12"/>
      <c r="C71" s="9" t="s">
        <v>212</v>
      </c>
      <c r="D71" s="9" t="s">
        <v>213</v>
      </c>
      <c r="E71" s="9" t="s">
        <v>213</v>
      </c>
      <c r="F71" s="9" t="s">
        <v>15</v>
      </c>
      <c r="G71" s="10" t="s">
        <v>12</v>
      </c>
      <c r="H71" s="5"/>
      <c r="I71" s="6"/>
      <c r="J71" s="7"/>
      <c r="K71" s="8"/>
    </row>
    <row r="72" spans="1:13" x14ac:dyDescent="0.25">
      <c r="A72" s="11"/>
      <c r="B72" s="12"/>
      <c r="C72" s="12"/>
      <c r="D72" s="12"/>
      <c r="E72" s="12"/>
      <c r="F72" s="12"/>
      <c r="G72" s="9" t="s">
        <v>795</v>
      </c>
      <c r="H72" s="9" t="s">
        <v>74</v>
      </c>
      <c r="I72" s="3" t="s">
        <v>626</v>
      </c>
      <c r="J72" s="13" t="s">
        <v>796</v>
      </c>
      <c r="K72" s="14" t="s">
        <v>797</v>
      </c>
      <c r="L72" s="18">
        <f t="shared" si="7"/>
        <v>1.3854166666666667E-2</v>
      </c>
      <c r="M72">
        <f t="shared" si="8"/>
        <v>5</v>
      </c>
    </row>
    <row r="73" spans="1:13" x14ac:dyDescent="0.25">
      <c r="A73" s="11"/>
      <c r="B73" s="12"/>
      <c r="C73" s="12"/>
      <c r="D73" s="12"/>
      <c r="E73" s="12"/>
      <c r="F73" s="12"/>
      <c r="G73" s="9" t="s">
        <v>798</v>
      </c>
      <c r="H73" s="9" t="s">
        <v>74</v>
      </c>
      <c r="I73" s="3" t="s">
        <v>626</v>
      </c>
      <c r="J73" s="13" t="s">
        <v>799</v>
      </c>
      <c r="K73" s="14" t="s">
        <v>800</v>
      </c>
      <c r="L73" s="18">
        <f t="shared" si="7"/>
        <v>1.3182870370370359E-2</v>
      </c>
      <c r="M73">
        <f t="shared" si="8"/>
        <v>5</v>
      </c>
    </row>
    <row r="74" spans="1:13" x14ac:dyDescent="0.25">
      <c r="A74" s="11"/>
      <c r="B74" s="12"/>
      <c r="C74" s="12"/>
      <c r="D74" s="12"/>
      <c r="E74" s="12"/>
      <c r="F74" s="12"/>
      <c r="G74" s="9" t="s">
        <v>801</v>
      </c>
      <c r="H74" s="9" t="s">
        <v>74</v>
      </c>
      <c r="I74" s="3" t="s">
        <v>626</v>
      </c>
      <c r="J74" s="13" t="s">
        <v>802</v>
      </c>
      <c r="K74" s="14" t="s">
        <v>803</v>
      </c>
      <c r="L74" s="18">
        <f t="shared" si="7"/>
        <v>2.0914351851851753E-2</v>
      </c>
      <c r="M74">
        <f t="shared" si="8"/>
        <v>16</v>
      </c>
    </row>
    <row r="75" spans="1:13" x14ac:dyDescent="0.25">
      <c r="A75" s="11"/>
      <c r="B75" s="12"/>
      <c r="C75" s="9" t="s">
        <v>136</v>
      </c>
      <c r="D75" s="9" t="s">
        <v>137</v>
      </c>
      <c r="E75" s="9" t="s">
        <v>137</v>
      </c>
      <c r="F75" s="9" t="s">
        <v>15</v>
      </c>
      <c r="G75" s="10" t="s">
        <v>12</v>
      </c>
      <c r="H75" s="5"/>
      <c r="I75" s="6"/>
      <c r="J75" s="7"/>
      <c r="K75" s="8"/>
    </row>
    <row r="76" spans="1:13" x14ac:dyDescent="0.25">
      <c r="A76" s="11"/>
      <c r="B76" s="12"/>
      <c r="C76" s="12"/>
      <c r="D76" s="12"/>
      <c r="E76" s="12"/>
      <c r="F76" s="12"/>
      <c r="G76" s="9" t="s">
        <v>804</v>
      </c>
      <c r="H76" s="9" t="s">
        <v>74</v>
      </c>
      <c r="I76" s="3" t="s">
        <v>626</v>
      </c>
      <c r="J76" s="13" t="s">
        <v>805</v>
      </c>
      <c r="K76" s="14" t="s">
        <v>806</v>
      </c>
      <c r="L76" s="18">
        <f t="shared" si="7"/>
        <v>1.6724537037037079E-2</v>
      </c>
      <c r="M76">
        <f t="shared" si="8"/>
        <v>7</v>
      </c>
    </row>
    <row r="77" spans="1:13" x14ac:dyDescent="0.25">
      <c r="A77" s="11"/>
      <c r="B77" s="12"/>
      <c r="C77" s="12"/>
      <c r="D77" s="12"/>
      <c r="E77" s="12"/>
      <c r="F77" s="12"/>
      <c r="G77" s="9" t="s">
        <v>807</v>
      </c>
      <c r="H77" s="9" t="s">
        <v>74</v>
      </c>
      <c r="I77" s="3" t="s">
        <v>626</v>
      </c>
      <c r="J77" s="13" t="s">
        <v>808</v>
      </c>
      <c r="K77" s="14" t="s">
        <v>809</v>
      </c>
      <c r="L77" s="18">
        <f t="shared" si="7"/>
        <v>1.9722222222222252E-2</v>
      </c>
      <c r="M77">
        <f t="shared" si="8"/>
        <v>7</v>
      </c>
    </row>
    <row r="78" spans="1:13" x14ac:dyDescent="0.25">
      <c r="A78" s="11"/>
      <c r="B78" s="12"/>
      <c r="C78" s="12"/>
      <c r="D78" s="12"/>
      <c r="E78" s="12"/>
      <c r="F78" s="12"/>
      <c r="G78" s="9" t="s">
        <v>810</v>
      </c>
      <c r="H78" s="9" t="s">
        <v>74</v>
      </c>
      <c r="I78" s="3" t="s">
        <v>626</v>
      </c>
      <c r="J78" s="13" t="s">
        <v>811</v>
      </c>
      <c r="K78" s="14" t="s">
        <v>812</v>
      </c>
      <c r="L78" s="18">
        <f t="shared" si="7"/>
        <v>2.6643518518518539E-2</v>
      </c>
      <c r="M78">
        <f t="shared" si="8"/>
        <v>8</v>
      </c>
    </row>
    <row r="79" spans="1:13" x14ac:dyDescent="0.25">
      <c r="A79" s="11"/>
      <c r="B79" s="12"/>
      <c r="C79" s="12"/>
      <c r="D79" s="12"/>
      <c r="E79" s="12"/>
      <c r="F79" s="12"/>
      <c r="G79" s="9" t="s">
        <v>813</v>
      </c>
      <c r="H79" s="9" t="s">
        <v>74</v>
      </c>
      <c r="I79" s="3" t="s">
        <v>626</v>
      </c>
      <c r="J79" s="13" t="s">
        <v>814</v>
      </c>
      <c r="K79" s="14" t="s">
        <v>815</v>
      </c>
      <c r="L79" s="18">
        <f t="shared" si="7"/>
        <v>1.0636574074074034E-2</v>
      </c>
      <c r="M79">
        <f t="shared" si="8"/>
        <v>9</v>
      </c>
    </row>
    <row r="80" spans="1:13" x14ac:dyDescent="0.25">
      <c r="A80" s="11"/>
      <c r="B80" s="12"/>
      <c r="C80" s="12"/>
      <c r="D80" s="12"/>
      <c r="E80" s="12"/>
      <c r="F80" s="12"/>
      <c r="G80" s="9" t="s">
        <v>816</v>
      </c>
      <c r="H80" s="9" t="s">
        <v>74</v>
      </c>
      <c r="I80" s="3" t="s">
        <v>626</v>
      </c>
      <c r="J80" s="13" t="s">
        <v>817</v>
      </c>
      <c r="K80" s="14" t="s">
        <v>818</v>
      </c>
      <c r="L80" s="18">
        <f t="shared" si="7"/>
        <v>1.3194444444444453E-2</v>
      </c>
      <c r="M80">
        <f t="shared" si="8"/>
        <v>10</v>
      </c>
    </row>
    <row r="81" spans="1:13" x14ac:dyDescent="0.25">
      <c r="A81" s="11"/>
      <c r="B81" s="12"/>
      <c r="C81" s="12"/>
      <c r="D81" s="12"/>
      <c r="E81" s="12"/>
      <c r="F81" s="12"/>
      <c r="G81" s="9" t="s">
        <v>819</v>
      </c>
      <c r="H81" s="9" t="s">
        <v>74</v>
      </c>
      <c r="I81" s="3" t="s">
        <v>626</v>
      </c>
      <c r="J81" s="13" t="s">
        <v>820</v>
      </c>
      <c r="K81" s="14" t="s">
        <v>821</v>
      </c>
      <c r="L81" s="18">
        <f t="shared" si="7"/>
        <v>1.7303240740740744E-2</v>
      </c>
      <c r="M81">
        <f t="shared" si="8"/>
        <v>10</v>
      </c>
    </row>
    <row r="82" spans="1:13" x14ac:dyDescent="0.25">
      <c r="A82" s="11"/>
      <c r="B82" s="12"/>
      <c r="C82" s="12"/>
      <c r="D82" s="12"/>
      <c r="E82" s="12"/>
      <c r="F82" s="12"/>
      <c r="G82" s="9" t="s">
        <v>822</v>
      </c>
      <c r="H82" s="9" t="s">
        <v>74</v>
      </c>
      <c r="I82" s="3" t="s">
        <v>626</v>
      </c>
      <c r="J82" s="13" t="s">
        <v>823</v>
      </c>
      <c r="K82" s="14" t="s">
        <v>824</v>
      </c>
      <c r="L82" s="18">
        <f t="shared" si="7"/>
        <v>2.270833333333333E-2</v>
      </c>
      <c r="M82">
        <f t="shared" si="8"/>
        <v>11</v>
      </c>
    </row>
    <row r="83" spans="1:13" x14ac:dyDescent="0.25">
      <c r="A83" s="11"/>
      <c r="B83" s="12"/>
      <c r="C83" s="12"/>
      <c r="D83" s="12"/>
      <c r="E83" s="12"/>
      <c r="F83" s="12"/>
      <c r="G83" s="9" t="s">
        <v>825</v>
      </c>
      <c r="H83" s="9" t="s">
        <v>74</v>
      </c>
      <c r="I83" s="3" t="s">
        <v>626</v>
      </c>
      <c r="J83" s="13" t="s">
        <v>826</v>
      </c>
      <c r="K83" s="14" t="s">
        <v>827</v>
      </c>
      <c r="L83" s="18">
        <f t="shared" si="7"/>
        <v>1.3240740740740775E-2</v>
      </c>
      <c r="M83">
        <f t="shared" si="8"/>
        <v>12</v>
      </c>
    </row>
    <row r="84" spans="1:13" x14ac:dyDescent="0.25">
      <c r="A84" s="11"/>
      <c r="B84" s="12"/>
      <c r="C84" s="12"/>
      <c r="D84" s="12"/>
      <c r="E84" s="12"/>
      <c r="F84" s="12"/>
      <c r="G84" s="9" t="s">
        <v>828</v>
      </c>
      <c r="H84" s="9" t="s">
        <v>74</v>
      </c>
      <c r="I84" s="3" t="s">
        <v>626</v>
      </c>
      <c r="J84" s="13" t="s">
        <v>829</v>
      </c>
      <c r="K84" s="14" t="s">
        <v>830</v>
      </c>
      <c r="L84" s="18">
        <f t="shared" si="7"/>
        <v>1.2083333333333335E-2</v>
      </c>
      <c r="M84">
        <f t="shared" si="8"/>
        <v>12</v>
      </c>
    </row>
    <row r="85" spans="1:13" x14ac:dyDescent="0.25">
      <c r="A85" s="11"/>
      <c r="B85" s="12"/>
      <c r="C85" s="9" t="s">
        <v>226</v>
      </c>
      <c r="D85" s="9" t="s">
        <v>227</v>
      </c>
      <c r="E85" s="10" t="s">
        <v>12</v>
      </c>
      <c r="F85" s="5"/>
      <c r="G85" s="5"/>
      <c r="H85" s="5"/>
      <c r="I85" s="6"/>
      <c r="J85" s="7"/>
      <c r="K85" s="8"/>
    </row>
    <row r="86" spans="1:13" x14ac:dyDescent="0.25">
      <c r="A86" s="11"/>
      <c r="B86" s="12"/>
      <c r="C86" s="12"/>
      <c r="D86" s="12"/>
      <c r="E86" s="9" t="s">
        <v>228</v>
      </c>
      <c r="F86" s="9" t="s">
        <v>15</v>
      </c>
      <c r="G86" s="10" t="s">
        <v>12</v>
      </c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12"/>
      <c r="F87" s="12"/>
      <c r="G87" s="9" t="s">
        <v>831</v>
      </c>
      <c r="H87" s="9" t="s">
        <v>74</v>
      </c>
      <c r="I87" s="3" t="s">
        <v>626</v>
      </c>
      <c r="J87" s="13" t="s">
        <v>832</v>
      </c>
      <c r="K87" s="14" t="s">
        <v>833</v>
      </c>
      <c r="L87" s="18">
        <f t="shared" si="7"/>
        <v>1.959490740740738E-2</v>
      </c>
      <c r="M87">
        <f t="shared" si="8"/>
        <v>7</v>
      </c>
    </row>
    <row r="88" spans="1:13" x14ac:dyDescent="0.25">
      <c r="A88" s="11"/>
      <c r="B88" s="12"/>
      <c r="C88" s="12"/>
      <c r="D88" s="12"/>
      <c r="E88" s="12"/>
      <c r="F88" s="12"/>
      <c r="G88" s="9" t="s">
        <v>834</v>
      </c>
      <c r="H88" s="9" t="s">
        <v>74</v>
      </c>
      <c r="I88" s="3" t="s">
        <v>626</v>
      </c>
      <c r="J88" s="13" t="s">
        <v>835</v>
      </c>
      <c r="K88" s="14" t="s">
        <v>836</v>
      </c>
      <c r="L88" s="18">
        <f t="shared" si="7"/>
        <v>2.2210648148148104E-2</v>
      </c>
      <c r="M88">
        <f t="shared" si="8"/>
        <v>7</v>
      </c>
    </row>
    <row r="89" spans="1:13" x14ac:dyDescent="0.25">
      <c r="A89" s="11"/>
      <c r="B89" s="12"/>
      <c r="C89" s="12"/>
      <c r="D89" s="12"/>
      <c r="E89" s="12"/>
      <c r="F89" s="12"/>
      <c r="G89" s="9" t="s">
        <v>837</v>
      </c>
      <c r="H89" s="9" t="s">
        <v>74</v>
      </c>
      <c r="I89" s="3" t="s">
        <v>626</v>
      </c>
      <c r="J89" s="13" t="s">
        <v>838</v>
      </c>
      <c r="K89" s="14" t="s">
        <v>839</v>
      </c>
      <c r="L89" s="18">
        <f t="shared" si="7"/>
        <v>2.8159722222222183E-2</v>
      </c>
      <c r="M89">
        <f t="shared" si="8"/>
        <v>10</v>
      </c>
    </row>
    <row r="90" spans="1:13" x14ac:dyDescent="0.25">
      <c r="A90" s="11"/>
      <c r="B90" s="12"/>
      <c r="C90" s="12"/>
      <c r="D90" s="12"/>
      <c r="E90" s="9" t="s">
        <v>238</v>
      </c>
      <c r="F90" s="9" t="s">
        <v>15</v>
      </c>
      <c r="G90" s="10" t="s">
        <v>12</v>
      </c>
      <c r="H90" s="5"/>
      <c r="I90" s="6"/>
      <c r="J90" s="7"/>
      <c r="K90" s="8"/>
    </row>
    <row r="91" spans="1:13" x14ac:dyDescent="0.25">
      <c r="A91" s="11"/>
      <c r="B91" s="12"/>
      <c r="C91" s="12"/>
      <c r="D91" s="12"/>
      <c r="E91" s="12"/>
      <c r="F91" s="12"/>
      <c r="G91" s="9" t="s">
        <v>840</v>
      </c>
      <c r="H91" s="9" t="s">
        <v>74</v>
      </c>
      <c r="I91" s="3" t="s">
        <v>626</v>
      </c>
      <c r="J91" s="13" t="s">
        <v>841</v>
      </c>
      <c r="K91" s="14" t="s">
        <v>842</v>
      </c>
      <c r="L91" s="18">
        <f t="shared" si="7"/>
        <v>2.4699074074074068E-2</v>
      </c>
      <c r="M91">
        <f t="shared" si="8"/>
        <v>8</v>
      </c>
    </row>
    <row r="92" spans="1:13" x14ac:dyDescent="0.25">
      <c r="A92" s="11"/>
      <c r="B92" s="12"/>
      <c r="C92" s="12"/>
      <c r="D92" s="12"/>
      <c r="E92" s="12"/>
      <c r="F92" s="12"/>
      <c r="G92" s="9" t="s">
        <v>843</v>
      </c>
      <c r="H92" s="9" t="s">
        <v>74</v>
      </c>
      <c r="I92" s="3" t="s">
        <v>626</v>
      </c>
      <c r="J92" s="13" t="s">
        <v>844</v>
      </c>
      <c r="K92" s="14" t="s">
        <v>845</v>
      </c>
      <c r="L92" s="18">
        <f t="shared" si="7"/>
        <v>1.3900462962962934E-2</v>
      </c>
      <c r="M92">
        <f t="shared" si="8"/>
        <v>10</v>
      </c>
    </row>
    <row r="93" spans="1:13" x14ac:dyDescent="0.25">
      <c r="A93" s="11"/>
      <c r="B93" s="12"/>
      <c r="C93" s="12"/>
      <c r="D93" s="12"/>
      <c r="E93" s="12"/>
      <c r="F93" s="12"/>
      <c r="G93" s="9" t="s">
        <v>846</v>
      </c>
      <c r="H93" s="9" t="s">
        <v>74</v>
      </c>
      <c r="I93" s="3" t="s">
        <v>626</v>
      </c>
      <c r="J93" s="13" t="s">
        <v>847</v>
      </c>
      <c r="K93" s="14" t="s">
        <v>848</v>
      </c>
      <c r="L93" s="18">
        <f t="shared" si="7"/>
        <v>2.8101851851851878E-2</v>
      </c>
      <c r="M93">
        <f t="shared" si="8"/>
        <v>10</v>
      </c>
    </row>
    <row r="94" spans="1:13" x14ac:dyDescent="0.25">
      <c r="A94" s="11"/>
      <c r="B94" s="12"/>
      <c r="C94" s="12"/>
      <c r="D94" s="12"/>
      <c r="E94" s="12"/>
      <c r="F94" s="12"/>
      <c r="G94" s="9" t="s">
        <v>849</v>
      </c>
      <c r="H94" s="9" t="s">
        <v>74</v>
      </c>
      <c r="I94" s="3" t="s">
        <v>626</v>
      </c>
      <c r="J94" s="13" t="s">
        <v>850</v>
      </c>
      <c r="K94" s="14" t="s">
        <v>851</v>
      </c>
      <c r="L94" s="18">
        <f t="shared" si="7"/>
        <v>1.7962962962963014E-2</v>
      </c>
      <c r="M94">
        <f t="shared" si="8"/>
        <v>11</v>
      </c>
    </row>
    <row r="95" spans="1:13" x14ac:dyDescent="0.25">
      <c r="A95" s="11"/>
      <c r="B95" s="12"/>
      <c r="C95" s="12"/>
      <c r="D95" s="12"/>
      <c r="E95" s="12"/>
      <c r="F95" s="12"/>
      <c r="G95" s="9" t="s">
        <v>852</v>
      </c>
      <c r="H95" s="9" t="s">
        <v>74</v>
      </c>
      <c r="I95" s="3" t="s">
        <v>626</v>
      </c>
      <c r="J95" s="13" t="s">
        <v>853</v>
      </c>
      <c r="K95" s="14" t="s">
        <v>854</v>
      </c>
      <c r="L95" s="18">
        <f t="shared" si="7"/>
        <v>1.620370370370372E-2</v>
      </c>
      <c r="M95">
        <f t="shared" si="8"/>
        <v>12</v>
      </c>
    </row>
    <row r="96" spans="1:13" x14ac:dyDescent="0.25">
      <c r="A96" s="11"/>
      <c r="B96" s="12"/>
      <c r="C96" s="12"/>
      <c r="D96" s="12"/>
      <c r="E96" s="12"/>
      <c r="F96" s="12"/>
      <c r="G96" s="9" t="s">
        <v>855</v>
      </c>
      <c r="H96" s="9" t="s">
        <v>74</v>
      </c>
      <c r="I96" s="3" t="s">
        <v>626</v>
      </c>
      <c r="J96" s="13" t="s">
        <v>856</v>
      </c>
      <c r="K96" s="14" t="s">
        <v>857</v>
      </c>
      <c r="L96" s="18">
        <f t="shared" si="7"/>
        <v>1.7037037037037073E-2</v>
      </c>
      <c r="M96">
        <f t="shared" si="8"/>
        <v>13</v>
      </c>
    </row>
    <row r="97" spans="1:13" x14ac:dyDescent="0.25">
      <c r="A97" s="11"/>
      <c r="B97" s="12"/>
      <c r="C97" s="12"/>
      <c r="D97" s="12"/>
      <c r="E97" s="12"/>
      <c r="F97" s="12"/>
      <c r="G97" s="9" t="s">
        <v>858</v>
      </c>
      <c r="H97" s="9" t="s">
        <v>74</v>
      </c>
      <c r="I97" s="3" t="s">
        <v>626</v>
      </c>
      <c r="J97" s="13" t="s">
        <v>859</v>
      </c>
      <c r="K97" s="14" t="s">
        <v>860</v>
      </c>
      <c r="L97" s="18">
        <f t="shared" si="7"/>
        <v>1.2997685185185182E-2</v>
      </c>
      <c r="M97">
        <f t="shared" si="8"/>
        <v>14</v>
      </c>
    </row>
    <row r="98" spans="1:13" x14ac:dyDescent="0.25">
      <c r="A98" s="11"/>
      <c r="B98" s="12"/>
      <c r="C98" s="12"/>
      <c r="D98" s="12"/>
      <c r="E98" s="12"/>
      <c r="F98" s="12"/>
      <c r="G98" s="9" t="s">
        <v>861</v>
      </c>
      <c r="H98" s="9" t="s">
        <v>74</v>
      </c>
      <c r="I98" s="3" t="s">
        <v>626</v>
      </c>
      <c r="J98" s="13" t="s">
        <v>862</v>
      </c>
      <c r="K98" s="14" t="s">
        <v>863</v>
      </c>
      <c r="L98" s="18">
        <f t="shared" si="7"/>
        <v>1.6412037037037086E-2</v>
      </c>
      <c r="M98">
        <f t="shared" si="8"/>
        <v>15</v>
      </c>
    </row>
    <row r="99" spans="1:13" x14ac:dyDescent="0.25">
      <c r="A99" s="11"/>
      <c r="B99" s="12"/>
      <c r="C99" s="9" t="s">
        <v>155</v>
      </c>
      <c r="D99" s="9" t="s">
        <v>156</v>
      </c>
      <c r="E99" s="9" t="s">
        <v>156</v>
      </c>
      <c r="F99" s="9" t="s">
        <v>15</v>
      </c>
      <c r="G99" s="9" t="s">
        <v>864</v>
      </c>
      <c r="H99" s="9" t="s">
        <v>74</v>
      </c>
      <c r="I99" s="3" t="s">
        <v>626</v>
      </c>
      <c r="J99" s="13" t="s">
        <v>865</v>
      </c>
      <c r="K99" s="14" t="s">
        <v>866</v>
      </c>
      <c r="L99" s="18">
        <f t="shared" si="7"/>
        <v>2.2372685185185204E-2</v>
      </c>
      <c r="M99">
        <f t="shared" si="8"/>
        <v>13</v>
      </c>
    </row>
    <row r="100" spans="1:13" x14ac:dyDescent="0.25">
      <c r="A100" s="11"/>
      <c r="B100" s="12"/>
      <c r="C100" s="9" t="s">
        <v>27</v>
      </c>
      <c r="D100" s="9" t="s">
        <v>28</v>
      </c>
      <c r="E100" s="10" t="s">
        <v>12</v>
      </c>
      <c r="F100" s="5"/>
      <c r="G100" s="5"/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9" t="s">
        <v>28</v>
      </c>
      <c r="F101" s="9" t="s">
        <v>15</v>
      </c>
      <c r="G101" s="10" t="s">
        <v>12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867</v>
      </c>
      <c r="H102" s="9" t="s">
        <v>74</v>
      </c>
      <c r="I102" s="3" t="s">
        <v>626</v>
      </c>
      <c r="J102" s="13" t="s">
        <v>868</v>
      </c>
      <c r="K102" s="14" t="s">
        <v>869</v>
      </c>
      <c r="L102" s="18">
        <f t="shared" si="7"/>
        <v>1.3009259259259248E-2</v>
      </c>
      <c r="M102">
        <f t="shared" si="8"/>
        <v>3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870</v>
      </c>
      <c r="H103" s="9" t="s">
        <v>74</v>
      </c>
      <c r="I103" s="3" t="s">
        <v>626</v>
      </c>
      <c r="J103" s="13" t="s">
        <v>871</v>
      </c>
      <c r="K103" s="14" t="s">
        <v>872</v>
      </c>
      <c r="L103" s="18">
        <f t="shared" si="7"/>
        <v>1.8622685185185173E-2</v>
      </c>
      <c r="M103">
        <f t="shared" si="8"/>
        <v>6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873</v>
      </c>
      <c r="H104" s="9" t="s">
        <v>74</v>
      </c>
      <c r="I104" s="3" t="s">
        <v>626</v>
      </c>
      <c r="J104" s="13" t="s">
        <v>874</v>
      </c>
      <c r="K104" s="14" t="s">
        <v>875</v>
      </c>
      <c r="L104" s="18">
        <f t="shared" si="7"/>
        <v>2.0648148148148082E-2</v>
      </c>
      <c r="M104">
        <f t="shared" si="8"/>
        <v>8</v>
      </c>
    </row>
    <row r="105" spans="1:13" x14ac:dyDescent="0.25">
      <c r="A105" s="11"/>
      <c r="B105" s="12"/>
      <c r="C105" s="12"/>
      <c r="D105" s="12"/>
      <c r="E105" s="9" t="s">
        <v>169</v>
      </c>
      <c r="F105" s="9" t="s">
        <v>15</v>
      </c>
      <c r="G105" s="10" t="s">
        <v>12</v>
      </c>
      <c r="H105" s="5"/>
      <c r="I105" s="6"/>
      <c r="J105" s="7"/>
      <c r="K105" s="8"/>
    </row>
    <row r="106" spans="1:13" x14ac:dyDescent="0.25">
      <c r="A106" s="11"/>
      <c r="B106" s="12"/>
      <c r="C106" s="12"/>
      <c r="D106" s="12"/>
      <c r="E106" s="12"/>
      <c r="F106" s="12"/>
      <c r="G106" s="9" t="s">
        <v>876</v>
      </c>
      <c r="H106" s="9" t="s">
        <v>74</v>
      </c>
      <c r="I106" s="3" t="s">
        <v>626</v>
      </c>
      <c r="J106" s="13" t="s">
        <v>877</v>
      </c>
      <c r="K106" s="14" t="s">
        <v>878</v>
      </c>
      <c r="L106" s="18">
        <f t="shared" si="7"/>
        <v>1.2685185185185188E-2</v>
      </c>
      <c r="M106">
        <f t="shared" si="8"/>
        <v>1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879</v>
      </c>
      <c r="H107" s="9" t="s">
        <v>74</v>
      </c>
      <c r="I107" s="3" t="s">
        <v>626</v>
      </c>
      <c r="J107" s="13" t="s">
        <v>880</v>
      </c>
      <c r="K107" s="14" t="s">
        <v>881</v>
      </c>
      <c r="L107" s="18">
        <f t="shared" si="7"/>
        <v>2.3020833333333379E-2</v>
      </c>
      <c r="M107">
        <f t="shared" si="8"/>
        <v>7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882</v>
      </c>
      <c r="H108" s="9" t="s">
        <v>74</v>
      </c>
      <c r="I108" s="3" t="s">
        <v>626</v>
      </c>
      <c r="J108" s="13" t="s">
        <v>883</v>
      </c>
      <c r="K108" s="14" t="s">
        <v>884</v>
      </c>
      <c r="L108" s="18">
        <f t="shared" si="7"/>
        <v>1.5902777777777766E-2</v>
      </c>
      <c r="M108">
        <f t="shared" si="8"/>
        <v>10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885</v>
      </c>
      <c r="H109" s="9" t="s">
        <v>74</v>
      </c>
      <c r="I109" s="3" t="s">
        <v>626</v>
      </c>
      <c r="J109" s="13" t="s">
        <v>886</v>
      </c>
      <c r="K109" s="14" t="s">
        <v>887</v>
      </c>
      <c r="L109" s="18">
        <f t="shared" si="7"/>
        <v>1.4456018518518521E-2</v>
      </c>
      <c r="M109">
        <f t="shared" si="8"/>
        <v>14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888</v>
      </c>
      <c r="H110" s="9" t="s">
        <v>74</v>
      </c>
      <c r="I110" s="3" t="s">
        <v>626</v>
      </c>
      <c r="J110" s="13" t="s">
        <v>889</v>
      </c>
      <c r="K110" s="14" t="s">
        <v>890</v>
      </c>
      <c r="L110" s="18">
        <f t="shared" si="7"/>
        <v>1.3391203703703614E-2</v>
      </c>
      <c r="M110">
        <f t="shared" si="8"/>
        <v>20</v>
      </c>
    </row>
    <row r="111" spans="1:13" x14ac:dyDescent="0.25">
      <c r="A111" s="11"/>
      <c r="B111" s="12"/>
      <c r="C111" s="9" t="s">
        <v>185</v>
      </c>
      <c r="D111" s="9" t="s">
        <v>186</v>
      </c>
      <c r="E111" s="9" t="s">
        <v>186</v>
      </c>
      <c r="F111" s="9" t="s">
        <v>15</v>
      </c>
      <c r="G111" s="9" t="s">
        <v>891</v>
      </c>
      <c r="H111" s="9" t="s">
        <v>74</v>
      </c>
      <c r="I111" s="3" t="s">
        <v>626</v>
      </c>
      <c r="J111" s="13" t="s">
        <v>892</v>
      </c>
      <c r="K111" s="14" t="s">
        <v>893</v>
      </c>
      <c r="L111" s="18">
        <f t="shared" si="7"/>
        <v>2.7268518518518414E-2</v>
      </c>
      <c r="M111">
        <f t="shared" si="8"/>
        <v>16</v>
      </c>
    </row>
    <row r="112" spans="1:13" x14ac:dyDescent="0.25">
      <c r="A112" s="11"/>
      <c r="B112" s="12"/>
      <c r="C112" s="9" t="s">
        <v>190</v>
      </c>
      <c r="D112" s="9" t="s">
        <v>191</v>
      </c>
      <c r="E112" s="10" t="s">
        <v>12</v>
      </c>
      <c r="F112" s="5"/>
      <c r="G112" s="5"/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9" t="s">
        <v>192</v>
      </c>
      <c r="F113" s="9" t="s">
        <v>15</v>
      </c>
      <c r="G113" s="10" t="s">
        <v>12</v>
      </c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12"/>
      <c r="F114" s="12"/>
      <c r="G114" s="9" t="s">
        <v>894</v>
      </c>
      <c r="H114" s="9" t="s">
        <v>74</v>
      </c>
      <c r="I114" s="3" t="s">
        <v>626</v>
      </c>
      <c r="J114" s="13" t="s">
        <v>895</v>
      </c>
      <c r="K114" s="14" t="s">
        <v>896</v>
      </c>
      <c r="L114" s="18">
        <f t="shared" si="7"/>
        <v>1.8425925925925846E-2</v>
      </c>
      <c r="M114">
        <f t="shared" si="8"/>
        <v>16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897</v>
      </c>
      <c r="H115" s="9" t="s">
        <v>197</v>
      </c>
      <c r="I115" s="3" t="s">
        <v>626</v>
      </c>
      <c r="J115" s="13" t="s">
        <v>898</v>
      </c>
      <c r="K115" s="14" t="s">
        <v>899</v>
      </c>
      <c r="L115" s="18">
        <f t="shared" si="7"/>
        <v>1.3622685185185279E-2</v>
      </c>
      <c r="M115">
        <f t="shared" si="8"/>
        <v>20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900</v>
      </c>
      <c r="H116" s="9" t="s">
        <v>197</v>
      </c>
      <c r="I116" s="3" t="s">
        <v>626</v>
      </c>
      <c r="J116" s="13" t="s">
        <v>901</v>
      </c>
      <c r="K116" s="14" t="s">
        <v>902</v>
      </c>
      <c r="L116" s="18">
        <f t="shared" si="7"/>
        <v>1.9942129629629601E-2</v>
      </c>
      <c r="M116">
        <f t="shared" si="8"/>
        <v>22</v>
      </c>
    </row>
    <row r="117" spans="1:13" x14ac:dyDescent="0.25">
      <c r="A117" s="11"/>
      <c r="B117" s="12"/>
      <c r="C117" s="12"/>
      <c r="D117" s="12"/>
      <c r="E117" s="9" t="s">
        <v>191</v>
      </c>
      <c r="F117" s="9" t="s">
        <v>15</v>
      </c>
      <c r="G117" s="10" t="s">
        <v>12</v>
      </c>
      <c r="H117" s="5"/>
      <c r="I117" s="6"/>
      <c r="J117" s="7"/>
      <c r="K117" s="8"/>
    </row>
    <row r="118" spans="1:13" x14ac:dyDescent="0.25">
      <c r="A118" s="11"/>
      <c r="B118" s="12"/>
      <c r="C118" s="12"/>
      <c r="D118" s="12"/>
      <c r="E118" s="12"/>
      <c r="F118" s="12"/>
      <c r="G118" s="9" t="s">
        <v>903</v>
      </c>
      <c r="H118" s="9" t="s">
        <v>74</v>
      </c>
      <c r="I118" s="3" t="s">
        <v>626</v>
      </c>
      <c r="J118" s="13" t="s">
        <v>904</v>
      </c>
      <c r="K118" s="14" t="s">
        <v>905</v>
      </c>
      <c r="L118" s="18">
        <f t="shared" si="7"/>
        <v>2.3680555555555538E-2</v>
      </c>
      <c r="M118">
        <f t="shared" si="8"/>
        <v>8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906</v>
      </c>
      <c r="H119" s="9" t="s">
        <v>74</v>
      </c>
      <c r="I119" s="3" t="s">
        <v>626</v>
      </c>
      <c r="J119" s="13" t="s">
        <v>907</v>
      </c>
      <c r="K119" s="14" t="s">
        <v>908</v>
      </c>
      <c r="L119" s="18">
        <f t="shared" si="7"/>
        <v>2.4768518518518579E-2</v>
      </c>
      <c r="M119">
        <f t="shared" si="8"/>
        <v>11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909</v>
      </c>
      <c r="H120" s="9" t="s">
        <v>74</v>
      </c>
      <c r="I120" s="3" t="s">
        <v>626</v>
      </c>
      <c r="J120" s="13" t="s">
        <v>910</v>
      </c>
      <c r="K120" s="14" t="s">
        <v>911</v>
      </c>
      <c r="L120" s="18">
        <f t="shared" si="7"/>
        <v>1.9120370370370399E-2</v>
      </c>
      <c r="M120">
        <f t="shared" si="8"/>
        <v>13</v>
      </c>
    </row>
    <row r="121" spans="1:13" x14ac:dyDescent="0.25">
      <c r="A121" s="11"/>
      <c r="B121" s="12"/>
      <c r="C121" s="9" t="s">
        <v>302</v>
      </c>
      <c r="D121" s="9" t="s">
        <v>303</v>
      </c>
      <c r="E121" s="9" t="s">
        <v>303</v>
      </c>
      <c r="F121" s="9" t="s">
        <v>15</v>
      </c>
      <c r="G121" s="9" t="s">
        <v>912</v>
      </c>
      <c r="H121" s="9" t="s">
        <v>74</v>
      </c>
      <c r="I121" s="3" t="s">
        <v>626</v>
      </c>
      <c r="J121" s="13" t="s">
        <v>913</v>
      </c>
      <c r="K121" s="14" t="s">
        <v>479</v>
      </c>
      <c r="L121" s="18">
        <f t="shared" si="7"/>
        <v>2.4999999999999967E-2</v>
      </c>
      <c r="M121">
        <f t="shared" si="8"/>
        <v>10</v>
      </c>
    </row>
    <row r="122" spans="1:13" x14ac:dyDescent="0.25">
      <c r="A122" s="3" t="s">
        <v>345</v>
      </c>
      <c r="B122" s="9" t="s">
        <v>346</v>
      </c>
      <c r="C122" s="10" t="s">
        <v>12</v>
      </c>
      <c r="D122" s="5"/>
      <c r="E122" s="5"/>
      <c r="F122" s="5"/>
      <c r="G122" s="5"/>
      <c r="H122" s="5"/>
      <c r="I122" s="6"/>
      <c r="J122" s="7"/>
      <c r="K122" s="8"/>
    </row>
    <row r="123" spans="1:13" x14ac:dyDescent="0.25">
      <c r="A123" s="11"/>
      <c r="B123" s="12"/>
      <c r="C123" s="9" t="s">
        <v>914</v>
      </c>
      <c r="D123" s="9" t="s">
        <v>915</v>
      </c>
      <c r="E123" s="9" t="s">
        <v>915</v>
      </c>
      <c r="F123" s="9" t="s">
        <v>349</v>
      </c>
      <c r="G123" s="9" t="s">
        <v>916</v>
      </c>
      <c r="H123" s="9" t="s">
        <v>74</v>
      </c>
      <c r="I123" s="3" t="s">
        <v>626</v>
      </c>
      <c r="J123" s="13" t="s">
        <v>917</v>
      </c>
      <c r="K123" s="14" t="s">
        <v>918</v>
      </c>
      <c r="L123" s="18">
        <f t="shared" si="7"/>
        <v>2.5162037037037011E-2</v>
      </c>
      <c r="M123">
        <f t="shared" si="8"/>
        <v>5</v>
      </c>
    </row>
    <row r="124" spans="1:13" x14ac:dyDescent="0.25">
      <c r="A124" s="11"/>
      <c r="B124" s="12"/>
      <c r="C124" s="9" t="s">
        <v>358</v>
      </c>
      <c r="D124" s="9" t="s">
        <v>359</v>
      </c>
      <c r="E124" s="9" t="s">
        <v>359</v>
      </c>
      <c r="F124" s="9" t="s">
        <v>349</v>
      </c>
      <c r="G124" s="9" t="s">
        <v>919</v>
      </c>
      <c r="H124" s="9" t="s">
        <v>74</v>
      </c>
      <c r="I124" s="3" t="s">
        <v>626</v>
      </c>
      <c r="J124" s="13" t="s">
        <v>920</v>
      </c>
      <c r="K124" s="14" t="s">
        <v>921</v>
      </c>
      <c r="L124" s="18">
        <f t="shared" si="7"/>
        <v>1.5497685185185156E-2</v>
      </c>
      <c r="M124">
        <f t="shared" si="8"/>
        <v>5</v>
      </c>
    </row>
    <row r="125" spans="1:13" x14ac:dyDescent="0.25">
      <c r="A125" s="3" t="s">
        <v>363</v>
      </c>
      <c r="B125" s="3" t="s">
        <v>364</v>
      </c>
      <c r="C125" s="3" t="s">
        <v>365</v>
      </c>
      <c r="D125" s="3" t="s">
        <v>366</v>
      </c>
      <c r="E125" s="3" t="s">
        <v>367</v>
      </c>
      <c r="F125" s="3" t="s">
        <v>15</v>
      </c>
      <c r="G125" s="3" t="s">
        <v>922</v>
      </c>
      <c r="H125" s="3" t="s">
        <v>74</v>
      </c>
      <c r="I125" s="3" t="s">
        <v>626</v>
      </c>
      <c r="J125" s="15" t="s">
        <v>923</v>
      </c>
      <c r="K125" s="16" t="s">
        <v>924</v>
      </c>
      <c r="L125" s="18">
        <f t="shared" si="7"/>
        <v>1.4930555555555447E-2</v>
      </c>
      <c r="M125">
        <f t="shared" si="8"/>
        <v>16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1"/>
  <sheetViews>
    <sheetView topLeftCell="J1" workbookViewId="0">
      <selection activeCell="Q18" sqref="Q18"/>
    </sheetView>
  </sheetViews>
  <sheetFormatPr defaultRowHeight="15" x14ac:dyDescent="0.25"/>
  <cols>
    <col min="1" max="1" width="14.140625" customWidth="1"/>
    <col min="2" max="2" width="31.4257812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1514</v>
      </c>
      <c r="M1" t="s">
        <v>1511</v>
      </c>
      <c r="O1" t="s">
        <v>1512</v>
      </c>
      <c r="P1" t="s">
        <v>1513</v>
      </c>
      <c r="Q1" t="s">
        <v>1515</v>
      </c>
      <c r="R1" s="27" t="s">
        <v>1516</v>
      </c>
      <c r="S1" t="s">
        <v>1517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 s="24">
        <v>0</v>
      </c>
      <c r="P2" s="24">
        <f>COUNTIF(M:M,"0")</f>
        <v>0</v>
      </c>
      <c r="Q2" s="24">
        <f>AVERAGE($P$2:$P$25)</f>
        <v>4.5</v>
      </c>
      <c r="R2" s="25">
        <v>0</v>
      </c>
      <c r="S2" s="26">
        <f>AVERAGEIF($R$2:$R$25, "&lt;&gt; 0")</f>
        <v>2.0952590773730011E-2</v>
      </c>
    </row>
    <row r="3" spans="1:19" x14ac:dyDescent="0.25">
      <c r="A3" s="3" t="s">
        <v>321</v>
      </c>
      <c r="B3" s="9" t="s">
        <v>322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4.5</v>
      </c>
      <c r="R3" s="19">
        <f t="shared" ref="R3:R25" si="1">AVERAGEIF(M:M,O3,L:L)</f>
        <v>1.4513888888888882E-2</v>
      </c>
      <c r="S3" s="18">
        <f t="shared" ref="S3:S25" si="2">AVERAGEIF($R$2:$R$25, "&lt;&gt; 0")</f>
        <v>2.0952590773730011E-2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4.5</v>
      </c>
      <c r="R4" s="19">
        <f t="shared" si="1"/>
        <v>1.8229166666666671E-2</v>
      </c>
      <c r="S4" s="18">
        <f t="shared" si="2"/>
        <v>2.0952590773730011E-2</v>
      </c>
    </row>
    <row r="5" spans="1:19" x14ac:dyDescent="0.25">
      <c r="A5" s="11"/>
      <c r="B5" s="12"/>
      <c r="C5" s="12"/>
      <c r="D5" s="12"/>
      <c r="E5" s="12"/>
      <c r="F5" s="12"/>
      <c r="G5" s="9" t="s">
        <v>925</v>
      </c>
      <c r="H5" s="9" t="s">
        <v>17</v>
      </c>
      <c r="I5" s="3" t="s">
        <v>926</v>
      </c>
      <c r="J5" s="13" t="s">
        <v>927</v>
      </c>
      <c r="K5" s="14" t="s">
        <v>928</v>
      </c>
      <c r="L5" s="18">
        <f t="shared" ref="L3:L66" si="3">K5-J5</f>
        <v>2.0497685185185244E-2</v>
      </c>
      <c r="M5">
        <f t="shared" ref="M3:M66" si="4">HOUR(J5)</f>
        <v>8</v>
      </c>
      <c r="O5">
        <v>3</v>
      </c>
      <c r="P5">
        <f>COUNTIF(M:M,"3")</f>
        <v>4</v>
      </c>
      <c r="Q5">
        <f t="shared" si="0"/>
        <v>4.5</v>
      </c>
      <c r="R5" s="19">
        <f t="shared" si="1"/>
        <v>1.3958333333333343E-2</v>
      </c>
      <c r="S5" s="18">
        <f t="shared" si="2"/>
        <v>2.0952590773730011E-2</v>
      </c>
    </row>
    <row r="6" spans="1:19" x14ac:dyDescent="0.25">
      <c r="A6" s="11"/>
      <c r="B6" s="12"/>
      <c r="C6" s="12"/>
      <c r="D6" s="12"/>
      <c r="E6" s="12"/>
      <c r="F6" s="12"/>
      <c r="G6" s="9" t="s">
        <v>929</v>
      </c>
      <c r="H6" s="9" t="s">
        <v>17</v>
      </c>
      <c r="I6" s="3" t="s">
        <v>926</v>
      </c>
      <c r="J6" s="13" t="s">
        <v>930</v>
      </c>
      <c r="K6" s="14" t="s">
        <v>931</v>
      </c>
      <c r="L6" s="18">
        <f t="shared" si="3"/>
        <v>1.7986111111111092E-2</v>
      </c>
      <c r="M6">
        <f t="shared" si="4"/>
        <v>10</v>
      </c>
      <c r="O6">
        <v>4</v>
      </c>
      <c r="P6">
        <f>COUNTIF(M:M,"4")</f>
        <v>5</v>
      </c>
      <c r="Q6">
        <f t="shared" si="0"/>
        <v>4.5</v>
      </c>
      <c r="R6" s="19">
        <f t="shared" si="1"/>
        <v>1.748148148148148E-2</v>
      </c>
      <c r="S6" s="18">
        <f t="shared" si="2"/>
        <v>2.0952590773730011E-2</v>
      </c>
    </row>
    <row r="7" spans="1:19" x14ac:dyDescent="0.25">
      <c r="A7" s="11"/>
      <c r="B7" s="12"/>
      <c r="C7" s="12"/>
      <c r="D7" s="12"/>
      <c r="E7" s="12"/>
      <c r="F7" s="12"/>
      <c r="G7" s="9" t="s">
        <v>932</v>
      </c>
      <c r="H7" s="9" t="s">
        <v>17</v>
      </c>
      <c r="I7" s="3" t="s">
        <v>926</v>
      </c>
      <c r="J7" s="13" t="s">
        <v>933</v>
      </c>
      <c r="K7" s="14" t="s">
        <v>934</v>
      </c>
      <c r="L7" s="18">
        <f t="shared" si="3"/>
        <v>2.4189814814814858E-2</v>
      </c>
      <c r="M7">
        <f t="shared" si="4"/>
        <v>12</v>
      </c>
      <c r="O7">
        <v>5</v>
      </c>
      <c r="P7">
        <f>COUNTIF(M:M,"5")</f>
        <v>7</v>
      </c>
      <c r="Q7">
        <f t="shared" si="0"/>
        <v>4.5</v>
      </c>
      <c r="R7" s="19">
        <f t="shared" si="1"/>
        <v>1.8353174603174618E-2</v>
      </c>
      <c r="S7" s="18">
        <f t="shared" si="2"/>
        <v>2.0952590773730011E-2</v>
      </c>
    </row>
    <row r="8" spans="1:19" x14ac:dyDescent="0.25">
      <c r="A8" s="11"/>
      <c r="B8" s="12"/>
      <c r="C8" s="12"/>
      <c r="D8" s="12"/>
      <c r="E8" s="12"/>
      <c r="F8" s="12"/>
      <c r="G8" s="9" t="s">
        <v>935</v>
      </c>
      <c r="H8" s="9" t="s">
        <v>17</v>
      </c>
      <c r="I8" s="3" t="s">
        <v>926</v>
      </c>
      <c r="J8" s="13" t="s">
        <v>936</v>
      </c>
      <c r="K8" s="14" t="s">
        <v>937</v>
      </c>
      <c r="L8" s="18">
        <f t="shared" si="3"/>
        <v>1.3692129629629624E-2</v>
      </c>
      <c r="M8">
        <f t="shared" si="4"/>
        <v>15</v>
      </c>
      <c r="O8">
        <v>6</v>
      </c>
      <c r="P8">
        <f>COUNTIF(M:M,"6")</f>
        <v>6</v>
      </c>
      <c r="Q8">
        <f t="shared" si="0"/>
        <v>4.5</v>
      </c>
      <c r="R8" s="19">
        <f t="shared" si="1"/>
        <v>1.6585648148148141E-2</v>
      </c>
      <c r="S8" s="18">
        <f t="shared" si="2"/>
        <v>2.0952590773730011E-2</v>
      </c>
    </row>
    <row r="9" spans="1:19" x14ac:dyDescent="0.25">
      <c r="A9" s="11"/>
      <c r="B9" s="12"/>
      <c r="C9" s="9" t="s">
        <v>326</v>
      </c>
      <c r="D9" s="9" t="s">
        <v>327</v>
      </c>
      <c r="E9" s="9" t="s">
        <v>327</v>
      </c>
      <c r="F9" s="9" t="s">
        <v>15</v>
      </c>
      <c r="G9" s="9" t="s">
        <v>938</v>
      </c>
      <c r="H9" s="9" t="s">
        <v>17</v>
      </c>
      <c r="I9" s="3" t="s">
        <v>926</v>
      </c>
      <c r="J9" s="13" t="s">
        <v>939</v>
      </c>
      <c r="K9" s="14" t="s">
        <v>940</v>
      </c>
      <c r="L9" s="18">
        <f t="shared" si="3"/>
        <v>1.8206018518518524E-2</v>
      </c>
      <c r="M9">
        <f t="shared" si="4"/>
        <v>5</v>
      </c>
      <c r="O9">
        <v>7</v>
      </c>
      <c r="P9">
        <f>COUNTIF(M:M,"7")</f>
        <v>9</v>
      </c>
      <c r="Q9">
        <f t="shared" si="0"/>
        <v>4.5</v>
      </c>
      <c r="R9" s="19">
        <f t="shared" si="1"/>
        <v>1.9139660493827163E-2</v>
      </c>
      <c r="S9" s="18">
        <f t="shared" si="2"/>
        <v>2.0952590773730011E-2</v>
      </c>
    </row>
    <row r="10" spans="1:19" x14ac:dyDescent="0.25">
      <c r="A10" s="11"/>
      <c r="B10" s="12"/>
      <c r="C10" s="9" t="s">
        <v>413</v>
      </c>
      <c r="D10" s="9" t="s">
        <v>414</v>
      </c>
      <c r="E10" s="9" t="s">
        <v>414</v>
      </c>
      <c r="F10" s="9" t="s">
        <v>15</v>
      </c>
      <c r="G10" s="9" t="s">
        <v>941</v>
      </c>
      <c r="H10" s="9" t="s">
        <v>387</v>
      </c>
      <c r="I10" s="3" t="s">
        <v>926</v>
      </c>
      <c r="J10" s="13" t="s">
        <v>942</v>
      </c>
      <c r="K10" s="14" t="s">
        <v>943</v>
      </c>
      <c r="L10" s="18">
        <f t="shared" si="3"/>
        <v>2.4236111111111125E-2</v>
      </c>
      <c r="M10">
        <f t="shared" si="4"/>
        <v>14</v>
      </c>
      <c r="O10">
        <v>8</v>
      </c>
      <c r="P10">
        <f>COUNTIF(M:M,"8")</f>
        <v>8</v>
      </c>
      <c r="Q10">
        <f t="shared" si="0"/>
        <v>4.5</v>
      </c>
      <c r="R10" s="19">
        <f t="shared" si="1"/>
        <v>2.2047164351851833E-2</v>
      </c>
      <c r="S10" s="18">
        <f t="shared" si="2"/>
        <v>2.0952590773730011E-2</v>
      </c>
    </row>
    <row r="11" spans="1:19" x14ac:dyDescent="0.25">
      <c r="A11" s="11"/>
      <c r="B11" s="12"/>
      <c r="C11" s="9" t="s">
        <v>190</v>
      </c>
      <c r="D11" s="9" t="s">
        <v>191</v>
      </c>
      <c r="E11" s="9" t="s">
        <v>191</v>
      </c>
      <c r="F11" s="9" t="s">
        <v>15</v>
      </c>
      <c r="G11" s="9" t="s">
        <v>944</v>
      </c>
      <c r="H11" s="9" t="s">
        <v>17</v>
      </c>
      <c r="I11" s="3" t="s">
        <v>926</v>
      </c>
      <c r="J11" s="13" t="s">
        <v>945</v>
      </c>
      <c r="K11" s="14" t="s">
        <v>946</v>
      </c>
      <c r="L11" s="18">
        <f t="shared" si="3"/>
        <v>3.5486111111111107E-2</v>
      </c>
      <c r="M11">
        <f t="shared" si="4"/>
        <v>16</v>
      </c>
      <c r="O11">
        <v>9</v>
      </c>
      <c r="P11">
        <f>COUNTIF(M:M,"9")</f>
        <v>6</v>
      </c>
      <c r="Q11">
        <f t="shared" si="0"/>
        <v>4.5</v>
      </c>
      <c r="R11" s="19">
        <f t="shared" si="1"/>
        <v>1.7434413580246888E-2</v>
      </c>
      <c r="S11" s="18">
        <f t="shared" si="2"/>
        <v>2.0952590773730011E-2</v>
      </c>
    </row>
    <row r="12" spans="1:19" x14ac:dyDescent="0.25">
      <c r="A12" s="3" t="s">
        <v>10</v>
      </c>
      <c r="B12" s="9" t="s">
        <v>11</v>
      </c>
      <c r="C12" s="10" t="s">
        <v>12</v>
      </c>
      <c r="D12" s="5"/>
      <c r="E12" s="5"/>
      <c r="F12" s="5"/>
      <c r="G12" s="5"/>
      <c r="H12" s="5"/>
      <c r="I12" s="6"/>
      <c r="J12" s="7"/>
      <c r="K12" s="8"/>
      <c r="O12">
        <v>10</v>
      </c>
      <c r="P12">
        <f>COUNTIF(M:M,"10")</f>
        <v>6</v>
      </c>
      <c r="Q12">
        <f t="shared" si="0"/>
        <v>4.5</v>
      </c>
      <c r="R12" s="19">
        <f t="shared" si="1"/>
        <v>1.8983410493827169E-2</v>
      </c>
      <c r="S12" s="18">
        <f t="shared" si="2"/>
        <v>2.0952590773730011E-2</v>
      </c>
    </row>
    <row r="13" spans="1:19" x14ac:dyDescent="0.25">
      <c r="A13" s="11"/>
      <c r="B13" s="12"/>
      <c r="C13" s="9" t="s">
        <v>13</v>
      </c>
      <c r="D13" s="9" t="s">
        <v>14</v>
      </c>
      <c r="E13" s="9" t="s">
        <v>14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9</v>
      </c>
      <c r="Q13">
        <f t="shared" si="0"/>
        <v>4.5</v>
      </c>
      <c r="R13" s="19">
        <f t="shared" si="1"/>
        <v>2.5601851851851862E-2</v>
      </c>
      <c r="S13" s="18">
        <f t="shared" si="2"/>
        <v>2.0952590773730011E-2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947</v>
      </c>
      <c r="H14" s="9" t="s">
        <v>74</v>
      </c>
      <c r="I14" s="3" t="s">
        <v>926</v>
      </c>
      <c r="J14" s="13" t="s">
        <v>948</v>
      </c>
      <c r="K14" s="14" t="s">
        <v>949</v>
      </c>
      <c r="L14" s="18">
        <f t="shared" si="3"/>
        <v>1.6412037037037031E-2</v>
      </c>
      <c r="M14">
        <f t="shared" si="4"/>
        <v>8</v>
      </c>
      <c r="O14">
        <v>12</v>
      </c>
      <c r="P14">
        <f>COUNTIF(M:M,"12")</f>
        <v>11</v>
      </c>
      <c r="Q14">
        <f t="shared" si="0"/>
        <v>4.5</v>
      </c>
      <c r="R14" s="19">
        <f t="shared" si="1"/>
        <v>2.4853745791245815E-2</v>
      </c>
      <c r="S14" s="18">
        <f t="shared" si="2"/>
        <v>2.0952590773730011E-2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950</v>
      </c>
      <c r="H15" s="9" t="s">
        <v>74</v>
      </c>
      <c r="I15" s="3" t="s">
        <v>926</v>
      </c>
      <c r="J15" s="13" t="s">
        <v>951</v>
      </c>
      <c r="K15" s="14" t="s">
        <v>952</v>
      </c>
      <c r="L15" s="18">
        <f t="shared" si="3"/>
        <v>3.0543981481481519E-2</v>
      </c>
      <c r="M15">
        <f t="shared" si="4"/>
        <v>10</v>
      </c>
      <c r="O15">
        <v>13</v>
      </c>
      <c r="P15">
        <f>COUNTIF(M:M,"13")</f>
        <v>6</v>
      </c>
      <c r="Q15">
        <f t="shared" si="0"/>
        <v>4.5</v>
      </c>
      <c r="R15" s="19">
        <f t="shared" si="1"/>
        <v>3.0829475308641979E-2</v>
      </c>
      <c r="S15" s="18">
        <f t="shared" si="2"/>
        <v>2.0952590773730011E-2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953</v>
      </c>
      <c r="H16" s="9" t="s">
        <v>17</v>
      </c>
      <c r="I16" s="3" t="s">
        <v>926</v>
      </c>
      <c r="J16" s="13" t="s">
        <v>954</v>
      </c>
      <c r="K16" s="14" t="s">
        <v>955</v>
      </c>
      <c r="L16" s="18">
        <f t="shared" si="3"/>
        <v>3.305555555555556E-2</v>
      </c>
      <c r="M16">
        <f t="shared" si="4"/>
        <v>11</v>
      </c>
      <c r="O16">
        <v>14</v>
      </c>
      <c r="P16">
        <f>COUNTIF(M:M,"14")</f>
        <v>8</v>
      </c>
      <c r="Q16">
        <f t="shared" si="0"/>
        <v>4.5</v>
      </c>
      <c r="R16" s="19">
        <f t="shared" si="1"/>
        <v>1.8423032407407405E-2</v>
      </c>
      <c r="S16" s="18">
        <f t="shared" si="2"/>
        <v>2.0952590773730011E-2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956</v>
      </c>
      <c r="H17" s="9" t="s">
        <v>17</v>
      </c>
      <c r="I17" s="3" t="s">
        <v>926</v>
      </c>
      <c r="J17" s="13" t="s">
        <v>957</v>
      </c>
      <c r="K17" s="14" t="s">
        <v>958</v>
      </c>
      <c r="L17" s="18">
        <f t="shared" si="3"/>
        <v>2.0462962962962905E-2</v>
      </c>
      <c r="M17">
        <f t="shared" si="4"/>
        <v>14</v>
      </c>
      <c r="O17">
        <v>15</v>
      </c>
      <c r="P17">
        <f>COUNTIF(M:M,"15")</f>
        <v>9</v>
      </c>
      <c r="Q17">
        <f t="shared" si="0"/>
        <v>4.5</v>
      </c>
      <c r="R17" s="19">
        <f t="shared" si="1"/>
        <v>1.7404835390946519E-2</v>
      </c>
      <c r="S17" s="18">
        <f t="shared" si="2"/>
        <v>2.0952590773730011E-2</v>
      </c>
    </row>
    <row r="18" spans="1:19" x14ac:dyDescent="0.25">
      <c r="A18" s="11"/>
      <c r="B18" s="12"/>
      <c r="C18" s="9" t="s">
        <v>337</v>
      </c>
      <c r="D18" s="9" t="s">
        <v>338</v>
      </c>
      <c r="E18" s="9" t="s">
        <v>338</v>
      </c>
      <c r="F18" s="9" t="s">
        <v>15</v>
      </c>
      <c r="G18" s="9" t="s">
        <v>959</v>
      </c>
      <c r="H18" s="9" t="s">
        <v>17</v>
      </c>
      <c r="I18" s="3" t="s">
        <v>926</v>
      </c>
      <c r="J18" s="13" t="s">
        <v>960</v>
      </c>
      <c r="K18" s="14" t="s">
        <v>961</v>
      </c>
      <c r="L18" s="18">
        <f t="shared" si="3"/>
        <v>2.0856481481481504E-2</v>
      </c>
      <c r="M18">
        <f t="shared" si="4"/>
        <v>9</v>
      </c>
      <c r="O18">
        <v>16</v>
      </c>
      <c r="P18">
        <f>COUNTIF(M:M,"16")</f>
        <v>6</v>
      </c>
      <c r="Q18">
        <f t="shared" si="0"/>
        <v>4.5</v>
      </c>
      <c r="R18" s="19">
        <f t="shared" si="1"/>
        <v>2.7386188271604956E-2</v>
      </c>
      <c r="S18" s="18">
        <f t="shared" si="2"/>
        <v>2.0952590773730011E-2</v>
      </c>
    </row>
    <row r="19" spans="1:19" x14ac:dyDescent="0.25">
      <c r="A19" s="11"/>
      <c r="B19" s="12"/>
      <c r="C19" s="9" t="s">
        <v>27</v>
      </c>
      <c r="D19" s="9" t="s">
        <v>28</v>
      </c>
      <c r="E19" s="9" t="s">
        <v>28</v>
      </c>
      <c r="F19" s="9" t="s">
        <v>15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1</v>
      </c>
      <c r="Q19">
        <f t="shared" si="0"/>
        <v>4.5</v>
      </c>
      <c r="R19" s="19">
        <f t="shared" si="1"/>
        <v>4.4525462962963114E-2</v>
      </c>
      <c r="S19" s="18">
        <f t="shared" si="2"/>
        <v>2.0952590773730011E-2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962</v>
      </c>
      <c r="H20" s="9" t="s">
        <v>17</v>
      </c>
      <c r="I20" s="3" t="s">
        <v>926</v>
      </c>
      <c r="J20" s="13" t="s">
        <v>963</v>
      </c>
      <c r="K20" s="14" t="s">
        <v>964</v>
      </c>
      <c r="L20" s="18">
        <f t="shared" si="3"/>
        <v>1.5289351851851846E-2</v>
      </c>
      <c r="M20">
        <f t="shared" si="4"/>
        <v>3</v>
      </c>
      <c r="O20">
        <v>18</v>
      </c>
      <c r="P20">
        <f>COUNTIF(M:M,"18")</f>
        <v>1</v>
      </c>
      <c r="Q20">
        <f t="shared" si="0"/>
        <v>4.5</v>
      </c>
      <c r="R20" s="19">
        <f t="shared" si="1"/>
        <v>1.908564814814806E-2</v>
      </c>
      <c r="S20" s="18">
        <f t="shared" si="2"/>
        <v>2.0952590773730011E-2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965</v>
      </c>
      <c r="H21" s="9" t="s">
        <v>17</v>
      </c>
      <c r="I21" s="3" t="s">
        <v>926</v>
      </c>
      <c r="J21" s="13" t="s">
        <v>966</v>
      </c>
      <c r="K21" s="14" t="s">
        <v>967</v>
      </c>
      <c r="L21" s="18">
        <f t="shared" si="3"/>
        <v>1.3009259259259276E-2</v>
      </c>
      <c r="M21">
        <f t="shared" si="4"/>
        <v>3</v>
      </c>
      <c r="O21" s="24">
        <v>19</v>
      </c>
      <c r="P21" s="24">
        <f>COUNTIF(M:M,"19")</f>
        <v>0</v>
      </c>
      <c r="Q21" s="24">
        <f t="shared" si="0"/>
        <v>4.5</v>
      </c>
      <c r="R21" s="25">
        <v>0</v>
      </c>
      <c r="S21" s="26">
        <f t="shared" si="2"/>
        <v>2.0952590773730011E-2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968</v>
      </c>
      <c r="H22" s="9" t="s">
        <v>17</v>
      </c>
      <c r="I22" s="3" t="s">
        <v>926</v>
      </c>
      <c r="J22" s="13" t="s">
        <v>969</v>
      </c>
      <c r="K22" s="14" t="s">
        <v>970</v>
      </c>
      <c r="L22" s="18">
        <f t="shared" si="3"/>
        <v>1.3136574074074203E-2</v>
      </c>
      <c r="M22">
        <f t="shared" si="4"/>
        <v>22</v>
      </c>
      <c r="O22">
        <v>20</v>
      </c>
      <c r="P22">
        <f>COUNTIF(M:M,"20")</f>
        <v>1</v>
      </c>
      <c r="Q22">
        <f t="shared" si="0"/>
        <v>4.5</v>
      </c>
      <c r="R22" s="19">
        <f t="shared" si="1"/>
        <v>1.2812500000000115E-2</v>
      </c>
      <c r="S22" s="18">
        <f t="shared" si="2"/>
        <v>2.0952590773730011E-2</v>
      </c>
    </row>
    <row r="23" spans="1:19" x14ac:dyDescent="0.25">
      <c r="A23" s="11"/>
      <c r="B23" s="12"/>
      <c r="C23" s="9" t="s">
        <v>37</v>
      </c>
      <c r="D23" s="9" t="s">
        <v>38</v>
      </c>
      <c r="E23" s="9" t="s">
        <v>39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1</v>
      </c>
      <c r="Q23">
        <f t="shared" si="0"/>
        <v>4.5</v>
      </c>
      <c r="R23" s="19">
        <f t="shared" si="1"/>
        <v>2.0937500000000053E-2</v>
      </c>
      <c r="S23" s="18">
        <f t="shared" si="2"/>
        <v>2.0952590773730011E-2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971</v>
      </c>
      <c r="H24" s="9" t="s">
        <v>17</v>
      </c>
      <c r="I24" s="3" t="s">
        <v>926</v>
      </c>
      <c r="J24" s="13" t="s">
        <v>972</v>
      </c>
      <c r="K24" s="14" t="s">
        <v>973</v>
      </c>
      <c r="L24" s="18">
        <f t="shared" si="3"/>
        <v>1.9629629629629608E-2</v>
      </c>
      <c r="M24">
        <f t="shared" si="4"/>
        <v>6</v>
      </c>
      <c r="O24">
        <v>22</v>
      </c>
      <c r="P24">
        <f>COUNTIF(M:M,"22")</f>
        <v>2</v>
      </c>
      <c r="Q24">
        <f t="shared" si="0"/>
        <v>4.5</v>
      </c>
      <c r="R24" s="19">
        <f t="shared" si="1"/>
        <v>2.141782407407411E-2</v>
      </c>
      <c r="S24" s="18">
        <f t="shared" si="2"/>
        <v>2.0952590773730011E-2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974</v>
      </c>
      <c r="H25" s="9" t="s">
        <v>17</v>
      </c>
      <c r="I25" s="3" t="s">
        <v>926</v>
      </c>
      <c r="J25" s="13" t="s">
        <v>975</v>
      </c>
      <c r="K25" s="14" t="s">
        <v>976</v>
      </c>
      <c r="L25" s="18">
        <f t="shared" si="3"/>
        <v>1.6377314814814803E-2</v>
      </c>
      <c r="M25">
        <f t="shared" si="4"/>
        <v>9</v>
      </c>
      <c r="O25" s="24">
        <v>23</v>
      </c>
      <c r="P25" s="24">
        <f>COUNTIF(M:M,"23")</f>
        <v>0</v>
      </c>
      <c r="Q25" s="24">
        <f t="shared" si="0"/>
        <v>4.5</v>
      </c>
      <c r="R25" s="25">
        <v>0</v>
      </c>
      <c r="S25" s="26">
        <f t="shared" si="2"/>
        <v>2.0952590773730011E-2</v>
      </c>
    </row>
    <row r="26" spans="1:19" x14ac:dyDescent="0.25">
      <c r="A26" s="11"/>
      <c r="B26" s="12"/>
      <c r="C26" s="9" t="s">
        <v>48</v>
      </c>
      <c r="D26" s="9" t="s">
        <v>49</v>
      </c>
      <c r="E26" s="9" t="s">
        <v>49</v>
      </c>
      <c r="F26" s="9" t="s">
        <v>15</v>
      </c>
      <c r="G26" s="9" t="s">
        <v>977</v>
      </c>
      <c r="H26" s="9" t="s">
        <v>17</v>
      </c>
      <c r="I26" s="3" t="s">
        <v>926</v>
      </c>
      <c r="J26" s="13" t="s">
        <v>978</v>
      </c>
      <c r="K26" s="14" t="s">
        <v>979</v>
      </c>
      <c r="L26" s="18">
        <f t="shared" si="3"/>
        <v>1.9143518518518532E-2</v>
      </c>
      <c r="M26">
        <f t="shared" si="4"/>
        <v>7</v>
      </c>
    </row>
    <row r="27" spans="1:19" x14ac:dyDescent="0.25">
      <c r="A27" s="11"/>
      <c r="B27" s="12"/>
      <c r="C27" s="9" t="s">
        <v>980</v>
      </c>
      <c r="D27" s="9" t="s">
        <v>981</v>
      </c>
      <c r="E27" s="9" t="s">
        <v>981</v>
      </c>
      <c r="F27" s="9" t="s">
        <v>15</v>
      </c>
      <c r="G27" s="9" t="s">
        <v>982</v>
      </c>
      <c r="H27" s="9" t="s">
        <v>17</v>
      </c>
      <c r="I27" s="3" t="s">
        <v>926</v>
      </c>
      <c r="J27" s="13" t="s">
        <v>983</v>
      </c>
      <c r="K27" s="14" t="s">
        <v>984</v>
      </c>
      <c r="L27" s="18">
        <f t="shared" si="3"/>
        <v>2.8668981481481559E-2</v>
      </c>
      <c r="M27">
        <f t="shared" si="4"/>
        <v>16</v>
      </c>
    </row>
    <row r="28" spans="1:19" x14ac:dyDescent="0.25">
      <c r="A28" s="3" t="s">
        <v>69</v>
      </c>
      <c r="B28" s="9" t="s">
        <v>70</v>
      </c>
      <c r="C28" s="10" t="s">
        <v>12</v>
      </c>
      <c r="D28" s="5"/>
      <c r="E28" s="5"/>
      <c r="F28" s="5"/>
      <c r="G28" s="5"/>
      <c r="H28" s="5"/>
      <c r="I28" s="6"/>
      <c r="J28" s="7"/>
      <c r="K28" s="8"/>
    </row>
    <row r="29" spans="1:19" x14ac:dyDescent="0.25">
      <c r="A29" s="11"/>
      <c r="B29" s="12"/>
      <c r="C29" s="9" t="s">
        <v>71</v>
      </c>
      <c r="D29" s="9" t="s">
        <v>72</v>
      </c>
      <c r="E29" s="10" t="s">
        <v>12</v>
      </c>
      <c r="F29" s="5"/>
      <c r="G29" s="5"/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9" t="s">
        <v>72</v>
      </c>
      <c r="F30" s="9" t="s">
        <v>15</v>
      </c>
      <c r="G30" s="10" t="s">
        <v>12</v>
      </c>
      <c r="H30" s="5"/>
      <c r="I30" s="6"/>
      <c r="J30" s="7"/>
      <c r="K30" s="8"/>
    </row>
    <row r="31" spans="1:19" x14ac:dyDescent="0.25">
      <c r="A31" s="11"/>
      <c r="B31" s="12"/>
      <c r="C31" s="12"/>
      <c r="D31" s="12"/>
      <c r="E31" s="12"/>
      <c r="F31" s="12"/>
      <c r="G31" s="9" t="s">
        <v>985</v>
      </c>
      <c r="H31" s="9" t="s">
        <v>74</v>
      </c>
      <c r="I31" s="3" t="s">
        <v>926</v>
      </c>
      <c r="J31" s="13" t="s">
        <v>986</v>
      </c>
      <c r="K31" s="14" t="s">
        <v>987</v>
      </c>
      <c r="L31" s="18">
        <f t="shared" si="3"/>
        <v>1.8229166666666671E-2</v>
      </c>
      <c r="M31">
        <f t="shared" si="4"/>
        <v>2</v>
      </c>
    </row>
    <row r="32" spans="1:19" x14ac:dyDescent="0.25">
      <c r="A32" s="11"/>
      <c r="B32" s="12"/>
      <c r="C32" s="12"/>
      <c r="D32" s="12"/>
      <c r="E32" s="12"/>
      <c r="F32" s="12"/>
      <c r="G32" s="9" t="s">
        <v>988</v>
      </c>
      <c r="H32" s="9" t="s">
        <v>74</v>
      </c>
      <c r="I32" s="3" t="s">
        <v>926</v>
      </c>
      <c r="J32" s="13" t="s">
        <v>989</v>
      </c>
      <c r="K32" s="14" t="s">
        <v>990</v>
      </c>
      <c r="L32" s="18">
        <f t="shared" si="3"/>
        <v>1.5983796296296315E-2</v>
      </c>
      <c r="M32">
        <f t="shared" si="4"/>
        <v>5</v>
      </c>
    </row>
    <row r="33" spans="1:13" x14ac:dyDescent="0.25">
      <c r="A33" s="11"/>
      <c r="B33" s="12"/>
      <c r="C33" s="12"/>
      <c r="D33" s="12"/>
      <c r="E33" s="12"/>
      <c r="F33" s="12"/>
      <c r="G33" s="9" t="s">
        <v>991</v>
      </c>
      <c r="H33" s="9" t="s">
        <v>74</v>
      </c>
      <c r="I33" s="3" t="s">
        <v>926</v>
      </c>
      <c r="J33" s="13" t="s">
        <v>992</v>
      </c>
      <c r="K33" s="14" t="s">
        <v>993</v>
      </c>
      <c r="L33" s="18">
        <f t="shared" si="3"/>
        <v>1.7291666666666677E-2</v>
      </c>
      <c r="M33">
        <f t="shared" si="4"/>
        <v>5</v>
      </c>
    </row>
    <row r="34" spans="1:13" x14ac:dyDescent="0.25">
      <c r="A34" s="11"/>
      <c r="B34" s="12"/>
      <c r="C34" s="12"/>
      <c r="D34" s="12"/>
      <c r="E34" s="12"/>
      <c r="F34" s="12"/>
      <c r="G34" s="9" t="s">
        <v>994</v>
      </c>
      <c r="H34" s="9" t="s">
        <v>74</v>
      </c>
      <c r="I34" s="3" t="s">
        <v>926</v>
      </c>
      <c r="J34" s="13" t="s">
        <v>995</v>
      </c>
      <c r="K34" s="14" t="s">
        <v>996</v>
      </c>
      <c r="L34" s="18">
        <f t="shared" si="3"/>
        <v>2.209490740740741E-2</v>
      </c>
      <c r="M34">
        <f t="shared" si="4"/>
        <v>5</v>
      </c>
    </row>
    <row r="35" spans="1:13" x14ac:dyDescent="0.25">
      <c r="A35" s="11"/>
      <c r="B35" s="12"/>
      <c r="C35" s="12"/>
      <c r="D35" s="12"/>
      <c r="E35" s="12"/>
      <c r="F35" s="12"/>
      <c r="G35" s="9" t="s">
        <v>997</v>
      </c>
      <c r="H35" s="9" t="s">
        <v>74</v>
      </c>
      <c r="I35" s="3" t="s">
        <v>926</v>
      </c>
      <c r="J35" s="13" t="s">
        <v>998</v>
      </c>
      <c r="K35" s="14" t="s">
        <v>999</v>
      </c>
      <c r="L35" s="18">
        <f t="shared" si="3"/>
        <v>1.5891203703703727E-2</v>
      </c>
      <c r="M35">
        <f t="shared" si="4"/>
        <v>6</v>
      </c>
    </row>
    <row r="36" spans="1:13" x14ac:dyDescent="0.25">
      <c r="A36" s="11"/>
      <c r="B36" s="12"/>
      <c r="C36" s="12"/>
      <c r="D36" s="12"/>
      <c r="E36" s="12"/>
      <c r="F36" s="12"/>
      <c r="G36" s="9" t="s">
        <v>1000</v>
      </c>
      <c r="H36" s="9" t="s">
        <v>74</v>
      </c>
      <c r="I36" s="3" t="s">
        <v>926</v>
      </c>
      <c r="J36" s="13" t="s">
        <v>1001</v>
      </c>
      <c r="K36" s="14" t="s">
        <v>1002</v>
      </c>
      <c r="L36" s="18">
        <f t="shared" si="3"/>
        <v>1.4710648148148098E-2</v>
      </c>
      <c r="M36">
        <f t="shared" si="4"/>
        <v>9</v>
      </c>
    </row>
    <row r="37" spans="1:13" x14ac:dyDescent="0.25">
      <c r="A37" s="11"/>
      <c r="B37" s="12"/>
      <c r="C37" s="12"/>
      <c r="D37" s="12"/>
      <c r="E37" s="12"/>
      <c r="F37" s="12"/>
      <c r="G37" s="9" t="s">
        <v>1003</v>
      </c>
      <c r="H37" s="9" t="s">
        <v>74</v>
      </c>
      <c r="I37" s="3" t="s">
        <v>926</v>
      </c>
      <c r="J37" s="13" t="s">
        <v>1004</v>
      </c>
      <c r="K37" s="14" t="s">
        <v>1005</v>
      </c>
      <c r="L37" s="18">
        <f t="shared" si="3"/>
        <v>1.843749999999994E-2</v>
      </c>
      <c r="M37">
        <f t="shared" si="4"/>
        <v>9</v>
      </c>
    </row>
    <row r="38" spans="1:13" x14ac:dyDescent="0.25">
      <c r="A38" s="11"/>
      <c r="B38" s="12"/>
      <c r="C38" s="12"/>
      <c r="D38" s="12"/>
      <c r="E38" s="12"/>
      <c r="F38" s="12"/>
      <c r="G38" s="9" t="s">
        <v>1006</v>
      </c>
      <c r="H38" s="9" t="s">
        <v>74</v>
      </c>
      <c r="I38" s="3" t="s">
        <v>926</v>
      </c>
      <c r="J38" s="13" t="s">
        <v>1007</v>
      </c>
      <c r="K38" s="14" t="s">
        <v>1008</v>
      </c>
      <c r="L38" s="18">
        <f t="shared" si="3"/>
        <v>1.3877314814814856E-2</v>
      </c>
      <c r="M38">
        <f t="shared" si="4"/>
        <v>10</v>
      </c>
    </row>
    <row r="39" spans="1:13" x14ac:dyDescent="0.25">
      <c r="A39" s="11"/>
      <c r="B39" s="12"/>
      <c r="C39" s="12"/>
      <c r="D39" s="12"/>
      <c r="E39" s="12"/>
      <c r="F39" s="12"/>
      <c r="G39" s="9" t="s">
        <v>1009</v>
      </c>
      <c r="H39" s="9" t="s">
        <v>74</v>
      </c>
      <c r="I39" s="3" t="s">
        <v>926</v>
      </c>
      <c r="J39" s="13" t="s">
        <v>1010</v>
      </c>
      <c r="K39" s="14" t="s">
        <v>1011</v>
      </c>
      <c r="L39" s="18">
        <f t="shared" si="3"/>
        <v>1.6076388888888848E-2</v>
      </c>
      <c r="M39">
        <f t="shared" si="4"/>
        <v>12</v>
      </c>
    </row>
    <row r="40" spans="1:13" x14ac:dyDescent="0.25">
      <c r="A40" s="11"/>
      <c r="B40" s="12"/>
      <c r="C40" s="12"/>
      <c r="D40" s="12"/>
      <c r="E40" s="12"/>
      <c r="F40" s="12"/>
      <c r="G40" s="9" t="s">
        <v>1012</v>
      </c>
      <c r="H40" s="9" t="s">
        <v>74</v>
      </c>
      <c r="I40" s="3" t="s">
        <v>926</v>
      </c>
      <c r="J40" s="13" t="s">
        <v>1013</v>
      </c>
      <c r="K40" s="14" t="s">
        <v>1014</v>
      </c>
      <c r="L40" s="18">
        <f t="shared" si="3"/>
        <v>1.6134259259259265E-2</v>
      </c>
      <c r="M40">
        <f t="shared" si="4"/>
        <v>14</v>
      </c>
    </row>
    <row r="41" spans="1:13" x14ac:dyDescent="0.25">
      <c r="A41" s="11"/>
      <c r="B41" s="12"/>
      <c r="C41" s="12"/>
      <c r="D41" s="12"/>
      <c r="E41" s="9" t="s">
        <v>116</v>
      </c>
      <c r="F41" s="9" t="s">
        <v>15</v>
      </c>
      <c r="G41" s="10" t="s">
        <v>12</v>
      </c>
      <c r="H41" s="5"/>
      <c r="I41" s="6"/>
      <c r="J41" s="7"/>
      <c r="K41" s="8"/>
    </row>
    <row r="42" spans="1:13" x14ac:dyDescent="0.25">
      <c r="A42" s="11"/>
      <c r="B42" s="12"/>
      <c r="C42" s="12"/>
      <c r="D42" s="12"/>
      <c r="E42" s="12"/>
      <c r="F42" s="12"/>
      <c r="G42" s="9" t="s">
        <v>1015</v>
      </c>
      <c r="H42" s="9" t="s">
        <v>118</v>
      </c>
      <c r="I42" s="3" t="s">
        <v>926</v>
      </c>
      <c r="J42" s="13" t="s">
        <v>1016</v>
      </c>
      <c r="K42" s="14" t="s">
        <v>1017</v>
      </c>
      <c r="L42" s="18">
        <f t="shared" si="3"/>
        <v>1.41087962962963E-2</v>
      </c>
      <c r="M42">
        <f t="shared" si="4"/>
        <v>8</v>
      </c>
    </row>
    <row r="43" spans="1:13" x14ac:dyDescent="0.25">
      <c r="A43" s="11"/>
      <c r="B43" s="12"/>
      <c r="C43" s="12"/>
      <c r="D43" s="12"/>
      <c r="E43" s="12"/>
      <c r="F43" s="12"/>
      <c r="G43" s="9" t="s">
        <v>1018</v>
      </c>
      <c r="H43" s="9" t="s">
        <v>118</v>
      </c>
      <c r="I43" s="3" t="s">
        <v>926</v>
      </c>
      <c r="J43" s="13" t="s">
        <v>1019</v>
      </c>
      <c r="K43" s="14" t="s">
        <v>1020</v>
      </c>
      <c r="L43" s="18">
        <f t="shared" si="3"/>
        <v>2.0208333333333384E-2</v>
      </c>
      <c r="M43">
        <f t="shared" si="4"/>
        <v>12</v>
      </c>
    </row>
    <row r="44" spans="1:13" x14ac:dyDescent="0.25">
      <c r="A44" s="11"/>
      <c r="B44" s="12"/>
      <c r="C44" s="12"/>
      <c r="D44" s="12"/>
      <c r="E44" s="12"/>
      <c r="F44" s="12"/>
      <c r="G44" s="9" t="s">
        <v>1021</v>
      </c>
      <c r="H44" s="9" t="s">
        <v>118</v>
      </c>
      <c r="I44" s="3" t="s">
        <v>926</v>
      </c>
      <c r="J44" s="13" t="s">
        <v>1022</v>
      </c>
      <c r="K44" s="14" t="s">
        <v>1023</v>
      </c>
      <c r="L44" s="18">
        <f t="shared" si="3"/>
        <v>1.4756944444444531E-2</v>
      </c>
      <c r="M44">
        <f t="shared" si="4"/>
        <v>15</v>
      </c>
    </row>
    <row r="45" spans="1:13" x14ac:dyDescent="0.25">
      <c r="A45" s="11"/>
      <c r="B45" s="12"/>
      <c r="C45" s="12"/>
      <c r="D45" s="12"/>
      <c r="E45" s="12"/>
      <c r="F45" s="12"/>
      <c r="G45" s="9" t="s">
        <v>1024</v>
      </c>
      <c r="H45" s="9" t="s">
        <v>118</v>
      </c>
      <c r="I45" s="3" t="s">
        <v>926</v>
      </c>
      <c r="J45" s="13" t="s">
        <v>1025</v>
      </c>
      <c r="K45" s="14" t="s">
        <v>1026</v>
      </c>
      <c r="L45" s="18">
        <f t="shared" si="3"/>
        <v>2.4270833333333353E-2</v>
      </c>
      <c r="M45">
        <f t="shared" si="4"/>
        <v>15</v>
      </c>
    </row>
    <row r="46" spans="1:13" x14ac:dyDescent="0.25">
      <c r="A46" s="11"/>
      <c r="B46" s="12"/>
      <c r="C46" s="9" t="s">
        <v>136</v>
      </c>
      <c r="D46" s="9" t="s">
        <v>137</v>
      </c>
      <c r="E46" s="9" t="s">
        <v>137</v>
      </c>
      <c r="F46" s="9" t="s">
        <v>15</v>
      </c>
      <c r="G46" s="10" t="s">
        <v>12</v>
      </c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12"/>
      <c r="F47" s="12"/>
      <c r="G47" s="9" t="s">
        <v>1027</v>
      </c>
      <c r="H47" s="9" t="s">
        <v>74</v>
      </c>
      <c r="I47" s="3" t="s">
        <v>926</v>
      </c>
      <c r="J47" s="13" t="s">
        <v>1028</v>
      </c>
      <c r="K47" s="14" t="s">
        <v>1029</v>
      </c>
      <c r="L47" s="18">
        <f t="shared" si="3"/>
        <v>1.4780092592592581E-2</v>
      </c>
      <c r="M47">
        <f t="shared" si="4"/>
        <v>4</v>
      </c>
    </row>
    <row r="48" spans="1:13" x14ac:dyDescent="0.25">
      <c r="A48" s="11"/>
      <c r="B48" s="12"/>
      <c r="C48" s="12"/>
      <c r="D48" s="12"/>
      <c r="E48" s="12"/>
      <c r="F48" s="12"/>
      <c r="G48" s="9" t="s">
        <v>1030</v>
      </c>
      <c r="H48" s="9" t="s">
        <v>74</v>
      </c>
      <c r="I48" s="3" t="s">
        <v>926</v>
      </c>
      <c r="J48" s="13" t="s">
        <v>1031</v>
      </c>
      <c r="K48" s="14" t="s">
        <v>1032</v>
      </c>
      <c r="L48" s="18">
        <f t="shared" si="3"/>
        <v>1.4212962962962927E-2</v>
      </c>
      <c r="M48">
        <f t="shared" si="4"/>
        <v>9</v>
      </c>
    </row>
    <row r="49" spans="1:13" x14ac:dyDescent="0.25">
      <c r="A49" s="11"/>
      <c r="B49" s="12"/>
      <c r="C49" s="12"/>
      <c r="D49" s="12"/>
      <c r="E49" s="12"/>
      <c r="F49" s="12"/>
      <c r="G49" s="9" t="s">
        <v>1033</v>
      </c>
      <c r="H49" s="9" t="s">
        <v>74</v>
      </c>
      <c r="I49" s="3" t="s">
        <v>926</v>
      </c>
      <c r="J49" s="13" t="s">
        <v>462</v>
      </c>
      <c r="K49" s="14" t="s">
        <v>1034</v>
      </c>
      <c r="L49" s="18">
        <f t="shared" si="3"/>
        <v>1.4351851851851949E-2</v>
      </c>
      <c r="M49">
        <f t="shared" si="4"/>
        <v>12</v>
      </c>
    </row>
    <row r="50" spans="1:13" x14ac:dyDescent="0.25">
      <c r="A50" s="11"/>
      <c r="B50" s="12"/>
      <c r="C50" s="12"/>
      <c r="D50" s="12"/>
      <c r="E50" s="12"/>
      <c r="F50" s="12"/>
      <c r="G50" s="9" t="s">
        <v>1035</v>
      </c>
      <c r="H50" s="9" t="s">
        <v>74</v>
      </c>
      <c r="I50" s="3" t="s">
        <v>926</v>
      </c>
      <c r="J50" s="13" t="s">
        <v>1036</v>
      </c>
      <c r="K50" s="14" t="s">
        <v>1037</v>
      </c>
      <c r="L50" s="18">
        <f t="shared" si="3"/>
        <v>1.3483796296296369E-2</v>
      </c>
      <c r="M50">
        <f t="shared" si="4"/>
        <v>14</v>
      </c>
    </row>
    <row r="51" spans="1:13" x14ac:dyDescent="0.25">
      <c r="A51" s="11"/>
      <c r="B51" s="12"/>
      <c r="C51" s="9" t="s">
        <v>150</v>
      </c>
      <c r="D51" s="9" t="s">
        <v>151</v>
      </c>
      <c r="E51" s="9" t="s">
        <v>151</v>
      </c>
      <c r="F51" s="9" t="s">
        <v>15</v>
      </c>
      <c r="G51" s="9" t="s">
        <v>1038</v>
      </c>
      <c r="H51" s="9" t="s">
        <v>74</v>
      </c>
      <c r="I51" s="3" t="s">
        <v>926</v>
      </c>
      <c r="J51" s="13" t="s">
        <v>1039</v>
      </c>
      <c r="K51" s="14" t="s">
        <v>1040</v>
      </c>
      <c r="L51" s="18">
        <f t="shared" si="3"/>
        <v>1.3877314814814828E-2</v>
      </c>
      <c r="M51">
        <f t="shared" si="4"/>
        <v>3</v>
      </c>
    </row>
    <row r="52" spans="1:13" x14ac:dyDescent="0.25">
      <c r="A52" s="11"/>
      <c r="B52" s="12"/>
      <c r="C52" s="9" t="s">
        <v>155</v>
      </c>
      <c r="D52" s="9" t="s">
        <v>156</v>
      </c>
      <c r="E52" s="9" t="s">
        <v>156</v>
      </c>
      <c r="F52" s="9" t="s">
        <v>15</v>
      </c>
      <c r="G52" s="9" t="s">
        <v>1041</v>
      </c>
      <c r="H52" s="9" t="s">
        <v>118</v>
      </c>
      <c r="I52" s="3" t="s">
        <v>926</v>
      </c>
      <c r="J52" s="13" t="s">
        <v>1042</v>
      </c>
      <c r="K52" s="14" t="s">
        <v>1043</v>
      </c>
      <c r="L52" s="18">
        <f t="shared" si="3"/>
        <v>2.5717592592592653E-2</v>
      </c>
      <c r="M52">
        <f t="shared" si="4"/>
        <v>16</v>
      </c>
    </row>
    <row r="53" spans="1:13" x14ac:dyDescent="0.25">
      <c r="A53" s="11"/>
      <c r="B53" s="12"/>
      <c r="C53" s="9" t="s">
        <v>27</v>
      </c>
      <c r="D53" s="9" t="s">
        <v>28</v>
      </c>
      <c r="E53" s="10" t="s">
        <v>12</v>
      </c>
      <c r="F53" s="5"/>
      <c r="G53" s="5"/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9" t="s">
        <v>28</v>
      </c>
      <c r="F54" s="9" t="s">
        <v>15</v>
      </c>
      <c r="G54" s="10" t="s">
        <v>12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1044</v>
      </c>
      <c r="H55" s="9" t="s">
        <v>74</v>
      </c>
      <c r="I55" s="3" t="s">
        <v>926</v>
      </c>
      <c r="J55" s="13" t="s">
        <v>1045</v>
      </c>
      <c r="K55" s="14" t="s">
        <v>1046</v>
      </c>
      <c r="L55" s="18">
        <f t="shared" si="3"/>
        <v>1.2766203703703682E-2</v>
      </c>
      <c r="M55">
        <f t="shared" si="4"/>
        <v>7</v>
      </c>
    </row>
    <row r="56" spans="1:13" x14ac:dyDescent="0.25">
      <c r="A56" s="11"/>
      <c r="B56" s="12"/>
      <c r="C56" s="12"/>
      <c r="D56" s="12"/>
      <c r="E56" s="12"/>
      <c r="F56" s="12"/>
      <c r="G56" s="9" t="s">
        <v>1047</v>
      </c>
      <c r="H56" s="9" t="s">
        <v>74</v>
      </c>
      <c r="I56" s="3" t="s">
        <v>926</v>
      </c>
      <c r="J56" s="13" t="s">
        <v>741</v>
      </c>
      <c r="K56" s="14" t="s">
        <v>1048</v>
      </c>
      <c r="L56" s="18">
        <f t="shared" si="3"/>
        <v>1.8252314814814818E-2</v>
      </c>
      <c r="M56">
        <f t="shared" si="4"/>
        <v>11</v>
      </c>
    </row>
    <row r="57" spans="1:13" x14ac:dyDescent="0.25">
      <c r="A57" s="11"/>
      <c r="B57" s="12"/>
      <c r="C57" s="12"/>
      <c r="D57" s="12"/>
      <c r="E57" s="12"/>
      <c r="F57" s="12"/>
      <c r="G57" s="9" t="s">
        <v>1049</v>
      </c>
      <c r="H57" s="9" t="s">
        <v>74</v>
      </c>
      <c r="I57" s="3" t="s">
        <v>926</v>
      </c>
      <c r="J57" s="13" t="s">
        <v>1050</v>
      </c>
      <c r="K57" s="14" t="s">
        <v>1051</v>
      </c>
      <c r="L57" s="18">
        <f t="shared" si="3"/>
        <v>1.8692129629629628E-2</v>
      </c>
      <c r="M57">
        <f t="shared" si="4"/>
        <v>15</v>
      </c>
    </row>
    <row r="58" spans="1:13" x14ac:dyDescent="0.25">
      <c r="A58" s="11"/>
      <c r="B58" s="12"/>
      <c r="C58" s="12"/>
      <c r="D58" s="12"/>
      <c r="E58" s="9" t="s">
        <v>169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1052</v>
      </c>
      <c r="H59" s="9" t="s">
        <v>74</v>
      </c>
      <c r="I59" s="3" t="s">
        <v>926</v>
      </c>
      <c r="J59" s="13" t="s">
        <v>171</v>
      </c>
      <c r="K59" s="14" t="s">
        <v>1053</v>
      </c>
      <c r="L59" s="18">
        <f t="shared" si="3"/>
        <v>1.6793981481481479E-2</v>
      </c>
      <c r="M59">
        <f t="shared" si="4"/>
        <v>6</v>
      </c>
    </row>
    <row r="60" spans="1:13" x14ac:dyDescent="0.25">
      <c r="A60" s="11"/>
      <c r="B60" s="12"/>
      <c r="C60" s="12"/>
      <c r="D60" s="12"/>
      <c r="E60" s="12"/>
      <c r="F60" s="12"/>
      <c r="G60" s="9" t="s">
        <v>1054</v>
      </c>
      <c r="H60" s="9" t="s">
        <v>74</v>
      </c>
      <c r="I60" s="3" t="s">
        <v>926</v>
      </c>
      <c r="J60" s="13" t="s">
        <v>1055</v>
      </c>
      <c r="K60" s="14" t="s">
        <v>1056</v>
      </c>
      <c r="L60" s="18">
        <f t="shared" si="3"/>
        <v>2.0138888888888928E-2</v>
      </c>
      <c r="M60">
        <f t="shared" si="4"/>
        <v>7</v>
      </c>
    </row>
    <row r="61" spans="1:13" x14ac:dyDescent="0.25">
      <c r="A61" s="11"/>
      <c r="B61" s="12"/>
      <c r="C61" s="12"/>
      <c r="D61" s="12"/>
      <c r="E61" s="12"/>
      <c r="F61" s="12"/>
      <c r="G61" s="9" t="s">
        <v>1057</v>
      </c>
      <c r="H61" s="9" t="s">
        <v>74</v>
      </c>
      <c r="I61" s="3" t="s">
        <v>926</v>
      </c>
      <c r="J61" s="13" t="s">
        <v>1058</v>
      </c>
      <c r="K61" s="14" t="s">
        <v>1059</v>
      </c>
      <c r="L61" s="18">
        <f t="shared" si="3"/>
        <v>3.1597222222222221E-2</v>
      </c>
      <c r="M61">
        <f t="shared" si="4"/>
        <v>11</v>
      </c>
    </row>
    <row r="62" spans="1:13" x14ac:dyDescent="0.25">
      <c r="A62" s="11"/>
      <c r="B62" s="12"/>
      <c r="C62" s="12"/>
      <c r="D62" s="12"/>
      <c r="E62" s="12"/>
      <c r="F62" s="12"/>
      <c r="G62" s="9" t="s">
        <v>1060</v>
      </c>
      <c r="H62" s="9" t="s">
        <v>74</v>
      </c>
      <c r="I62" s="3" t="s">
        <v>926</v>
      </c>
      <c r="J62" s="13" t="s">
        <v>1061</v>
      </c>
      <c r="K62" s="14" t="s">
        <v>1062</v>
      </c>
      <c r="L62" s="18">
        <f t="shared" si="3"/>
        <v>2.3541666666666683E-2</v>
      </c>
      <c r="M62">
        <f t="shared" si="4"/>
        <v>14</v>
      </c>
    </row>
    <row r="63" spans="1:13" x14ac:dyDescent="0.25">
      <c r="A63" s="11"/>
      <c r="B63" s="12"/>
      <c r="C63" s="12"/>
      <c r="D63" s="12"/>
      <c r="E63" s="12"/>
      <c r="F63" s="12"/>
      <c r="G63" s="9" t="s">
        <v>1063</v>
      </c>
      <c r="H63" s="9" t="s">
        <v>74</v>
      </c>
      <c r="I63" s="3" t="s">
        <v>926</v>
      </c>
      <c r="J63" s="13" t="s">
        <v>896</v>
      </c>
      <c r="K63" s="14" t="s">
        <v>1064</v>
      </c>
      <c r="L63" s="18">
        <f t="shared" si="3"/>
        <v>4.4525462962963114E-2</v>
      </c>
      <c r="M63">
        <f t="shared" si="4"/>
        <v>17</v>
      </c>
    </row>
    <row r="64" spans="1:13" x14ac:dyDescent="0.25">
      <c r="A64" s="11"/>
      <c r="B64" s="12"/>
      <c r="C64" s="9" t="s">
        <v>185</v>
      </c>
      <c r="D64" s="9" t="s">
        <v>186</v>
      </c>
      <c r="E64" s="9" t="s">
        <v>186</v>
      </c>
      <c r="F64" s="9" t="s">
        <v>15</v>
      </c>
      <c r="G64" s="9" t="s">
        <v>1065</v>
      </c>
      <c r="H64" s="9" t="s">
        <v>74</v>
      </c>
      <c r="I64" s="3" t="s">
        <v>926</v>
      </c>
      <c r="J64" s="13" t="s">
        <v>1066</v>
      </c>
      <c r="K64" s="14" t="s">
        <v>1067</v>
      </c>
      <c r="L64" s="18">
        <f t="shared" si="3"/>
        <v>3.4247685185185173E-2</v>
      </c>
      <c r="M64">
        <f t="shared" si="4"/>
        <v>16</v>
      </c>
    </row>
    <row r="65" spans="1:13" x14ac:dyDescent="0.25">
      <c r="A65" s="11"/>
      <c r="B65" s="12"/>
      <c r="C65" s="9" t="s">
        <v>1068</v>
      </c>
      <c r="D65" s="9" t="s">
        <v>1069</v>
      </c>
      <c r="E65" s="9" t="s">
        <v>1069</v>
      </c>
      <c r="F65" s="9" t="s">
        <v>15</v>
      </c>
      <c r="G65" s="10" t="s">
        <v>12</v>
      </c>
      <c r="H65" s="5"/>
      <c r="I65" s="6"/>
      <c r="J65" s="7"/>
      <c r="K65" s="8"/>
    </row>
    <row r="66" spans="1:13" x14ac:dyDescent="0.25">
      <c r="A66" s="11"/>
      <c r="B66" s="12"/>
      <c r="C66" s="12"/>
      <c r="D66" s="12"/>
      <c r="E66" s="12"/>
      <c r="F66" s="12"/>
      <c r="G66" s="9" t="s">
        <v>1070</v>
      </c>
      <c r="H66" s="9" t="s">
        <v>74</v>
      </c>
      <c r="I66" s="3" t="s">
        <v>926</v>
      </c>
      <c r="J66" s="13" t="s">
        <v>1071</v>
      </c>
      <c r="K66" s="14" t="s">
        <v>1072</v>
      </c>
      <c r="L66" s="18">
        <f t="shared" si="3"/>
        <v>1.8981481481481488E-2</v>
      </c>
      <c r="M66">
        <f t="shared" si="4"/>
        <v>10</v>
      </c>
    </row>
    <row r="67" spans="1:13" x14ac:dyDescent="0.25">
      <c r="A67" s="11"/>
      <c r="B67" s="12"/>
      <c r="C67" s="12"/>
      <c r="D67" s="12"/>
      <c r="E67" s="12"/>
      <c r="F67" s="12"/>
      <c r="G67" s="9" t="s">
        <v>1073</v>
      </c>
      <c r="H67" s="9" t="s">
        <v>74</v>
      </c>
      <c r="I67" s="3" t="s">
        <v>926</v>
      </c>
      <c r="J67" s="13" t="s">
        <v>1074</v>
      </c>
      <c r="K67" s="14" t="s">
        <v>1075</v>
      </c>
      <c r="L67" s="18">
        <f t="shared" ref="L67:L130" si="5">K67-J67</f>
        <v>1.460648148148147E-2</v>
      </c>
      <c r="M67">
        <f t="shared" ref="M67:M130" si="6">HOUR(J67)</f>
        <v>14</v>
      </c>
    </row>
    <row r="68" spans="1:13" x14ac:dyDescent="0.25">
      <c r="A68" s="11"/>
      <c r="B68" s="12"/>
      <c r="C68" s="9" t="s">
        <v>1076</v>
      </c>
      <c r="D68" s="9" t="s">
        <v>1077</v>
      </c>
      <c r="E68" s="9" t="s">
        <v>1077</v>
      </c>
      <c r="F68" s="9" t="s">
        <v>15</v>
      </c>
      <c r="G68" s="10" t="s">
        <v>12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1078</v>
      </c>
      <c r="H69" s="9" t="s">
        <v>74</v>
      </c>
      <c r="I69" s="3" t="s">
        <v>926</v>
      </c>
      <c r="J69" s="13" t="s">
        <v>1079</v>
      </c>
      <c r="K69" s="14" t="s">
        <v>1080</v>
      </c>
      <c r="L69" s="18">
        <f t="shared" si="5"/>
        <v>5.121527777777779E-2</v>
      </c>
      <c r="M69">
        <f t="shared" si="6"/>
        <v>13</v>
      </c>
    </row>
    <row r="70" spans="1:13" x14ac:dyDescent="0.25">
      <c r="A70" s="11"/>
      <c r="B70" s="12"/>
      <c r="C70" s="12"/>
      <c r="D70" s="12"/>
      <c r="E70" s="12"/>
      <c r="F70" s="12"/>
      <c r="G70" s="9" t="s">
        <v>1081</v>
      </c>
      <c r="H70" s="9" t="s">
        <v>74</v>
      </c>
      <c r="I70" s="3" t="s">
        <v>926</v>
      </c>
      <c r="J70" s="13" t="s">
        <v>1082</v>
      </c>
      <c r="K70" s="14" t="s">
        <v>1083</v>
      </c>
      <c r="L70" s="18">
        <f t="shared" si="5"/>
        <v>5.033564814814806E-2</v>
      </c>
      <c r="M70">
        <f t="shared" si="6"/>
        <v>13</v>
      </c>
    </row>
    <row r="71" spans="1:13" x14ac:dyDescent="0.25">
      <c r="A71" s="11"/>
      <c r="B71" s="12"/>
      <c r="C71" s="9" t="s">
        <v>525</v>
      </c>
      <c r="D71" s="9" t="s">
        <v>526</v>
      </c>
      <c r="E71" s="9" t="s">
        <v>526</v>
      </c>
      <c r="F71" s="9" t="s">
        <v>15</v>
      </c>
      <c r="G71" s="10" t="s">
        <v>12</v>
      </c>
      <c r="H71" s="5"/>
      <c r="I71" s="6"/>
      <c r="J71" s="7"/>
      <c r="K71" s="8"/>
    </row>
    <row r="72" spans="1:13" x14ac:dyDescent="0.25">
      <c r="A72" s="11"/>
      <c r="B72" s="12"/>
      <c r="C72" s="12"/>
      <c r="D72" s="12"/>
      <c r="E72" s="12"/>
      <c r="F72" s="12"/>
      <c r="G72" s="9" t="s">
        <v>1084</v>
      </c>
      <c r="H72" s="9" t="s">
        <v>74</v>
      </c>
      <c r="I72" s="3" t="s">
        <v>926</v>
      </c>
      <c r="J72" s="13" t="s">
        <v>1085</v>
      </c>
      <c r="K72" s="14" t="s">
        <v>1086</v>
      </c>
      <c r="L72" s="18">
        <f t="shared" si="5"/>
        <v>1.908564814814806E-2</v>
      </c>
      <c r="M72">
        <f t="shared" si="6"/>
        <v>18</v>
      </c>
    </row>
    <row r="73" spans="1:13" x14ac:dyDescent="0.25">
      <c r="A73" s="11"/>
      <c r="B73" s="12"/>
      <c r="C73" s="12"/>
      <c r="D73" s="12"/>
      <c r="E73" s="12"/>
      <c r="F73" s="12"/>
      <c r="G73" s="9" t="s">
        <v>1087</v>
      </c>
      <c r="H73" s="9" t="s">
        <v>74</v>
      </c>
      <c r="I73" s="3" t="s">
        <v>926</v>
      </c>
      <c r="J73" s="13" t="s">
        <v>1088</v>
      </c>
      <c r="K73" s="14" t="s">
        <v>1089</v>
      </c>
      <c r="L73" s="18">
        <f t="shared" si="5"/>
        <v>2.9699074074074017E-2</v>
      </c>
      <c r="M73">
        <f t="shared" si="6"/>
        <v>22</v>
      </c>
    </row>
    <row r="74" spans="1:13" x14ac:dyDescent="0.25">
      <c r="A74" s="11"/>
      <c r="B74" s="12"/>
      <c r="C74" s="9" t="s">
        <v>1090</v>
      </c>
      <c r="D74" s="9" t="s">
        <v>1091</v>
      </c>
      <c r="E74" s="9" t="s">
        <v>1091</v>
      </c>
      <c r="F74" s="9" t="s">
        <v>15</v>
      </c>
      <c r="G74" s="9" t="s">
        <v>1092</v>
      </c>
      <c r="H74" s="9" t="s">
        <v>74</v>
      </c>
      <c r="I74" s="3" t="s">
        <v>926</v>
      </c>
      <c r="J74" s="13" t="s">
        <v>1093</v>
      </c>
      <c r="K74" s="14" t="s">
        <v>1094</v>
      </c>
      <c r="L74" s="18">
        <f t="shared" si="5"/>
        <v>2.2812500000000013E-2</v>
      </c>
      <c r="M74">
        <f t="shared" si="6"/>
        <v>11</v>
      </c>
    </row>
    <row r="75" spans="1:13" x14ac:dyDescent="0.25">
      <c r="A75" s="11"/>
      <c r="B75" s="12"/>
      <c r="C75" s="9" t="s">
        <v>205</v>
      </c>
      <c r="D75" s="9" t="s">
        <v>206</v>
      </c>
      <c r="E75" s="9" t="s">
        <v>206</v>
      </c>
      <c r="F75" s="9" t="s">
        <v>15</v>
      </c>
      <c r="G75" s="10" t="s">
        <v>12</v>
      </c>
      <c r="H75" s="5"/>
      <c r="I75" s="6"/>
      <c r="J75" s="7"/>
      <c r="K75" s="8"/>
    </row>
    <row r="76" spans="1:13" x14ac:dyDescent="0.25">
      <c r="A76" s="11"/>
      <c r="B76" s="12"/>
      <c r="C76" s="12"/>
      <c r="D76" s="12"/>
      <c r="E76" s="12"/>
      <c r="F76" s="12"/>
      <c r="G76" s="9" t="s">
        <v>1095</v>
      </c>
      <c r="H76" s="9" t="s">
        <v>74</v>
      </c>
      <c r="I76" s="3" t="s">
        <v>926</v>
      </c>
      <c r="J76" s="13" t="s">
        <v>1096</v>
      </c>
      <c r="K76" s="14" t="s">
        <v>1097</v>
      </c>
      <c r="L76" s="18">
        <f t="shared" si="5"/>
        <v>2.7708333333333279E-2</v>
      </c>
      <c r="M76">
        <f t="shared" si="6"/>
        <v>7</v>
      </c>
    </row>
    <row r="77" spans="1:13" x14ac:dyDescent="0.25">
      <c r="A77" s="11"/>
      <c r="B77" s="12"/>
      <c r="C77" s="12"/>
      <c r="D77" s="12"/>
      <c r="E77" s="12"/>
      <c r="F77" s="12"/>
      <c r="G77" s="9" t="s">
        <v>1098</v>
      </c>
      <c r="H77" s="9" t="s">
        <v>74</v>
      </c>
      <c r="I77" s="3" t="s">
        <v>926</v>
      </c>
      <c r="J77" s="13" t="s">
        <v>1099</v>
      </c>
      <c r="K77" s="14" t="s">
        <v>1100</v>
      </c>
      <c r="L77" s="18">
        <f t="shared" si="5"/>
        <v>2.2349537037037071E-2</v>
      </c>
      <c r="M77">
        <f t="shared" si="6"/>
        <v>11</v>
      </c>
    </row>
    <row r="78" spans="1:13" x14ac:dyDescent="0.25">
      <c r="A78" s="11"/>
      <c r="B78" s="12"/>
      <c r="C78" s="12"/>
      <c r="D78" s="12"/>
      <c r="E78" s="12"/>
      <c r="F78" s="12"/>
      <c r="G78" s="9" t="s">
        <v>1101</v>
      </c>
      <c r="H78" s="9" t="s">
        <v>74</v>
      </c>
      <c r="I78" s="3" t="s">
        <v>926</v>
      </c>
      <c r="J78" s="13" t="s">
        <v>1102</v>
      </c>
      <c r="K78" s="14" t="s">
        <v>1103</v>
      </c>
      <c r="L78" s="18">
        <f t="shared" si="5"/>
        <v>3.2627314814814845E-2</v>
      </c>
      <c r="M78">
        <f t="shared" si="6"/>
        <v>11</v>
      </c>
    </row>
    <row r="79" spans="1:13" x14ac:dyDescent="0.25">
      <c r="A79" s="11"/>
      <c r="B79" s="12"/>
      <c r="C79" s="12"/>
      <c r="D79" s="12"/>
      <c r="E79" s="12"/>
      <c r="F79" s="12"/>
      <c r="G79" s="9" t="s">
        <v>1104</v>
      </c>
      <c r="H79" s="9" t="s">
        <v>74</v>
      </c>
      <c r="I79" s="3" t="s">
        <v>926</v>
      </c>
      <c r="J79" s="13" t="s">
        <v>1105</v>
      </c>
      <c r="K79" s="14" t="s">
        <v>1106</v>
      </c>
      <c r="L79" s="18">
        <f t="shared" si="5"/>
        <v>2.3333333333333317E-2</v>
      </c>
      <c r="M79">
        <f t="shared" si="6"/>
        <v>13</v>
      </c>
    </row>
    <row r="80" spans="1:13" x14ac:dyDescent="0.25">
      <c r="A80" s="3" t="s">
        <v>210</v>
      </c>
      <c r="B80" s="9" t="s">
        <v>211</v>
      </c>
      <c r="C80" s="10" t="s">
        <v>12</v>
      </c>
      <c r="D80" s="5"/>
      <c r="E80" s="5"/>
      <c r="F80" s="5"/>
      <c r="G80" s="5"/>
      <c r="H80" s="5"/>
      <c r="I80" s="6"/>
      <c r="J80" s="7"/>
      <c r="K80" s="8"/>
    </row>
    <row r="81" spans="1:13" x14ac:dyDescent="0.25">
      <c r="A81" s="11"/>
      <c r="B81" s="12"/>
      <c r="C81" s="9" t="s">
        <v>212</v>
      </c>
      <c r="D81" s="9" t="s">
        <v>213</v>
      </c>
      <c r="E81" s="9" t="s">
        <v>213</v>
      </c>
      <c r="F81" s="9" t="s">
        <v>15</v>
      </c>
      <c r="G81" s="10" t="s">
        <v>12</v>
      </c>
      <c r="H81" s="5"/>
      <c r="I81" s="6"/>
      <c r="J81" s="7"/>
      <c r="K81" s="8"/>
    </row>
    <row r="82" spans="1:13" x14ac:dyDescent="0.25">
      <c r="A82" s="11"/>
      <c r="B82" s="12"/>
      <c r="C82" s="12"/>
      <c r="D82" s="12"/>
      <c r="E82" s="12"/>
      <c r="F82" s="12"/>
      <c r="G82" s="9" t="s">
        <v>1107</v>
      </c>
      <c r="H82" s="9" t="s">
        <v>74</v>
      </c>
      <c r="I82" s="3" t="s">
        <v>926</v>
      </c>
      <c r="J82" s="13" t="s">
        <v>1108</v>
      </c>
      <c r="K82" s="14" t="s">
        <v>1109</v>
      </c>
      <c r="L82" s="18">
        <f t="shared" si="5"/>
        <v>1.2199074074074057E-2</v>
      </c>
      <c r="M82">
        <f t="shared" si="6"/>
        <v>4</v>
      </c>
    </row>
    <row r="83" spans="1:13" x14ac:dyDescent="0.25">
      <c r="A83" s="11"/>
      <c r="B83" s="12"/>
      <c r="C83" s="12"/>
      <c r="D83" s="12"/>
      <c r="E83" s="12"/>
      <c r="F83" s="12"/>
      <c r="G83" s="9" t="s">
        <v>1110</v>
      </c>
      <c r="H83" s="9" t="s">
        <v>74</v>
      </c>
      <c r="I83" s="3" t="s">
        <v>926</v>
      </c>
      <c r="J83" s="13" t="s">
        <v>1111</v>
      </c>
      <c r="K83" s="14" t="s">
        <v>1112</v>
      </c>
      <c r="L83" s="18">
        <f t="shared" si="5"/>
        <v>2.5717592592592625E-2</v>
      </c>
      <c r="M83">
        <f t="shared" si="6"/>
        <v>4</v>
      </c>
    </row>
    <row r="84" spans="1:13" x14ac:dyDescent="0.25">
      <c r="A84" s="11"/>
      <c r="B84" s="12"/>
      <c r="C84" s="12"/>
      <c r="D84" s="12"/>
      <c r="E84" s="12"/>
      <c r="F84" s="12"/>
      <c r="G84" s="9" t="s">
        <v>1113</v>
      </c>
      <c r="H84" s="9" t="s">
        <v>74</v>
      </c>
      <c r="I84" s="3" t="s">
        <v>926</v>
      </c>
      <c r="J84" s="13" t="s">
        <v>1114</v>
      </c>
      <c r="K84" s="14" t="s">
        <v>1115</v>
      </c>
      <c r="L84" s="18">
        <f t="shared" si="5"/>
        <v>1.3437500000000019E-2</v>
      </c>
      <c r="M84">
        <f t="shared" si="6"/>
        <v>5</v>
      </c>
    </row>
    <row r="85" spans="1:13" x14ac:dyDescent="0.25">
      <c r="A85" s="11"/>
      <c r="B85" s="12"/>
      <c r="C85" s="12"/>
      <c r="D85" s="12"/>
      <c r="E85" s="12"/>
      <c r="F85" s="12"/>
      <c r="G85" s="9" t="s">
        <v>1116</v>
      </c>
      <c r="H85" s="9" t="s">
        <v>74</v>
      </c>
      <c r="I85" s="3" t="s">
        <v>926</v>
      </c>
      <c r="J85" s="13" t="s">
        <v>1117</v>
      </c>
      <c r="K85" s="14" t="s">
        <v>1118</v>
      </c>
      <c r="L85" s="18">
        <f t="shared" si="5"/>
        <v>1.305555555555557E-2</v>
      </c>
      <c r="M85">
        <f t="shared" si="6"/>
        <v>5</v>
      </c>
    </row>
    <row r="86" spans="1:13" x14ac:dyDescent="0.25">
      <c r="A86" s="11"/>
      <c r="B86" s="12"/>
      <c r="C86" s="12"/>
      <c r="D86" s="12"/>
      <c r="E86" s="12"/>
      <c r="F86" s="12"/>
      <c r="G86" s="9" t="s">
        <v>1119</v>
      </c>
      <c r="H86" s="9" t="s">
        <v>74</v>
      </c>
      <c r="I86" s="3" t="s">
        <v>926</v>
      </c>
      <c r="J86" s="13" t="s">
        <v>700</v>
      </c>
      <c r="K86" s="14" t="s">
        <v>1120</v>
      </c>
      <c r="L86" s="18">
        <f t="shared" si="5"/>
        <v>1.7118055555555567E-2</v>
      </c>
      <c r="M86">
        <f t="shared" si="6"/>
        <v>7</v>
      </c>
    </row>
    <row r="87" spans="1:13" x14ac:dyDescent="0.25">
      <c r="A87" s="11"/>
      <c r="B87" s="12"/>
      <c r="C87" s="12"/>
      <c r="D87" s="12"/>
      <c r="E87" s="12"/>
      <c r="F87" s="12"/>
      <c r="G87" s="9" t="s">
        <v>1121</v>
      </c>
      <c r="H87" s="9" t="s">
        <v>74</v>
      </c>
      <c r="I87" s="3" t="s">
        <v>926</v>
      </c>
      <c r="J87" s="13" t="s">
        <v>1122</v>
      </c>
      <c r="K87" s="14" t="s">
        <v>1123</v>
      </c>
      <c r="L87" s="18">
        <f t="shared" si="5"/>
        <v>2.4120370370370403E-2</v>
      </c>
      <c r="M87">
        <f t="shared" si="6"/>
        <v>7</v>
      </c>
    </row>
    <row r="88" spans="1:13" x14ac:dyDescent="0.25">
      <c r="A88" s="11"/>
      <c r="B88" s="12"/>
      <c r="C88" s="12"/>
      <c r="D88" s="12"/>
      <c r="E88" s="12"/>
      <c r="F88" s="12"/>
      <c r="G88" s="9" t="s">
        <v>1124</v>
      </c>
      <c r="H88" s="9" t="s">
        <v>74</v>
      </c>
      <c r="I88" s="3" t="s">
        <v>926</v>
      </c>
      <c r="J88" s="13" t="s">
        <v>1125</v>
      </c>
      <c r="K88" s="14" t="s">
        <v>1126</v>
      </c>
      <c r="L88" s="18">
        <f t="shared" si="5"/>
        <v>2.4976851851851833E-2</v>
      </c>
      <c r="M88">
        <f t="shared" si="6"/>
        <v>8</v>
      </c>
    </row>
    <row r="89" spans="1:13" x14ac:dyDescent="0.25">
      <c r="A89" s="11"/>
      <c r="B89" s="12"/>
      <c r="C89" s="12"/>
      <c r="D89" s="12"/>
      <c r="E89" s="12"/>
      <c r="F89" s="12"/>
      <c r="G89" s="9" t="s">
        <v>1127</v>
      </c>
      <c r="H89" s="9" t="s">
        <v>74</v>
      </c>
      <c r="I89" s="3" t="s">
        <v>926</v>
      </c>
      <c r="J89" s="13" t="s">
        <v>1128</v>
      </c>
      <c r="K89" s="14" t="s">
        <v>1129</v>
      </c>
      <c r="L89" s="18">
        <f t="shared" si="5"/>
        <v>1.5590277777777772E-2</v>
      </c>
      <c r="M89">
        <f t="shared" si="6"/>
        <v>13</v>
      </c>
    </row>
    <row r="90" spans="1:13" x14ac:dyDescent="0.25">
      <c r="A90" s="11"/>
      <c r="B90" s="12"/>
      <c r="C90" s="12"/>
      <c r="D90" s="12"/>
      <c r="E90" s="12"/>
      <c r="F90" s="12"/>
      <c r="G90" s="9" t="s">
        <v>1130</v>
      </c>
      <c r="H90" s="9" t="s">
        <v>74</v>
      </c>
      <c r="I90" s="3" t="s">
        <v>926</v>
      </c>
      <c r="J90" s="13" t="s">
        <v>1131</v>
      </c>
      <c r="K90" s="14" t="s">
        <v>1132</v>
      </c>
      <c r="L90" s="18">
        <f t="shared" si="5"/>
        <v>1.9502314814814792E-2</v>
      </c>
      <c r="M90">
        <f t="shared" si="6"/>
        <v>15</v>
      </c>
    </row>
    <row r="91" spans="1:13" x14ac:dyDescent="0.25">
      <c r="A91" s="11"/>
      <c r="B91" s="12"/>
      <c r="C91" s="12"/>
      <c r="D91" s="12"/>
      <c r="E91" s="12"/>
      <c r="F91" s="12"/>
      <c r="G91" s="9" t="s">
        <v>1133</v>
      </c>
      <c r="H91" s="9" t="s">
        <v>74</v>
      </c>
      <c r="I91" s="3" t="s">
        <v>926</v>
      </c>
      <c r="J91" s="13" t="s">
        <v>1134</v>
      </c>
      <c r="K91" s="14" t="s">
        <v>1135</v>
      </c>
      <c r="L91" s="18">
        <f t="shared" si="5"/>
        <v>1.4780092592592609E-2</v>
      </c>
      <c r="M91">
        <f t="shared" si="6"/>
        <v>16</v>
      </c>
    </row>
    <row r="92" spans="1:13" x14ac:dyDescent="0.25">
      <c r="A92" s="11"/>
      <c r="B92" s="12"/>
      <c r="C92" s="9" t="s">
        <v>71</v>
      </c>
      <c r="D92" s="9" t="s">
        <v>72</v>
      </c>
      <c r="E92" s="9" t="s">
        <v>72</v>
      </c>
      <c r="F92" s="9" t="s">
        <v>15</v>
      </c>
      <c r="G92" s="9" t="s">
        <v>1136</v>
      </c>
      <c r="H92" s="9" t="s">
        <v>74</v>
      </c>
      <c r="I92" s="3" t="s">
        <v>926</v>
      </c>
      <c r="J92" s="13" t="s">
        <v>1137</v>
      </c>
      <c r="K92" s="14" t="s">
        <v>1138</v>
      </c>
      <c r="L92" s="18">
        <f t="shared" si="5"/>
        <v>2.6597222222222272E-2</v>
      </c>
      <c r="M92">
        <f t="shared" si="6"/>
        <v>13</v>
      </c>
    </row>
    <row r="93" spans="1:13" x14ac:dyDescent="0.25">
      <c r="A93" s="11"/>
      <c r="B93" s="12"/>
      <c r="C93" s="9" t="s">
        <v>136</v>
      </c>
      <c r="D93" s="9" t="s">
        <v>137</v>
      </c>
      <c r="E93" s="9" t="s">
        <v>137</v>
      </c>
      <c r="F93" s="9" t="s">
        <v>15</v>
      </c>
      <c r="G93" s="10" t="s">
        <v>12</v>
      </c>
      <c r="H93" s="5"/>
      <c r="I93" s="6"/>
      <c r="J93" s="7"/>
      <c r="K93" s="8"/>
    </row>
    <row r="94" spans="1:13" x14ac:dyDescent="0.25">
      <c r="A94" s="11"/>
      <c r="B94" s="12"/>
      <c r="C94" s="12"/>
      <c r="D94" s="12"/>
      <c r="E94" s="12"/>
      <c r="F94" s="12"/>
      <c r="G94" s="9" t="s">
        <v>1139</v>
      </c>
      <c r="H94" s="9" t="s">
        <v>74</v>
      </c>
      <c r="I94" s="3" t="s">
        <v>926</v>
      </c>
      <c r="J94" s="13" t="s">
        <v>1140</v>
      </c>
      <c r="K94" s="14" t="s">
        <v>1141</v>
      </c>
      <c r="L94" s="18">
        <f t="shared" si="5"/>
        <v>1.4259259259259277E-2</v>
      </c>
      <c r="M94">
        <f t="shared" si="6"/>
        <v>4</v>
      </c>
    </row>
    <row r="95" spans="1:13" x14ac:dyDescent="0.25">
      <c r="A95" s="11"/>
      <c r="B95" s="12"/>
      <c r="C95" s="12"/>
      <c r="D95" s="12"/>
      <c r="E95" s="12"/>
      <c r="F95" s="12"/>
      <c r="G95" s="9" t="s">
        <v>1142</v>
      </c>
      <c r="H95" s="9" t="s">
        <v>74</v>
      </c>
      <c r="I95" s="3" t="s">
        <v>926</v>
      </c>
      <c r="J95" s="13" t="s">
        <v>1143</v>
      </c>
      <c r="K95" s="14" t="s">
        <v>1144</v>
      </c>
      <c r="L95" s="18">
        <f t="shared" si="5"/>
        <v>1.431712962962961E-2</v>
      </c>
      <c r="M95">
        <f t="shared" si="6"/>
        <v>6</v>
      </c>
    </row>
    <row r="96" spans="1:13" x14ac:dyDescent="0.25">
      <c r="A96" s="11"/>
      <c r="B96" s="12"/>
      <c r="C96" s="12"/>
      <c r="D96" s="12"/>
      <c r="E96" s="12"/>
      <c r="F96" s="12"/>
      <c r="G96" s="9" t="s">
        <v>1145</v>
      </c>
      <c r="H96" s="9" t="s">
        <v>74</v>
      </c>
      <c r="I96" s="3" t="s">
        <v>926</v>
      </c>
      <c r="J96" s="13" t="s">
        <v>1146</v>
      </c>
      <c r="K96" s="14" t="s">
        <v>1147</v>
      </c>
      <c r="L96" s="18">
        <f t="shared" si="5"/>
        <v>1.5636574074074039E-2</v>
      </c>
      <c r="M96">
        <f t="shared" si="6"/>
        <v>7</v>
      </c>
    </row>
    <row r="97" spans="1:13" x14ac:dyDescent="0.25">
      <c r="A97" s="11"/>
      <c r="B97" s="12"/>
      <c r="C97" s="12"/>
      <c r="D97" s="12"/>
      <c r="E97" s="12"/>
      <c r="F97" s="12"/>
      <c r="G97" s="9" t="s">
        <v>1148</v>
      </c>
      <c r="H97" s="9" t="s">
        <v>74</v>
      </c>
      <c r="I97" s="3" t="s">
        <v>926</v>
      </c>
      <c r="J97" s="13" t="s">
        <v>1149</v>
      </c>
      <c r="K97" s="14" t="s">
        <v>1150</v>
      </c>
      <c r="L97" s="18">
        <f t="shared" si="5"/>
        <v>2.6238425925925901E-2</v>
      </c>
      <c r="M97">
        <f t="shared" si="6"/>
        <v>8</v>
      </c>
    </row>
    <row r="98" spans="1:13" x14ac:dyDescent="0.25">
      <c r="A98" s="11"/>
      <c r="B98" s="12"/>
      <c r="C98" s="12"/>
      <c r="D98" s="12"/>
      <c r="E98" s="12"/>
      <c r="F98" s="12"/>
      <c r="G98" s="9" t="s">
        <v>1151</v>
      </c>
      <c r="H98" s="9" t="s">
        <v>74</v>
      </c>
      <c r="I98" s="3" t="s">
        <v>926</v>
      </c>
      <c r="J98" s="13" t="s">
        <v>1152</v>
      </c>
      <c r="K98" s="14" t="s">
        <v>1153</v>
      </c>
      <c r="L98" s="18">
        <f t="shared" si="5"/>
        <v>4.3715277777777839E-2</v>
      </c>
      <c r="M98">
        <f t="shared" si="6"/>
        <v>12</v>
      </c>
    </row>
    <row r="99" spans="1:13" x14ac:dyDescent="0.25">
      <c r="A99" s="11"/>
      <c r="B99" s="12"/>
      <c r="C99" s="12"/>
      <c r="D99" s="12"/>
      <c r="E99" s="12"/>
      <c r="F99" s="12"/>
      <c r="G99" s="9" t="s">
        <v>1154</v>
      </c>
      <c r="H99" s="9" t="s">
        <v>74</v>
      </c>
      <c r="I99" s="3" t="s">
        <v>926</v>
      </c>
      <c r="J99" s="13" t="s">
        <v>1155</v>
      </c>
      <c r="K99" s="14" t="s">
        <v>1156</v>
      </c>
      <c r="L99" s="18">
        <f t="shared" si="5"/>
        <v>1.7743055555555554E-2</v>
      </c>
      <c r="M99">
        <f t="shared" si="6"/>
        <v>15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1157</v>
      </c>
      <c r="H100" s="9" t="s">
        <v>74</v>
      </c>
      <c r="I100" s="3" t="s">
        <v>926</v>
      </c>
      <c r="J100" s="13" t="s">
        <v>1158</v>
      </c>
      <c r="K100" s="14" t="s">
        <v>1159</v>
      </c>
      <c r="L100" s="18">
        <f t="shared" si="5"/>
        <v>1.5104166666666696E-2</v>
      </c>
      <c r="M100">
        <f t="shared" si="6"/>
        <v>15</v>
      </c>
    </row>
    <row r="101" spans="1:13" x14ac:dyDescent="0.25">
      <c r="A101" s="11"/>
      <c r="B101" s="12"/>
      <c r="C101" s="9" t="s">
        <v>226</v>
      </c>
      <c r="D101" s="9" t="s">
        <v>227</v>
      </c>
      <c r="E101" s="10" t="s">
        <v>12</v>
      </c>
      <c r="F101" s="5"/>
      <c r="G101" s="5"/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9" t="s">
        <v>228</v>
      </c>
      <c r="F102" s="9" t="s">
        <v>15</v>
      </c>
      <c r="G102" s="9" t="s">
        <v>1160</v>
      </c>
      <c r="H102" s="9" t="s">
        <v>74</v>
      </c>
      <c r="I102" s="3" t="s">
        <v>926</v>
      </c>
      <c r="J102" s="13" t="s">
        <v>1161</v>
      </c>
      <c r="K102" s="14" t="s">
        <v>1162</v>
      </c>
      <c r="L102" s="18">
        <f t="shared" si="5"/>
        <v>1.612268518518517E-2</v>
      </c>
      <c r="M102">
        <f t="shared" si="6"/>
        <v>6</v>
      </c>
    </row>
    <row r="103" spans="1:13" x14ac:dyDescent="0.25">
      <c r="A103" s="11"/>
      <c r="B103" s="12"/>
      <c r="C103" s="12"/>
      <c r="D103" s="12"/>
      <c r="E103" s="9" t="s">
        <v>238</v>
      </c>
      <c r="F103" s="9" t="s">
        <v>15</v>
      </c>
      <c r="G103" s="10" t="s">
        <v>12</v>
      </c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12"/>
      <c r="F104" s="12"/>
      <c r="G104" s="9" t="s">
        <v>1163</v>
      </c>
      <c r="H104" s="9" t="s">
        <v>74</v>
      </c>
      <c r="I104" s="3" t="s">
        <v>926</v>
      </c>
      <c r="J104" s="13" t="s">
        <v>1164</v>
      </c>
      <c r="K104" s="14" t="s">
        <v>1165</v>
      </c>
      <c r="L104" s="18">
        <f t="shared" si="5"/>
        <v>2.0011574074074057E-2</v>
      </c>
      <c r="M104">
        <f t="shared" si="6"/>
        <v>9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1166</v>
      </c>
      <c r="H105" s="9" t="s">
        <v>74</v>
      </c>
      <c r="I105" s="3" t="s">
        <v>926</v>
      </c>
      <c r="J105" s="13" t="s">
        <v>1167</v>
      </c>
      <c r="K105" s="14" t="s">
        <v>1168</v>
      </c>
      <c r="L105" s="18">
        <f t="shared" si="5"/>
        <v>1.6817129629629612E-2</v>
      </c>
      <c r="M105">
        <f t="shared" si="6"/>
        <v>10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1169</v>
      </c>
      <c r="H106" s="9" t="s">
        <v>74</v>
      </c>
      <c r="I106" s="3" t="s">
        <v>926</v>
      </c>
      <c r="J106" s="13" t="s">
        <v>1170</v>
      </c>
      <c r="K106" s="14" t="s">
        <v>1171</v>
      </c>
      <c r="L106" s="18">
        <f t="shared" si="5"/>
        <v>1.9583333333333397E-2</v>
      </c>
      <c r="M106">
        <f t="shared" si="6"/>
        <v>11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1172</v>
      </c>
      <c r="H107" s="9" t="s">
        <v>74</v>
      </c>
      <c r="I107" s="3" t="s">
        <v>926</v>
      </c>
      <c r="J107" s="13" t="s">
        <v>1173</v>
      </c>
      <c r="K107" s="14" t="s">
        <v>1174</v>
      </c>
      <c r="L107" s="18">
        <f t="shared" si="5"/>
        <v>1.7372685185185199E-2</v>
      </c>
      <c r="M107">
        <f t="shared" si="6"/>
        <v>12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1175</v>
      </c>
      <c r="H108" s="9" t="s">
        <v>74</v>
      </c>
      <c r="I108" s="3" t="s">
        <v>926</v>
      </c>
      <c r="J108" s="13" t="s">
        <v>1176</v>
      </c>
      <c r="K108" s="14" t="s">
        <v>1177</v>
      </c>
      <c r="L108" s="18">
        <f t="shared" si="5"/>
        <v>1.5243055555555607E-2</v>
      </c>
      <c r="M108">
        <f t="shared" si="6"/>
        <v>12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1178</v>
      </c>
      <c r="H109" s="9" t="s">
        <v>74</v>
      </c>
      <c r="I109" s="3" t="s">
        <v>926</v>
      </c>
      <c r="J109" s="13" t="s">
        <v>1179</v>
      </c>
      <c r="K109" s="14" t="s">
        <v>1180</v>
      </c>
      <c r="L109" s="18">
        <f t="shared" si="5"/>
        <v>1.8101851851851869E-2</v>
      </c>
      <c r="M109">
        <f t="shared" si="6"/>
        <v>12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1181</v>
      </c>
      <c r="H110" s="9" t="s">
        <v>74</v>
      </c>
      <c r="I110" s="3" t="s">
        <v>926</v>
      </c>
      <c r="J110" s="13" t="s">
        <v>1182</v>
      </c>
      <c r="K110" s="14" t="s">
        <v>1183</v>
      </c>
      <c r="L110" s="18">
        <f t="shared" si="5"/>
        <v>3.2071759259259203E-2</v>
      </c>
      <c r="M110">
        <f t="shared" si="6"/>
        <v>12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1184</v>
      </c>
      <c r="H111" s="9" t="s">
        <v>74</v>
      </c>
      <c r="I111" s="3" t="s">
        <v>926</v>
      </c>
      <c r="J111" s="13" t="s">
        <v>1185</v>
      </c>
      <c r="K111" s="14" t="s">
        <v>1186</v>
      </c>
      <c r="L111" s="18">
        <f t="shared" si="5"/>
        <v>3.3287037037037059E-2</v>
      </c>
      <c r="M111">
        <f t="shared" si="6"/>
        <v>12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1187</v>
      </c>
      <c r="H112" s="9" t="s">
        <v>74</v>
      </c>
      <c r="I112" s="3" t="s">
        <v>926</v>
      </c>
      <c r="J112" s="13" t="s">
        <v>1188</v>
      </c>
      <c r="K112" s="14" t="s">
        <v>1189</v>
      </c>
      <c r="L112" s="18">
        <f t="shared" si="5"/>
        <v>1.7905092592592653E-2</v>
      </c>
      <c r="M112">
        <f t="shared" si="6"/>
        <v>13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1190</v>
      </c>
      <c r="H113" s="9" t="s">
        <v>74</v>
      </c>
      <c r="I113" s="3" t="s">
        <v>926</v>
      </c>
      <c r="J113" s="13" t="s">
        <v>1191</v>
      </c>
      <c r="K113" s="14" t="s">
        <v>1192</v>
      </c>
      <c r="L113" s="18">
        <f t="shared" si="5"/>
        <v>1.664351851851853E-2</v>
      </c>
      <c r="M113">
        <f t="shared" si="6"/>
        <v>14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1193</v>
      </c>
      <c r="H114" s="9" t="s">
        <v>74</v>
      </c>
      <c r="I114" s="3" t="s">
        <v>926</v>
      </c>
      <c r="J114" s="13" t="s">
        <v>1194</v>
      </c>
      <c r="K114" s="14" t="s">
        <v>1195</v>
      </c>
      <c r="L114" s="18">
        <f t="shared" si="5"/>
        <v>1.8275462962962896E-2</v>
      </c>
      <c r="M114">
        <f t="shared" si="6"/>
        <v>14</v>
      </c>
    </row>
    <row r="115" spans="1:13" x14ac:dyDescent="0.25">
      <c r="A115" s="11"/>
      <c r="B115" s="12"/>
      <c r="C115" s="9" t="s">
        <v>27</v>
      </c>
      <c r="D115" s="9" t="s">
        <v>28</v>
      </c>
      <c r="E115" s="10" t="s">
        <v>12</v>
      </c>
      <c r="F115" s="5"/>
      <c r="G115" s="5"/>
      <c r="H115" s="5"/>
      <c r="I115" s="6"/>
      <c r="J115" s="7"/>
      <c r="K115" s="8"/>
    </row>
    <row r="116" spans="1:13" x14ac:dyDescent="0.25">
      <c r="A116" s="11"/>
      <c r="B116" s="12"/>
      <c r="C116" s="12"/>
      <c r="D116" s="12"/>
      <c r="E116" s="9" t="s">
        <v>28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1196</v>
      </c>
      <c r="H117" s="9" t="s">
        <v>74</v>
      </c>
      <c r="I117" s="3" t="s">
        <v>926</v>
      </c>
      <c r="J117" s="13" t="s">
        <v>1197</v>
      </c>
      <c r="K117" s="14" t="s">
        <v>1198</v>
      </c>
      <c r="L117" s="18">
        <f t="shared" si="5"/>
        <v>2.0451388888888866E-2</v>
      </c>
      <c r="M117">
        <f t="shared" si="6"/>
        <v>4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1199</v>
      </c>
      <c r="H118" s="9" t="s">
        <v>74</v>
      </c>
      <c r="I118" s="3" t="s">
        <v>926</v>
      </c>
      <c r="J118" s="13" t="s">
        <v>1200</v>
      </c>
      <c r="K118" s="14" t="s">
        <v>1201</v>
      </c>
      <c r="L118" s="18">
        <f t="shared" si="5"/>
        <v>2.0879629629629637E-2</v>
      </c>
      <c r="M118">
        <f t="shared" si="6"/>
        <v>7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1202</v>
      </c>
      <c r="H119" s="9" t="s">
        <v>74</v>
      </c>
      <c r="I119" s="3" t="s">
        <v>926</v>
      </c>
      <c r="J119" s="13" t="s">
        <v>1203</v>
      </c>
      <c r="K119" s="14" t="s">
        <v>1204</v>
      </c>
      <c r="L119" s="18">
        <f t="shared" si="5"/>
        <v>2.3263888888888862E-2</v>
      </c>
      <c r="M119">
        <f t="shared" si="6"/>
        <v>8</v>
      </c>
    </row>
    <row r="120" spans="1:13" x14ac:dyDescent="0.25">
      <c r="A120" s="11"/>
      <c r="B120" s="12"/>
      <c r="C120" s="12"/>
      <c r="D120" s="12"/>
      <c r="E120" s="9" t="s">
        <v>169</v>
      </c>
      <c r="F120" s="9" t="s">
        <v>15</v>
      </c>
      <c r="G120" s="10" t="s">
        <v>12</v>
      </c>
      <c r="H120" s="5"/>
      <c r="I120" s="6"/>
      <c r="J120" s="7"/>
      <c r="K120" s="8"/>
    </row>
    <row r="121" spans="1:13" x14ac:dyDescent="0.25">
      <c r="A121" s="11"/>
      <c r="B121" s="12"/>
      <c r="C121" s="12"/>
      <c r="D121" s="12"/>
      <c r="E121" s="12"/>
      <c r="F121" s="12"/>
      <c r="G121" s="9" t="s">
        <v>1205</v>
      </c>
      <c r="H121" s="9" t="s">
        <v>74</v>
      </c>
      <c r="I121" s="3" t="s">
        <v>926</v>
      </c>
      <c r="J121" s="13" t="s">
        <v>1206</v>
      </c>
      <c r="K121" s="14" t="s">
        <v>1207</v>
      </c>
      <c r="L121" s="18">
        <f t="shared" si="5"/>
        <v>1.4513888888888882E-2</v>
      </c>
      <c r="M121">
        <f t="shared" si="6"/>
        <v>1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1208</v>
      </c>
      <c r="H122" s="9" t="s">
        <v>74</v>
      </c>
      <c r="I122" s="3" t="s">
        <v>926</v>
      </c>
      <c r="J122" s="13" t="s">
        <v>1209</v>
      </c>
      <c r="K122" s="14" t="s">
        <v>1210</v>
      </c>
      <c r="L122" s="18">
        <f t="shared" si="5"/>
        <v>1.5694444444444455E-2</v>
      </c>
      <c r="M122">
        <f t="shared" si="6"/>
        <v>10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1211</v>
      </c>
      <c r="H123" s="9" t="s">
        <v>74</v>
      </c>
      <c r="I123" s="3" t="s">
        <v>926</v>
      </c>
      <c r="J123" s="13" t="s">
        <v>1212</v>
      </c>
      <c r="K123" s="14" t="s">
        <v>1213</v>
      </c>
      <c r="L123" s="18">
        <f t="shared" si="5"/>
        <v>2.0937500000000053E-2</v>
      </c>
      <c r="M123">
        <f t="shared" si="6"/>
        <v>21</v>
      </c>
    </row>
    <row r="124" spans="1:13" x14ac:dyDescent="0.25">
      <c r="A124" s="11"/>
      <c r="B124" s="12"/>
      <c r="C124" s="9" t="s">
        <v>190</v>
      </c>
      <c r="D124" s="9" t="s">
        <v>191</v>
      </c>
      <c r="E124" s="10" t="s">
        <v>12</v>
      </c>
      <c r="F124" s="5"/>
      <c r="G124" s="5"/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9" t="s">
        <v>192</v>
      </c>
      <c r="F125" s="9" t="s">
        <v>15</v>
      </c>
      <c r="G125" s="10" t="s">
        <v>12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1214</v>
      </c>
      <c r="H126" s="9" t="s">
        <v>74</v>
      </c>
      <c r="I126" s="3" t="s">
        <v>926</v>
      </c>
      <c r="J126" s="13" t="s">
        <v>1215</v>
      </c>
      <c r="K126" s="14" t="s">
        <v>1216</v>
      </c>
      <c r="L126" s="18">
        <f t="shared" si="5"/>
        <v>1.4351851851851838E-2</v>
      </c>
      <c r="M126">
        <f t="shared" si="6"/>
        <v>15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1217</v>
      </c>
      <c r="H127" s="9" t="s">
        <v>74</v>
      </c>
      <c r="I127" s="3" t="s">
        <v>926</v>
      </c>
      <c r="J127" s="13" t="s">
        <v>1218</v>
      </c>
      <c r="K127" s="14" t="s">
        <v>1219</v>
      </c>
      <c r="L127" s="18">
        <f t="shared" si="5"/>
        <v>2.5416666666666643E-2</v>
      </c>
      <c r="M127">
        <f t="shared" si="6"/>
        <v>16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1220</v>
      </c>
      <c r="H128" s="9" t="s">
        <v>74</v>
      </c>
      <c r="I128" s="3" t="s">
        <v>926</v>
      </c>
      <c r="J128" s="13" t="s">
        <v>1221</v>
      </c>
      <c r="K128" s="14" t="s">
        <v>1222</v>
      </c>
      <c r="L128" s="18">
        <f t="shared" si="5"/>
        <v>1.2812500000000115E-2</v>
      </c>
      <c r="M128">
        <f t="shared" si="6"/>
        <v>20</v>
      </c>
    </row>
    <row r="129" spans="1:13" x14ac:dyDescent="0.25">
      <c r="A129" s="11"/>
      <c r="B129" s="12"/>
      <c r="C129" s="12"/>
      <c r="D129" s="12"/>
      <c r="E129" s="9" t="s">
        <v>191</v>
      </c>
      <c r="F129" s="9" t="s">
        <v>15</v>
      </c>
      <c r="G129" s="10" t="s">
        <v>12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1223</v>
      </c>
      <c r="H130" s="9" t="s">
        <v>74</v>
      </c>
      <c r="I130" s="3" t="s">
        <v>926</v>
      </c>
      <c r="J130" s="13" t="s">
        <v>1224</v>
      </c>
      <c r="K130" s="14" t="s">
        <v>1225</v>
      </c>
      <c r="L130" s="18">
        <f t="shared" si="5"/>
        <v>2.4768518518518468E-2</v>
      </c>
      <c r="M130">
        <f t="shared" si="6"/>
        <v>8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1226</v>
      </c>
      <c r="H131" s="9" t="s">
        <v>74</v>
      </c>
      <c r="I131" s="3" t="s">
        <v>926</v>
      </c>
      <c r="J131" s="13" t="s">
        <v>1227</v>
      </c>
      <c r="K131" s="14" t="s">
        <v>1228</v>
      </c>
      <c r="L131" s="18">
        <f t="shared" ref="L131:L194" si="7">K131-J131</f>
        <v>1.743055555555556E-2</v>
      </c>
      <c r="M131">
        <f t="shared" ref="M131:M194" si="8">HOUR(J131)</f>
        <v>11</v>
      </c>
    </row>
    <row r="132" spans="1:13" x14ac:dyDescent="0.25">
      <c r="A132" s="11"/>
      <c r="B132" s="12"/>
      <c r="C132" s="9" t="s">
        <v>205</v>
      </c>
      <c r="D132" s="9" t="s">
        <v>206</v>
      </c>
      <c r="E132" s="9" t="s">
        <v>206</v>
      </c>
      <c r="F132" s="9" t="s">
        <v>15</v>
      </c>
      <c r="G132" s="10" t="s">
        <v>12</v>
      </c>
      <c r="H132" s="5"/>
      <c r="I132" s="6"/>
      <c r="J132" s="7"/>
      <c r="K132" s="8"/>
    </row>
    <row r="133" spans="1:13" x14ac:dyDescent="0.25">
      <c r="A133" s="11"/>
      <c r="B133" s="12"/>
      <c r="C133" s="12"/>
      <c r="D133" s="12"/>
      <c r="E133" s="12"/>
      <c r="F133" s="12"/>
      <c r="G133" s="9" t="s">
        <v>1229</v>
      </c>
      <c r="H133" s="9" t="s">
        <v>74</v>
      </c>
      <c r="I133" s="3" t="s">
        <v>926</v>
      </c>
      <c r="J133" s="13" t="s">
        <v>1230</v>
      </c>
      <c r="K133" s="14" t="s">
        <v>1231</v>
      </c>
      <c r="L133" s="18">
        <f t="shared" si="7"/>
        <v>1.3657407407407424E-2</v>
      </c>
      <c r="M133">
        <f t="shared" si="8"/>
        <v>3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1232</v>
      </c>
      <c r="H134" s="9" t="s">
        <v>74</v>
      </c>
      <c r="I134" s="3" t="s">
        <v>926</v>
      </c>
      <c r="J134" s="13" t="s">
        <v>1233</v>
      </c>
      <c r="K134" s="14" t="s">
        <v>1234</v>
      </c>
      <c r="L134" s="18">
        <f t="shared" si="7"/>
        <v>1.6759259259259252E-2</v>
      </c>
      <c r="M134">
        <f t="shared" si="8"/>
        <v>6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1235</v>
      </c>
      <c r="H135" s="9" t="s">
        <v>74</v>
      </c>
      <c r="I135" s="3" t="s">
        <v>926</v>
      </c>
      <c r="J135" s="13" t="s">
        <v>1236</v>
      </c>
      <c r="K135" s="14" t="s">
        <v>1237</v>
      </c>
      <c r="L135" s="18">
        <f t="shared" si="7"/>
        <v>1.4745370370370381E-2</v>
      </c>
      <c r="M135">
        <f t="shared" si="8"/>
        <v>7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1238</v>
      </c>
      <c r="H136" s="9" t="s">
        <v>74</v>
      </c>
      <c r="I136" s="3" t="s">
        <v>926</v>
      </c>
      <c r="J136" s="13" t="s">
        <v>1239</v>
      </c>
      <c r="K136" s="14" t="s">
        <v>1240</v>
      </c>
      <c r="L136" s="18">
        <f t="shared" si="7"/>
        <v>3.877314814814814E-2</v>
      </c>
      <c r="M136">
        <f t="shared" si="8"/>
        <v>12</v>
      </c>
    </row>
    <row r="137" spans="1:13" x14ac:dyDescent="0.25">
      <c r="A137" s="3" t="s">
        <v>345</v>
      </c>
      <c r="B137" s="9" t="s">
        <v>346</v>
      </c>
      <c r="C137" s="10" t="s">
        <v>12</v>
      </c>
      <c r="D137" s="5"/>
      <c r="E137" s="5"/>
      <c r="F137" s="5"/>
      <c r="G137" s="5"/>
      <c r="H137" s="5"/>
      <c r="I137" s="6"/>
      <c r="J137" s="7"/>
      <c r="K137" s="8"/>
    </row>
    <row r="138" spans="1:13" x14ac:dyDescent="0.25">
      <c r="A138" s="11"/>
      <c r="B138" s="12"/>
      <c r="C138" s="9" t="s">
        <v>347</v>
      </c>
      <c r="D138" s="9" t="s">
        <v>348</v>
      </c>
      <c r="E138" s="9" t="s">
        <v>348</v>
      </c>
      <c r="F138" s="9" t="s">
        <v>349</v>
      </c>
      <c r="G138" s="9" t="s">
        <v>1241</v>
      </c>
      <c r="H138" s="9" t="s">
        <v>17</v>
      </c>
      <c r="I138" s="3" t="s">
        <v>926</v>
      </c>
      <c r="J138" s="13" t="s">
        <v>1242</v>
      </c>
      <c r="K138" s="14" t="s">
        <v>1243</v>
      </c>
      <c r="L138" s="18">
        <f t="shared" si="7"/>
        <v>1.853009259259264E-2</v>
      </c>
      <c r="M138">
        <f t="shared" si="8"/>
        <v>15</v>
      </c>
    </row>
    <row r="139" spans="1:13" x14ac:dyDescent="0.25">
      <c r="A139" s="11"/>
      <c r="B139" s="12"/>
      <c r="C139" s="9" t="s">
        <v>1244</v>
      </c>
      <c r="D139" s="9" t="s">
        <v>1245</v>
      </c>
      <c r="E139" s="9" t="s">
        <v>1245</v>
      </c>
      <c r="F139" s="9" t="s">
        <v>349</v>
      </c>
      <c r="G139" s="9" t="s">
        <v>1246</v>
      </c>
      <c r="H139" s="9" t="s">
        <v>74</v>
      </c>
      <c r="I139" s="3" t="s">
        <v>926</v>
      </c>
      <c r="J139" s="13" t="s">
        <v>1247</v>
      </c>
      <c r="K139" s="14" t="s">
        <v>1248</v>
      </c>
      <c r="L139" s="18">
        <f t="shared" si="7"/>
        <v>2.6111111111111029E-2</v>
      </c>
      <c r="M139">
        <f t="shared" si="8"/>
        <v>8</v>
      </c>
    </row>
    <row r="140" spans="1:13" x14ac:dyDescent="0.25">
      <c r="A140" s="11"/>
      <c r="B140" s="12"/>
      <c r="C140" s="9" t="s">
        <v>914</v>
      </c>
      <c r="D140" s="9" t="s">
        <v>915</v>
      </c>
      <c r="E140" s="9" t="s">
        <v>915</v>
      </c>
      <c r="F140" s="9" t="s">
        <v>349</v>
      </c>
      <c r="G140" s="9" t="s">
        <v>1249</v>
      </c>
      <c r="H140" s="9" t="s">
        <v>74</v>
      </c>
      <c r="I140" s="3" t="s">
        <v>926</v>
      </c>
      <c r="J140" s="13" t="s">
        <v>1250</v>
      </c>
      <c r="K140" s="14" t="s">
        <v>1251</v>
      </c>
      <c r="L140" s="18">
        <f t="shared" si="7"/>
        <v>3.2708333333333284E-2</v>
      </c>
      <c r="M140">
        <f t="shared" si="8"/>
        <v>11</v>
      </c>
    </row>
    <row r="141" spans="1:13" x14ac:dyDescent="0.25">
      <c r="A141" s="11"/>
      <c r="B141" s="11"/>
      <c r="C141" s="3" t="s">
        <v>358</v>
      </c>
      <c r="D141" s="3" t="s">
        <v>359</v>
      </c>
      <c r="E141" s="3" t="s">
        <v>359</v>
      </c>
      <c r="F141" s="3" t="s">
        <v>349</v>
      </c>
      <c r="G141" s="3" t="s">
        <v>1252</v>
      </c>
      <c r="H141" s="3" t="s">
        <v>74</v>
      </c>
      <c r="I141" s="3" t="s">
        <v>926</v>
      </c>
      <c r="J141" s="15" t="s">
        <v>1253</v>
      </c>
      <c r="K141" s="16" t="s">
        <v>1254</v>
      </c>
      <c r="L141" s="18">
        <f t="shared" si="7"/>
        <v>2.8402777777777805E-2</v>
      </c>
      <c r="M141">
        <f t="shared" si="8"/>
        <v>5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J1" workbookViewId="0">
      <selection activeCell="Q10" sqref="Q10"/>
    </sheetView>
  </sheetViews>
  <sheetFormatPr defaultRowHeight="15" x14ac:dyDescent="0.25"/>
  <cols>
    <col min="1" max="1" width="14.140625" customWidth="1"/>
    <col min="2" max="2" width="31.42578125" customWidth="1"/>
    <col min="3" max="3" width="7.5703125" customWidth="1"/>
    <col min="4" max="4" width="28" customWidth="1"/>
    <col min="5" max="5" width="29.140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1514</v>
      </c>
      <c r="M1" t="s">
        <v>1511</v>
      </c>
      <c r="O1" t="s">
        <v>1512</v>
      </c>
      <c r="P1" t="s">
        <v>1513</v>
      </c>
      <c r="Q1" t="s">
        <v>1515</v>
      </c>
      <c r="R1" s="27" t="s">
        <v>1516</v>
      </c>
      <c r="S1" t="s">
        <v>1517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 s="24">
        <v>0</v>
      </c>
      <c r="P2" s="24">
        <f>COUNTIF(M:M,"0")</f>
        <v>0</v>
      </c>
      <c r="Q2" s="24">
        <f>AVERAGE($P$2:$P$25)</f>
        <v>2.625</v>
      </c>
      <c r="R2" s="25">
        <v>0</v>
      </c>
      <c r="S2" s="26">
        <f>AVERAGEIF($R$2:$R$25, "&lt;&gt; 0")</f>
        <v>2.0209197083057746E-2</v>
      </c>
    </row>
    <row r="3" spans="1:19" x14ac:dyDescent="0.25">
      <c r="A3" s="3" t="s">
        <v>321</v>
      </c>
      <c r="B3" s="9" t="s">
        <v>322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2.625</v>
      </c>
      <c r="R3" s="19">
        <f t="shared" ref="R3:R25" si="1">AVERAGEIF(M:M,O3,L:L)</f>
        <v>1.3460648148148135E-2</v>
      </c>
      <c r="S3" s="18">
        <f t="shared" ref="S3:S25" si="2">AVERAGEIF($R$2:$R$25, "&lt;&gt; 0")</f>
        <v>2.0209197083057746E-2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2</v>
      </c>
      <c r="Q4">
        <f t="shared" si="0"/>
        <v>2.625</v>
      </c>
      <c r="R4" s="19">
        <f t="shared" si="1"/>
        <v>1.4537037037037029E-2</v>
      </c>
      <c r="S4" s="18">
        <f t="shared" si="2"/>
        <v>2.0209197083057746E-2</v>
      </c>
    </row>
    <row r="5" spans="1:19" x14ac:dyDescent="0.25">
      <c r="A5" s="11"/>
      <c r="B5" s="12"/>
      <c r="C5" s="12"/>
      <c r="D5" s="12"/>
      <c r="E5" s="12"/>
      <c r="F5" s="12"/>
      <c r="G5" s="9" t="s">
        <v>1255</v>
      </c>
      <c r="H5" s="9" t="s">
        <v>17</v>
      </c>
      <c r="I5" s="3" t="s">
        <v>1256</v>
      </c>
      <c r="J5" s="13" t="s">
        <v>1257</v>
      </c>
      <c r="K5" s="14" t="s">
        <v>1258</v>
      </c>
      <c r="L5" s="18">
        <f t="shared" ref="L3:L66" si="3">K5-J5</f>
        <v>2.9537037037037028E-2</v>
      </c>
      <c r="M5">
        <f t="shared" ref="M3:M66" si="4">HOUR(J5)</f>
        <v>7</v>
      </c>
      <c r="O5" s="24">
        <v>3</v>
      </c>
      <c r="P5" s="24">
        <f>COUNTIF(M:M,"3")</f>
        <v>0</v>
      </c>
      <c r="Q5" s="24">
        <f t="shared" si="0"/>
        <v>2.625</v>
      </c>
      <c r="R5" s="25">
        <v>0</v>
      </c>
      <c r="S5" s="26">
        <f t="shared" si="2"/>
        <v>2.0209197083057746E-2</v>
      </c>
    </row>
    <row r="6" spans="1:19" x14ac:dyDescent="0.25">
      <c r="A6" s="11"/>
      <c r="B6" s="12"/>
      <c r="C6" s="12"/>
      <c r="D6" s="12"/>
      <c r="E6" s="12"/>
      <c r="F6" s="12"/>
      <c r="G6" s="9" t="s">
        <v>1259</v>
      </c>
      <c r="H6" s="9" t="s">
        <v>17</v>
      </c>
      <c r="I6" s="3" t="s">
        <v>1256</v>
      </c>
      <c r="J6" s="13" t="s">
        <v>1260</v>
      </c>
      <c r="K6" s="14" t="s">
        <v>1261</v>
      </c>
      <c r="L6" s="18">
        <f t="shared" si="3"/>
        <v>3.1724537037037093E-2</v>
      </c>
      <c r="M6">
        <f t="shared" si="4"/>
        <v>9</v>
      </c>
      <c r="O6">
        <v>4</v>
      </c>
      <c r="P6">
        <f>COUNTIF(M:M,"4")</f>
        <v>3</v>
      </c>
      <c r="Q6">
        <f t="shared" si="0"/>
        <v>2.625</v>
      </c>
      <c r="R6" s="19">
        <f t="shared" si="1"/>
        <v>1.5763888888888883E-2</v>
      </c>
      <c r="S6" s="18">
        <f t="shared" si="2"/>
        <v>2.0209197083057746E-2</v>
      </c>
    </row>
    <row r="7" spans="1:19" x14ac:dyDescent="0.25">
      <c r="A7" s="11"/>
      <c r="B7" s="12"/>
      <c r="C7" s="12"/>
      <c r="D7" s="12"/>
      <c r="E7" s="12"/>
      <c r="F7" s="12"/>
      <c r="G7" s="9" t="s">
        <v>1262</v>
      </c>
      <c r="H7" s="9" t="s">
        <v>17</v>
      </c>
      <c r="I7" s="3" t="s">
        <v>1256</v>
      </c>
      <c r="J7" s="13" t="s">
        <v>1263</v>
      </c>
      <c r="K7" s="14" t="s">
        <v>1264</v>
      </c>
      <c r="L7" s="18">
        <f t="shared" si="3"/>
        <v>1.7928240740740731E-2</v>
      </c>
      <c r="M7">
        <f t="shared" si="4"/>
        <v>16</v>
      </c>
      <c r="O7">
        <v>5</v>
      </c>
      <c r="P7">
        <f>COUNTIF(M:M,"5")</f>
        <v>8</v>
      </c>
      <c r="Q7">
        <f t="shared" si="0"/>
        <v>2.625</v>
      </c>
      <c r="R7" s="19">
        <f t="shared" si="1"/>
        <v>1.659577546296297E-2</v>
      </c>
      <c r="S7" s="18">
        <f t="shared" si="2"/>
        <v>2.0209197083057746E-2</v>
      </c>
    </row>
    <row r="8" spans="1:19" x14ac:dyDescent="0.25">
      <c r="A8" s="11"/>
      <c r="B8" s="12"/>
      <c r="C8" s="9" t="s">
        <v>326</v>
      </c>
      <c r="D8" s="9" t="s">
        <v>327</v>
      </c>
      <c r="E8" s="9" t="s">
        <v>327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4</v>
      </c>
      <c r="Q8">
        <f t="shared" si="0"/>
        <v>2.625</v>
      </c>
      <c r="R8" s="19">
        <f t="shared" si="1"/>
        <v>2.0167824074074081E-2</v>
      </c>
      <c r="S8" s="18">
        <f t="shared" si="2"/>
        <v>2.0209197083057746E-2</v>
      </c>
    </row>
    <row r="9" spans="1:19" x14ac:dyDescent="0.25">
      <c r="A9" s="11"/>
      <c r="B9" s="12"/>
      <c r="C9" s="12"/>
      <c r="D9" s="12"/>
      <c r="E9" s="12"/>
      <c r="F9" s="12"/>
      <c r="G9" s="9" t="s">
        <v>1265</v>
      </c>
      <c r="H9" s="9" t="s">
        <v>17</v>
      </c>
      <c r="I9" s="3" t="s">
        <v>1256</v>
      </c>
      <c r="J9" s="13" t="s">
        <v>1266</v>
      </c>
      <c r="K9" s="14" t="s">
        <v>1267</v>
      </c>
      <c r="L9" s="18">
        <f t="shared" si="3"/>
        <v>2.3645833333333338E-2</v>
      </c>
      <c r="M9">
        <f t="shared" si="4"/>
        <v>5</v>
      </c>
      <c r="O9">
        <v>7</v>
      </c>
      <c r="P9">
        <f>COUNTIF(M:M,"7")</f>
        <v>4</v>
      </c>
      <c r="Q9">
        <f t="shared" si="0"/>
        <v>2.625</v>
      </c>
      <c r="R9" s="19">
        <f t="shared" si="1"/>
        <v>2.2864583333333327E-2</v>
      </c>
      <c r="S9" s="18">
        <f t="shared" si="2"/>
        <v>2.0209197083057746E-2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1268</v>
      </c>
      <c r="H10" s="9" t="s">
        <v>17</v>
      </c>
      <c r="I10" s="3" t="s">
        <v>1256</v>
      </c>
      <c r="J10" s="13" t="s">
        <v>1269</v>
      </c>
      <c r="K10" s="14" t="s">
        <v>1270</v>
      </c>
      <c r="L10" s="18">
        <f t="shared" si="3"/>
        <v>1.6770833333333346E-2</v>
      </c>
      <c r="M10">
        <f t="shared" si="4"/>
        <v>7</v>
      </c>
      <c r="O10">
        <v>8</v>
      </c>
      <c r="P10">
        <f>COUNTIF(M:M,"8")</f>
        <v>6</v>
      </c>
      <c r="Q10">
        <f t="shared" si="0"/>
        <v>2.625</v>
      </c>
      <c r="R10" s="19">
        <f t="shared" si="1"/>
        <v>1.9558256172839489E-2</v>
      </c>
      <c r="S10" s="18">
        <f t="shared" si="2"/>
        <v>2.0209197083057746E-2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1271</v>
      </c>
      <c r="H11" s="9" t="s">
        <v>17</v>
      </c>
      <c r="I11" s="3" t="s">
        <v>1256</v>
      </c>
      <c r="J11" s="13" t="s">
        <v>1272</v>
      </c>
      <c r="K11" s="14" t="s">
        <v>1273</v>
      </c>
      <c r="L11" s="18">
        <f t="shared" si="3"/>
        <v>2.0717592592592593E-2</v>
      </c>
      <c r="M11">
        <f t="shared" si="4"/>
        <v>10</v>
      </c>
      <c r="O11">
        <v>9</v>
      </c>
      <c r="P11">
        <f>COUNTIF(M:M,"9")</f>
        <v>6</v>
      </c>
      <c r="Q11">
        <f t="shared" si="0"/>
        <v>2.625</v>
      </c>
      <c r="R11" s="19">
        <f t="shared" si="1"/>
        <v>2.5015432098765444E-2</v>
      </c>
      <c r="S11" s="18">
        <f t="shared" si="2"/>
        <v>2.0209197083057746E-2</v>
      </c>
    </row>
    <row r="12" spans="1:19" x14ac:dyDescent="0.25">
      <c r="A12" s="11"/>
      <c r="B12" s="12"/>
      <c r="C12" s="9" t="s">
        <v>337</v>
      </c>
      <c r="D12" s="9" t="s">
        <v>338</v>
      </c>
      <c r="E12" s="9" t="s">
        <v>338</v>
      </c>
      <c r="F12" s="9" t="s">
        <v>15</v>
      </c>
      <c r="G12" s="9" t="s">
        <v>1274</v>
      </c>
      <c r="H12" s="9" t="s">
        <v>17</v>
      </c>
      <c r="I12" s="3" t="s">
        <v>1256</v>
      </c>
      <c r="J12" s="13" t="s">
        <v>1275</v>
      </c>
      <c r="K12" s="14" t="s">
        <v>1276</v>
      </c>
      <c r="L12" s="18">
        <f t="shared" si="3"/>
        <v>2.0370370370370372E-2</v>
      </c>
      <c r="M12">
        <f t="shared" si="4"/>
        <v>13</v>
      </c>
      <c r="O12">
        <v>10</v>
      </c>
      <c r="P12">
        <f>COUNTIF(M:M,"10")</f>
        <v>5</v>
      </c>
      <c r="Q12">
        <f t="shared" si="0"/>
        <v>2.625</v>
      </c>
      <c r="R12" s="19">
        <f t="shared" si="1"/>
        <v>2.3479166666666672E-2</v>
      </c>
      <c r="S12" s="18">
        <f t="shared" si="2"/>
        <v>2.0209197083057746E-2</v>
      </c>
    </row>
    <row r="13" spans="1:19" x14ac:dyDescent="0.25">
      <c r="A13" s="11"/>
      <c r="B13" s="12"/>
      <c r="C13" s="9" t="s">
        <v>190</v>
      </c>
      <c r="D13" s="9" t="s">
        <v>191</v>
      </c>
      <c r="E13" s="9" t="s">
        <v>191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5</v>
      </c>
      <c r="Q13">
        <f t="shared" si="0"/>
        <v>2.625</v>
      </c>
      <c r="R13" s="19">
        <f t="shared" si="1"/>
        <v>2.5782407407407382E-2</v>
      </c>
      <c r="S13" s="18">
        <f t="shared" si="2"/>
        <v>2.0209197083057746E-2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1277</v>
      </c>
      <c r="H14" s="9" t="s">
        <v>17</v>
      </c>
      <c r="I14" s="3" t="s">
        <v>1256</v>
      </c>
      <c r="J14" s="13" t="s">
        <v>1278</v>
      </c>
      <c r="K14" s="14" t="s">
        <v>1279</v>
      </c>
      <c r="L14" s="18">
        <f t="shared" si="3"/>
        <v>3.8946759259259278E-2</v>
      </c>
      <c r="M14">
        <f t="shared" si="4"/>
        <v>10</v>
      </c>
      <c r="O14">
        <v>12</v>
      </c>
      <c r="P14">
        <f>COUNTIF(M:M,"12")</f>
        <v>7</v>
      </c>
      <c r="Q14">
        <f t="shared" si="0"/>
        <v>2.625</v>
      </c>
      <c r="R14" s="19">
        <f t="shared" si="1"/>
        <v>2.1114417989417981E-2</v>
      </c>
      <c r="S14" s="18">
        <f t="shared" si="2"/>
        <v>2.0209197083057746E-2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1280</v>
      </c>
      <c r="H15" s="9" t="s">
        <v>17</v>
      </c>
      <c r="I15" s="3" t="s">
        <v>1256</v>
      </c>
      <c r="J15" s="13" t="s">
        <v>1281</v>
      </c>
      <c r="K15" s="14" t="s">
        <v>1282</v>
      </c>
      <c r="L15" s="18">
        <f t="shared" si="3"/>
        <v>2.9131944444444446E-2</v>
      </c>
      <c r="M15">
        <f t="shared" si="4"/>
        <v>13</v>
      </c>
      <c r="O15">
        <v>13</v>
      </c>
      <c r="P15">
        <f>COUNTIF(M:M,"13")</f>
        <v>3</v>
      </c>
      <c r="Q15">
        <f t="shared" si="0"/>
        <v>2.625</v>
      </c>
      <c r="R15" s="19">
        <f t="shared" si="1"/>
        <v>2.332175925925924E-2</v>
      </c>
      <c r="S15" s="18">
        <f t="shared" si="2"/>
        <v>2.0209197083057746E-2</v>
      </c>
    </row>
    <row r="16" spans="1:19" x14ac:dyDescent="0.25">
      <c r="A16" s="3" t="s">
        <v>10</v>
      </c>
      <c r="B16" s="9" t="s">
        <v>11</v>
      </c>
      <c r="C16" s="10" t="s">
        <v>12</v>
      </c>
      <c r="D16" s="5"/>
      <c r="E16" s="5"/>
      <c r="F16" s="5"/>
      <c r="G16" s="5"/>
      <c r="H16" s="5"/>
      <c r="I16" s="6"/>
      <c r="J16" s="7"/>
      <c r="K16" s="8"/>
      <c r="O16">
        <v>14</v>
      </c>
      <c r="P16">
        <f>COUNTIF(M:M,"14")</f>
        <v>3</v>
      </c>
      <c r="Q16">
        <f t="shared" si="0"/>
        <v>2.625</v>
      </c>
      <c r="R16" s="19">
        <f t="shared" si="1"/>
        <v>2.2472993827160465E-2</v>
      </c>
      <c r="S16" s="18">
        <f t="shared" si="2"/>
        <v>2.0209197083057746E-2</v>
      </c>
    </row>
    <row r="17" spans="1:19" x14ac:dyDescent="0.25">
      <c r="A17" s="11"/>
      <c r="B17" s="12"/>
      <c r="C17" s="9" t="s">
        <v>13</v>
      </c>
      <c r="D17" s="9" t="s">
        <v>14</v>
      </c>
      <c r="E17" s="9" t="s">
        <v>14</v>
      </c>
      <c r="F17" s="9" t="s">
        <v>15</v>
      </c>
      <c r="G17" s="9" t="s">
        <v>1283</v>
      </c>
      <c r="H17" s="9" t="s">
        <v>17</v>
      </c>
      <c r="I17" s="3" t="s">
        <v>1256</v>
      </c>
      <c r="J17" s="13" t="s">
        <v>1284</v>
      </c>
      <c r="K17" s="14" t="s">
        <v>1285</v>
      </c>
      <c r="L17" s="18">
        <f t="shared" si="3"/>
        <v>1.5555555555555545E-2</v>
      </c>
      <c r="M17">
        <f t="shared" si="4"/>
        <v>8</v>
      </c>
      <c r="O17">
        <v>15</v>
      </c>
      <c r="P17">
        <f>COUNTIF(M:M,"15")</f>
        <v>2</v>
      </c>
      <c r="Q17">
        <f t="shared" si="0"/>
        <v>2.625</v>
      </c>
      <c r="R17" s="19">
        <f t="shared" si="1"/>
        <v>1.6099537037037037E-2</v>
      </c>
      <c r="S17" s="18">
        <f t="shared" si="2"/>
        <v>2.0209197083057746E-2</v>
      </c>
    </row>
    <row r="18" spans="1:19" x14ac:dyDescent="0.25">
      <c r="A18" s="11"/>
      <c r="B18" s="12"/>
      <c r="C18" s="9" t="s">
        <v>337</v>
      </c>
      <c r="D18" s="9" t="s">
        <v>338</v>
      </c>
      <c r="E18" s="9" t="s">
        <v>338</v>
      </c>
      <c r="F18" s="9" t="s">
        <v>15</v>
      </c>
      <c r="G18" s="9" t="s">
        <v>1286</v>
      </c>
      <c r="H18" s="9" t="s">
        <v>17</v>
      </c>
      <c r="I18" s="3" t="s">
        <v>1256</v>
      </c>
      <c r="J18" s="13" t="s">
        <v>1287</v>
      </c>
      <c r="K18" s="14" t="s">
        <v>1288</v>
      </c>
      <c r="L18" s="18">
        <f t="shared" si="3"/>
        <v>2.7002314814814854E-2</v>
      </c>
      <c r="M18">
        <f t="shared" si="4"/>
        <v>9</v>
      </c>
      <c r="O18">
        <v>16</v>
      </c>
      <c r="P18">
        <f>COUNTIF(M:M,"16")</f>
        <v>2</v>
      </c>
      <c r="Q18">
        <f t="shared" si="0"/>
        <v>2.625</v>
      </c>
      <c r="R18" s="19">
        <f t="shared" si="1"/>
        <v>1.8287037037036991E-2</v>
      </c>
      <c r="S18" s="18">
        <f t="shared" si="2"/>
        <v>2.0209197083057746E-2</v>
      </c>
    </row>
    <row r="19" spans="1:19" x14ac:dyDescent="0.25">
      <c r="A19" s="11"/>
      <c r="B19" s="12"/>
      <c r="C19" s="9" t="s">
        <v>32</v>
      </c>
      <c r="D19" s="9" t="s">
        <v>33</v>
      </c>
      <c r="E19" s="9" t="s">
        <v>33</v>
      </c>
      <c r="F19" s="9" t="s">
        <v>15</v>
      </c>
      <c r="G19" s="9" t="s">
        <v>1289</v>
      </c>
      <c r="H19" s="9" t="s">
        <v>17</v>
      </c>
      <c r="I19" s="3" t="s">
        <v>1256</v>
      </c>
      <c r="J19" s="13" t="s">
        <v>1290</v>
      </c>
      <c r="K19" s="14" t="s">
        <v>1291</v>
      </c>
      <c r="L19" s="18">
        <f t="shared" si="3"/>
        <v>2.4537037037037079E-2</v>
      </c>
      <c r="M19">
        <f t="shared" si="4"/>
        <v>7</v>
      </c>
      <c r="O19" s="24">
        <v>17</v>
      </c>
      <c r="P19" s="24">
        <f>COUNTIF(M:M,"17")</f>
        <v>0</v>
      </c>
      <c r="Q19" s="24">
        <f t="shared" si="0"/>
        <v>2.625</v>
      </c>
      <c r="R19" s="25">
        <v>0</v>
      </c>
      <c r="S19" s="26">
        <f t="shared" si="2"/>
        <v>2.0209197083057746E-2</v>
      </c>
    </row>
    <row r="20" spans="1:19" x14ac:dyDescent="0.25">
      <c r="A20" s="11"/>
      <c r="B20" s="12"/>
      <c r="C20" s="9" t="s">
        <v>37</v>
      </c>
      <c r="D20" s="9" t="s">
        <v>38</v>
      </c>
      <c r="E20" s="9" t="s">
        <v>39</v>
      </c>
      <c r="F20" s="9" t="s">
        <v>15</v>
      </c>
      <c r="G20" s="9" t="s">
        <v>1292</v>
      </c>
      <c r="H20" s="9" t="s">
        <v>17</v>
      </c>
      <c r="I20" s="3" t="s">
        <v>1256</v>
      </c>
      <c r="J20" s="13" t="s">
        <v>1293</v>
      </c>
      <c r="K20" s="14" t="s">
        <v>1294</v>
      </c>
      <c r="L20" s="18">
        <f t="shared" si="3"/>
        <v>1.7002314814814845E-2</v>
      </c>
      <c r="M20">
        <f t="shared" si="4"/>
        <v>6</v>
      </c>
      <c r="O20" s="24">
        <v>18</v>
      </c>
      <c r="P20" s="24">
        <f>COUNTIF(M:M,"18")</f>
        <v>0</v>
      </c>
      <c r="Q20" s="24">
        <f t="shared" si="0"/>
        <v>2.625</v>
      </c>
      <c r="R20" s="25">
        <v>0</v>
      </c>
      <c r="S20" s="26">
        <f t="shared" si="2"/>
        <v>2.0209197083057746E-2</v>
      </c>
    </row>
    <row r="21" spans="1:19" x14ac:dyDescent="0.25">
      <c r="A21" s="11"/>
      <c r="B21" s="12"/>
      <c r="C21" s="9" t="s">
        <v>48</v>
      </c>
      <c r="D21" s="9" t="s">
        <v>49</v>
      </c>
      <c r="E21" s="9" t="s">
        <v>49</v>
      </c>
      <c r="F21" s="9" t="s">
        <v>15</v>
      </c>
      <c r="G21" s="9" t="s">
        <v>1295</v>
      </c>
      <c r="H21" s="9" t="s">
        <v>17</v>
      </c>
      <c r="I21" s="3" t="s">
        <v>1256</v>
      </c>
      <c r="J21" s="13" t="s">
        <v>1296</v>
      </c>
      <c r="K21" s="14" t="s">
        <v>1297</v>
      </c>
      <c r="L21" s="18">
        <f t="shared" si="3"/>
        <v>1.6597222222222152E-2</v>
      </c>
      <c r="M21">
        <f t="shared" si="4"/>
        <v>14</v>
      </c>
      <c r="O21" s="24">
        <v>19</v>
      </c>
      <c r="P21" s="24">
        <f>COUNTIF(M:M,"19")</f>
        <v>0</v>
      </c>
      <c r="Q21" s="24">
        <f t="shared" si="0"/>
        <v>2.625</v>
      </c>
      <c r="R21" s="25">
        <v>0</v>
      </c>
      <c r="S21" s="26">
        <f t="shared" si="2"/>
        <v>2.0209197083057746E-2</v>
      </c>
    </row>
    <row r="22" spans="1:19" x14ac:dyDescent="0.25">
      <c r="A22" s="3" t="s">
        <v>69</v>
      </c>
      <c r="B22" s="9" t="s">
        <v>70</v>
      </c>
      <c r="C22" s="10" t="s">
        <v>12</v>
      </c>
      <c r="D22" s="5"/>
      <c r="E22" s="5"/>
      <c r="F22" s="5"/>
      <c r="G22" s="5"/>
      <c r="H22" s="5"/>
      <c r="I22" s="6"/>
      <c r="J22" s="7"/>
      <c r="K22" s="8"/>
      <c r="O22" s="24">
        <v>20</v>
      </c>
      <c r="P22" s="24">
        <f>COUNTIF(M:M,"20")</f>
        <v>0</v>
      </c>
      <c r="Q22" s="24">
        <f t="shared" si="0"/>
        <v>2.625</v>
      </c>
      <c r="R22" s="25">
        <v>0</v>
      </c>
      <c r="S22" s="26">
        <f t="shared" si="2"/>
        <v>2.0209197083057746E-2</v>
      </c>
    </row>
    <row r="23" spans="1:19" x14ac:dyDescent="0.25">
      <c r="A23" s="11"/>
      <c r="B23" s="12"/>
      <c r="C23" s="9" t="s">
        <v>212</v>
      </c>
      <c r="D23" s="9" t="s">
        <v>213</v>
      </c>
      <c r="E23" s="9" t="s">
        <v>429</v>
      </c>
      <c r="F23" s="9" t="s">
        <v>15</v>
      </c>
      <c r="G23" s="9" t="s">
        <v>1298</v>
      </c>
      <c r="H23" s="9" t="s">
        <v>118</v>
      </c>
      <c r="I23" s="3" t="s">
        <v>1256</v>
      </c>
      <c r="J23" s="13" t="s">
        <v>1299</v>
      </c>
      <c r="K23" s="14" t="s">
        <v>1300</v>
      </c>
      <c r="L23" s="18">
        <f t="shared" si="3"/>
        <v>2.5428240740740682E-2</v>
      </c>
      <c r="M23">
        <f t="shared" si="4"/>
        <v>12</v>
      </c>
      <c r="O23" s="24">
        <v>21</v>
      </c>
      <c r="P23" s="24">
        <f>COUNTIF(M:M,"21")</f>
        <v>0</v>
      </c>
      <c r="Q23" s="24">
        <f t="shared" si="0"/>
        <v>2.625</v>
      </c>
      <c r="R23" s="25">
        <v>0</v>
      </c>
      <c r="S23" s="26">
        <f t="shared" si="2"/>
        <v>2.0209197083057746E-2</v>
      </c>
    </row>
    <row r="24" spans="1:19" x14ac:dyDescent="0.25">
      <c r="A24" s="11"/>
      <c r="B24" s="12"/>
      <c r="C24" s="9" t="s">
        <v>71</v>
      </c>
      <c r="D24" s="9" t="s">
        <v>72</v>
      </c>
      <c r="E24" s="10" t="s">
        <v>12</v>
      </c>
      <c r="F24" s="5"/>
      <c r="G24" s="5"/>
      <c r="H24" s="5"/>
      <c r="I24" s="6"/>
      <c r="J24" s="7"/>
      <c r="K24" s="8"/>
      <c r="O24">
        <v>22</v>
      </c>
      <c r="P24">
        <f>COUNTIF(M:M,"22")</f>
        <v>1</v>
      </c>
      <c r="Q24">
        <f t="shared" si="0"/>
        <v>2.625</v>
      </c>
      <c r="R24" s="19">
        <f t="shared" si="1"/>
        <v>2.4826388888888773E-2</v>
      </c>
      <c r="S24" s="18">
        <f t="shared" si="2"/>
        <v>2.0209197083057746E-2</v>
      </c>
    </row>
    <row r="25" spans="1:19" x14ac:dyDescent="0.25">
      <c r="A25" s="11"/>
      <c r="B25" s="12"/>
      <c r="C25" s="12"/>
      <c r="D25" s="12"/>
      <c r="E25" s="9" t="s">
        <v>72</v>
      </c>
      <c r="F25" s="9" t="s">
        <v>15</v>
      </c>
      <c r="G25" s="10" t="s">
        <v>12</v>
      </c>
      <c r="H25" s="5"/>
      <c r="I25" s="6"/>
      <c r="J25" s="7"/>
      <c r="K25" s="8"/>
      <c r="O25" s="24">
        <v>23</v>
      </c>
      <c r="P25" s="24">
        <f>COUNTIF(M:M,"23")</f>
        <v>0</v>
      </c>
      <c r="Q25" s="24">
        <f t="shared" si="0"/>
        <v>2.625</v>
      </c>
      <c r="R25" s="25">
        <v>0</v>
      </c>
      <c r="S25" s="26">
        <f t="shared" si="2"/>
        <v>2.0209197083057746E-2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1301</v>
      </c>
      <c r="H26" s="9" t="s">
        <v>74</v>
      </c>
      <c r="I26" s="3" t="s">
        <v>1256</v>
      </c>
      <c r="J26" s="13" t="s">
        <v>1302</v>
      </c>
      <c r="K26" s="14" t="s">
        <v>1303</v>
      </c>
      <c r="L26" s="18">
        <f t="shared" si="3"/>
        <v>1.4398148148148188E-2</v>
      </c>
      <c r="M26">
        <f t="shared" si="4"/>
        <v>5</v>
      </c>
    </row>
    <row r="27" spans="1:19" x14ac:dyDescent="0.25">
      <c r="A27" s="11"/>
      <c r="B27" s="12"/>
      <c r="C27" s="12"/>
      <c r="D27" s="12"/>
      <c r="E27" s="12"/>
      <c r="F27" s="12"/>
      <c r="G27" s="9" t="s">
        <v>1304</v>
      </c>
      <c r="H27" s="9" t="s">
        <v>74</v>
      </c>
      <c r="I27" s="3" t="s">
        <v>1256</v>
      </c>
      <c r="J27" s="13" t="s">
        <v>1305</v>
      </c>
      <c r="K27" s="14" t="s">
        <v>1306</v>
      </c>
      <c r="L27" s="18">
        <f t="shared" si="3"/>
        <v>2.0648148148148138E-2</v>
      </c>
      <c r="M27">
        <f t="shared" si="4"/>
        <v>5</v>
      </c>
    </row>
    <row r="28" spans="1:19" x14ac:dyDescent="0.25">
      <c r="A28" s="11"/>
      <c r="B28" s="12"/>
      <c r="C28" s="12"/>
      <c r="D28" s="12"/>
      <c r="E28" s="12"/>
      <c r="F28" s="12"/>
      <c r="G28" s="9" t="s">
        <v>1307</v>
      </c>
      <c r="H28" s="9" t="s">
        <v>74</v>
      </c>
      <c r="I28" s="3" t="s">
        <v>1256</v>
      </c>
      <c r="J28" s="13" t="s">
        <v>1308</v>
      </c>
      <c r="K28" s="14" t="s">
        <v>1309</v>
      </c>
      <c r="L28" s="18">
        <f t="shared" si="3"/>
        <v>1.4062500000000006E-2</v>
      </c>
      <c r="M28">
        <f t="shared" si="4"/>
        <v>5</v>
      </c>
    </row>
    <row r="29" spans="1:19" x14ac:dyDescent="0.25">
      <c r="A29" s="11"/>
      <c r="B29" s="12"/>
      <c r="C29" s="12"/>
      <c r="D29" s="12"/>
      <c r="E29" s="12"/>
      <c r="F29" s="12"/>
      <c r="G29" s="9" t="s">
        <v>1310</v>
      </c>
      <c r="H29" s="9" t="s">
        <v>74</v>
      </c>
      <c r="I29" s="3" t="s">
        <v>1256</v>
      </c>
      <c r="J29" s="13" t="s">
        <v>1311</v>
      </c>
      <c r="K29" s="14" t="s">
        <v>1312</v>
      </c>
      <c r="L29" s="18">
        <f t="shared" si="3"/>
        <v>2.0613425925925855E-2</v>
      </c>
      <c r="M29">
        <f t="shared" si="4"/>
        <v>7</v>
      </c>
    </row>
    <row r="30" spans="1:19" x14ac:dyDescent="0.25">
      <c r="A30" s="11"/>
      <c r="B30" s="12"/>
      <c r="C30" s="12"/>
      <c r="D30" s="12"/>
      <c r="E30" s="12"/>
      <c r="F30" s="12"/>
      <c r="G30" s="9" t="s">
        <v>1313</v>
      </c>
      <c r="H30" s="9" t="s">
        <v>74</v>
      </c>
      <c r="I30" s="3" t="s">
        <v>1256</v>
      </c>
      <c r="J30" s="13" t="s">
        <v>1314</v>
      </c>
      <c r="K30" s="14" t="s">
        <v>1315</v>
      </c>
      <c r="L30" s="18">
        <f t="shared" si="3"/>
        <v>1.6759259259259307E-2</v>
      </c>
      <c r="M30">
        <f t="shared" si="4"/>
        <v>8</v>
      </c>
    </row>
    <row r="31" spans="1:19" x14ac:dyDescent="0.25">
      <c r="A31" s="11"/>
      <c r="B31" s="12"/>
      <c r="C31" s="12"/>
      <c r="D31" s="12"/>
      <c r="E31" s="12"/>
      <c r="F31" s="12"/>
      <c r="G31" s="9" t="s">
        <v>1316</v>
      </c>
      <c r="H31" s="9" t="s">
        <v>74</v>
      </c>
      <c r="I31" s="3" t="s">
        <v>1256</v>
      </c>
      <c r="J31" s="13" t="s">
        <v>1317</v>
      </c>
      <c r="K31" s="14" t="s">
        <v>1318</v>
      </c>
      <c r="L31" s="18">
        <f t="shared" si="3"/>
        <v>1.9444444444444431E-2</v>
      </c>
      <c r="M31">
        <f t="shared" si="4"/>
        <v>9</v>
      </c>
    </row>
    <row r="32" spans="1:19" x14ac:dyDescent="0.25">
      <c r="A32" s="11"/>
      <c r="B32" s="12"/>
      <c r="C32" s="12"/>
      <c r="D32" s="12"/>
      <c r="E32" s="12"/>
      <c r="F32" s="12"/>
      <c r="G32" s="9" t="s">
        <v>1319</v>
      </c>
      <c r="H32" s="9" t="s">
        <v>74</v>
      </c>
      <c r="I32" s="3" t="s">
        <v>1256</v>
      </c>
      <c r="J32" s="13" t="s">
        <v>1320</v>
      </c>
      <c r="K32" s="14" t="s">
        <v>1321</v>
      </c>
      <c r="L32" s="18">
        <f t="shared" si="3"/>
        <v>2.4618055555555574E-2</v>
      </c>
      <c r="M32">
        <f t="shared" si="4"/>
        <v>10</v>
      </c>
    </row>
    <row r="33" spans="1:13" x14ac:dyDescent="0.25">
      <c r="A33" s="11"/>
      <c r="B33" s="12"/>
      <c r="C33" s="12"/>
      <c r="D33" s="12"/>
      <c r="E33" s="9" t="s">
        <v>116</v>
      </c>
      <c r="F33" s="9" t="s">
        <v>15</v>
      </c>
      <c r="G33" s="10" t="s">
        <v>12</v>
      </c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12"/>
      <c r="F34" s="12"/>
      <c r="G34" s="9" t="s">
        <v>1322</v>
      </c>
      <c r="H34" s="9" t="s">
        <v>118</v>
      </c>
      <c r="I34" s="3" t="s">
        <v>1256</v>
      </c>
      <c r="J34" s="13" t="s">
        <v>1323</v>
      </c>
      <c r="K34" s="14" t="s">
        <v>1324</v>
      </c>
      <c r="L34" s="18">
        <f t="shared" si="3"/>
        <v>3.4108796296296373E-2</v>
      </c>
      <c r="M34">
        <f t="shared" si="4"/>
        <v>9</v>
      </c>
    </row>
    <row r="35" spans="1:13" x14ac:dyDescent="0.25">
      <c r="A35" s="11"/>
      <c r="B35" s="12"/>
      <c r="C35" s="12"/>
      <c r="D35" s="12"/>
      <c r="E35" s="12"/>
      <c r="F35" s="12"/>
      <c r="G35" s="9" t="s">
        <v>1325</v>
      </c>
      <c r="H35" s="9" t="s">
        <v>118</v>
      </c>
      <c r="I35" s="3" t="s">
        <v>1256</v>
      </c>
      <c r="J35" s="13" t="s">
        <v>1326</v>
      </c>
      <c r="K35" s="14" t="s">
        <v>1327</v>
      </c>
      <c r="L35" s="18">
        <f t="shared" si="3"/>
        <v>2.5833333333333375E-2</v>
      </c>
      <c r="M35">
        <f t="shared" si="4"/>
        <v>12</v>
      </c>
    </row>
    <row r="36" spans="1:13" x14ac:dyDescent="0.25">
      <c r="A36" s="11"/>
      <c r="B36" s="12"/>
      <c r="C36" s="12"/>
      <c r="D36" s="12"/>
      <c r="E36" s="12"/>
      <c r="F36" s="12"/>
      <c r="G36" s="9" t="s">
        <v>1328</v>
      </c>
      <c r="H36" s="9" t="s">
        <v>118</v>
      </c>
      <c r="I36" s="3" t="s">
        <v>1256</v>
      </c>
      <c r="J36" s="13" t="s">
        <v>1329</v>
      </c>
      <c r="K36" s="14" t="s">
        <v>1330</v>
      </c>
      <c r="L36" s="18">
        <f t="shared" si="3"/>
        <v>2.2928240740740735E-2</v>
      </c>
      <c r="M36">
        <f t="shared" si="4"/>
        <v>12</v>
      </c>
    </row>
    <row r="37" spans="1:13" x14ac:dyDescent="0.25">
      <c r="A37" s="11"/>
      <c r="B37" s="12"/>
      <c r="C37" s="9" t="s">
        <v>226</v>
      </c>
      <c r="D37" s="9" t="s">
        <v>227</v>
      </c>
      <c r="E37" s="9" t="s">
        <v>1331</v>
      </c>
      <c r="F37" s="9" t="s">
        <v>15</v>
      </c>
      <c r="G37" s="9" t="s">
        <v>1332</v>
      </c>
      <c r="H37" s="9" t="s">
        <v>118</v>
      </c>
      <c r="I37" s="3" t="s">
        <v>1256</v>
      </c>
      <c r="J37" s="13" t="s">
        <v>1333</v>
      </c>
      <c r="K37" s="14" t="s">
        <v>1334</v>
      </c>
      <c r="L37" s="18">
        <f t="shared" si="3"/>
        <v>1.9548611111111169E-2</v>
      </c>
      <c r="M37">
        <f t="shared" si="4"/>
        <v>12</v>
      </c>
    </row>
    <row r="38" spans="1:13" x14ac:dyDescent="0.25">
      <c r="A38" s="11"/>
      <c r="B38" s="12"/>
      <c r="C38" s="9" t="s">
        <v>150</v>
      </c>
      <c r="D38" s="9" t="s">
        <v>151</v>
      </c>
      <c r="E38" s="9" t="s">
        <v>151</v>
      </c>
      <c r="F38" s="9" t="s">
        <v>15</v>
      </c>
      <c r="G38" s="9" t="s">
        <v>1335</v>
      </c>
      <c r="H38" s="9" t="s">
        <v>74</v>
      </c>
      <c r="I38" s="3" t="s">
        <v>1256</v>
      </c>
      <c r="J38" s="13" t="s">
        <v>1336</v>
      </c>
      <c r="K38" s="14" t="s">
        <v>1337</v>
      </c>
      <c r="L38" s="18">
        <f t="shared" si="3"/>
        <v>1.3553240740740727E-2</v>
      </c>
      <c r="M38">
        <f t="shared" si="4"/>
        <v>2</v>
      </c>
    </row>
    <row r="39" spans="1:13" x14ac:dyDescent="0.25">
      <c r="A39" s="11"/>
      <c r="B39" s="12"/>
      <c r="C39" s="9" t="s">
        <v>155</v>
      </c>
      <c r="D39" s="9" t="s">
        <v>156</v>
      </c>
      <c r="E39" s="9" t="s">
        <v>156</v>
      </c>
      <c r="F39" s="9" t="s">
        <v>15</v>
      </c>
      <c r="G39" s="10" t="s">
        <v>12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1338</v>
      </c>
      <c r="H40" s="9" t="s">
        <v>118</v>
      </c>
      <c r="I40" s="3" t="s">
        <v>1256</v>
      </c>
      <c r="J40" s="13" t="s">
        <v>1339</v>
      </c>
      <c r="K40" s="14" t="s">
        <v>1340</v>
      </c>
      <c r="L40" s="18">
        <f t="shared" si="3"/>
        <v>2.3182870370370423E-2</v>
      </c>
      <c r="M40">
        <f t="shared" si="4"/>
        <v>8</v>
      </c>
    </row>
    <row r="41" spans="1:13" x14ac:dyDescent="0.25">
      <c r="A41" s="11"/>
      <c r="B41" s="12"/>
      <c r="C41" s="12"/>
      <c r="D41" s="12"/>
      <c r="E41" s="12"/>
      <c r="F41" s="12"/>
      <c r="G41" s="9" t="s">
        <v>1341</v>
      </c>
      <c r="H41" s="9" t="s">
        <v>118</v>
      </c>
      <c r="I41" s="3" t="s">
        <v>1256</v>
      </c>
      <c r="J41" s="13" t="s">
        <v>1342</v>
      </c>
      <c r="K41" s="14" t="s">
        <v>1343</v>
      </c>
      <c r="L41" s="18">
        <f t="shared" si="3"/>
        <v>2.0694444444444404E-2</v>
      </c>
      <c r="M41">
        <f t="shared" si="4"/>
        <v>9</v>
      </c>
    </row>
    <row r="42" spans="1:13" x14ac:dyDescent="0.25">
      <c r="A42" s="11"/>
      <c r="B42" s="12"/>
      <c r="C42" s="9" t="s">
        <v>27</v>
      </c>
      <c r="D42" s="9" t="s">
        <v>28</v>
      </c>
      <c r="E42" s="10" t="s">
        <v>12</v>
      </c>
      <c r="F42" s="5"/>
      <c r="G42" s="5"/>
      <c r="H42" s="5"/>
      <c r="I42" s="6"/>
      <c r="J42" s="7"/>
      <c r="K42" s="8"/>
    </row>
    <row r="43" spans="1:13" x14ac:dyDescent="0.25">
      <c r="A43" s="11"/>
      <c r="B43" s="12"/>
      <c r="C43" s="12"/>
      <c r="D43" s="12"/>
      <c r="E43" s="9" t="s">
        <v>28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1344</v>
      </c>
      <c r="H44" s="9" t="s">
        <v>74</v>
      </c>
      <c r="I44" s="3" t="s">
        <v>1256</v>
      </c>
      <c r="J44" s="13" t="s">
        <v>1345</v>
      </c>
      <c r="K44" s="14" t="s">
        <v>1346</v>
      </c>
      <c r="L44" s="18">
        <f t="shared" si="3"/>
        <v>1.5162037037037029E-2</v>
      </c>
      <c r="M44">
        <f t="shared" si="4"/>
        <v>4</v>
      </c>
    </row>
    <row r="45" spans="1:13" x14ac:dyDescent="0.25">
      <c r="A45" s="11"/>
      <c r="B45" s="12"/>
      <c r="C45" s="12"/>
      <c r="D45" s="12"/>
      <c r="E45" s="12"/>
      <c r="F45" s="12"/>
      <c r="G45" s="9" t="s">
        <v>1347</v>
      </c>
      <c r="H45" s="9" t="s">
        <v>74</v>
      </c>
      <c r="I45" s="3" t="s">
        <v>1256</v>
      </c>
      <c r="J45" s="13" t="s">
        <v>1348</v>
      </c>
      <c r="K45" s="14" t="s">
        <v>1349</v>
      </c>
      <c r="L45" s="18">
        <f t="shared" si="3"/>
        <v>1.8182870370370363E-2</v>
      </c>
      <c r="M45">
        <f t="shared" si="4"/>
        <v>5</v>
      </c>
    </row>
    <row r="46" spans="1:13" x14ac:dyDescent="0.25">
      <c r="A46" s="11"/>
      <c r="B46" s="12"/>
      <c r="C46" s="12"/>
      <c r="D46" s="12"/>
      <c r="E46" s="12"/>
      <c r="F46" s="12"/>
      <c r="G46" s="9" t="s">
        <v>1350</v>
      </c>
      <c r="H46" s="9" t="s">
        <v>74</v>
      </c>
      <c r="I46" s="3" t="s">
        <v>1256</v>
      </c>
      <c r="J46" s="13" t="s">
        <v>1351</v>
      </c>
      <c r="K46" s="14" t="s">
        <v>1352</v>
      </c>
      <c r="L46" s="18">
        <f t="shared" si="3"/>
        <v>2.2581018518518514E-2</v>
      </c>
      <c r="M46">
        <f t="shared" si="4"/>
        <v>6</v>
      </c>
    </row>
    <row r="47" spans="1:13" x14ac:dyDescent="0.25">
      <c r="A47" s="11"/>
      <c r="B47" s="12"/>
      <c r="C47" s="12"/>
      <c r="D47" s="12"/>
      <c r="E47" s="9" t="s">
        <v>169</v>
      </c>
      <c r="F47" s="9" t="s">
        <v>15</v>
      </c>
      <c r="G47" s="10" t="s">
        <v>12</v>
      </c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12"/>
      <c r="F48" s="12"/>
      <c r="G48" s="9" t="s">
        <v>1353</v>
      </c>
      <c r="H48" s="9" t="s">
        <v>74</v>
      </c>
      <c r="I48" s="3" t="s">
        <v>1256</v>
      </c>
      <c r="J48" s="13" t="s">
        <v>1354</v>
      </c>
      <c r="K48" s="14" t="s">
        <v>1355</v>
      </c>
      <c r="L48" s="18">
        <f t="shared" si="3"/>
        <v>2.206018518518521E-2</v>
      </c>
      <c r="M48">
        <f t="shared" si="4"/>
        <v>6</v>
      </c>
    </row>
    <row r="49" spans="1:13" x14ac:dyDescent="0.25">
      <c r="A49" s="11"/>
      <c r="B49" s="12"/>
      <c r="C49" s="12"/>
      <c r="D49" s="12"/>
      <c r="E49" s="12"/>
      <c r="F49" s="12"/>
      <c r="G49" s="9" t="s">
        <v>1356</v>
      </c>
      <c r="H49" s="9" t="s">
        <v>74</v>
      </c>
      <c r="I49" s="3" t="s">
        <v>1256</v>
      </c>
      <c r="J49" s="13" t="s">
        <v>1357</v>
      </c>
      <c r="K49" s="14" t="s">
        <v>1358</v>
      </c>
      <c r="L49" s="18">
        <f t="shared" si="3"/>
        <v>2.4467592592592569E-2</v>
      </c>
      <c r="M49">
        <f t="shared" si="4"/>
        <v>14</v>
      </c>
    </row>
    <row r="50" spans="1:13" x14ac:dyDescent="0.25">
      <c r="A50" s="11"/>
      <c r="B50" s="12"/>
      <c r="C50" s="9" t="s">
        <v>525</v>
      </c>
      <c r="D50" s="9" t="s">
        <v>526</v>
      </c>
      <c r="E50" s="9" t="s">
        <v>526</v>
      </c>
      <c r="F50" s="9" t="s">
        <v>15</v>
      </c>
      <c r="G50" s="9" t="s">
        <v>1359</v>
      </c>
      <c r="H50" s="9" t="s">
        <v>74</v>
      </c>
      <c r="I50" s="3" t="s">
        <v>1256</v>
      </c>
      <c r="J50" s="13" t="s">
        <v>1360</v>
      </c>
      <c r="K50" s="14" t="s">
        <v>1361</v>
      </c>
      <c r="L50" s="18">
        <f t="shared" si="3"/>
        <v>1.864583333333325E-2</v>
      </c>
      <c r="M50">
        <f t="shared" si="4"/>
        <v>16</v>
      </c>
    </row>
    <row r="51" spans="1:13" x14ac:dyDescent="0.25">
      <c r="A51" s="11"/>
      <c r="B51" s="12"/>
      <c r="C51" s="9" t="s">
        <v>205</v>
      </c>
      <c r="D51" s="9" t="s">
        <v>206</v>
      </c>
      <c r="E51" s="9" t="s">
        <v>206</v>
      </c>
      <c r="F51" s="9" t="s">
        <v>15</v>
      </c>
      <c r="G51" s="9" t="s">
        <v>1362</v>
      </c>
      <c r="H51" s="9" t="s">
        <v>74</v>
      </c>
      <c r="I51" s="3" t="s">
        <v>1256</v>
      </c>
      <c r="J51" s="13" t="s">
        <v>1363</v>
      </c>
      <c r="K51" s="14" t="s">
        <v>1364</v>
      </c>
      <c r="L51" s="18">
        <f t="shared" si="3"/>
        <v>2.0462962962962905E-2</v>
      </c>
      <c r="M51">
        <f t="shared" si="4"/>
        <v>13</v>
      </c>
    </row>
    <row r="52" spans="1:13" x14ac:dyDescent="0.25">
      <c r="A52" s="3" t="s">
        <v>210</v>
      </c>
      <c r="B52" s="9" t="s">
        <v>211</v>
      </c>
      <c r="C52" s="10" t="s">
        <v>12</v>
      </c>
      <c r="D52" s="5"/>
      <c r="E52" s="5"/>
      <c r="F52" s="5"/>
      <c r="G52" s="5"/>
      <c r="H52" s="5"/>
      <c r="I52" s="6"/>
      <c r="J52" s="7"/>
      <c r="K52" s="8"/>
    </row>
    <row r="53" spans="1:13" x14ac:dyDescent="0.25">
      <c r="A53" s="11"/>
      <c r="B53" s="12"/>
      <c r="C53" s="9" t="s">
        <v>212</v>
      </c>
      <c r="D53" s="9" t="s">
        <v>213</v>
      </c>
      <c r="E53" s="9" t="s">
        <v>213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1365</v>
      </c>
      <c r="H54" s="9" t="s">
        <v>74</v>
      </c>
      <c r="I54" s="3" t="s">
        <v>1256</v>
      </c>
      <c r="J54" s="13" t="s">
        <v>1366</v>
      </c>
      <c r="K54" s="14" t="s">
        <v>1367</v>
      </c>
      <c r="L54" s="18">
        <f t="shared" si="3"/>
        <v>1.349537037037038E-2</v>
      </c>
      <c r="M54">
        <f t="shared" si="4"/>
        <v>4</v>
      </c>
    </row>
    <row r="55" spans="1:13" x14ac:dyDescent="0.25">
      <c r="A55" s="11"/>
      <c r="B55" s="12"/>
      <c r="C55" s="12"/>
      <c r="D55" s="12"/>
      <c r="E55" s="12"/>
      <c r="F55" s="12"/>
      <c r="G55" s="9" t="s">
        <v>1368</v>
      </c>
      <c r="H55" s="9" t="s">
        <v>74</v>
      </c>
      <c r="I55" s="3" t="s">
        <v>1256</v>
      </c>
      <c r="J55" s="13" t="s">
        <v>1369</v>
      </c>
      <c r="K55" s="14" t="s">
        <v>1370</v>
      </c>
      <c r="L55" s="18">
        <f t="shared" si="3"/>
        <v>1.4745370370370409E-2</v>
      </c>
      <c r="M55">
        <f t="shared" si="4"/>
        <v>5</v>
      </c>
    </row>
    <row r="56" spans="1:13" x14ac:dyDescent="0.25">
      <c r="A56" s="11"/>
      <c r="B56" s="12"/>
      <c r="C56" s="12"/>
      <c r="D56" s="12"/>
      <c r="E56" s="12"/>
      <c r="F56" s="12"/>
      <c r="G56" s="9" t="s">
        <v>1371</v>
      </c>
      <c r="H56" s="9" t="s">
        <v>74</v>
      </c>
      <c r="I56" s="3" t="s">
        <v>1256</v>
      </c>
      <c r="J56" s="13" t="s">
        <v>1372</v>
      </c>
      <c r="K56" s="14" t="s">
        <v>1373</v>
      </c>
      <c r="L56" s="18">
        <f t="shared" si="3"/>
        <v>1.4062499999999922E-2</v>
      </c>
      <c r="M56">
        <f t="shared" si="4"/>
        <v>8</v>
      </c>
    </row>
    <row r="57" spans="1:13" x14ac:dyDescent="0.25">
      <c r="A57" s="11"/>
      <c r="B57" s="12"/>
      <c r="C57" s="12"/>
      <c r="D57" s="12"/>
      <c r="E57" s="12"/>
      <c r="F57" s="12"/>
      <c r="G57" s="9" t="s">
        <v>1374</v>
      </c>
      <c r="H57" s="9" t="s">
        <v>74</v>
      </c>
      <c r="I57" s="3" t="s">
        <v>1256</v>
      </c>
      <c r="J57" s="13" t="s">
        <v>1375</v>
      </c>
      <c r="K57" s="14" t="s">
        <v>1376</v>
      </c>
      <c r="L57" s="18">
        <f t="shared" si="3"/>
        <v>1.7118055555555511E-2</v>
      </c>
      <c r="M57">
        <f t="shared" si="4"/>
        <v>9</v>
      </c>
    </row>
    <row r="58" spans="1:13" x14ac:dyDescent="0.25">
      <c r="A58" s="11"/>
      <c r="B58" s="12"/>
      <c r="C58" s="12"/>
      <c r="D58" s="12"/>
      <c r="E58" s="12"/>
      <c r="F58" s="12"/>
      <c r="G58" s="9" t="s">
        <v>1377</v>
      </c>
      <c r="H58" s="9" t="s">
        <v>74</v>
      </c>
      <c r="I58" s="3" t="s">
        <v>1256</v>
      </c>
      <c r="J58" s="13" t="s">
        <v>1378</v>
      </c>
      <c r="K58" s="14" t="s">
        <v>1379</v>
      </c>
      <c r="L58" s="18">
        <f t="shared" si="3"/>
        <v>2.3807870370370354E-2</v>
      </c>
      <c r="M58">
        <f t="shared" si="4"/>
        <v>11</v>
      </c>
    </row>
    <row r="59" spans="1:13" x14ac:dyDescent="0.25">
      <c r="A59" s="11"/>
      <c r="B59" s="12"/>
      <c r="C59" s="12"/>
      <c r="D59" s="12"/>
      <c r="E59" s="12"/>
      <c r="F59" s="12"/>
      <c r="G59" s="9" t="s">
        <v>1380</v>
      </c>
      <c r="H59" s="9" t="s">
        <v>74</v>
      </c>
      <c r="I59" s="3" t="s">
        <v>1256</v>
      </c>
      <c r="J59" s="13" t="s">
        <v>1381</v>
      </c>
      <c r="K59" s="14" t="s">
        <v>1382</v>
      </c>
      <c r="L59" s="18">
        <f t="shared" si="3"/>
        <v>2.575231481481477E-2</v>
      </c>
      <c r="M59">
        <f t="shared" si="4"/>
        <v>11</v>
      </c>
    </row>
    <row r="60" spans="1:13" x14ac:dyDescent="0.25">
      <c r="A60" s="11"/>
      <c r="B60" s="12"/>
      <c r="C60" s="12"/>
      <c r="D60" s="12"/>
      <c r="E60" s="12"/>
      <c r="F60" s="12"/>
      <c r="G60" s="9" t="s">
        <v>1383</v>
      </c>
      <c r="H60" s="9" t="s">
        <v>74</v>
      </c>
      <c r="I60" s="3" t="s">
        <v>1256</v>
      </c>
      <c r="J60" s="13" t="s">
        <v>1384</v>
      </c>
      <c r="K60" s="14" t="s">
        <v>1385</v>
      </c>
      <c r="L60" s="18">
        <f t="shared" si="3"/>
        <v>1.3495370370370408E-2</v>
      </c>
      <c r="M60">
        <f t="shared" si="4"/>
        <v>15</v>
      </c>
    </row>
    <row r="61" spans="1:13" x14ac:dyDescent="0.25">
      <c r="A61" s="11"/>
      <c r="B61" s="12"/>
      <c r="C61" s="9" t="s">
        <v>226</v>
      </c>
      <c r="D61" s="9" t="s">
        <v>227</v>
      </c>
      <c r="E61" s="10" t="s">
        <v>12</v>
      </c>
      <c r="F61" s="5"/>
      <c r="G61" s="5"/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9" t="s">
        <v>228</v>
      </c>
      <c r="F62" s="9" t="s">
        <v>15</v>
      </c>
      <c r="G62" s="10" t="s">
        <v>12</v>
      </c>
      <c r="H62" s="5"/>
      <c r="I62" s="6"/>
      <c r="J62" s="7"/>
      <c r="K62" s="8"/>
    </row>
    <row r="63" spans="1:13" x14ac:dyDescent="0.25">
      <c r="A63" s="11"/>
      <c r="B63" s="12"/>
      <c r="C63" s="12"/>
      <c r="D63" s="12"/>
      <c r="E63" s="12"/>
      <c r="F63" s="12"/>
      <c r="G63" s="9" t="s">
        <v>1386</v>
      </c>
      <c r="H63" s="9" t="s">
        <v>74</v>
      </c>
      <c r="I63" s="3" t="s">
        <v>1256</v>
      </c>
      <c r="J63" s="13" t="s">
        <v>1387</v>
      </c>
      <c r="K63" s="14" t="s">
        <v>1388</v>
      </c>
      <c r="L63" s="18">
        <f t="shared" si="3"/>
        <v>1.8344907407407463E-2</v>
      </c>
      <c r="M63">
        <f t="shared" si="4"/>
        <v>12</v>
      </c>
    </row>
    <row r="64" spans="1:13" x14ac:dyDescent="0.25">
      <c r="A64" s="11"/>
      <c r="B64" s="12"/>
      <c r="C64" s="12"/>
      <c r="D64" s="12"/>
      <c r="E64" s="12"/>
      <c r="F64" s="12"/>
      <c r="G64" s="9" t="s">
        <v>1389</v>
      </c>
      <c r="H64" s="9" t="s">
        <v>74</v>
      </c>
      <c r="I64" s="3" t="s">
        <v>1256</v>
      </c>
      <c r="J64" s="13" t="s">
        <v>1390</v>
      </c>
      <c r="K64" s="14" t="s">
        <v>1391</v>
      </c>
      <c r="L64" s="18">
        <f t="shared" si="3"/>
        <v>1.8703703703703667E-2</v>
      </c>
      <c r="M64">
        <f t="shared" si="4"/>
        <v>15</v>
      </c>
    </row>
    <row r="65" spans="1:13" x14ac:dyDescent="0.25">
      <c r="A65" s="11"/>
      <c r="B65" s="12"/>
      <c r="C65" s="12"/>
      <c r="D65" s="12"/>
      <c r="E65" s="9" t="s">
        <v>238</v>
      </c>
      <c r="F65" s="9" t="s">
        <v>15</v>
      </c>
      <c r="G65" s="10" t="s">
        <v>12</v>
      </c>
      <c r="H65" s="5"/>
      <c r="I65" s="6"/>
      <c r="J65" s="7"/>
      <c r="K65" s="8"/>
    </row>
    <row r="66" spans="1:13" x14ac:dyDescent="0.25">
      <c r="A66" s="11"/>
      <c r="B66" s="12"/>
      <c r="C66" s="12"/>
      <c r="D66" s="12"/>
      <c r="E66" s="12"/>
      <c r="F66" s="12"/>
      <c r="G66" s="9" t="s">
        <v>1392</v>
      </c>
      <c r="H66" s="9" t="s">
        <v>74</v>
      </c>
      <c r="I66" s="3" t="s">
        <v>1256</v>
      </c>
      <c r="J66" s="13" t="s">
        <v>1393</v>
      </c>
      <c r="K66" s="14" t="s">
        <v>1394</v>
      </c>
      <c r="L66" s="18">
        <f t="shared" si="3"/>
        <v>2.2754629629629597E-2</v>
      </c>
      <c r="M66">
        <f t="shared" si="4"/>
        <v>8</v>
      </c>
    </row>
    <row r="67" spans="1:13" x14ac:dyDescent="0.25">
      <c r="A67" s="11"/>
      <c r="B67" s="12"/>
      <c r="C67" s="12"/>
      <c r="D67" s="12"/>
      <c r="E67" s="12"/>
      <c r="F67" s="12"/>
      <c r="G67" s="9" t="s">
        <v>1395</v>
      </c>
      <c r="H67" s="9" t="s">
        <v>74</v>
      </c>
      <c r="I67" s="3" t="s">
        <v>1256</v>
      </c>
      <c r="J67" s="13" t="s">
        <v>1396</v>
      </c>
      <c r="K67" s="14" t="s">
        <v>1397</v>
      </c>
      <c r="L67" s="18">
        <f t="shared" ref="L67:L130" si="5">K67-J67</f>
        <v>2.5034722222222139E-2</v>
      </c>
      <c r="M67">
        <f t="shared" ref="M67:M130" si="6">HOUR(J67)</f>
        <v>8</v>
      </c>
    </row>
    <row r="68" spans="1:13" x14ac:dyDescent="0.25">
      <c r="A68" s="11"/>
      <c r="B68" s="12"/>
      <c r="C68" s="12"/>
      <c r="D68" s="12"/>
      <c r="E68" s="12"/>
      <c r="F68" s="12"/>
      <c r="G68" s="9" t="s">
        <v>1398</v>
      </c>
      <c r="H68" s="9" t="s">
        <v>74</v>
      </c>
      <c r="I68" s="3" t="s">
        <v>1256</v>
      </c>
      <c r="J68" s="13" t="s">
        <v>1399</v>
      </c>
      <c r="K68" s="14" t="s">
        <v>1400</v>
      </c>
      <c r="L68" s="18">
        <f t="shared" si="5"/>
        <v>1.8194444444444458E-2</v>
      </c>
      <c r="M68">
        <f t="shared" si="6"/>
        <v>10</v>
      </c>
    </row>
    <row r="69" spans="1:13" x14ac:dyDescent="0.25">
      <c r="A69" s="11"/>
      <c r="B69" s="12"/>
      <c r="C69" s="12"/>
      <c r="D69" s="12"/>
      <c r="E69" s="12"/>
      <c r="F69" s="12"/>
      <c r="G69" s="9" t="s">
        <v>1401</v>
      </c>
      <c r="H69" s="9" t="s">
        <v>74</v>
      </c>
      <c r="I69" s="3" t="s">
        <v>1256</v>
      </c>
      <c r="J69" s="13" t="s">
        <v>1402</v>
      </c>
      <c r="K69" s="14" t="s">
        <v>1403</v>
      </c>
      <c r="L69" s="18">
        <f t="shared" si="5"/>
        <v>2.2488425925925926E-2</v>
      </c>
      <c r="M69">
        <f t="shared" si="6"/>
        <v>11</v>
      </c>
    </row>
    <row r="70" spans="1:13" x14ac:dyDescent="0.25">
      <c r="A70" s="11"/>
      <c r="B70" s="12"/>
      <c r="C70" s="12"/>
      <c r="D70" s="12"/>
      <c r="E70" s="12"/>
      <c r="F70" s="12"/>
      <c r="G70" s="9" t="s">
        <v>1404</v>
      </c>
      <c r="H70" s="9" t="s">
        <v>74</v>
      </c>
      <c r="I70" s="3" t="s">
        <v>1256</v>
      </c>
      <c r="J70" s="13" t="s">
        <v>1405</v>
      </c>
      <c r="K70" s="14" t="s">
        <v>1406</v>
      </c>
      <c r="L70" s="18">
        <f t="shared" si="5"/>
        <v>2.4340277777777752E-2</v>
      </c>
      <c r="M70">
        <f t="shared" si="6"/>
        <v>11</v>
      </c>
    </row>
    <row r="71" spans="1:13" x14ac:dyDescent="0.25">
      <c r="A71" s="11"/>
      <c r="B71" s="12"/>
      <c r="C71" s="12"/>
      <c r="D71" s="12"/>
      <c r="E71" s="12"/>
      <c r="F71" s="12"/>
      <c r="G71" s="9" t="s">
        <v>1407</v>
      </c>
      <c r="H71" s="9" t="s">
        <v>74</v>
      </c>
      <c r="I71" s="3" t="s">
        <v>1256</v>
      </c>
      <c r="J71" s="13" t="s">
        <v>1408</v>
      </c>
      <c r="K71" s="14" t="s">
        <v>1409</v>
      </c>
      <c r="L71" s="18">
        <f t="shared" si="5"/>
        <v>1.7696759259259176E-2</v>
      </c>
      <c r="M71">
        <f t="shared" si="6"/>
        <v>12</v>
      </c>
    </row>
    <row r="72" spans="1:13" x14ac:dyDescent="0.25">
      <c r="A72" s="11"/>
      <c r="B72" s="12"/>
      <c r="C72" s="9" t="s">
        <v>27</v>
      </c>
      <c r="D72" s="9" t="s">
        <v>28</v>
      </c>
      <c r="E72" s="10" t="s">
        <v>12</v>
      </c>
      <c r="F72" s="5"/>
      <c r="G72" s="5"/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9" t="s">
        <v>28</v>
      </c>
      <c r="F73" s="9" t="s">
        <v>15</v>
      </c>
      <c r="G73" s="10" t="s">
        <v>12</v>
      </c>
      <c r="H73" s="5"/>
      <c r="I73" s="6"/>
      <c r="J73" s="7"/>
      <c r="K73" s="8"/>
    </row>
    <row r="74" spans="1:13" x14ac:dyDescent="0.25">
      <c r="A74" s="11"/>
      <c r="B74" s="12"/>
      <c r="C74" s="12"/>
      <c r="D74" s="12"/>
      <c r="E74" s="12"/>
      <c r="F74" s="12"/>
      <c r="G74" s="9" t="s">
        <v>1410</v>
      </c>
      <c r="H74" s="9" t="s">
        <v>74</v>
      </c>
      <c r="I74" s="3" t="s">
        <v>1256</v>
      </c>
      <c r="J74" s="13" t="s">
        <v>1411</v>
      </c>
      <c r="K74" s="14" t="s">
        <v>1412</v>
      </c>
      <c r="L74" s="18">
        <f t="shared" si="5"/>
        <v>1.3391203703703683E-2</v>
      </c>
      <c r="M74">
        <f t="shared" si="6"/>
        <v>1</v>
      </c>
    </row>
    <row r="75" spans="1:13" x14ac:dyDescent="0.25">
      <c r="A75" s="11"/>
      <c r="B75" s="12"/>
      <c r="C75" s="12"/>
      <c r="D75" s="12"/>
      <c r="E75" s="12"/>
      <c r="F75" s="12"/>
      <c r="G75" s="9" t="s">
        <v>1413</v>
      </c>
      <c r="H75" s="9" t="s">
        <v>74</v>
      </c>
      <c r="I75" s="3" t="s">
        <v>1256</v>
      </c>
      <c r="J75" s="13" t="s">
        <v>1414</v>
      </c>
      <c r="K75" s="14" t="s">
        <v>1415</v>
      </c>
      <c r="L75" s="18">
        <f t="shared" si="5"/>
        <v>1.1990740740740718E-2</v>
      </c>
      <c r="M75">
        <f t="shared" si="6"/>
        <v>5</v>
      </c>
    </row>
    <row r="76" spans="1:13" x14ac:dyDescent="0.25">
      <c r="A76" s="11"/>
      <c r="B76" s="12"/>
      <c r="C76" s="12"/>
      <c r="D76" s="12"/>
      <c r="E76" s="9" t="s">
        <v>169</v>
      </c>
      <c r="F76" s="9" t="s">
        <v>15</v>
      </c>
      <c r="G76" s="9" t="s">
        <v>1416</v>
      </c>
      <c r="H76" s="9" t="s">
        <v>74</v>
      </c>
      <c r="I76" s="3" t="s">
        <v>1256</v>
      </c>
      <c r="J76" s="13" t="s">
        <v>1417</v>
      </c>
      <c r="K76" s="14" t="s">
        <v>1418</v>
      </c>
      <c r="L76" s="18">
        <f t="shared" si="5"/>
        <v>1.3530092592592587E-2</v>
      </c>
      <c r="M76">
        <f t="shared" si="6"/>
        <v>1</v>
      </c>
    </row>
    <row r="77" spans="1:13" x14ac:dyDescent="0.25">
      <c r="A77" s="11"/>
      <c r="B77" s="12"/>
      <c r="C77" s="9" t="s">
        <v>190</v>
      </c>
      <c r="D77" s="9" t="s">
        <v>191</v>
      </c>
      <c r="E77" s="9" t="s">
        <v>192</v>
      </c>
      <c r="F77" s="9" t="s">
        <v>15</v>
      </c>
      <c r="G77" s="10" t="s">
        <v>12</v>
      </c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12"/>
      <c r="F78" s="12"/>
      <c r="G78" s="9" t="s">
        <v>1419</v>
      </c>
      <c r="H78" s="9" t="s">
        <v>197</v>
      </c>
      <c r="I78" s="3" t="s">
        <v>1256</v>
      </c>
      <c r="J78" s="13" t="s">
        <v>1420</v>
      </c>
      <c r="K78" s="14" t="s">
        <v>1421</v>
      </c>
      <c r="L78" s="18">
        <f t="shared" si="5"/>
        <v>1.5092592592592602E-2</v>
      </c>
      <c r="M78">
        <f t="shared" si="6"/>
        <v>5</v>
      </c>
    </row>
    <row r="79" spans="1:13" x14ac:dyDescent="0.25">
      <c r="A79" s="11"/>
      <c r="B79" s="12"/>
      <c r="C79" s="12"/>
      <c r="D79" s="12"/>
      <c r="E79" s="12"/>
      <c r="F79" s="12"/>
      <c r="G79" s="9" t="s">
        <v>1422</v>
      </c>
      <c r="H79" s="9" t="s">
        <v>197</v>
      </c>
      <c r="I79" s="3" t="s">
        <v>1256</v>
      </c>
      <c r="J79" s="13" t="s">
        <v>1423</v>
      </c>
      <c r="K79" s="14" t="s">
        <v>1424</v>
      </c>
      <c r="L79" s="18">
        <f t="shared" si="5"/>
        <v>2.4826388888888773E-2</v>
      </c>
      <c r="M79">
        <f t="shared" si="6"/>
        <v>22</v>
      </c>
    </row>
    <row r="80" spans="1:13" x14ac:dyDescent="0.25">
      <c r="A80" s="11"/>
      <c r="B80" s="12"/>
      <c r="C80" s="9" t="s">
        <v>205</v>
      </c>
      <c r="D80" s="9" t="s">
        <v>206</v>
      </c>
      <c r="E80" s="9" t="s">
        <v>206</v>
      </c>
      <c r="F80" s="9" t="s">
        <v>15</v>
      </c>
      <c r="G80" s="10" t="s">
        <v>12</v>
      </c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12"/>
      <c r="F81" s="12"/>
      <c r="G81" s="9" t="s">
        <v>1425</v>
      </c>
      <c r="H81" s="9" t="s">
        <v>74</v>
      </c>
      <c r="I81" s="3" t="s">
        <v>1256</v>
      </c>
      <c r="J81" s="13" t="s">
        <v>1426</v>
      </c>
      <c r="K81" s="14" t="s">
        <v>1427</v>
      </c>
      <c r="L81" s="18">
        <f t="shared" si="5"/>
        <v>1.5520833333333331E-2</v>
      </c>
      <c r="M81">
        <f t="shared" si="6"/>
        <v>2</v>
      </c>
    </row>
    <row r="82" spans="1:13" x14ac:dyDescent="0.25">
      <c r="A82" s="11"/>
      <c r="B82" s="12"/>
      <c r="C82" s="12"/>
      <c r="D82" s="12"/>
      <c r="E82" s="12"/>
      <c r="F82" s="12"/>
      <c r="G82" s="9" t="s">
        <v>1428</v>
      </c>
      <c r="H82" s="9" t="s">
        <v>74</v>
      </c>
      <c r="I82" s="3" t="s">
        <v>1256</v>
      </c>
      <c r="J82" s="13" t="s">
        <v>1429</v>
      </c>
      <c r="K82" s="14" t="s">
        <v>1430</v>
      </c>
      <c r="L82" s="18">
        <f t="shared" si="5"/>
        <v>1.8634259259259239E-2</v>
      </c>
      <c r="M82">
        <f t="shared" si="6"/>
        <v>4</v>
      </c>
    </row>
    <row r="83" spans="1:13" x14ac:dyDescent="0.25">
      <c r="A83" s="11"/>
      <c r="B83" s="12"/>
      <c r="C83" s="12"/>
      <c r="D83" s="12"/>
      <c r="E83" s="12"/>
      <c r="F83" s="12"/>
      <c r="G83" s="9" t="s">
        <v>1431</v>
      </c>
      <c r="H83" s="9" t="s">
        <v>74</v>
      </c>
      <c r="I83" s="3" t="s">
        <v>1256</v>
      </c>
      <c r="J83" s="13" t="s">
        <v>1432</v>
      </c>
      <c r="K83" s="14" t="s">
        <v>1433</v>
      </c>
      <c r="L83" s="18">
        <f t="shared" si="5"/>
        <v>1.9027777777777755E-2</v>
      </c>
      <c r="M83">
        <f t="shared" si="6"/>
        <v>6</v>
      </c>
    </row>
    <row r="84" spans="1:13" x14ac:dyDescent="0.25">
      <c r="A84" s="11"/>
      <c r="B84" s="12"/>
      <c r="C84" s="12"/>
      <c r="D84" s="12"/>
      <c r="E84" s="12"/>
      <c r="F84" s="12"/>
      <c r="G84" s="9" t="s">
        <v>1434</v>
      </c>
      <c r="H84" s="9" t="s">
        <v>74</v>
      </c>
      <c r="I84" s="3" t="s">
        <v>1256</v>
      </c>
      <c r="J84" s="13" t="s">
        <v>1435</v>
      </c>
      <c r="K84" s="14" t="s">
        <v>1436</v>
      </c>
      <c r="L84" s="18">
        <f t="shared" si="5"/>
        <v>1.4918981481481464E-2</v>
      </c>
      <c r="M84">
        <f t="shared" si="6"/>
        <v>10</v>
      </c>
    </row>
    <row r="85" spans="1:13" x14ac:dyDescent="0.25">
      <c r="A85" s="11"/>
      <c r="B85" s="12"/>
      <c r="C85" s="12"/>
      <c r="D85" s="12"/>
      <c r="E85" s="12"/>
      <c r="F85" s="12"/>
      <c r="G85" s="9" t="s">
        <v>1437</v>
      </c>
      <c r="H85" s="9" t="s">
        <v>74</v>
      </c>
      <c r="I85" s="3" t="s">
        <v>1256</v>
      </c>
      <c r="J85" s="13" t="s">
        <v>1438</v>
      </c>
      <c r="K85" s="14" t="s">
        <v>1439</v>
      </c>
      <c r="L85" s="18">
        <f t="shared" si="5"/>
        <v>3.2523148148148107E-2</v>
      </c>
      <c r="M85">
        <f t="shared" si="6"/>
        <v>11</v>
      </c>
    </row>
    <row r="86" spans="1:13" x14ac:dyDescent="0.25">
      <c r="A86" s="11"/>
      <c r="B86" s="12"/>
      <c r="C86" s="12"/>
      <c r="D86" s="12"/>
      <c r="E86" s="12"/>
      <c r="F86" s="12"/>
      <c r="G86" s="9" t="s">
        <v>1440</v>
      </c>
      <c r="H86" s="9" t="s">
        <v>74</v>
      </c>
      <c r="I86" s="3" t="s">
        <v>1256</v>
      </c>
      <c r="J86" s="13" t="s">
        <v>1441</v>
      </c>
      <c r="K86" s="14" t="s">
        <v>1442</v>
      </c>
      <c r="L86" s="18">
        <f t="shared" si="5"/>
        <v>1.8020833333333264E-2</v>
      </c>
      <c r="M86">
        <f t="shared" si="6"/>
        <v>12</v>
      </c>
    </row>
    <row r="87" spans="1:13" x14ac:dyDescent="0.25">
      <c r="A87" s="3" t="s">
        <v>345</v>
      </c>
      <c r="B87" s="3" t="s">
        <v>346</v>
      </c>
      <c r="C87" s="3" t="s">
        <v>353</v>
      </c>
      <c r="D87" s="3" t="s">
        <v>354</v>
      </c>
      <c r="E87" s="3" t="s">
        <v>354</v>
      </c>
      <c r="F87" s="3" t="s">
        <v>349</v>
      </c>
      <c r="G87" s="3" t="s">
        <v>1443</v>
      </c>
      <c r="H87" s="3" t="s">
        <v>74</v>
      </c>
      <c r="I87" s="3" t="s">
        <v>1256</v>
      </c>
      <c r="J87" s="15" t="s">
        <v>1444</v>
      </c>
      <c r="K87" s="16" t="s">
        <v>1445</v>
      </c>
      <c r="L87" s="18">
        <f t="shared" si="5"/>
        <v>2.6354166666666679E-2</v>
      </c>
      <c r="M87">
        <f t="shared" si="6"/>
        <v>14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J1" workbookViewId="0">
      <selection activeCell="Q15" sqref="Q15"/>
    </sheetView>
  </sheetViews>
  <sheetFormatPr defaultRowHeight="15" x14ac:dyDescent="0.25"/>
  <cols>
    <col min="1" max="1" width="14.140625" customWidth="1"/>
    <col min="2" max="2" width="27.42578125" customWidth="1"/>
    <col min="3" max="3" width="7.5703125" customWidth="1"/>
    <col min="4" max="5" width="28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1514</v>
      </c>
      <c r="M1" t="s">
        <v>1511</v>
      </c>
      <c r="O1" t="s">
        <v>1512</v>
      </c>
      <c r="P1" t="s">
        <v>1513</v>
      </c>
      <c r="Q1" t="s">
        <v>1515</v>
      </c>
      <c r="R1" s="27" t="s">
        <v>1516</v>
      </c>
      <c r="S1" t="s">
        <v>1517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 s="24">
        <v>0</v>
      </c>
      <c r="P2" s="24">
        <f>COUNTIF(M:M,"0")</f>
        <v>0</v>
      </c>
      <c r="Q2" s="24">
        <f>AVERAGE($P$2:$P$25)</f>
        <v>0.375</v>
      </c>
      <c r="R2" s="25">
        <v>0</v>
      </c>
      <c r="S2" s="26">
        <f>AVERAGEIF($R$2:$R$25, "&lt;&gt; 0")</f>
        <v>1.3756944444444419E-2</v>
      </c>
    </row>
    <row r="3" spans="1:19" x14ac:dyDescent="0.25">
      <c r="A3" s="3" t="s">
        <v>210</v>
      </c>
      <c r="B3" s="9" t="s">
        <v>211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 s="24">
        <v>1</v>
      </c>
      <c r="P3" s="24">
        <f>COUNTIF(M:M,"1")</f>
        <v>0</v>
      </c>
      <c r="Q3" s="24">
        <f t="shared" ref="Q3:Q25" si="0">AVERAGE($P$2:$P$25)</f>
        <v>0.375</v>
      </c>
      <c r="R3" s="25">
        <v>0</v>
      </c>
      <c r="S3" s="26">
        <f t="shared" ref="S3:S25" si="1">AVERAGEIF($R$2:$R$25, "&lt;&gt; 0")</f>
        <v>1.3756944444444419E-2</v>
      </c>
    </row>
    <row r="4" spans="1:19" x14ac:dyDescent="0.25">
      <c r="A4" s="11"/>
      <c r="B4" s="12"/>
      <c r="C4" s="9" t="s">
        <v>155</v>
      </c>
      <c r="D4" s="9" t="s">
        <v>156</v>
      </c>
      <c r="E4" s="9" t="s">
        <v>156</v>
      </c>
      <c r="F4" s="9" t="s">
        <v>15</v>
      </c>
      <c r="G4" s="10" t="s">
        <v>12</v>
      </c>
      <c r="H4" s="5"/>
      <c r="I4" s="6"/>
      <c r="J4" s="7"/>
      <c r="K4" s="8"/>
      <c r="O4" s="24">
        <v>2</v>
      </c>
      <c r="P4" s="24">
        <f>COUNTIF(M:M,"2")</f>
        <v>0</v>
      </c>
      <c r="Q4" s="24">
        <f t="shared" si="0"/>
        <v>0.375</v>
      </c>
      <c r="R4" s="25">
        <v>0</v>
      </c>
      <c r="S4" s="26">
        <f t="shared" si="1"/>
        <v>1.3756944444444419E-2</v>
      </c>
    </row>
    <row r="5" spans="1:19" x14ac:dyDescent="0.25">
      <c r="A5" s="11"/>
      <c r="B5" s="12"/>
      <c r="C5" s="12"/>
      <c r="D5" s="12"/>
      <c r="E5" s="12"/>
      <c r="F5" s="12"/>
      <c r="G5" s="9" t="s">
        <v>1446</v>
      </c>
      <c r="H5" s="9" t="s">
        <v>74</v>
      </c>
      <c r="I5" s="3" t="s">
        <v>1447</v>
      </c>
      <c r="J5" s="13" t="s">
        <v>1448</v>
      </c>
      <c r="K5" s="14" t="s">
        <v>1449</v>
      </c>
      <c r="L5" s="18">
        <f t="shared" ref="L3:L66" si="2">K5-J5</f>
        <v>1.201388888888888E-2</v>
      </c>
      <c r="M5">
        <f t="shared" ref="M3:M66" si="3">HOUR(J5)</f>
        <v>7</v>
      </c>
      <c r="O5" s="24">
        <v>3</v>
      </c>
      <c r="P5" s="24">
        <f>COUNTIF(M:M,"3")</f>
        <v>0</v>
      </c>
      <c r="Q5" s="24">
        <f t="shared" si="0"/>
        <v>0.375</v>
      </c>
      <c r="R5" s="25">
        <v>0</v>
      </c>
      <c r="S5" s="26">
        <f t="shared" si="1"/>
        <v>1.3756944444444419E-2</v>
      </c>
    </row>
    <row r="6" spans="1:19" x14ac:dyDescent="0.25">
      <c r="A6" s="11"/>
      <c r="B6" s="12"/>
      <c r="C6" s="12"/>
      <c r="D6" s="12"/>
      <c r="E6" s="12"/>
      <c r="F6" s="12"/>
      <c r="G6" s="9" t="s">
        <v>1450</v>
      </c>
      <c r="H6" s="9" t="s">
        <v>74</v>
      </c>
      <c r="I6" s="3" t="s">
        <v>1447</v>
      </c>
      <c r="J6" s="13" t="s">
        <v>1451</v>
      </c>
      <c r="K6" s="14" t="s">
        <v>1452</v>
      </c>
      <c r="L6" s="18">
        <f t="shared" si="2"/>
        <v>1.0983796296296255E-2</v>
      </c>
      <c r="M6">
        <f t="shared" si="3"/>
        <v>11</v>
      </c>
      <c r="O6" s="24">
        <v>4</v>
      </c>
      <c r="P6" s="24">
        <f>COUNTIF(M:M,"4")</f>
        <v>0</v>
      </c>
      <c r="Q6" s="24">
        <f t="shared" si="0"/>
        <v>0.375</v>
      </c>
      <c r="R6" s="25">
        <v>0</v>
      </c>
      <c r="S6" s="26">
        <f t="shared" si="1"/>
        <v>1.3756944444444419E-2</v>
      </c>
    </row>
    <row r="7" spans="1:19" x14ac:dyDescent="0.25">
      <c r="A7" s="11"/>
      <c r="B7" s="12"/>
      <c r="C7" s="9" t="s">
        <v>27</v>
      </c>
      <c r="D7" s="9" t="s">
        <v>28</v>
      </c>
      <c r="E7" s="10" t="s">
        <v>12</v>
      </c>
      <c r="F7" s="5"/>
      <c r="G7" s="5"/>
      <c r="H7" s="5"/>
      <c r="I7" s="6"/>
      <c r="J7" s="7"/>
      <c r="K7" s="8"/>
      <c r="O7" s="24">
        <v>5</v>
      </c>
      <c r="P7" s="24">
        <f>COUNTIF(M:M,"5")</f>
        <v>0</v>
      </c>
      <c r="Q7" s="24">
        <f t="shared" si="0"/>
        <v>0.375</v>
      </c>
      <c r="R7" s="25">
        <v>0</v>
      </c>
      <c r="S7" s="26">
        <f t="shared" si="1"/>
        <v>1.3756944444444419E-2</v>
      </c>
    </row>
    <row r="8" spans="1:19" x14ac:dyDescent="0.25">
      <c r="A8" s="11"/>
      <c r="B8" s="12"/>
      <c r="C8" s="12"/>
      <c r="D8" s="12"/>
      <c r="E8" s="9" t="s">
        <v>28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1</v>
      </c>
      <c r="Q8">
        <f t="shared" si="0"/>
        <v>0.375</v>
      </c>
      <c r="R8" s="19">
        <f t="shared" ref="R3:R25" si="4">AVERAGEIF(M:M,O8,L:L)</f>
        <v>1.3414351851851802E-2</v>
      </c>
      <c r="S8" s="18">
        <f t="shared" si="1"/>
        <v>1.3756944444444419E-2</v>
      </c>
    </row>
    <row r="9" spans="1:19" x14ac:dyDescent="0.25">
      <c r="A9" s="11"/>
      <c r="B9" s="12"/>
      <c r="C9" s="12"/>
      <c r="D9" s="12"/>
      <c r="E9" s="12"/>
      <c r="F9" s="12"/>
      <c r="G9" s="9" t="s">
        <v>1453</v>
      </c>
      <c r="H9" s="9" t="s">
        <v>74</v>
      </c>
      <c r="I9" s="3" t="s">
        <v>1447</v>
      </c>
      <c r="J9" s="13" t="s">
        <v>1454</v>
      </c>
      <c r="K9" s="14" t="s">
        <v>1455</v>
      </c>
      <c r="L9" s="18">
        <f t="shared" si="2"/>
        <v>1.3414351851851802E-2</v>
      </c>
      <c r="M9">
        <f t="shared" si="3"/>
        <v>6</v>
      </c>
      <c r="O9">
        <v>7</v>
      </c>
      <c r="P9">
        <f>COUNTIF(M:M,"7")</f>
        <v>2</v>
      </c>
      <c r="Q9">
        <f t="shared" si="0"/>
        <v>0.375</v>
      </c>
      <c r="R9" s="19">
        <f t="shared" si="4"/>
        <v>1.3553240740740713E-2</v>
      </c>
      <c r="S9" s="18">
        <f t="shared" si="1"/>
        <v>1.3756944444444419E-2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1456</v>
      </c>
      <c r="H10" s="9" t="s">
        <v>74</v>
      </c>
      <c r="I10" s="3" t="s">
        <v>1447</v>
      </c>
      <c r="J10" s="13" t="s">
        <v>1457</v>
      </c>
      <c r="K10" s="14" t="s">
        <v>1458</v>
      </c>
      <c r="L10" s="18">
        <f t="shared" si="2"/>
        <v>1.4641203703703642E-2</v>
      </c>
      <c r="M10">
        <f t="shared" si="3"/>
        <v>9</v>
      </c>
      <c r="O10" s="24">
        <v>8</v>
      </c>
      <c r="P10" s="24">
        <f>COUNTIF(M:M,"8")</f>
        <v>0</v>
      </c>
      <c r="Q10" s="24">
        <f t="shared" si="0"/>
        <v>0.375</v>
      </c>
      <c r="R10" s="25">
        <v>0</v>
      </c>
      <c r="S10" s="26">
        <f t="shared" si="1"/>
        <v>1.3756944444444419E-2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1459</v>
      </c>
      <c r="H11" s="9" t="s">
        <v>74</v>
      </c>
      <c r="I11" s="3" t="s">
        <v>1447</v>
      </c>
      <c r="J11" s="13" t="s">
        <v>1460</v>
      </c>
      <c r="K11" s="14" t="s">
        <v>1461</v>
      </c>
      <c r="L11" s="18">
        <f t="shared" si="2"/>
        <v>1.2534722222222239E-2</v>
      </c>
      <c r="M11">
        <f t="shared" si="3"/>
        <v>9</v>
      </c>
      <c r="O11">
        <v>9</v>
      </c>
      <c r="P11">
        <f>COUNTIF(M:M,"9")</f>
        <v>3</v>
      </c>
      <c r="Q11">
        <f t="shared" si="0"/>
        <v>0.375</v>
      </c>
      <c r="R11" s="19">
        <f t="shared" si="4"/>
        <v>1.4629629629629623E-2</v>
      </c>
      <c r="S11" s="18">
        <f t="shared" si="1"/>
        <v>1.3756944444444419E-2</v>
      </c>
    </row>
    <row r="12" spans="1:19" x14ac:dyDescent="0.25">
      <c r="A12" s="11"/>
      <c r="B12" s="12"/>
      <c r="C12" s="12"/>
      <c r="D12" s="12"/>
      <c r="E12" s="9" t="s">
        <v>169</v>
      </c>
      <c r="F12" s="9" t="s">
        <v>15</v>
      </c>
      <c r="G12" s="9" t="s">
        <v>1462</v>
      </c>
      <c r="H12" s="9" t="s">
        <v>74</v>
      </c>
      <c r="I12" s="3" t="s">
        <v>1447</v>
      </c>
      <c r="J12" s="13" t="s">
        <v>1463</v>
      </c>
      <c r="K12" s="14" t="s">
        <v>1464</v>
      </c>
      <c r="L12" s="18">
        <f t="shared" si="2"/>
        <v>1.5092592592592546E-2</v>
      </c>
      <c r="M12">
        <f t="shared" si="3"/>
        <v>7</v>
      </c>
      <c r="O12" s="24">
        <v>10</v>
      </c>
      <c r="P12" s="24">
        <f>COUNTIF(M:M,"10")</f>
        <v>0</v>
      </c>
      <c r="Q12" s="24">
        <f t="shared" si="0"/>
        <v>0.375</v>
      </c>
      <c r="R12" s="25">
        <v>0</v>
      </c>
      <c r="S12" s="26">
        <f t="shared" si="1"/>
        <v>1.3756944444444419E-2</v>
      </c>
    </row>
    <row r="13" spans="1:19" x14ac:dyDescent="0.25">
      <c r="A13" s="3" t="s">
        <v>69</v>
      </c>
      <c r="B13" s="9" t="s">
        <v>70</v>
      </c>
      <c r="C13" s="9" t="s">
        <v>27</v>
      </c>
      <c r="D13" s="9" t="s">
        <v>28</v>
      </c>
      <c r="E13" s="10" t="s">
        <v>12</v>
      </c>
      <c r="F13" s="5"/>
      <c r="G13" s="5"/>
      <c r="H13" s="5"/>
      <c r="I13" s="6"/>
      <c r="J13" s="7"/>
      <c r="K13" s="8"/>
      <c r="O13">
        <v>11</v>
      </c>
      <c r="P13">
        <f>COUNTIF(M:M,"11")</f>
        <v>2</v>
      </c>
      <c r="Q13">
        <f t="shared" si="0"/>
        <v>0.375</v>
      </c>
      <c r="R13" s="19">
        <f t="shared" si="4"/>
        <v>1.2905092592592565E-2</v>
      </c>
      <c r="S13" s="18">
        <f t="shared" si="1"/>
        <v>1.3756944444444419E-2</v>
      </c>
    </row>
    <row r="14" spans="1:19" x14ac:dyDescent="0.25">
      <c r="A14" s="11"/>
      <c r="B14" s="12"/>
      <c r="C14" s="12"/>
      <c r="D14" s="12"/>
      <c r="E14" s="9" t="s">
        <v>28</v>
      </c>
      <c r="F14" s="9" t="s">
        <v>15</v>
      </c>
      <c r="G14" s="9" t="s">
        <v>1465</v>
      </c>
      <c r="H14" s="9" t="s">
        <v>74</v>
      </c>
      <c r="I14" s="3" t="s">
        <v>1447</v>
      </c>
      <c r="J14" s="13" t="s">
        <v>1466</v>
      </c>
      <c r="K14" s="14" t="s">
        <v>1467</v>
      </c>
      <c r="L14" s="18">
        <f t="shared" si="2"/>
        <v>1.4282407407407383E-2</v>
      </c>
      <c r="M14">
        <f t="shared" si="3"/>
        <v>12</v>
      </c>
      <c r="O14">
        <v>12</v>
      </c>
      <c r="P14">
        <f>COUNTIF(M:M,"12")</f>
        <v>1</v>
      </c>
      <c r="Q14">
        <f t="shared" si="0"/>
        <v>0.375</v>
      </c>
      <c r="R14" s="19">
        <f t="shared" si="4"/>
        <v>1.4282407407407383E-2</v>
      </c>
      <c r="S14" s="18">
        <f t="shared" si="1"/>
        <v>1.3756944444444419E-2</v>
      </c>
    </row>
    <row r="15" spans="1:19" x14ac:dyDescent="0.25">
      <c r="A15" s="11"/>
      <c r="B15" s="12"/>
      <c r="C15" s="12"/>
      <c r="D15" s="12"/>
      <c r="E15" s="9" t="s">
        <v>169</v>
      </c>
      <c r="F15" s="9" t="s">
        <v>15</v>
      </c>
      <c r="G15" s="9" t="s">
        <v>1468</v>
      </c>
      <c r="H15" s="9" t="s">
        <v>74</v>
      </c>
      <c r="I15" s="3" t="s">
        <v>1447</v>
      </c>
      <c r="J15" s="13" t="s">
        <v>1469</v>
      </c>
      <c r="K15" s="14" t="s">
        <v>1470</v>
      </c>
      <c r="L15" s="18">
        <f t="shared" si="2"/>
        <v>1.4826388888888875E-2</v>
      </c>
      <c r="M15">
        <f t="shared" si="3"/>
        <v>11</v>
      </c>
      <c r="O15" s="24">
        <v>13</v>
      </c>
      <c r="P15" s="24">
        <f>COUNTIF(M:M,"13")</f>
        <v>0</v>
      </c>
      <c r="Q15" s="24">
        <f t="shared" si="0"/>
        <v>0.375</v>
      </c>
      <c r="R15" s="25">
        <v>0</v>
      </c>
      <c r="S15" s="26">
        <f t="shared" si="1"/>
        <v>1.3756944444444419E-2</v>
      </c>
    </row>
    <row r="16" spans="1:19" x14ac:dyDescent="0.25">
      <c r="A16" s="3" t="s">
        <v>10</v>
      </c>
      <c r="B16" s="3" t="s">
        <v>11</v>
      </c>
      <c r="C16" s="3" t="s">
        <v>1471</v>
      </c>
      <c r="D16" s="3" t="s">
        <v>1472</v>
      </c>
      <c r="E16" s="3" t="s">
        <v>1472</v>
      </c>
      <c r="F16" s="3" t="s">
        <v>15</v>
      </c>
      <c r="G16" s="3" t="s">
        <v>1473</v>
      </c>
      <c r="H16" s="3" t="s">
        <v>17</v>
      </c>
      <c r="I16" s="3" t="s">
        <v>1447</v>
      </c>
      <c r="J16" s="15" t="s">
        <v>1474</v>
      </c>
      <c r="K16" s="16" t="s">
        <v>1475</v>
      </c>
      <c r="L16" s="18">
        <f t="shared" si="2"/>
        <v>1.6712962962962985E-2</v>
      </c>
      <c r="M16">
        <f t="shared" si="3"/>
        <v>9</v>
      </c>
      <c r="O16" s="24">
        <v>14</v>
      </c>
      <c r="P16" s="24">
        <f>COUNTIF(M:M,"14")</f>
        <v>0</v>
      </c>
      <c r="Q16" s="24">
        <f t="shared" si="0"/>
        <v>0.375</v>
      </c>
      <c r="R16" s="25">
        <v>0</v>
      </c>
      <c r="S16" s="26">
        <f t="shared" si="1"/>
        <v>1.3756944444444419E-2</v>
      </c>
    </row>
    <row r="17" spans="15:19" x14ac:dyDescent="0.25">
      <c r="O17" s="24">
        <v>15</v>
      </c>
      <c r="P17" s="24">
        <f>COUNTIF(M:M,"15")</f>
        <v>0</v>
      </c>
      <c r="Q17" s="24">
        <f t="shared" si="0"/>
        <v>0.375</v>
      </c>
      <c r="R17" s="25">
        <v>0</v>
      </c>
      <c r="S17" s="26">
        <f t="shared" si="1"/>
        <v>1.3756944444444419E-2</v>
      </c>
    </row>
    <row r="18" spans="15:19" x14ac:dyDescent="0.25">
      <c r="O18" s="24">
        <v>16</v>
      </c>
      <c r="P18" s="24">
        <f>COUNTIF(M:M,"16")</f>
        <v>0</v>
      </c>
      <c r="Q18" s="24">
        <f t="shared" si="0"/>
        <v>0.375</v>
      </c>
      <c r="R18" s="25">
        <v>0</v>
      </c>
      <c r="S18" s="26">
        <f t="shared" si="1"/>
        <v>1.3756944444444419E-2</v>
      </c>
    </row>
    <row r="19" spans="15:19" x14ac:dyDescent="0.25">
      <c r="O19" s="24">
        <v>17</v>
      </c>
      <c r="P19" s="24">
        <f>COUNTIF(M:M,"17")</f>
        <v>0</v>
      </c>
      <c r="Q19" s="24">
        <f t="shared" si="0"/>
        <v>0.375</v>
      </c>
      <c r="R19" s="25">
        <v>0</v>
      </c>
      <c r="S19" s="26">
        <f t="shared" si="1"/>
        <v>1.3756944444444419E-2</v>
      </c>
    </row>
    <row r="20" spans="15:19" x14ac:dyDescent="0.25">
      <c r="O20" s="24">
        <v>18</v>
      </c>
      <c r="P20" s="24">
        <f>COUNTIF(M:M,"18")</f>
        <v>0</v>
      </c>
      <c r="Q20" s="24">
        <f t="shared" si="0"/>
        <v>0.375</v>
      </c>
      <c r="R20" s="25">
        <v>0</v>
      </c>
      <c r="S20" s="26">
        <f t="shared" si="1"/>
        <v>1.3756944444444419E-2</v>
      </c>
    </row>
    <row r="21" spans="15:19" x14ac:dyDescent="0.25">
      <c r="O21" s="24">
        <v>19</v>
      </c>
      <c r="P21" s="24">
        <f>COUNTIF(M:M,"19")</f>
        <v>0</v>
      </c>
      <c r="Q21" s="24">
        <f t="shared" si="0"/>
        <v>0.375</v>
      </c>
      <c r="R21" s="25">
        <v>0</v>
      </c>
      <c r="S21" s="26">
        <f t="shared" si="1"/>
        <v>1.3756944444444419E-2</v>
      </c>
    </row>
    <row r="22" spans="15:19" x14ac:dyDescent="0.25">
      <c r="O22" s="24">
        <v>20</v>
      </c>
      <c r="P22" s="24">
        <f>COUNTIF(M:M,"20")</f>
        <v>0</v>
      </c>
      <c r="Q22" s="24">
        <f t="shared" si="0"/>
        <v>0.375</v>
      </c>
      <c r="R22" s="25">
        <v>0</v>
      </c>
      <c r="S22" s="26">
        <f t="shared" si="1"/>
        <v>1.3756944444444419E-2</v>
      </c>
    </row>
    <row r="23" spans="15:19" x14ac:dyDescent="0.25">
      <c r="O23" s="24">
        <v>21</v>
      </c>
      <c r="P23" s="24">
        <f>COUNTIF(M:M,"21")</f>
        <v>0</v>
      </c>
      <c r="Q23" s="24">
        <f t="shared" si="0"/>
        <v>0.375</v>
      </c>
      <c r="R23" s="25">
        <v>0</v>
      </c>
      <c r="S23" s="26">
        <f t="shared" si="1"/>
        <v>1.3756944444444419E-2</v>
      </c>
    </row>
    <row r="24" spans="15:19" x14ac:dyDescent="0.25">
      <c r="O24" s="24">
        <v>22</v>
      </c>
      <c r="P24" s="24">
        <f>COUNTIF(M:M,"22")</f>
        <v>0</v>
      </c>
      <c r="Q24" s="24">
        <f t="shared" si="0"/>
        <v>0.375</v>
      </c>
      <c r="R24" s="25">
        <v>0</v>
      </c>
      <c r="S24" s="26">
        <f t="shared" si="1"/>
        <v>1.3756944444444419E-2</v>
      </c>
    </row>
    <row r="25" spans="15:19" x14ac:dyDescent="0.25">
      <c r="O25" s="24">
        <v>23</v>
      </c>
      <c r="P25" s="24">
        <f>COUNTIF(M:M,"23")</f>
        <v>0</v>
      </c>
      <c r="Q25" s="24">
        <f t="shared" si="0"/>
        <v>0.375</v>
      </c>
      <c r="R25" s="25">
        <v>0</v>
      </c>
      <c r="S25" s="26">
        <f t="shared" si="1"/>
        <v>1.3756944444444419E-2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J1" workbookViewId="0">
      <selection activeCell="Q28" sqref="Q28"/>
    </sheetView>
  </sheetViews>
  <sheetFormatPr defaultRowHeight="15" x14ac:dyDescent="0.25"/>
  <cols>
    <col min="1" max="1" width="14.140625" customWidth="1"/>
    <col min="2" max="2" width="27.42578125" customWidth="1"/>
    <col min="3" max="3" width="7.5703125" customWidth="1"/>
    <col min="4" max="4" width="28" customWidth="1"/>
    <col min="5" max="5" width="29.140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1514</v>
      </c>
      <c r="M1" t="s">
        <v>1511</v>
      </c>
      <c r="O1" t="s">
        <v>1512</v>
      </c>
      <c r="P1" t="s">
        <v>1513</v>
      </c>
      <c r="Q1" t="s">
        <v>1515</v>
      </c>
      <c r="R1" s="27" t="s">
        <v>1516</v>
      </c>
      <c r="S1" t="s">
        <v>1517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 s="24">
        <v>0</v>
      </c>
      <c r="P2" s="24">
        <f>COUNTIF(M:M,"0")</f>
        <v>0</v>
      </c>
      <c r="Q2" s="24">
        <f>AVERAGE($P$2:$P$25)</f>
        <v>0.41666666666666669</v>
      </c>
      <c r="R2" s="25">
        <v>0</v>
      </c>
      <c r="S2" s="26">
        <f>AVERAGEIF($R$2:$R$25, "&lt;&gt; 0")</f>
        <v>1.7312403549382696E-2</v>
      </c>
    </row>
    <row r="3" spans="1:19" x14ac:dyDescent="0.25">
      <c r="A3" s="3" t="s">
        <v>10</v>
      </c>
      <c r="B3" s="9" t="s">
        <v>11</v>
      </c>
      <c r="C3" s="9" t="s">
        <v>27</v>
      </c>
      <c r="D3" s="9" t="s">
        <v>28</v>
      </c>
      <c r="E3" s="9" t="s">
        <v>28</v>
      </c>
      <c r="F3" s="9" t="s">
        <v>15</v>
      </c>
      <c r="G3" s="9" t="s">
        <v>1476</v>
      </c>
      <c r="H3" s="9" t="s">
        <v>17</v>
      </c>
      <c r="I3" s="3" t="s">
        <v>1477</v>
      </c>
      <c r="J3" s="13" t="s">
        <v>1478</v>
      </c>
      <c r="K3" s="14" t="s">
        <v>1479</v>
      </c>
      <c r="L3" s="18">
        <f t="shared" ref="L3:L66" si="0">K3-J3</f>
        <v>1.5787037037036988E-2</v>
      </c>
      <c r="M3">
        <f t="shared" ref="M3:M66" si="1">HOUR(J3)</f>
        <v>22</v>
      </c>
      <c r="O3">
        <v>1</v>
      </c>
      <c r="P3">
        <f>COUNTIF(M:M,"1")</f>
        <v>1</v>
      </c>
      <c r="Q3">
        <f t="shared" ref="Q3:Q25" si="2">AVERAGE($P$2:$P$25)</f>
        <v>0.41666666666666669</v>
      </c>
      <c r="R3" s="19">
        <f t="shared" ref="R3:R25" si="3">AVERAGEIF(M:M,O3,L:L)</f>
        <v>2.9849537037037036E-2</v>
      </c>
      <c r="S3" s="18">
        <f t="shared" ref="S3:S25" si="4">AVERAGEIF($R$2:$R$25, "&lt;&gt; 0")</f>
        <v>1.7312403549382696E-2</v>
      </c>
    </row>
    <row r="4" spans="1:19" x14ac:dyDescent="0.25">
      <c r="A4" s="3" t="s">
        <v>69</v>
      </c>
      <c r="B4" s="9" t="s">
        <v>70</v>
      </c>
      <c r="C4" s="10" t="s">
        <v>12</v>
      </c>
      <c r="D4" s="5"/>
      <c r="E4" s="5"/>
      <c r="F4" s="5"/>
      <c r="G4" s="5"/>
      <c r="H4" s="5"/>
      <c r="I4" s="6"/>
      <c r="J4" s="7"/>
      <c r="K4" s="8"/>
      <c r="O4" s="24">
        <v>2</v>
      </c>
      <c r="P4" s="24">
        <f>COUNTIF(M:M,"2")</f>
        <v>0</v>
      </c>
      <c r="Q4" s="24">
        <f t="shared" si="2"/>
        <v>0.41666666666666669</v>
      </c>
      <c r="R4" s="25">
        <v>0</v>
      </c>
      <c r="S4" s="26">
        <f t="shared" si="4"/>
        <v>1.7312403549382696E-2</v>
      </c>
    </row>
    <row r="5" spans="1:19" x14ac:dyDescent="0.25">
      <c r="A5" s="11"/>
      <c r="B5" s="12"/>
      <c r="C5" s="9" t="s">
        <v>71</v>
      </c>
      <c r="D5" s="9" t="s">
        <v>72</v>
      </c>
      <c r="E5" s="9" t="s">
        <v>116</v>
      </c>
      <c r="F5" s="9" t="s">
        <v>15</v>
      </c>
      <c r="G5" s="10" t="s">
        <v>12</v>
      </c>
      <c r="H5" s="5"/>
      <c r="I5" s="6"/>
      <c r="J5" s="7"/>
      <c r="K5" s="8"/>
      <c r="O5" s="24">
        <v>3</v>
      </c>
      <c r="P5" s="24">
        <f>COUNTIF(M:M,"3")</f>
        <v>0</v>
      </c>
      <c r="Q5" s="24">
        <f t="shared" si="2"/>
        <v>0.41666666666666669</v>
      </c>
      <c r="R5" s="25">
        <v>0</v>
      </c>
      <c r="S5" s="26">
        <f t="shared" si="4"/>
        <v>1.7312403549382696E-2</v>
      </c>
    </row>
    <row r="6" spans="1:19" x14ac:dyDescent="0.25">
      <c r="A6" s="11"/>
      <c r="B6" s="12"/>
      <c r="C6" s="12"/>
      <c r="D6" s="12"/>
      <c r="E6" s="12"/>
      <c r="F6" s="12"/>
      <c r="G6" s="9" t="s">
        <v>1480</v>
      </c>
      <c r="H6" s="9" t="s">
        <v>118</v>
      </c>
      <c r="I6" s="3" t="s">
        <v>1477</v>
      </c>
      <c r="J6" s="13" t="s">
        <v>1481</v>
      </c>
      <c r="K6" s="14" t="s">
        <v>1482</v>
      </c>
      <c r="L6" s="18">
        <f t="shared" si="0"/>
        <v>1.5162037037037002E-2</v>
      </c>
      <c r="M6">
        <f t="shared" si="1"/>
        <v>18</v>
      </c>
      <c r="O6" s="24">
        <v>4</v>
      </c>
      <c r="P6" s="24">
        <f>COUNTIF(M:M,"4")</f>
        <v>0</v>
      </c>
      <c r="Q6" s="24">
        <f t="shared" si="2"/>
        <v>0.41666666666666669</v>
      </c>
      <c r="R6" s="25">
        <v>0</v>
      </c>
      <c r="S6" s="26">
        <f t="shared" si="4"/>
        <v>1.7312403549382696E-2</v>
      </c>
    </row>
    <row r="7" spans="1:19" x14ac:dyDescent="0.25">
      <c r="A7" s="11"/>
      <c r="B7" s="12"/>
      <c r="C7" s="12"/>
      <c r="D7" s="12"/>
      <c r="E7" s="12"/>
      <c r="F7" s="12"/>
      <c r="G7" s="9" t="s">
        <v>1483</v>
      </c>
      <c r="H7" s="9" t="s">
        <v>118</v>
      </c>
      <c r="I7" s="3" t="s">
        <v>1477</v>
      </c>
      <c r="J7" s="13" t="s">
        <v>1484</v>
      </c>
      <c r="K7" s="14" t="s">
        <v>1485</v>
      </c>
      <c r="L7" s="18">
        <f t="shared" si="0"/>
        <v>2.2442129629629659E-2</v>
      </c>
      <c r="M7">
        <f t="shared" si="1"/>
        <v>18</v>
      </c>
      <c r="O7" s="24">
        <v>5</v>
      </c>
      <c r="P7" s="24">
        <f>COUNTIF(M:M,"5")</f>
        <v>0</v>
      </c>
      <c r="Q7" s="24">
        <f t="shared" si="2"/>
        <v>0.41666666666666669</v>
      </c>
      <c r="R7" s="25">
        <v>0</v>
      </c>
      <c r="S7" s="26">
        <f t="shared" si="4"/>
        <v>1.7312403549382696E-2</v>
      </c>
    </row>
    <row r="8" spans="1:19" x14ac:dyDescent="0.25">
      <c r="A8" s="11"/>
      <c r="B8" s="12"/>
      <c r="C8" s="9" t="s">
        <v>155</v>
      </c>
      <c r="D8" s="9" t="s">
        <v>156</v>
      </c>
      <c r="E8" s="9" t="s">
        <v>156</v>
      </c>
      <c r="F8" s="9" t="s">
        <v>15</v>
      </c>
      <c r="G8" s="9" t="s">
        <v>1486</v>
      </c>
      <c r="H8" s="9" t="s">
        <v>74</v>
      </c>
      <c r="I8" s="3" t="s">
        <v>1477</v>
      </c>
      <c r="J8" s="13" t="s">
        <v>1487</v>
      </c>
      <c r="K8" s="14" t="s">
        <v>1488</v>
      </c>
      <c r="L8" s="18">
        <f t="shared" si="0"/>
        <v>1.4513888888888882E-2</v>
      </c>
      <c r="M8">
        <f t="shared" si="1"/>
        <v>7</v>
      </c>
      <c r="O8" s="24">
        <v>6</v>
      </c>
      <c r="P8" s="24">
        <f>COUNTIF(M:M,"6")</f>
        <v>0</v>
      </c>
      <c r="Q8" s="24">
        <f t="shared" si="2"/>
        <v>0.41666666666666669</v>
      </c>
      <c r="R8" s="25">
        <v>0</v>
      </c>
      <c r="S8" s="26">
        <f t="shared" si="4"/>
        <v>1.7312403549382696E-2</v>
      </c>
    </row>
    <row r="9" spans="1:19" x14ac:dyDescent="0.25">
      <c r="A9" s="11"/>
      <c r="B9" s="12"/>
      <c r="C9" s="9" t="s">
        <v>27</v>
      </c>
      <c r="D9" s="9" t="s">
        <v>28</v>
      </c>
      <c r="E9" s="10" t="s">
        <v>12</v>
      </c>
      <c r="F9" s="5"/>
      <c r="G9" s="5"/>
      <c r="H9" s="5"/>
      <c r="I9" s="6"/>
      <c r="J9" s="7"/>
      <c r="K9" s="8"/>
      <c r="O9">
        <v>7</v>
      </c>
      <c r="P9">
        <f>COUNTIF(M:M,"7")</f>
        <v>1</v>
      </c>
      <c r="Q9">
        <f t="shared" si="2"/>
        <v>0.41666666666666669</v>
      </c>
      <c r="R9" s="19">
        <f t="shared" si="3"/>
        <v>1.4513888888888882E-2</v>
      </c>
      <c r="S9" s="18">
        <f t="shared" si="4"/>
        <v>1.7312403549382696E-2</v>
      </c>
    </row>
    <row r="10" spans="1:19" x14ac:dyDescent="0.25">
      <c r="A10" s="11"/>
      <c r="B10" s="12"/>
      <c r="C10" s="12"/>
      <c r="D10" s="12"/>
      <c r="E10" s="9" t="s">
        <v>28</v>
      </c>
      <c r="F10" s="9" t="s">
        <v>15</v>
      </c>
      <c r="G10" s="9" t="s">
        <v>1489</v>
      </c>
      <c r="H10" s="9" t="s">
        <v>74</v>
      </c>
      <c r="I10" s="3" t="s">
        <v>1477</v>
      </c>
      <c r="J10" s="13" t="s">
        <v>1490</v>
      </c>
      <c r="K10" s="14" t="s">
        <v>1491</v>
      </c>
      <c r="L10" s="18">
        <f t="shared" si="0"/>
        <v>1.4884259259259291E-2</v>
      </c>
      <c r="M10">
        <f t="shared" si="1"/>
        <v>9</v>
      </c>
      <c r="O10" s="24">
        <v>8</v>
      </c>
      <c r="P10" s="24">
        <f>COUNTIF(M:M,"8")</f>
        <v>0</v>
      </c>
      <c r="Q10" s="24">
        <f t="shared" si="2"/>
        <v>0.41666666666666669</v>
      </c>
      <c r="R10" s="25">
        <v>0</v>
      </c>
      <c r="S10" s="26">
        <f t="shared" si="4"/>
        <v>1.7312403549382696E-2</v>
      </c>
    </row>
    <row r="11" spans="1:19" x14ac:dyDescent="0.25">
      <c r="A11" s="11"/>
      <c r="B11" s="12"/>
      <c r="C11" s="12"/>
      <c r="D11" s="12"/>
      <c r="E11" s="9" t="s">
        <v>169</v>
      </c>
      <c r="F11" s="9" t="s">
        <v>15</v>
      </c>
      <c r="G11" s="9" t="s">
        <v>1492</v>
      </c>
      <c r="H11" s="9" t="s">
        <v>74</v>
      </c>
      <c r="I11" s="3" t="s">
        <v>1477</v>
      </c>
      <c r="J11" s="13" t="s">
        <v>1493</v>
      </c>
      <c r="K11" s="14" t="s">
        <v>1494</v>
      </c>
      <c r="L11" s="18">
        <f t="shared" si="0"/>
        <v>1.2986111111111143E-2</v>
      </c>
      <c r="M11">
        <f t="shared" si="1"/>
        <v>17</v>
      </c>
      <c r="O11">
        <v>9</v>
      </c>
      <c r="P11">
        <f>COUNTIF(M:M,"9")</f>
        <v>1</v>
      </c>
      <c r="Q11">
        <f t="shared" si="2"/>
        <v>0.41666666666666669</v>
      </c>
      <c r="R11" s="19">
        <f t="shared" si="3"/>
        <v>1.4884259259259291E-2</v>
      </c>
      <c r="S11" s="18">
        <f t="shared" si="4"/>
        <v>1.7312403549382696E-2</v>
      </c>
    </row>
    <row r="12" spans="1:19" x14ac:dyDescent="0.25">
      <c r="A12" s="11"/>
      <c r="B12" s="12"/>
      <c r="C12" s="9" t="s">
        <v>1495</v>
      </c>
      <c r="D12" s="9" t="s">
        <v>1496</v>
      </c>
      <c r="E12" s="9" t="s">
        <v>1496</v>
      </c>
      <c r="F12" s="9" t="s">
        <v>15</v>
      </c>
      <c r="G12" s="9" t="s">
        <v>1497</v>
      </c>
      <c r="H12" s="9" t="s">
        <v>74</v>
      </c>
      <c r="I12" s="3" t="s">
        <v>1477</v>
      </c>
      <c r="J12" s="13" t="s">
        <v>1498</v>
      </c>
      <c r="K12" s="14" t="s">
        <v>1499</v>
      </c>
      <c r="L12" s="18">
        <f t="shared" si="0"/>
        <v>2.9849537037037036E-2</v>
      </c>
      <c r="M12">
        <f t="shared" si="1"/>
        <v>1</v>
      </c>
      <c r="O12" s="24">
        <v>10</v>
      </c>
      <c r="P12" s="24">
        <f>COUNTIF(M:M,"10")</f>
        <v>0</v>
      </c>
      <c r="Q12" s="24">
        <f t="shared" si="2"/>
        <v>0.41666666666666669</v>
      </c>
      <c r="R12" s="25">
        <v>0</v>
      </c>
      <c r="S12" s="26">
        <f t="shared" si="4"/>
        <v>1.7312403549382696E-2</v>
      </c>
    </row>
    <row r="13" spans="1:19" x14ac:dyDescent="0.25">
      <c r="A13" s="11"/>
      <c r="B13" s="12"/>
      <c r="C13" s="9" t="s">
        <v>546</v>
      </c>
      <c r="D13" s="9" t="s">
        <v>547</v>
      </c>
      <c r="E13" s="9" t="s">
        <v>547</v>
      </c>
      <c r="F13" s="9" t="s">
        <v>15</v>
      </c>
      <c r="G13" s="9" t="s">
        <v>1500</v>
      </c>
      <c r="H13" s="9" t="s">
        <v>118</v>
      </c>
      <c r="I13" s="3" t="s">
        <v>1477</v>
      </c>
      <c r="J13" s="13" t="s">
        <v>1501</v>
      </c>
      <c r="K13" s="14" t="s">
        <v>1502</v>
      </c>
      <c r="L13" s="18">
        <f t="shared" si="0"/>
        <v>1.6354166666666559E-2</v>
      </c>
      <c r="M13">
        <f t="shared" si="1"/>
        <v>21</v>
      </c>
      <c r="O13" s="24">
        <v>11</v>
      </c>
      <c r="P13" s="24">
        <f>COUNTIF(M:M,"11")</f>
        <v>0</v>
      </c>
      <c r="Q13" s="24">
        <f t="shared" si="2"/>
        <v>0.41666666666666669</v>
      </c>
      <c r="R13" s="25">
        <v>0</v>
      </c>
      <c r="S13" s="26">
        <f t="shared" si="4"/>
        <v>1.7312403549382696E-2</v>
      </c>
    </row>
    <row r="14" spans="1:19" x14ac:dyDescent="0.25">
      <c r="A14" s="3" t="s">
        <v>210</v>
      </c>
      <c r="B14" s="9" t="s">
        <v>211</v>
      </c>
      <c r="C14" s="10" t="s">
        <v>12</v>
      </c>
      <c r="D14" s="5"/>
      <c r="E14" s="5"/>
      <c r="F14" s="5"/>
      <c r="G14" s="5"/>
      <c r="H14" s="5"/>
      <c r="I14" s="6"/>
      <c r="J14" s="7"/>
      <c r="K14" s="8"/>
      <c r="O14" s="24">
        <v>12</v>
      </c>
      <c r="P14" s="24">
        <f>COUNTIF(M:M,"12")</f>
        <v>0</v>
      </c>
      <c r="Q14" s="24">
        <f t="shared" si="2"/>
        <v>0.41666666666666669</v>
      </c>
      <c r="R14" s="25">
        <v>0</v>
      </c>
      <c r="S14" s="26">
        <f t="shared" si="4"/>
        <v>1.7312403549382696E-2</v>
      </c>
    </row>
    <row r="15" spans="1:19" x14ac:dyDescent="0.25">
      <c r="A15" s="11"/>
      <c r="B15" s="12"/>
      <c r="C15" s="9" t="s">
        <v>27</v>
      </c>
      <c r="D15" s="9" t="s">
        <v>28</v>
      </c>
      <c r="E15" s="9" t="s">
        <v>169</v>
      </c>
      <c r="F15" s="9" t="s">
        <v>15</v>
      </c>
      <c r="G15" s="9" t="s">
        <v>1503</v>
      </c>
      <c r="H15" s="9" t="s">
        <v>74</v>
      </c>
      <c r="I15" s="3" t="s">
        <v>1477</v>
      </c>
      <c r="J15" s="13" t="s">
        <v>1504</v>
      </c>
      <c r="K15" s="14" t="s">
        <v>1505</v>
      </c>
      <c r="L15" s="18">
        <f t="shared" si="0"/>
        <v>1.3819444444444384E-2</v>
      </c>
      <c r="M15">
        <f t="shared" si="1"/>
        <v>20</v>
      </c>
      <c r="O15" s="24">
        <v>13</v>
      </c>
      <c r="P15" s="24">
        <f>COUNTIF(M:M,"13")</f>
        <v>0</v>
      </c>
      <c r="Q15" s="24">
        <f t="shared" si="2"/>
        <v>0.41666666666666669</v>
      </c>
      <c r="R15" s="25">
        <v>0</v>
      </c>
      <c r="S15" s="26">
        <f t="shared" si="4"/>
        <v>1.7312403549382696E-2</v>
      </c>
    </row>
    <row r="16" spans="1:19" x14ac:dyDescent="0.25">
      <c r="A16" s="11"/>
      <c r="B16" s="11"/>
      <c r="C16" s="3" t="s">
        <v>190</v>
      </c>
      <c r="D16" s="3" t="s">
        <v>191</v>
      </c>
      <c r="E16" s="3" t="s">
        <v>192</v>
      </c>
      <c r="F16" s="3" t="s">
        <v>15</v>
      </c>
      <c r="G16" s="3" t="s">
        <v>1506</v>
      </c>
      <c r="H16" s="3" t="s">
        <v>74</v>
      </c>
      <c r="I16" s="3" t="s">
        <v>1477</v>
      </c>
      <c r="J16" s="15" t="s">
        <v>1507</v>
      </c>
      <c r="K16" s="16" t="s">
        <v>1508</v>
      </c>
      <c r="L16" s="18">
        <f t="shared" si="0"/>
        <v>2.3310185185185239E-2</v>
      </c>
      <c r="M16">
        <f t="shared" si="1"/>
        <v>18</v>
      </c>
      <c r="O16" s="24">
        <v>14</v>
      </c>
      <c r="P16" s="24">
        <f>COUNTIF(M:M,"14")</f>
        <v>0</v>
      </c>
      <c r="Q16" s="24">
        <f t="shared" si="2"/>
        <v>0.41666666666666669</v>
      </c>
      <c r="R16" s="25">
        <v>0</v>
      </c>
      <c r="S16" s="26">
        <f t="shared" si="4"/>
        <v>1.7312403549382696E-2</v>
      </c>
    </row>
    <row r="17" spans="15:19" x14ac:dyDescent="0.25">
      <c r="O17" s="24">
        <v>15</v>
      </c>
      <c r="P17" s="24">
        <f>COUNTIF(M:M,"15")</f>
        <v>0</v>
      </c>
      <c r="Q17" s="24">
        <f t="shared" si="2"/>
        <v>0.41666666666666669</v>
      </c>
      <c r="R17" s="25">
        <v>0</v>
      </c>
      <c r="S17" s="26">
        <f t="shared" si="4"/>
        <v>1.7312403549382696E-2</v>
      </c>
    </row>
    <row r="18" spans="15:19" x14ac:dyDescent="0.25">
      <c r="O18" s="24">
        <v>16</v>
      </c>
      <c r="P18" s="24">
        <f>COUNTIF(M:M,"16")</f>
        <v>0</v>
      </c>
      <c r="Q18" s="24">
        <f t="shared" si="2"/>
        <v>0.41666666666666669</v>
      </c>
      <c r="R18" s="25">
        <v>0</v>
      </c>
      <c r="S18" s="26">
        <f t="shared" si="4"/>
        <v>1.7312403549382696E-2</v>
      </c>
    </row>
    <row r="19" spans="15:19" x14ac:dyDescent="0.25">
      <c r="O19">
        <v>17</v>
      </c>
      <c r="P19">
        <f>COUNTIF(M:M,"17")</f>
        <v>1</v>
      </c>
      <c r="Q19">
        <f t="shared" si="2"/>
        <v>0.41666666666666669</v>
      </c>
      <c r="R19" s="19">
        <f t="shared" si="3"/>
        <v>1.2986111111111143E-2</v>
      </c>
      <c r="S19" s="18">
        <f t="shared" si="4"/>
        <v>1.7312403549382696E-2</v>
      </c>
    </row>
    <row r="20" spans="15:19" x14ac:dyDescent="0.25">
      <c r="O20">
        <v>18</v>
      </c>
      <c r="P20">
        <f>COUNTIF(M:M,"18")</f>
        <v>3</v>
      </c>
      <c r="Q20">
        <f t="shared" si="2"/>
        <v>0.41666666666666669</v>
      </c>
      <c r="R20" s="19">
        <f t="shared" si="3"/>
        <v>2.03047839506173E-2</v>
      </c>
      <c r="S20" s="18">
        <f t="shared" si="4"/>
        <v>1.7312403549382696E-2</v>
      </c>
    </row>
    <row r="21" spans="15:19" x14ac:dyDescent="0.25">
      <c r="O21" s="24">
        <v>19</v>
      </c>
      <c r="P21" s="24">
        <f>COUNTIF(M:M,"19")</f>
        <v>0</v>
      </c>
      <c r="Q21" s="24">
        <f t="shared" si="2"/>
        <v>0.41666666666666669</v>
      </c>
      <c r="R21" s="25">
        <v>0</v>
      </c>
      <c r="S21" s="26">
        <f t="shared" si="4"/>
        <v>1.7312403549382696E-2</v>
      </c>
    </row>
    <row r="22" spans="15:19" x14ac:dyDescent="0.25">
      <c r="O22">
        <v>20</v>
      </c>
      <c r="P22">
        <f>COUNTIF(M:M,"20")</f>
        <v>1</v>
      </c>
      <c r="Q22">
        <f t="shared" si="2"/>
        <v>0.41666666666666669</v>
      </c>
      <c r="R22" s="19">
        <f t="shared" si="3"/>
        <v>1.3819444444444384E-2</v>
      </c>
      <c r="S22" s="18">
        <f t="shared" si="4"/>
        <v>1.7312403549382696E-2</v>
      </c>
    </row>
    <row r="23" spans="15:19" x14ac:dyDescent="0.25">
      <c r="O23">
        <v>21</v>
      </c>
      <c r="P23">
        <f>COUNTIF(M:M,"21")</f>
        <v>1</v>
      </c>
      <c r="Q23">
        <f t="shared" si="2"/>
        <v>0.41666666666666669</v>
      </c>
      <c r="R23" s="19">
        <f t="shared" si="3"/>
        <v>1.6354166666666559E-2</v>
      </c>
      <c r="S23" s="18">
        <f t="shared" si="4"/>
        <v>1.7312403549382696E-2</v>
      </c>
    </row>
    <row r="24" spans="15:19" x14ac:dyDescent="0.25">
      <c r="O24">
        <v>22</v>
      </c>
      <c r="P24">
        <f>COUNTIF(M:M,"22")</f>
        <v>1</v>
      </c>
      <c r="Q24">
        <f t="shared" si="2"/>
        <v>0.41666666666666669</v>
      </c>
      <c r="R24" s="19">
        <f t="shared" si="3"/>
        <v>1.5787037037036988E-2</v>
      </c>
      <c r="S24" s="18">
        <f t="shared" si="4"/>
        <v>1.7312403549382696E-2</v>
      </c>
    </row>
    <row r="25" spans="15:19" x14ac:dyDescent="0.25">
      <c r="O25" s="24">
        <v>23</v>
      </c>
      <c r="P25" s="24">
        <f>COUNTIF(M:M,"23")</f>
        <v>0</v>
      </c>
      <c r="Q25" s="24">
        <f t="shared" si="2"/>
        <v>0.41666666666666669</v>
      </c>
      <c r="R25" s="25">
        <v>0</v>
      </c>
      <c r="S25" s="26">
        <f t="shared" si="4"/>
        <v>1.7312403549382696E-2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 48</vt:lpstr>
      <vt:lpstr>Mon Nov 28</vt:lpstr>
      <vt:lpstr>Tue Nov 29</vt:lpstr>
      <vt:lpstr>Wed Nov 30</vt:lpstr>
      <vt:lpstr>Thu Dec 01</vt:lpstr>
      <vt:lpstr>Fri Dec 02</vt:lpstr>
      <vt:lpstr>Sat Dec 03</vt:lpstr>
      <vt:lpstr>Sun Dec 04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2022-12-08T20:24:23Z</dcterms:created>
  <dcterms:modified xsi:type="dcterms:W3CDTF">2022-12-08T20:54:04Z</dcterms:modified>
</cp:coreProperties>
</file>