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0" windowWidth="28800" windowHeight="11985"/>
  </bookViews>
  <sheets>
    <sheet name="Week 49" sheetId="1" r:id="rId1"/>
    <sheet name="Mon Dec 05" sheetId="2" r:id="rId2"/>
    <sheet name="Tue Dec 06" sheetId="3" r:id="rId3"/>
    <sheet name="Wed Dec 07" sheetId="4" r:id="rId4"/>
    <sheet name="Thu Dec 08" sheetId="5" r:id="rId5"/>
    <sheet name="Fri Dec 09" sheetId="6" r:id="rId6"/>
    <sheet name="Sat Dec 10" sheetId="7" r:id="rId7"/>
    <sheet name="Sun Dec 11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2" i="1"/>
  <c r="S31" i="1"/>
  <c r="S30" i="1"/>
  <c r="S29" i="1"/>
  <c r="S28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1" i="1"/>
  <c r="M43" i="1"/>
  <c r="M44" i="1"/>
  <c r="M45" i="1"/>
  <c r="M46" i="1"/>
  <c r="M47" i="1"/>
  <c r="M48" i="1"/>
  <c r="M49" i="1"/>
  <c r="M50" i="1"/>
  <c r="M51" i="1"/>
  <c r="M54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5" i="1"/>
  <c r="M96" i="1"/>
  <c r="M97" i="1"/>
  <c r="M99" i="1"/>
  <c r="M100" i="1"/>
  <c r="M101" i="1"/>
  <c r="M102" i="1"/>
  <c r="M103" i="1"/>
  <c r="M104" i="1"/>
  <c r="M105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2" i="1"/>
  <c r="M124" i="1"/>
  <c r="M125" i="1"/>
  <c r="M126" i="1"/>
  <c r="M127" i="1"/>
  <c r="M128" i="1"/>
  <c r="M129" i="1"/>
  <c r="M131" i="1"/>
  <c r="M132" i="1"/>
  <c r="M133" i="1"/>
  <c r="M134" i="1"/>
  <c r="M135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0" i="1"/>
  <c r="M222" i="1"/>
  <c r="M223" i="1"/>
  <c r="M224" i="1"/>
  <c r="M225" i="1"/>
  <c r="M226" i="1"/>
  <c r="M227" i="1"/>
  <c r="M228" i="1"/>
  <c r="M230" i="1"/>
  <c r="M231" i="1"/>
  <c r="M232" i="1"/>
  <c r="M233" i="1"/>
  <c r="M234" i="1"/>
  <c r="M235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70" i="1"/>
  <c r="M271" i="1"/>
  <c r="M272" i="1"/>
  <c r="M274" i="1"/>
  <c r="M275" i="1"/>
  <c r="M276" i="1"/>
  <c r="M277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300" i="1"/>
  <c r="M301" i="1"/>
  <c r="M302" i="1"/>
  <c r="M304" i="1"/>
  <c r="M305" i="1"/>
  <c r="M306" i="1"/>
  <c r="M307" i="1"/>
  <c r="M308" i="1"/>
  <c r="M309" i="1"/>
  <c r="M310" i="1"/>
  <c r="M311" i="1"/>
  <c r="M313" i="1"/>
  <c r="M314" i="1"/>
  <c r="M315" i="1"/>
  <c r="M316" i="1"/>
  <c r="M318" i="1"/>
  <c r="M319" i="1"/>
  <c r="M320" i="1"/>
  <c r="M321" i="1"/>
  <c r="M322" i="1"/>
  <c r="M324" i="1"/>
  <c r="M325" i="1"/>
  <c r="M326" i="1"/>
  <c r="M327" i="1"/>
  <c r="M328" i="1"/>
  <c r="M329" i="1"/>
  <c r="M330" i="1"/>
  <c r="M331" i="1"/>
  <c r="M332" i="1"/>
  <c r="M333" i="1"/>
  <c r="M335" i="1"/>
  <c r="M336" i="1"/>
  <c r="M337" i="1"/>
  <c r="M338" i="1"/>
  <c r="M339" i="1"/>
  <c r="M340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8" i="1"/>
  <c r="M459" i="1"/>
  <c r="M460" i="1"/>
  <c r="M461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2" i="1"/>
  <c r="M503" i="1"/>
  <c r="M504" i="1"/>
  <c r="M505" i="1"/>
  <c r="M506" i="1"/>
  <c r="M507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6" i="1"/>
  <c r="M568" i="1"/>
  <c r="M569" i="1"/>
  <c r="M571" i="1"/>
  <c r="M572" i="1"/>
  <c r="M573" i="1"/>
  <c r="M575" i="1"/>
  <c r="M576" i="1"/>
  <c r="M578" i="1"/>
  <c r="M579" i="1"/>
  <c r="M580" i="1"/>
  <c r="M582" i="1"/>
  <c r="M583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1" i="1"/>
  <c r="N43" i="1"/>
  <c r="N44" i="1"/>
  <c r="N45" i="1"/>
  <c r="N46" i="1"/>
  <c r="N47" i="1"/>
  <c r="N48" i="1"/>
  <c r="N49" i="1"/>
  <c r="N50" i="1"/>
  <c r="N51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80" i="1"/>
  <c r="N81" i="1"/>
  <c r="N83" i="1"/>
  <c r="N84" i="1"/>
  <c r="N86" i="1"/>
  <c r="N87" i="1"/>
  <c r="N88" i="1"/>
  <c r="N89" i="1"/>
  <c r="N90" i="1"/>
  <c r="N91" i="1"/>
  <c r="N92" i="1"/>
  <c r="N93" i="1"/>
  <c r="N95" i="1"/>
  <c r="N96" i="1"/>
  <c r="N97" i="1"/>
  <c r="N99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4" i="1"/>
  <c r="N115" i="1"/>
  <c r="N116" i="1"/>
  <c r="N117" i="1"/>
  <c r="N118" i="1"/>
  <c r="N119" i="1"/>
  <c r="N122" i="1"/>
  <c r="N124" i="1"/>
  <c r="N125" i="1"/>
  <c r="N126" i="1"/>
  <c r="N127" i="1"/>
  <c r="N128" i="1"/>
  <c r="N129" i="1"/>
  <c r="N131" i="1"/>
  <c r="N132" i="1"/>
  <c r="N133" i="1"/>
  <c r="N134" i="1"/>
  <c r="N135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2" i="1"/>
  <c r="N223" i="1"/>
  <c r="N224" i="1"/>
  <c r="N225" i="1"/>
  <c r="N226" i="1"/>
  <c r="N227" i="1"/>
  <c r="N228" i="1"/>
  <c r="N230" i="1"/>
  <c r="N231" i="1"/>
  <c r="N232" i="1"/>
  <c r="N233" i="1"/>
  <c r="N234" i="1"/>
  <c r="N235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70" i="1"/>
  <c r="N271" i="1"/>
  <c r="N272" i="1"/>
  <c r="N274" i="1"/>
  <c r="N275" i="1"/>
  <c r="N276" i="1"/>
  <c r="N277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300" i="1"/>
  <c r="N301" i="1"/>
  <c r="N302" i="1"/>
  <c r="N304" i="1"/>
  <c r="N305" i="1"/>
  <c r="N306" i="1"/>
  <c r="N307" i="1"/>
  <c r="N308" i="1"/>
  <c r="N309" i="1"/>
  <c r="N310" i="1"/>
  <c r="N311" i="1"/>
  <c r="N313" i="1"/>
  <c r="N314" i="1"/>
  <c r="N315" i="1"/>
  <c r="N316" i="1"/>
  <c r="N318" i="1"/>
  <c r="N319" i="1"/>
  <c r="N320" i="1"/>
  <c r="N321" i="1"/>
  <c r="N322" i="1"/>
  <c r="N324" i="1"/>
  <c r="N325" i="1"/>
  <c r="N326" i="1"/>
  <c r="N327" i="1"/>
  <c r="N328" i="1"/>
  <c r="N329" i="1"/>
  <c r="N330" i="1"/>
  <c r="N331" i="1"/>
  <c r="N332" i="1"/>
  <c r="N333" i="1"/>
  <c r="N335" i="1"/>
  <c r="N336" i="1"/>
  <c r="N337" i="1"/>
  <c r="N338" i="1"/>
  <c r="N339" i="1"/>
  <c r="N340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8" i="1"/>
  <c r="N459" i="1"/>
  <c r="N460" i="1"/>
  <c r="N461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500" i="1"/>
  <c r="N503" i="1"/>
  <c r="N504" i="1"/>
  <c r="N505" i="1"/>
  <c r="N506" i="1"/>
  <c r="N507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1" i="1"/>
  <c r="N552" i="1"/>
  <c r="N554" i="1"/>
  <c r="N555" i="1"/>
  <c r="N557" i="1"/>
  <c r="N558" i="1"/>
  <c r="N559" i="1"/>
  <c r="N560" i="1"/>
  <c r="N561" i="1"/>
  <c r="N562" i="1"/>
  <c r="N563" i="1"/>
  <c r="N564" i="1"/>
  <c r="N566" i="1"/>
  <c r="N568" i="1"/>
  <c r="N569" i="1"/>
  <c r="N571" i="1"/>
  <c r="N572" i="1"/>
  <c r="N573" i="1"/>
  <c r="N575" i="1"/>
  <c r="N576" i="1"/>
  <c r="N578" i="1"/>
  <c r="N579" i="1"/>
  <c r="N580" i="1"/>
  <c r="N582" i="1"/>
  <c r="N583" i="1"/>
  <c r="S30" i="8"/>
  <c r="R30" i="8"/>
  <c r="S29" i="8"/>
  <c r="R29" i="8"/>
  <c r="S28" i="8"/>
  <c r="R28" i="8"/>
  <c r="R4" i="8"/>
  <c r="R13" i="8"/>
  <c r="R19" i="8"/>
  <c r="R20" i="8"/>
  <c r="R22" i="8"/>
  <c r="R23" i="8"/>
  <c r="S2" i="8" s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3" i="8"/>
  <c r="L6" i="8"/>
  <c r="R25" i="8" s="1"/>
  <c r="L8" i="8"/>
  <c r="L9" i="8"/>
  <c r="L11" i="8"/>
  <c r="L12" i="8"/>
  <c r="L13" i="8"/>
  <c r="L14" i="8"/>
  <c r="L15" i="8"/>
  <c r="L17" i="8"/>
  <c r="L18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3" i="8"/>
  <c r="M6" i="8"/>
  <c r="M8" i="8"/>
  <c r="M9" i="8"/>
  <c r="M11" i="8"/>
  <c r="M12" i="8"/>
  <c r="M13" i="8"/>
  <c r="M14" i="8"/>
  <c r="M15" i="8"/>
  <c r="M17" i="8"/>
  <c r="M18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5" i="7"/>
  <c r="R6" i="7"/>
  <c r="R7" i="7"/>
  <c r="R9" i="7"/>
  <c r="R10" i="7"/>
  <c r="R11" i="7"/>
  <c r="R15" i="7"/>
  <c r="R16" i="7"/>
  <c r="R17" i="7"/>
  <c r="R20" i="7"/>
  <c r="R2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5" i="7"/>
  <c r="L6" i="7"/>
  <c r="L7" i="7"/>
  <c r="L9" i="7"/>
  <c r="L11" i="7"/>
  <c r="L12" i="7"/>
  <c r="L13" i="7"/>
  <c r="L14" i="7"/>
  <c r="L15" i="7"/>
  <c r="L16" i="7"/>
  <c r="L17" i="7"/>
  <c r="L18" i="7"/>
  <c r="L19" i="7"/>
  <c r="L20" i="7"/>
  <c r="L22" i="7"/>
  <c r="L23" i="7"/>
  <c r="L25" i="7"/>
  <c r="L26" i="7"/>
  <c r="L27" i="7"/>
  <c r="L29" i="7"/>
  <c r="L30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M7" i="7"/>
  <c r="M9" i="7"/>
  <c r="M11" i="7"/>
  <c r="M12" i="7"/>
  <c r="M13" i="7"/>
  <c r="M14" i="7"/>
  <c r="M15" i="7"/>
  <c r="M16" i="7"/>
  <c r="M17" i="7"/>
  <c r="M18" i="7"/>
  <c r="M19" i="7"/>
  <c r="M20" i="7"/>
  <c r="M22" i="7"/>
  <c r="M23" i="7"/>
  <c r="M25" i="7"/>
  <c r="M26" i="7"/>
  <c r="M27" i="7"/>
  <c r="M29" i="7"/>
  <c r="M30" i="7"/>
  <c r="R2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6" i="6"/>
  <c r="L7" i="6"/>
  <c r="L8" i="6"/>
  <c r="L9" i="6"/>
  <c r="L11" i="6"/>
  <c r="L12" i="6"/>
  <c r="L13" i="6"/>
  <c r="L14" i="6"/>
  <c r="L15" i="6"/>
  <c r="L16" i="6"/>
  <c r="L19" i="6"/>
  <c r="L21" i="6"/>
  <c r="L22" i="6"/>
  <c r="L24" i="6"/>
  <c r="L25" i="6"/>
  <c r="L26" i="6"/>
  <c r="L27" i="6"/>
  <c r="L28" i="6"/>
  <c r="L29" i="6"/>
  <c r="L30" i="6"/>
  <c r="L31" i="6"/>
  <c r="L32" i="6"/>
  <c r="L34" i="6"/>
  <c r="L35" i="6"/>
  <c r="L38" i="6"/>
  <c r="L39" i="6"/>
  <c r="L41" i="6"/>
  <c r="L42" i="6"/>
  <c r="L43" i="6"/>
  <c r="L44" i="6"/>
  <c r="L45" i="6"/>
  <c r="L47" i="6"/>
  <c r="L48" i="6"/>
  <c r="L49" i="6"/>
  <c r="L50" i="6"/>
  <c r="L51" i="6"/>
  <c r="L52" i="6"/>
  <c r="L53" i="6"/>
  <c r="L55" i="6"/>
  <c r="L56" i="6"/>
  <c r="L57" i="6"/>
  <c r="L58" i="6"/>
  <c r="L61" i="6"/>
  <c r="L62" i="6"/>
  <c r="L63" i="6"/>
  <c r="L64" i="6"/>
  <c r="L65" i="6"/>
  <c r="L66" i="6"/>
  <c r="L67" i="6"/>
  <c r="L68" i="6"/>
  <c r="L70" i="6"/>
  <c r="L71" i="6"/>
  <c r="L72" i="6"/>
  <c r="L73" i="6"/>
  <c r="L74" i="6"/>
  <c r="L77" i="6"/>
  <c r="L78" i="6"/>
  <c r="L79" i="6"/>
  <c r="L80" i="6"/>
  <c r="L82" i="6"/>
  <c r="L83" i="6"/>
  <c r="L85" i="6"/>
  <c r="L86" i="6"/>
  <c r="L87" i="6"/>
  <c r="L88" i="6"/>
  <c r="L89" i="6"/>
  <c r="L91" i="6"/>
  <c r="L9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6" i="6"/>
  <c r="M7" i="6"/>
  <c r="M8" i="6"/>
  <c r="M9" i="6"/>
  <c r="M11" i="6"/>
  <c r="M12" i="6"/>
  <c r="M13" i="6"/>
  <c r="M14" i="6"/>
  <c r="M15" i="6"/>
  <c r="M16" i="6"/>
  <c r="M19" i="6"/>
  <c r="M21" i="6"/>
  <c r="M22" i="6"/>
  <c r="M24" i="6"/>
  <c r="M25" i="6"/>
  <c r="M26" i="6"/>
  <c r="M27" i="6"/>
  <c r="M28" i="6"/>
  <c r="M29" i="6"/>
  <c r="M30" i="6"/>
  <c r="M31" i="6"/>
  <c r="M32" i="6"/>
  <c r="M34" i="6"/>
  <c r="M35" i="6"/>
  <c r="M38" i="6"/>
  <c r="M39" i="6"/>
  <c r="M41" i="6"/>
  <c r="M42" i="6"/>
  <c r="M43" i="6"/>
  <c r="M44" i="6"/>
  <c r="M45" i="6"/>
  <c r="M47" i="6"/>
  <c r="M48" i="6"/>
  <c r="M49" i="6"/>
  <c r="M50" i="6"/>
  <c r="M51" i="6"/>
  <c r="M52" i="6"/>
  <c r="M53" i="6"/>
  <c r="M55" i="6"/>
  <c r="M56" i="6"/>
  <c r="M57" i="6"/>
  <c r="M58" i="6"/>
  <c r="M61" i="6"/>
  <c r="M62" i="6"/>
  <c r="M63" i="6"/>
  <c r="M64" i="6"/>
  <c r="M65" i="6"/>
  <c r="M66" i="6"/>
  <c r="M67" i="6"/>
  <c r="M68" i="6"/>
  <c r="M70" i="6"/>
  <c r="M71" i="6"/>
  <c r="M72" i="6"/>
  <c r="M73" i="6"/>
  <c r="M74" i="6"/>
  <c r="M77" i="6"/>
  <c r="M78" i="6"/>
  <c r="M79" i="6"/>
  <c r="M80" i="6"/>
  <c r="M83" i="6"/>
  <c r="M85" i="6"/>
  <c r="M86" i="6"/>
  <c r="M87" i="6"/>
  <c r="M88" i="6"/>
  <c r="M89" i="6"/>
  <c r="M91" i="6"/>
  <c r="M92" i="6"/>
  <c r="S31" i="5"/>
  <c r="R31" i="5"/>
  <c r="S30" i="5"/>
  <c r="R30" i="5"/>
  <c r="R27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5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4" i="5"/>
  <c r="L6" i="5"/>
  <c r="L7" i="5"/>
  <c r="L9" i="5"/>
  <c r="L10" i="5"/>
  <c r="L12" i="5"/>
  <c r="L13" i="5"/>
  <c r="L14" i="5"/>
  <c r="L16" i="5"/>
  <c r="L18" i="5"/>
  <c r="L19" i="5"/>
  <c r="L20" i="5"/>
  <c r="L22" i="5"/>
  <c r="L23" i="5"/>
  <c r="L24" i="5"/>
  <c r="L25" i="5"/>
  <c r="L26" i="5"/>
  <c r="L27" i="5"/>
  <c r="L30" i="5"/>
  <c r="L31" i="5"/>
  <c r="L33" i="5"/>
  <c r="L34" i="5"/>
  <c r="L37" i="5"/>
  <c r="L38" i="5"/>
  <c r="L39" i="5"/>
  <c r="L40" i="5"/>
  <c r="L41" i="5"/>
  <c r="L42" i="5"/>
  <c r="L43" i="5"/>
  <c r="L45" i="5"/>
  <c r="L46" i="5"/>
  <c r="L47" i="5"/>
  <c r="L48" i="5"/>
  <c r="L49" i="5"/>
  <c r="L50" i="5"/>
  <c r="L52" i="5"/>
  <c r="L53" i="5"/>
  <c r="L54" i="5"/>
  <c r="L57" i="5"/>
  <c r="L58" i="5"/>
  <c r="L59" i="5"/>
  <c r="L61" i="5"/>
  <c r="L62" i="5"/>
  <c r="L63" i="5"/>
  <c r="L64" i="5"/>
  <c r="L66" i="5"/>
  <c r="L67" i="5"/>
  <c r="L69" i="5"/>
  <c r="L70" i="5"/>
  <c r="L71" i="5"/>
  <c r="L72" i="5"/>
  <c r="L74" i="5"/>
  <c r="L75" i="5"/>
  <c r="L77" i="5"/>
  <c r="L78" i="5"/>
  <c r="L79" i="5"/>
  <c r="L80" i="5"/>
  <c r="L81" i="5"/>
  <c r="L83" i="5"/>
  <c r="L84" i="5"/>
  <c r="L85" i="5"/>
  <c r="L86" i="5"/>
  <c r="L89" i="5"/>
  <c r="L90" i="5"/>
  <c r="L91" i="5"/>
  <c r="L92" i="5"/>
  <c r="L93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2" i="5"/>
  <c r="L113" i="5"/>
  <c r="L114" i="5"/>
  <c r="L115" i="5"/>
  <c r="L116" i="5"/>
  <c r="L118" i="5"/>
  <c r="L119" i="5"/>
  <c r="L120" i="5"/>
  <c r="L121" i="5"/>
  <c r="L122" i="5"/>
  <c r="L123" i="5"/>
  <c r="L124" i="5"/>
  <c r="L127" i="5"/>
  <c r="L128" i="5"/>
  <c r="L129" i="5"/>
  <c r="L130" i="5"/>
  <c r="L131" i="5"/>
  <c r="L133" i="5"/>
  <c r="L134" i="5"/>
  <c r="L135" i="5"/>
  <c r="L136" i="5"/>
  <c r="L137" i="5"/>
  <c r="L138" i="5"/>
  <c r="L141" i="5"/>
  <c r="L142" i="5"/>
  <c r="L143" i="5"/>
  <c r="L145" i="5"/>
  <c r="L146" i="5"/>
  <c r="L148" i="5"/>
  <c r="L14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9" i="5"/>
  <c r="M10" i="5"/>
  <c r="M12" i="5"/>
  <c r="M13" i="5"/>
  <c r="M14" i="5"/>
  <c r="M16" i="5"/>
  <c r="M18" i="5"/>
  <c r="M19" i="5"/>
  <c r="M20" i="5"/>
  <c r="M22" i="5"/>
  <c r="M23" i="5"/>
  <c r="M24" i="5"/>
  <c r="M25" i="5"/>
  <c r="M26" i="5"/>
  <c r="M27" i="5"/>
  <c r="M30" i="5"/>
  <c r="M31" i="5"/>
  <c r="M33" i="5"/>
  <c r="M34" i="5"/>
  <c r="M37" i="5"/>
  <c r="M38" i="5"/>
  <c r="M39" i="5"/>
  <c r="M40" i="5"/>
  <c r="M41" i="5"/>
  <c r="M42" i="5"/>
  <c r="M43" i="5"/>
  <c r="M45" i="5"/>
  <c r="M46" i="5"/>
  <c r="M47" i="5"/>
  <c r="M48" i="5"/>
  <c r="M49" i="5"/>
  <c r="M50" i="5"/>
  <c r="M52" i="5"/>
  <c r="M53" i="5"/>
  <c r="M54" i="5"/>
  <c r="M57" i="5"/>
  <c r="M58" i="5"/>
  <c r="M59" i="5"/>
  <c r="M61" i="5"/>
  <c r="M62" i="5"/>
  <c r="M63" i="5"/>
  <c r="M64" i="5"/>
  <c r="M66" i="5"/>
  <c r="M67" i="5"/>
  <c r="M69" i="5"/>
  <c r="M70" i="5"/>
  <c r="M71" i="5"/>
  <c r="M72" i="5"/>
  <c r="M74" i="5"/>
  <c r="M75" i="5"/>
  <c r="M77" i="5"/>
  <c r="M78" i="5"/>
  <c r="M79" i="5"/>
  <c r="M80" i="5"/>
  <c r="M81" i="5"/>
  <c r="M83" i="5"/>
  <c r="M84" i="5"/>
  <c r="M85" i="5"/>
  <c r="M86" i="5"/>
  <c r="M89" i="5"/>
  <c r="M90" i="5"/>
  <c r="M91" i="5"/>
  <c r="M92" i="5"/>
  <c r="M93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2" i="5"/>
  <c r="M113" i="5"/>
  <c r="M114" i="5"/>
  <c r="M115" i="5"/>
  <c r="M116" i="5"/>
  <c r="M118" i="5"/>
  <c r="M119" i="5"/>
  <c r="M120" i="5"/>
  <c r="M121" i="5"/>
  <c r="M122" i="5"/>
  <c r="M123" i="5"/>
  <c r="M124" i="5"/>
  <c r="M128" i="5"/>
  <c r="M129" i="5"/>
  <c r="M130" i="5"/>
  <c r="M131" i="5"/>
  <c r="M133" i="5"/>
  <c r="M134" i="5"/>
  <c r="M135" i="5"/>
  <c r="M136" i="5"/>
  <c r="M137" i="5"/>
  <c r="M138" i="5"/>
  <c r="M141" i="5"/>
  <c r="M142" i="5"/>
  <c r="M143" i="5"/>
  <c r="M145" i="5"/>
  <c r="M146" i="5"/>
  <c r="M148" i="5"/>
  <c r="M149" i="5"/>
  <c r="S32" i="4"/>
  <c r="R32" i="4"/>
  <c r="S31" i="4"/>
  <c r="R31" i="4"/>
  <c r="S30" i="4"/>
  <c r="R30" i="4"/>
  <c r="S29" i="4"/>
  <c r="R29" i="4"/>
  <c r="S28" i="4"/>
  <c r="R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9" i="4"/>
  <c r="L10" i="4"/>
  <c r="L11" i="4"/>
  <c r="L14" i="4"/>
  <c r="L15" i="4"/>
  <c r="L16" i="4"/>
  <c r="L17" i="4"/>
  <c r="L19" i="4"/>
  <c r="L20" i="4"/>
  <c r="L21" i="4"/>
  <c r="L22" i="4"/>
  <c r="L25" i="4"/>
  <c r="L26" i="4"/>
  <c r="L29" i="4"/>
  <c r="L30" i="4"/>
  <c r="L31" i="4"/>
  <c r="L32" i="4"/>
  <c r="L33" i="4"/>
  <c r="L35" i="4"/>
  <c r="L36" i="4"/>
  <c r="L38" i="4"/>
  <c r="L39" i="4"/>
  <c r="L40" i="4"/>
  <c r="L41" i="4"/>
  <c r="L42" i="4"/>
  <c r="L45" i="4"/>
  <c r="L46" i="4"/>
  <c r="L47" i="4"/>
  <c r="L48" i="4"/>
  <c r="L50" i="4"/>
  <c r="L51" i="4"/>
  <c r="L52" i="4"/>
  <c r="L53" i="4"/>
  <c r="L54" i="4"/>
  <c r="L55" i="4"/>
  <c r="L57" i="4"/>
  <c r="L58" i="4"/>
  <c r="L59" i="4"/>
  <c r="L60" i="4"/>
  <c r="L61" i="4"/>
  <c r="L62" i="4"/>
  <c r="L63" i="4"/>
  <c r="L64" i="4"/>
  <c r="L67" i="4"/>
  <c r="L68" i="4"/>
  <c r="L69" i="4"/>
  <c r="L70" i="4"/>
  <c r="L71" i="4"/>
  <c r="L72" i="4"/>
  <c r="L73" i="4"/>
  <c r="L74" i="4"/>
  <c r="L75" i="4"/>
  <c r="L77" i="4"/>
  <c r="L78" i="4"/>
  <c r="L79" i="4"/>
  <c r="L80" i="4"/>
  <c r="L81" i="4"/>
  <c r="L82" i="4"/>
  <c r="L83" i="4"/>
  <c r="L84" i="4"/>
  <c r="L85" i="4"/>
  <c r="L86" i="4"/>
  <c r="L89" i="4"/>
  <c r="L90" i="4"/>
  <c r="L91" i="4"/>
  <c r="L92" i="4"/>
  <c r="L93" i="4"/>
  <c r="L94" i="4"/>
  <c r="L96" i="4"/>
  <c r="L97" i="4"/>
  <c r="L98" i="4"/>
  <c r="L99" i="4"/>
  <c r="L100" i="4"/>
  <c r="L101" i="4"/>
  <c r="L102" i="4"/>
  <c r="L105" i="4"/>
  <c r="L106" i="4"/>
  <c r="L107" i="4"/>
  <c r="L109" i="4"/>
  <c r="L110" i="4"/>
  <c r="L111" i="4"/>
  <c r="L114" i="4"/>
  <c r="L115" i="4"/>
  <c r="L116" i="4"/>
  <c r="L117" i="4"/>
  <c r="L118" i="4"/>
  <c r="L119" i="4"/>
  <c r="L121" i="4"/>
  <c r="L122" i="4"/>
  <c r="L123" i="4"/>
  <c r="L124" i="4"/>
  <c r="L125" i="4"/>
  <c r="L126" i="4"/>
  <c r="L128" i="4"/>
  <c r="L129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4" i="4"/>
  <c r="M15" i="4"/>
  <c r="M16" i="4"/>
  <c r="M17" i="4"/>
  <c r="M19" i="4"/>
  <c r="M20" i="4"/>
  <c r="M21" i="4"/>
  <c r="M22" i="4"/>
  <c r="M25" i="4"/>
  <c r="M26" i="4"/>
  <c r="M29" i="4"/>
  <c r="M30" i="4"/>
  <c r="M31" i="4"/>
  <c r="M32" i="4"/>
  <c r="M33" i="4"/>
  <c r="M35" i="4"/>
  <c r="M36" i="4"/>
  <c r="M38" i="4"/>
  <c r="M39" i="4"/>
  <c r="M40" i="4"/>
  <c r="M41" i="4"/>
  <c r="M42" i="4"/>
  <c r="M45" i="4"/>
  <c r="M46" i="4"/>
  <c r="M47" i="4"/>
  <c r="M48" i="4"/>
  <c r="M50" i="4"/>
  <c r="M51" i="4"/>
  <c r="M52" i="4"/>
  <c r="M53" i="4"/>
  <c r="M54" i="4"/>
  <c r="M55" i="4"/>
  <c r="M57" i="4"/>
  <c r="M58" i="4"/>
  <c r="M59" i="4"/>
  <c r="M60" i="4"/>
  <c r="M61" i="4"/>
  <c r="M62" i="4"/>
  <c r="M63" i="4"/>
  <c r="M64" i="4"/>
  <c r="M67" i="4"/>
  <c r="M68" i="4"/>
  <c r="M69" i="4"/>
  <c r="M70" i="4"/>
  <c r="M71" i="4"/>
  <c r="M72" i="4"/>
  <c r="M73" i="4"/>
  <c r="M74" i="4"/>
  <c r="M75" i="4"/>
  <c r="M77" i="4"/>
  <c r="M78" i="4"/>
  <c r="M79" i="4"/>
  <c r="M80" i="4"/>
  <c r="M81" i="4"/>
  <c r="M82" i="4"/>
  <c r="M83" i="4"/>
  <c r="M84" i="4"/>
  <c r="M85" i="4"/>
  <c r="M86" i="4"/>
  <c r="M89" i="4"/>
  <c r="M90" i="4"/>
  <c r="M91" i="4"/>
  <c r="M92" i="4"/>
  <c r="M93" i="4"/>
  <c r="M94" i="4"/>
  <c r="M96" i="4"/>
  <c r="M97" i="4"/>
  <c r="M98" i="4"/>
  <c r="M99" i="4"/>
  <c r="M100" i="4"/>
  <c r="M101" i="4"/>
  <c r="M102" i="4"/>
  <c r="M105" i="4"/>
  <c r="M106" i="4"/>
  <c r="M107" i="4"/>
  <c r="M109" i="4"/>
  <c r="M110" i="4"/>
  <c r="M111" i="4"/>
  <c r="M114" i="4"/>
  <c r="M115" i="4"/>
  <c r="M116" i="4"/>
  <c r="M117" i="4"/>
  <c r="M118" i="4"/>
  <c r="M119" i="4"/>
  <c r="M121" i="4"/>
  <c r="M122" i="4"/>
  <c r="M123" i="4"/>
  <c r="M124" i="4"/>
  <c r="M125" i="4"/>
  <c r="M126" i="4"/>
  <c r="M128" i="4"/>
  <c r="M129" i="4"/>
  <c r="R30" i="3"/>
  <c r="R29" i="3"/>
  <c r="S32" i="3"/>
  <c r="R32" i="3"/>
  <c r="R28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1" i="3"/>
  <c r="R22" i="3"/>
  <c r="R23" i="3"/>
  <c r="R2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4" i="3"/>
  <c r="L6" i="3"/>
  <c r="L7" i="3"/>
  <c r="L8" i="3"/>
  <c r="L9" i="3"/>
  <c r="L11" i="3"/>
  <c r="L12" i="3"/>
  <c r="L13" i="3"/>
  <c r="L14" i="3"/>
  <c r="L16" i="3"/>
  <c r="L17" i="3"/>
  <c r="L18" i="3"/>
  <c r="L19" i="3"/>
  <c r="L21" i="3"/>
  <c r="L22" i="3"/>
  <c r="L23" i="3"/>
  <c r="L25" i="3"/>
  <c r="L26" i="3"/>
  <c r="L27" i="3"/>
  <c r="L29" i="3"/>
  <c r="L32" i="3"/>
  <c r="L33" i="3"/>
  <c r="L34" i="3"/>
  <c r="L35" i="3"/>
  <c r="L36" i="3"/>
  <c r="L37" i="3"/>
  <c r="L38" i="3"/>
  <c r="L40" i="3"/>
  <c r="L41" i="3"/>
  <c r="L42" i="3"/>
  <c r="L43" i="3"/>
  <c r="L45" i="3"/>
  <c r="L46" i="3"/>
  <c r="L47" i="3"/>
  <c r="L48" i="3"/>
  <c r="L50" i="3"/>
  <c r="L51" i="3"/>
  <c r="L52" i="3"/>
  <c r="L55" i="3"/>
  <c r="L56" i="3"/>
  <c r="L58" i="3"/>
  <c r="L59" i="3"/>
  <c r="L60" i="3"/>
  <c r="L61" i="3"/>
  <c r="L63" i="3"/>
  <c r="L64" i="3"/>
  <c r="L65" i="3"/>
  <c r="L66" i="3"/>
  <c r="L67" i="3"/>
  <c r="R25" i="3" s="1"/>
  <c r="L69" i="3"/>
  <c r="L70" i="3"/>
  <c r="L71" i="3"/>
  <c r="L72" i="3"/>
  <c r="L73" i="3"/>
  <c r="L74" i="3"/>
  <c r="L77" i="3"/>
  <c r="L78" i="3"/>
  <c r="L79" i="3"/>
  <c r="L81" i="3"/>
  <c r="L82" i="3"/>
  <c r="L83" i="3"/>
  <c r="L86" i="3"/>
  <c r="L87" i="3"/>
  <c r="L88" i="3"/>
  <c r="L89" i="3"/>
  <c r="L90" i="3"/>
  <c r="L92" i="3"/>
  <c r="L93" i="3"/>
  <c r="L94" i="3"/>
  <c r="L95" i="3"/>
  <c r="L96" i="3"/>
  <c r="L97" i="3"/>
  <c r="L100" i="3"/>
  <c r="L101" i="3"/>
  <c r="L102" i="3"/>
  <c r="L104" i="3"/>
  <c r="L105" i="3"/>
  <c r="L106" i="3"/>
  <c r="L108" i="3"/>
  <c r="L109" i="3"/>
  <c r="L110" i="3"/>
  <c r="L113" i="3"/>
  <c r="L114" i="3"/>
  <c r="L115" i="3"/>
  <c r="L116" i="3"/>
  <c r="L117" i="3"/>
  <c r="L118" i="3"/>
  <c r="L120" i="3"/>
  <c r="L121" i="3"/>
  <c r="L122" i="3"/>
  <c r="L123" i="3"/>
  <c r="L124" i="3"/>
  <c r="L125" i="3"/>
  <c r="L126" i="3"/>
  <c r="L128" i="3"/>
  <c r="L129" i="3"/>
  <c r="L132" i="3"/>
  <c r="L133" i="3"/>
  <c r="L134" i="3"/>
  <c r="L136" i="3"/>
  <c r="L137" i="3"/>
  <c r="L139" i="3"/>
  <c r="L140" i="3"/>
  <c r="L142" i="3"/>
  <c r="L143" i="3"/>
  <c r="L144" i="3"/>
  <c r="L145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8" i="3"/>
  <c r="M9" i="3"/>
  <c r="M11" i="3"/>
  <c r="M12" i="3"/>
  <c r="M13" i="3"/>
  <c r="M14" i="3"/>
  <c r="M17" i="3"/>
  <c r="M18" i="3"/>
  <c r="M19" i="3"/>
  <c r="M21" i="3"/>
  <c r="M22" i="3"/>
  <c r="M23" i="3"/>
  <c r="M25" i="3"/>
  <c r="M26" i="3"/>
  <c r="M27" i="3"/>
  <c r="M29" i="3"/>
  <c r="M32" i="3"/>
  <c r="M33" i="3"/>
  <c r="M34" i="3"/>
  <c r="M35" i="3"/>
  <c r="M36" i="3"/>
  <c r="M37" i="3"/>
  <c r="M38" i="3"/>
  <c r="M40" i="3"/>
  <c r="M41" i="3"/>
  <c r="M42" i="3"/>
  <c r="M43" i="3"/>
  <c r="M45" i="3"/>
  <c r="M46" i="3"/>
  <c r="M47" i="3"/>
  <c r="M48" i="3"/>
  <c r="M50" i="3"/>
  <c r="M51" i="3"/>
  <c r="M52" i="3"/>
  <c r="M55" i="3"/>
  <c r="M56" i="3"/>
  <c r="M58" i="3"/>
  <c r="M59" i="3"/>
  <c r="M60" i="3"/>
  <c r="M61" i="3"/>
  <c r="M63" i="3"/>
  <c r="M64" i="3"/>
  <c r="M65" i="3"/>
  <c r="M66" i="3"/>
  <c r="M67" i="3"/>
  <c r="M69" i="3"/>
  <c r="M70" i="3"/>
  <c r="M71" i="3"/>
  <c r="M72" i="3"/>
  <c r="M73" i="3"/>
  <c r="M74" i="3"/>
  <c r="M77" i="3"/>
  <c r="M78" i="3"/>
  <c r="M79" i="3"/>
  <c r="M81" i="3"/>
  <c r="M82" i="3"/>
  <c r="M83" i="3"/>
  <c r="M86" i="3"/>
  <c r="M87" i="3"/>
  <c r="M88" i="3"/>
  <c r="M89" i="3"/>
  <c r="M90" i="3"/>
  <c r="M92" i="3"/>
  <c r="M93" i="3"/>
  <c r="M94" i="3"/>
  <c r="M95" i="3"/>
  <c r="M96" i="3"/>
  <c r="M97" i="3"/>
  <c r="M100" i="3"/>
  <c r="M101" i="3"/>
  <c r="M102" i="3"/>
  <c r="M104" i="3"/>
  <c r="M105" i="3"/>
  <c r="M106" i="3"/>
  <c r="M109" i="3"/>
  <c r="M110" i="3"/>
  <c r="M113" i="3"/>
  <c r="M114" i="3"/>
  <c r="M115" i="3"/>
  <c r="M116" i="3"/>
  <c r="M117" i="3"/>
  <c r="M118" i="3"/>
  <c r="M120" i="3"/>
  <c r="M121" i="3"/>
  <c r="M122" i="3"/>
  <c r="M123" i="3"/>
  <c r="M124" i="3"/>
  <c r="M125" i="3"/>
  <c r="M126" i="3"/>
  <c r="M129" i="3"/>
  <c r="M132" i="3"/>
  <c r="M133" i="3"/>
  <c r="M134" i="3"/>
  <c r="M136" i="3"/>
  <c r="M137" i="3"/>
  <c r="M139" i="3"/>
  <c r="M140" i="3"/>
  <c r="M142" i="3"/>
  <c r="M143" i="3"/>
  <c r="M144" i="3"/>
  <c r="M145" i="3"/>
  <c r="S28" i="2"/>
  <c r="R2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7" i="2"/>
  <c r="L8" i="2"/>
  <c r="L10" i="2"/>
  <c r="L11" i="2"/>
  <c r="L13" i="2"/>
  <c r="L14" i="2"/>
  <c r="L15" i="2"/>
  <c r="L16" i="2"/>
  <c r="L17" i="2"/>
  <c r="L18" i="2"/>
  <c r="L19" i="2"/>
  <c r="L21" i="2"/>
  <c r="L24" i="2"/>
  <c r="L25" i="2"/>
  <c r="L26" i="2"/>
  <c r="L27" i="2"/>
  <c r="L28" i="2"/>
  <c r="L29" i="2"/>
  <c r="L30" i="2"/>
  <c r="L31" i="2"/>
  <c r="L32" i="2"/>
  <c r="L34" i="2"/>
  <c r="L35" i="2"/>
  <c r="L36" i="2"/>
  <c r="L38" i="2"/>
  <c r="L39" i="2"/>
  <c r="L40" i="2"/>
  <c r="L42" i="2"/>
  <c r="L43" i="2"/>
  <c r="L44" i="2"/>
  <c r="L46" i="2"/>
  <c r="L47" i="2"/>
  <c r="L48" i="2"/>
  <c r="L50" i="2"/>
  <c r="L52" i="2"/>
  <c r="L53" i="2"/>
  <c r="L54" i="2"/>
  <c r="R25" i="2" s="1"/>
  <c r="L55" i="2"/>
  <c r="L56" i="2"/>
  <c r="L57" i="2"/>
  <c r="L58" i="2"/>
  <c r="L61" i="2"/>
  <c r="L62" i="2"/>
  <c r="L63" i="2"/>
  <c r="L64" i="2"/>
  <c r="L65" i="2"/>
  <c r="L66" i="2"/>
  <c r="L67" i="2"/>
  <c r="L70" i="2"/>
  <c r="L71" i="2"/>
  <c r="L72" i="2"/>
  <c r="L73" i="2"/>
  <c r="L74" i="2"/>
  <c r="L75" i="2"/>
  <c r="L77" i="2"/>
  <c r="L78" i="2"/>
  <c r="L79" i="2"/>
  <c r="L80" i="2"/>
  <c r="L81" i="2"/>
  <c r="L82" i="2"/>
  <c r="L85" i="2"/>
  <c r="L86" i="2"/>
  <c r="L87" i="2"/>
  <c r="L89" i="2"/>
  <c r="L90" i="2"/>
  <c r="L91" i="2"/>
  <c r="L92" i="2"/>
  <c r="L93" i="2"/>
  <c r="L94" i="2"/>
  <c r="L97" i="2"/>
  <c r="L98" i="2"/>
  <c r="L99" i="2"/>
  <c r="L100" i="2"/>
  <c r="L101" i="2"/>
  <c r="L102" i="2"/>
  <c r="L103" i="2"/>
  <c r="L104" i="2"/>
  <c r="L105" i="2"/>
  <c r="L106" i="2"/>
  <c r="L108" i="2"/>
  <c r="L109" i="2"/>
  <c r="L111" i="2"/>
  <c r="L112" i="2"/>
  <c r="L114" i="2"/>
  <c r="L116" i="2"/>
  <c r="L117" i="2"/>
  <c r="L118" i="2"/>
  <c r="L119" i="2"/>
  <c r="L121" i="2"/>
  <c r="L122" i="2"/>
  <c r="L123" i="2"/>
  <c r="L124" i="2"/>
  <c r="L126" i="2"/>
  <c r="L128" i="2"/>
  <c r="L129" i="2"/>
  <c r="L130" i="2"/>
  <c r="L13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8" i="2"/>
  <c r="M10" i="2"/>
  <c r="M11" i="2"/>
  <c r="M13" i="2"/>
  <c r="M14" i="2"/>
  <c r="M15" i="2"/>
  <c r="M16" i="2"/>
  <c r="M17" i="2"/>
  <c r="M18" i="2"/>
  <c r="M19" i="2"/>
  <c r="M21" i="2"/>
  <c r="M24" i="2"/>
  <c r="M25" i="2"/>
  <c r="M26" i="2"/>
  <c r="M27" i="2"/>
  <c r="M28" i="2"/>
  <c r="M29" i="2"/>
  <c r="M30" i="2"/>
  <c r="M31" i="2"/>
  <c r="M32" i="2"/>
  <c r="M34" i="2"/>
  <c r="M35" i="2"/>
  <c r="M36" i="2"/>
  <c r="M38" i="2"/>
  <c r="M39" i="2"/>
  <c r="M40" i="2"/>
  <c r="M42" i="2"/>
  <c r="M43" i="2"/>
  <c r="M44" i="2"/>
  <c r="M46" i="2"/>
  <c r="M47" i="2"/>
  <c r="M48" i="2"/>
  <c r="M50" i="2"/>
  <c r="M52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70" i="2"/>
  <c r="M71" i="2"/>
  <c r="M72" i="2"/>
  <c r="M73" i="2"/>
  <c r="M74" i="2"/>
  <c r="M75" i="2"/>
  <c r="M77" i="2"/>
  <c r="M78" i="2"/>
  <c r="M79" i="2"/>
  <c r="M80" i="2"/>
  <c r="M81" i="2"/>
  <c r="M82" i="2"/>
  <c r="M85" i="2"/>
  <c r="M86" i="2"/>
  <c r="M87" i="2"/>
  <c r="M89" i="2"/>
  <c r="M90" i="2"/>
  <c r="M91" i="2"/>
  <c r="M92" i="2"/>
  <c r="M93" i="2"/>
  <c r="M94" i="2"/>
  <c r="M97" i="2"/>
  <c r="M98" i="2"/>
  <c r="M99" i="2"/>
  <c r="M100" i="2"/>
  <c r="M101" i="2"/>
  <c r="M102" i="2"/>
  <c r="M103" i="2"/>
  <c r="M104" i="2"/>
  <c r="M105" i="2"/>
  <c r="M106" i="2"/>
  <c r="M108" i="2"/>
  <c r="M109" i="2"/>
  <c r="M111" i="2"/>
  <c r="M112" i="2"/>
  <c r="M114" i="2"/>
  <c r="M116" i="2"/>
  <c r="M117" i="2"/>
  <c r="M118" i="2"/>
  <c r="M119" i="2"/>
  <c r="M121" i="2"/>
  <c r="M122" i="2"/>
  <c r="M123" i="2"/>
  <c r="M124" i="2"/>
  <c r="M126" i="2"/>
  <c r="M128" i="2"/>
  <c r="M129" i="2"/>
  <c r="M130" i="2"/>
  <c r="M131" i="2"/>
  <c r="R7" i="1" l="1"/>
  <c r="R3" i="1"/>
  <c r="R2" i="1"/>
  <c r="R20" i="1"/>
  <c r="R14" i="1"/>
  <c r="R8" i="1"/>
  <c r="R25" i="1"/>
  <c r="R19" i="1"/>
  <c r="R13" i="1"/>
  <c r="R24" i="1"/>
  <c r="R18" i="1"/>
  <c r="R12" i="1"/>
  <c r="R6" i="1"/>
  <c r="R23" i="1"/>
  <c r="R17" i="1"/>
  <c r="R11" i="1"/>
  <c r="R5" i="1"/>
  <c r="R22" i="1"/>
  <c r="R16" i="1"/>
  <c r="R10" i="1"/>
  <c r="R4" i="1"/>
  <c r="R21" i="1"/>
  <c r="R15" i="1"/>
  <c r="R9" i="1"/>
  <c r="S25" i="1"/>
  <c r="T3" i="1" s="1"/>
  <c r="S3" i="8"/>
  <c r="S14" i="8"/>
  <c r="S25" i="8"/>
  <c r="S19" i="8"/>
  <c r="S13" i="8"/>
  <c r="S7" i="8"/>
  <c r="S8" i="8"/>
  <c r="S24" i="8"/>
  <c r="S18" i="8"/>
  <c r="S12" i="8"/>
  <c r="S6" i="8"/>
  <c r="S20" i="8"/>
  <c r="S23" i="8"/>
  <c r="S17" i="8"/>
  <c r="S11" i="8"/>
  <c r="S5" i="8"/>
  <c r="S22" i="8"/>
  <c r="S16" i="8"/>
  <c r="S10" i="8"/>
  <c r="S4" i="8"/>
  <c r="S21" i="8"/>
  <c r="S15" i="8"/>
  <c r="S9" i="8"/>
  <c r="R25" i="4"/>
  <c r="S6" i="4"/>
  <c r="S5" i="4"/>
  <c r="S8" i="4"/>
  <c r="S7" i="4"/>
  <c r="S22" i="4"/>
  <c r="S16" i="4"/>
  <c r="S10" i="4"/>
  <c r="S4" i="4"/>
  <c r="S21" i="4"/>
  <c r="S15" i="4"/>
  <c r="S9" i="4"/>
  <c r="S3" i="4"/>
  <c r="S24" i="4"/>
  <c r="S18" i="4"/>
  <c r="S12" i="4"/>
  <c r="S23" i="4"/>
  <c r="S17" i="4"/>
  <c r="S11" i="4"/>
  <c r="S2" i="4"/>
  <c r="S20" i="4"/>
  <c r="S14" i="4"/>
  <c r="S25" i="4"/>
  <c r="S19" i="4"/>
  <c r="S13" i="4"/>
  <c r="S13" i="3"/>
  <c r="S8" i="3"/>
  <c r="S19" i="3"/>
  <c r="S23" i="3"/>
  <c r="S17" i="3"/>
  <c r="S11" i="3"/>
  <c r="S5" i="3"/>
  <c r="S22" i="3"/>
  <c r="S16" i="3"/>
  <c r="S10" i="3"/>
  <c r="S4" i="3"/>
  <c r="S25" i="3"/>
  <c r="S7" i="3"/>
  <c r="S24" i="3"/>
  <c r="S18" i="3"/>
  <c r="S12" i="3"/>
  <c r="S6" i="3"/>
  <c r="S21" i="3"/>
  <c r="S15" i="3"/>
  <c r="S9" i="3"/>
  <c r="S3" i="3"/>
  <c r="S2" i="3"/>
  <c r="S20" i="3"/>
  <c r="S14" i="3"/>
  <c r="S8" i="2"/>
  <c r="S3" i="2"/>
  <c r="S2" i="2"/>
  <c r="S20" i="2"/>
  <c r="S14" i="2"/>
  <c r="S25" i="2"/>
  <c r="S19" i="2"/>
  <c r="S13" i="2"/>
  <c r="S7" i="2"/>
  <c r="S24" i="2"/>
  <c r="S18" i="2"/>
  <c r="S12" i="2"/>
  <c r="S6" i="2"/>
  <c r="S23" i="2"/>
  <c r="S17" i="2"/>
  <c r="S11" i="2"/>
  <c r="S5" i="2"/>
  <c r="S22" i="2"/>
  <c r="S16" i="2"/>
  <c r="S10" i="2"/>
  <c r="S4" i="2"/>
  <c r="S21" i="2"/>
  <c r="S15" i="2"/>
  <c r="S9" i="2"/>
  <c r="T22" i="1" l="1"/>
  <c r="T19" i="1"/>
  <c r="T11" i="1"/>
  <c r="T9" i="1"/>
  <c r="T17" i="1"/>
  <c r="T15" i="1"/>
  <c r="T18" i="1"/>
  <c r="T21" i="1"/>
  <c r="T24" i="1"/>
  <c r="T8" i="1"/>
  <c r="T23" i="1"/>
  <c r="T7" i="1"/>
  <c r="T4" i="1"/>
  <c r="T20" i="1"/>
  <c r="T13" i="1"/>
  <c r="T14" i="1"/>
  <c r="T10" i="1"/>
  <c r="T2" i="1"/>
  <c r="T6" i="1"/>
  <c r="T25" i="1"/>
  <c r="T16" i="1"/>
  <c r="T5" i="1"/>
  <c r="T12" i="1"/>
</calcChain>
</file>

<file path=xl/sharedStrings.xml><?xml version="1.0" encoding="utf-8"?>
<sst xmlns="http://schemas.openxmlformats.org/spreadsheetml/2006/main" count="7276" uniqueCount="1698">
  <si>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</si>
  <si>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</si>
  <si>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</si>
  <si>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</si>
  <si>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</si>
  <si>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</si>
  <si>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</si>
  <si>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</si>
  <si>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</si>
  <si>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</si>
  <si>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</si>
  <si>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</si>
  <si>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</si>
  <si>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</si>
  <si>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</si>
  <si>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</si>
  <si>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11881522</t>
  </si>
  <si>
    <t>Mixed Hardwood</t>
  </si>
  <si>
    <t>05.12.2022</t>
  </si>
  <si>
    <t>8:46:55</t>
  </si>
  <si>
    <t>9:21:14</t>
  </si>
  <si>
    <t>11882113</t>
  </si>
  <si>
    <t>11:46:55</t>
  </si>
  <si>
    <t>12:52:27</t>
  </si>
  <si>
    <t>11882421</t>
  </si>
  <si>
    <t>15:24:37</t>
  </si>
  <si>
    <t>15:56:15</t>
  </si>
  <si>
    <t>126230</t>
  </si>
  <si>
    <t>Church and Church Lumber Co.</t>
  </si>
  <si>
    <t>11880754</t>
  </si>
  <si>
    <t>Poplar</t>
  </si>
  <si>
    <t>5:59:51</t>
  </si>
  <si>
    <t>6:17:53</t>
  </si>
  <si>
    <t>131860</t>
  </si>
  <si>
    <t>Hopkins Lumber Contractors Inc</t>
  </si>
  <si>
    <t>11879830</t>
  </si>
  <si>
    <t>2:35:04</t>
  </si>
  <si>
    <t>2:56:31</t>
  </si>
  <si>
    <t>11882554</t>
  </si>
  <si>
    <t>20:37:31</t>
  </si>
  <si>
    <t>20:55:50</t>
  </si>
  <si>
    <t>132348</t>
  </si>
  <si>
    <t>Uwharrie Lumber Company</t>
  </si>
  <si>
    <t>LZ-Uwharrie Lumber Sawdust</t>
  </si>
  <si>
    <t>11880509</t>
  </si>
  <si>
    <t>5:08:33</t>
  </si>
  <si>
    <t>5:32:28</t>
  </si>
  <si>
    <t>11881866</t>
  </si>
  <si>
    <t>10:09:50</t>
  </si>
  <si>
    <t>11:04:26</t>
  </si>
  <si>
    <t>132671</t>
  </si>
  <si>
    <t>Piedmont Hardwood Lumber Co. Inc</t>
  </si>
  <si>
    <t>11882482</t>
  </si>
  <si>
    <t>17:18:02</t>
  </si>
  <si>
    <t>17:43:49</t>
  </si>
  <si>
    <t>133766</t>
  </si>
  <si>
    <t>Fulp's Lumber Company</t>
  </si>
  <si>
    <t>11882190</t>
  </si>
  <si>
    <t>12:08:24</t>
  </si>
  <si>
    <t>13:04:13</t>
  </si>
  <si>
    <t>133775</t>
  </si>
  <si>
    <t>High Rock Forest Products</t>
  </si>
  <si>
    <t>11881565</t>
  </si>
  <si>
    <t>9:02:18</t>
  </si>
  <si>
    <t>9:37:34</t>
  </si>
  <si>
    <t>135535</t>
  </si>
  <si>
    <t>Roten Tie and Timber</t>
  </si>
  <si>
    <t>11880617</t>
  </si>
  <si>
    <t>5:26:47</t>
  </si>
  <si>
    <t>5:51:43</t>
  </si>
  <si>
    <t>136046</t>
  </si>
  <si>
    <t>Pallet Resource of NC Inc.</t>
  </si>
  <si>
    <t>11881410</t>
  </si>
  <si>
    <t>8:26:59</t>
  </si>
  <si>
    <t>8:54:47</t>
  </si>
  <si>
    <t>1474070</t>
  </si>
  <si>
    <t>Sawdust     Pine             -    - -</t>
  </si>
  <si>
    <t>121423</t>
  </si>
  <si>
    <t>Canfor - New South Lumber Co.</t>
  </si>
  <si>
    <t>LZ-Canfor-S</t>
  </si>
  <si>
    <t>11880460</t>
  </si>
  <si>
    <t>Shavings</t>
  </si>
  <si>
    <t>4:58:33</t>
  </si>
  <si>
    <t>5:36:16</t>
  </si>
  <si>
    <t>122405</t>
  </si>
  <si>
    <t>Jordan Lumber &amp; Supply</t>
  </si>
  <si>
    <t>11879565</t>
  </si>
  <si>
    <t>Southern Yellow Pine</t>
  </si>
  <si>
    <t>1:34:16</t>
  </si>
  <si>
    <t>1:58:54</t>
  </si>
  <si>
    <t>11880361</t>
  </si>
  <si>
    <t>4:36:08</t>
  </si>
  <si>
    <t>5:23:41</t>
  </si>
  <si>
    <t>11880774</t>
  </si>
  <si>
    <t>6:06:11</t>
  </si>
  <si>
    <t>6:27:39</t>
  </si>
  <si>
    <t>11880777</t>
  </si>
  <si>
    <t>6:07:42</t>
  </si>
  <si>
    <t>6:44:35</t>
  </si>
  <si>
    <t>11881298</t>
  </si>
  <si>
    <t>7:59:22</t>
  </si>
  <si>
    <t>8:21:57</t>
  </si>
  <si>
    <t>11881413</t>
  </si>
  <si>
    <t>8:29:08</t>
  </si>
  <si>
    <t>9:10:28</t>
  </si>
  <si>
    <t>11881717</t>
  </si>
  <si>
    <t>9:39:37</t>
  </si>
  <si>
    <t>10:49:12</t>
  </si>
  <si>
    <t>11881740</t>
  </si>
  <si>
    <t>9:41:33</t>
  </si>
  <si>
    <t>11:09:37</t>
  </si>
  <si>
    <t>11882077</t>
  </si>
  <si>
    <t>11:26:39</t>
  </si>
  <si>
    <t>12:27:21</t>
  </si>
  <si>
    <t>LZ Jordan Lumber S</t>
  </si>
  <si>
    <t>11881815</t>
  </si>
  <si>
    <t>10:00:55</t>
  </si>
  <si>
    <t>11:39:39</t>
  </si>
  <si>
    <t>11882437</t>
  </si>
  <si>
    <t>15:59:27</t>
  </si>
  <si>
    <t>16:37:49</t>
  </si>
  <si>
    <t>11882441</t>
  </si>
  <si>
    <t>16:04:09</t>
  </si>
  <si>
    <t>16:40:00</t>
  </si>
  <si>
    <t>122406</t>
  </si>
  <si>
    <t>H. W. Culp Lumber Co.</t>
  </si>
  <si>
    <t>11880428</t>
  </si>
  <si>
    <t>4:51:17</t>
  </si>
  <si>
    <t>5:11:51</t>
  </si>
  <si>
    <t>11881928</t>
  </si>
  <si>
    <t>10:30:52</t>
  </si>
  <si>
    <t>11:13:22</t>
  </si>
  <si>
    <t>11882292</t>
  </si>
  <si>
    <t>13:07:36</t>
  </si>
  <si>
    <t>13:40:40</t>
  </si>
  <si>
    <t>126302</t>
  </si>
  <si>
    <t>Troy Lumber Company</t>
  </si>
  <si>
    <t>LZ Troy Lumber Co S</t>
  </si>
  <si>
    <t>11882235</t>
  </si>
  <si>
    <t>12:32:08</t>
  </si>
  <si>
    <t>13:31:54</t>
  </si>
  <si>
    <t>11882425</t>
  </si>
  <si>
    <t>15:26:54</t>
  </si>
  <si>
    <t>16:14:14</t>
  </si>
  <si>
    <t>130657</t>
  </si>
  <si>
    <t>S &amp; L Sawmills</t>
  </si>
  <si>
    <t>11880366</t>
  </si>
  <si>
    <t>4:38:20</t>
  </si>
  <si>
    <t>5:05:46</t>
  </si>
  <si>
    <t>131853</t>
  </si>
  <si>
    <t>Pine Products, LLC</t>
  </si>
  <si>
    <t>11881351</t>
  </si>
  <si>
    <t>8:11:14</t>
  </si>
  <si>
    <t>8:47:24</t>
  </si>
  <si>
    <t>11881687</t>
  </si>
  <si>
    <t>9:32:52</t>
  </si>
  <si>
    <t>10:51:06</t>
  </si>
  <si>
    <t>11882362</t>
  </si>
  <si>
    <t>14:27:21</t>
  </si>
  <si>
    <t>15:04:09</t>
  </si>
  <si>
    <t>11882238</t>
  </si>
  <si>
    <t>12:33:31</t>
  </si>
  <si>
    <t>13:37:06</t>
  </si>
  <si>
    <t>LZ-Hopkins-Critz Mill</t>
  </si>
  <si>
    <t>11882504</t>
  </si>
  <si>
    <t>17:38:01</t>
  </si>
  <si>
    <t>17:55:35</t>
  </si>
  <si>
    <t>11882578</t>
  </si>
  <si>
    <t>21:10:44</t>
  </si>
  <si>
    <t>21:28:48</t>
  </si>
  <si>
    <t>133777</t>
  </si>
  <si>
    <t>Woodgrain Inc</t>
  </si>
  <si>
    <t>LZ Woodgrain - Independence VA</t>
  </si>
  <si>
    <t>11882693</t>
  </si>
  <si>
    <t>White Pine</t>
  </si>
  <si>
    <t>23:50:38</t>
  </si>
  <si>
    <t>134196</t>
  </si>
  <si>
    <t>Turman Sawmill Inc.</t>
  </si>
  <si>
    <t>11881931</t>
  </si>
  <si>
    <t>10:32:42</t>
  </si>
  <si>
    <t>11:46:03</t>
  </si>
  <si>
    <t>141900</t>
  </si>
  <si>
    <t>Morgan Lumber Co</t>
  </si>
  <si>
    <t>11880054</t>
  </si>
  <si>
    <t>3:30:52</t>
  </si>
  <si>
    <t>3:55:47</t>
  </si>
  <si>
    <t>151605</t>
  </si>
  <si>
    <t>American Wood Fibers Inc</t>
  </si>
  <si>
    <t>11882194</t>
  </si>
  <si>
    <t>12:14:07</t>
  </si>
  <si>
    <t>13:05:46</t>
  </si>
  <si>
    <t>153414</t>
  </si>
  <si>
    <t>Turn Bull Lumber Company</t>
  </si>
  <si>
    <t>11882046</t>
  </si>
  <si>
    <t>11:08:43</t>
  </si>
  <si>
    <t>11:50:41</t>
  </si>
  <si>
    <t>1506200</t>
  </si>
  <si>
    <t>Chips         pine        -    - d</t>
  </si>
  <si>
    <t>11880359</t>
  </si>
  <si>
    <t>4:34:49</t>
  </si>
  <si>
    <t>5:09:12</t>
  </si>
  <si>
    <t>11881577</t>
  </si>
  <si>
    <t>9:05:57</t>
  </si>
  <si>
    <t>9:39:46</t>
  </si>
  <si>
    <t>11882142</t>
  </si>
  <si>
    <t>12:01:22</t>
  </si>
  <si>
    <t>12:50:50</t>
  </si>
  <si>
    <t>11882219</t>
  </si>
  <si>
    <t>12:20:52</t>
  </si>
  <si>
    <t>13:08:04</t>
  </si>
  <si>
    <t>11882365</t>
  </si>
  <si>
    <t>14:36:21</t>
  </si>
  <si>
    <t>15:02:28</t>
  </si>
  <si>
    <t>11882420</t>
  </si>
  <si>
    <t>15:20:10</t>
  </si>
  <si>
    <t>15:41:04</t>
  </si>
  <si>
    <t>11881033</t>
  </si>
  <si>
    <t>7:04:48</t>
  </si>
  <si>
    <t>7:39:16</t>
  </si>
  <si>
    <t>LZ Troy Lumber Chipmill</t>
  </si>
  <si>
    <t>11880249</t>
  </si>
  <si>
    <t>4:11:10</t>
  </si>
  <si>
    <t>4:36:37</t>
  </si>
  <si>
    <t>11881115</t>
  </si>
  <si>
    <t>7:23:56</t>
  </si>
  <si>
    <t>8:09:56</t>
  </si>
  <si>
    <t>11881127</t>
  </si>
  <si>
    <t>7:28:29</t>
  </si>
  <si>
    <t>8:20:12</t>
  </si>
  <si>
    <t>11882100</t>
  </si>
  <si>
    <t>11:32:50</t>
  </si>
  <si>
    <t>12:25:32</t>
  </si>
  <si>
    <t>11882192</t>
  </si>
  <si>
    <t>12:11:35</t>
  </si>
  <si>
    <t>13:02:06</t>
  </si>
  <si>
    <t>11882227</t>
  </si>
  <si>
    <t>12:26:54</t>
  </si>
  <si>
    <t>13:29:36</t>
  </si>
  <si>
    <t>LZ Troy Lumber Sawmill</t>
  </si>
  <si>
    <t>11881760</t>
  </si>
  <si>
    <t>9:49:12</t>
  </si>
  <si>
    <t>10:13:36</t>
  </si>
  <si>
    <t>11881861</t>
  </si>
  <si>
    <t>10:07:59</t>
  </si>
  <si>
    <t>11:17:50</t>
  </si>
  <si>
    <t>11882295</t>
  </si>
  <si>
    <t>13:13:52</t>
  </si>
  <si>
    <t>13:43:01</t>
  </si>
  <si>
    <t>11882335</t>
  </si>
  <si>
    <t>13:50:39</t>
  </si>
  <si>
    <t>14:29:55</t>
  </si>
  <si>
    <t>11882387</t>
  </si>
  <si>
    <t>15:03:00</t>
  </si>
  <si>
    <t>15:28:42</t>
  </si>
  <si>
    <t>11879629</t>
  </si>
  <si>
    <t>1:45:19</t>
  </si>
  <si>
    <t>2:06:31</t>
  </si>
  <si>
    <t>11880328</t>
  </si>
  <si>
    <t>4:27:49</t>
  </si>
  <si>
    <t>4:51:46</t>
  </si>
  <si>
    <t>11881113</t>
  </si>
  <si>
    <t>7:23:12</t>
  </si>
  <si>
    <t>7:52:04</t>
  </si>
  <si>
    <t>11881223</t>
  </si>
  <si>
    <t>7:46:39</t>
  </si>
  <si>
    <t>8:42:01</t>
  </si>
  <si>
    <t>11879457</t>
  </si>
  <si>
    <t>1:01:02</t>
  </si>
  <si>
    <t>1:20:30</t>
  </si>
  <si>
    <t>11880813</t>
  </si>
  <si>
    <t>6:11:39</t>
  </si>
  <si>
    <t>6:40:29</t>
  </si>
  <si>
    <t>11881108</t>
  </si>
  <si>
    <t>7:21:30</t>
  </si>
  <si>
    <t>7:45:10</t>
  </si>
  <si>
    <t>11881891</t>
  </si>
  <si>
    <t>10:19:01</t>
  </si>
  <si>
    <t>11:31:57</t>
  </si>
  <si>
    <t>11882096</t>
  </si>
  <si>
    <t>11:31:27</t>
  </si>
  <si>
    <t>12:04:44</t>
  </si>
  <si>
    <t>11882111</t>
  </si>
  <si>
    <t>11:45:14</t>
  </si>
  <si>
    <t>12:41:47</t>
  </si>
  <si>
    <t>11881239</t>
  </si>
  <si>
    <t>7:50:00</t>
  </si>
  <si>
    <t>8:27:25</t>
  </si>
  <si>
    <t>11881767</t>
  </si>
  <si>
    <t>9:53:34</t>
  </si>
  <si>
    <t>10:40:08</t>
  </si>
  <si>
    <t>11881836</t>
  </si>
  <si>
    <t>10:06:12</t>
  </si>
  <si>
    <t>11:06:30</t>
  </si>
  <si>
    <t>11881948</t>
  </si>
  <si>
    <t>10:38:15</t>
  </si>
  <si>
    <t>11:44:12</t>
  </si>
  <si>
    <t>11882328</t>
  </si>
  <si>
    <t>13:39:59</t>
  </si>
  <si>
    <t>14:17:40</t>
  </si>
  <si>
    <t>11882468</t>
  </si>
  <si>
    <t>16:31:09</t>
  </si>
  <si>
    <t>16:54:55</t>
  </si>
  <si>
    <t>11882469</t>
  </si>
  <si>
    <t>16:32:46</t>
  </si>
  <si>
    <t>17:10:46</t>
  </si>
  <si>
    <t>11882522</t>
  </si>
  <si>
    <t>18:21:33</t>
  </si>
  <si>
    <t>18:42:19</t>
  </si>
  <si>
    <t>11882546</t>
  </si>
  <si>
    <t>19:23:55</t>
  </si>
  <si>
    <t>19:39:44</t>
  </si>
  <si>
    <t>11882548</t>
  </si>
  <si>
    <t>19:58:34</t>
  </si>
  <si>
    <t>20:29:51</t>
  </si>
  <si>
    <t>11882418</t>
  </si>
  <si>
    <t>15:18:22</t>
  </si>
  <si>
    <t>15:59:49</t>
  </si>
  <si>
    <t>11882539</t>
  </si>
  <si>
    <t>18:55:38</t>
  </si>
  <si>
    <t>19:17:16</t>
  </si>
  <si>
    <t>143118</t>
  </si>
  <si>
    <t>Gregory Lumber, Inc</t>
  </si>
  <si>
    <t>11880590</t>
  </si>
  <si>
    <t>5:20:34</t>
  </si>
  <si>
    <t>5:43:52</t>
  </si>
  <si>
    <t>11882549</t>
  </si>
  <si>
    <t>20:14:52</t>
  </si>
  <si>
    <t>20:38:02</t>
  </si>
  <si>
    <t>812274</t>
  </si>
  <si>
    <t>Chips         dec.wood    -    - d</t>
  </si>
  <si>
    <t>11881606</t>
  </si>
  <si>
    <t>9:11:26</t>
  </si>
  <si>
    <t>9:52:07</t>
  </si>
  <si>
    <t>126249</t>
  </si>
  <si>
    <t>Kepley-Frank Hardwood Co.</t>
  </si>
  <si>
    <t>11880810</t>
  </si>
  <si>
    <t>6:09:20</t>
  </si>
  <si>
    <t>6:54:14</t>
  </si>
  <si>
    <t>11881626</t>
  </si>
  <si>
    <t>9:17:10</t>
  </si>
  <si>
    <t>10:02:01</t>
  </si>
  <si>
    <t>11882105</t>
  </si>
  <si>
    <t>11:38:54</t>
  </si>
  <si>
    <t>12:43:48</t>
  </si>
  <si>
    <t>11882331</t>
  </si>
  <si>
    <t>13:43:17</t>
  </si>
  <si>
    <t>14:07:50</t>
  </si>
  <si>
    <t>131651</t>
  </si>
  <si>
    <t>Triple-N Lumber</t>
  </si>
  <si>
    <t>11881763</t>
  </si>
  <si>
    <t>9:50:56</t>
  </si>
  <si>
    <t>11:25:12</t>
  </si>
  <si>
    <t>11882363</t>
  </si>
  <si>
    <t>14:34:26</t>
  </si>
  <si>
    <t>15:21:36</t>
  </si>
  <si>
    <t>11882380</t>
  </si>
  <si>
    <t>14:46:50</t>
  </si>
  <si>
    <t>15:29:58</t>
  </si>
  <si>
    <t>11881219</t>
  </si>
  <si>
    <t>7:44:26</t>
  </si>
  <si>
    <t>8:08:23</t>
  </si>
  <si>
    <t>11882324</t>
  </si>
  <si>
    <t>13:25:59</t>
  </si>
  <si>
    <t>13:47:13</t>
  </si>
  <si>
    <t>11881304</t>
  </si>
  <si>
    <t>8:01:26</t>
  </si>
  <si>
    <t>8:34:03</t>
  </si>
  <si>
    <t>11882056</t>
  </si>
  <si>
    <t>11:19:14</t>
  </si>
  <si>
    <t>12:06:15</t>
  </si>
  <si>
    <t>11882397</t>
  </si>
  <si>
    <t>15:16:37</t>
  </si>
  <si>
    <t>15:57:56</t>
  </si>
  <si>
    <t>1545607</t>
  </si>
  <si>
    <t>Pre-Consumer RC Solid Wood Chips</t>
  </si>
  <si>
    <t>136546</t>
  </si>
  <si>
    <t>H&amp;M Wood Preserving Inc.</t>
  </si>
  <si>
    <t>Recycling</t>
  </si>
  <si>
    <t>11882473</t>
  </si>
  <si>
    <t>16:52:41</t>
  </si>
  <si>
    <t>17:24:20</t>
  </si>
  <si>
    <t>121427</t>
  </si>
  <si>
    <t>High Country Lumber and Mulch LLC</t>
  </si>
  <si>
    <t>11885742</t>
  </si>
  <si>
    <t>06.12.2022</t>
  </si>
  <si>
    <t>8:05:47</t>
  </si>
  <si>
    <t>8:31:55</t>
  </si>
  <si>
    <t>11885741</t>
  </si>
  <si>
    <t>8:05:10</t>
  </si>
  <si>
    <t>8:37:12</t>
  </si>
  <si>
    <t>11886511</t>
  </si>
  <si>
    <t>11:49:00</t>
  </si>
  <si>
    <t>12:37:06</t>
  </si>
  <si>
    <t>11886664</t>
  </si>
  <si>
    <t>13:22:55</t>
  </si>
  <si>
    <t>13:51:50</t>
  </si>
  <si>
    <t>11886828</t>
  </si>
  <si>
    <t>16:08:05</t>
  </si>
  <si>
    <t>17:10:39</t>
  </si>
  <si>
    <t>11885693</t>
  </si>
  <si>
    <t>7:46:55</t>
  </si>
  <si>
    <t>8:19:19</t>
  </si>
  <si>
    <t>11886464</t>
  </si>
  <si>
    <t>11:16:35</t>
  </si>
  <si>
    <t>11:47:58</t>
  </si>
  <si>
    <t>11886768</t>
  </si>
  <si>
    <t>14:48:04</t>
  </si>
  <si>
    <t>16:28:54</t>
  </si>
  <si>
    <t>11886093</t>
  </si>
  <si>
    <t>9:27:49</t>
  </si>
  <si>
    <t>10:12:42</t>
  </si>
  <si>
    <t>11882768</t>
  </si>
  <si>
    <t>0:06:50</t>
  </si>
  <si>
    <t>0:30:39</t>
  </si>
  <si>
    <t>11884210</t>
  </si>
  <si>
    <t>3:23:53</t>
  </si>
  <si>
    <t>3:42:45</t>
  </si>
  <si>
    <t>11885610</t>
  </si>
  <si>
    <t>7:30:59</t>
  </si>
  <si>
    <t>8:16:31</t>
  </si>
  <si>
    <t>11885633</t>
  </si>
  <si>
    <t>7:33:02</t>
  </si>
  <si>
    <t>7:54:17</t>
  </si>
  <si>
    <t>131973</t>
  </si>
  <si>
    <t>Shaver Wood Products LLC</t>
  </si>
  <si>
    <t>11885251</t>
  </si>
  <si>
    <t>6:09:53</t>
  </si>
  <si>
    <t>6:41:50</t>
  </si>
  <si>
    <t>11885858</t>
  </si>
  <si>
    <t>8:32:03</t>
  </si>
  <si>
    <t>9:09:47</t>
  </si>
  <si>
    <t>11886474</t>
  </si>
  <si>
    <t>11:22:36</t>
  </si>
  <si>
    <t>12:08:52</t>
  </si>
  <si>
    <t>11885028</t>
  </si>
  <si>
    <t>5:21:37</t>
  </si>
  <si>
    <t>5:49:05</t>
  </si>
  <si>
    <t>11886393</t>
  </si>
  <si>
    <t>11:00:56</t>
  </si>
  <si>
    <t>11:23:22</t>
  </si>
  <si>
    <t>11886603</t>
  </si>
  <si>
    <t>12:28:03</t>
  </si>
  <si>
    <t>12:55:27</t>
  </si>
  <si>
    <t>122401</t>
  </si>
  <si>
    <t>Edwards Wood Products - Liberty</t>
  </si>
  <si>
    <t>LZ Edwards Laurinburg</t>
  </si>
  <si>
    <t>11885800</t>
  </si>
  <si>
    <t>8:19:28</t>
  </si>
  <si>
    <t>9:04:47</t>
  </si>
  <si>
    <t>11883047</t>
  </si>
  <si>
    <t>1:38:48</t>
  </si>
  <si>
    <t>2:03:33</t>
  </si>
  <si>
    <t>11884824</t>
  </si>
  <si>
    <t>4:35:41</t>
  </si>
  <si>
    <t>4:57:40</t>
  </si>
  <si>
    <t>11885075</t>
  </si>
  <si>
    <t>5:30:25</t>
  </si>
  <si>
    <t>6:03:00</t>
  </si>
  <si>
    <t>11885607</t>
  </si>
  <si>
    <t>7:29:33</t>
  </si>
  <si>
    <t>7:56:30</t>
  </si>
  <si>
    <t>11885789</t>
  </si>
  <si>
    <t>8:16:03</t>
  </si>
  <si>
    <t>8:43:32</t>
  </si>
  <si>
    <t>11886467</t>
  </si>
  <si>
    <t>11:18:13</t>
  </si>
  <si>
    <t>11:58:40</t>
  </si>
  <si>
    <t>11886765</t>
  </si>
  <si>
    <t>14:42:41</t>
  </si>
  <si>
    <t>16:20:03</t>
  </si>
  <si>
    <t>11885121</t>
  </si>
  <si>
    <t>5:44:21</t>
  </si>
  <si>
    <t>11886140</t>
  </si>
  <si>
    <t>9:49:31</t>
  </si>
  <si>
    <t>10:38:59</t>
  </si>
  <si>
    <t>11886784</t>
  </si>
  <si>
    <t>14:53:46</t>
  </si>
  <si>
    <t>16:40:32</t>
  </si>
  <si>
    <t>11886787</t>
  </si>
  <si>
    <t>14:57:15</t>
  </si>
  <si>
    <t>16:53:31</t>
  </si>
  <si>
    <t>11884856</t>
  </si>
  <si>
    <t>4:46:05</t>
  </si>
  <si>
    <t>5:07:29</t>
  </si>
  <si>
    <t>11886124</t>
  </si>
  <si>
    <t>9:40:10</t>
  </si>
  <si>
    <t>10:00:53</t>
  </si>
  <si>
    <t>11886597</t>
  </si>
  <si>
    <t>12:24:04</t>
  </si>
  <si>
    <t>12:50:55</t>
  </si>
  <si>
    <t>11886783</t>
  </si>
  <si>
    <t>14:51:34</t>
  </si>
  <si>
    <t>15:16:00</t>
  </si>
  <si>
    <t>11882941</t>
  </si>
  <si>
    <t>1:04:52</t>
  </si>
  <si>
    <t>1:23:05</t>
  </si>
  <si>
    <t>11884908</t>
  </si>
  <si>
    <t>4:54:27</t>
  </si>
  <si>
    <t>5:14:55</t>
  </si>
  <si>
    <t>11885883</t>
  </si>
  <si>
    <t>8:38:21</t>
  </si>
  <si>
    <t>9:20:50</t>
  </si>
  <si>
    <t>11886430</t>
  </si>
  <si>
    <t>11:14:16</t>
  </si>
  <si>
    <t>11:38:45</t>
  </si>
  <si>
    <t>11886978</t>
  </si>
  <si>
    <t>21:43:55</t>
  </si>
  <si>
    <t>22:03:22</t>
  </si>
  <si>
    <t>11886426</t>
  </si>
  <si>
    <t>11:12:24</t>
  </si>
  <si>
    <t>11:37:05</t>
  </si>
  <si>
    <t>11886875</t>
  </si>
  <si>
    <t>17:12:35</t>
  </si>
  <si>
    <t>17:30:42</t>
  </si>
  <si>
    <t>11886973</t>
  </si>
  <si>
    <t>20:49:39</t>
  </si>
  <si>
    <t>21:10:41</t>
  </si>
  <si>
    <t>133767</t>
  </si>
  <si>
    <t>Carolina Wood Enterprises</t>
  </si>
  <si>
    <t>11886032</t>
  </si>
  <si>
    <t>9:15:24</t>
  </si>
  <si>
    <t>9:48:52</t>
  </si>
  <si>
    <t>11885903</t>
  </si>
  <si>
    <t>8:43:19</t>
  </si>
  <si>
    <t>9:24:51</t>
  </si>
  <si>
    <t>11886252</t>
  </si>
  <si>
    <t>10:17:41</t>
  </si>
  <si>
    <t>10:54:53</t>
  </si>
  <si>
    <t>11886275</t>
  </si>
  <si>
    <t>10:19:46</t>
  </si>
  <si>
    <t>11:16:38</t>
  </si>
  <si>
    <t>11886938</t>
  </si>
  <si>
    <t>19:04:38</t>
  </si>
  <si>
    <t>19:20:45</t>
  </si>
  <si>
    <t>11887149</t>
  </si>
  <si>
    <t>23:56:55</t>
  </si>
  <si>
    <t>11886056</t>
  </si>
  <si>
    <t>9:55:47</t>
  </si>
  <si>
    <t>11886667</t>
  </si>
  <si>
    <t>13:27:41</t>
  </si>
  <si>
    <t>14:10:45</t>
  </si>
  <si>
    <t>141476</t>
  </si>
  <si>
    <t>GPC Land and Timber LLC</t>
  </si>
  <si>
    <t>11886764</t>
  </si>
  <si>
    <t>14:40:46</t>
  </si>
  <si>
    <t>15:27:10</t>
  </si>
  <si>
    <t>141932</t>
  </si>
  <si>
    <t>Ontario Hardwood Co. Inc</t>
  </si>
  <si>
    <t>11886728</t>
  </si>
  <si>
    <t>14:03:20</t>
  </si>
  <si>
    <t>14:58:24</t>
  </si>
  <si>
    <t>11886731</t>
  </si>
  <si>
    <t>14:10:48</t>
  </si>
  <si>
    <t>15:07:16</t>
  </si>
  <si>
    <t>11886544</t>
  </si>
  <si>
    <t>11:52:57</t>
  </si>
  <si>
    <t>12:33:07</t>
  </si>
  <si>
    <t>11884685</t>
  </si>
  <si>
    <t>4:06:54</t>
  </si>
  <si>
    <t>4:34:07</t>
  </si>
  <si>
    <t>11884811</t>
  </si>
  <si>
    <t>4:32:42</t>
  </si>
  <si>
    <t>5:16:26</t>
  </si>
  <si>
    <t>11886827</t>
  </si>
  <si>
    <t>16:07:13</t>
  </si>
  <si>
    <t>16:24:11</t>
  </si>
  <si>
    <t>11885422</t>
  </si>
  <si>
    <t>6:48:58</t>
  </si>
  <si>
    <t>7:12:26</t>
  </si>
  <si>
    <t>11886743</t>
  </si>
  <si>
    <t>14:20:19</t>
  </si>
  <si>
    <t>14:50:28</t>
  </si>
  <si>
    <t>11886751</t>
  </si>
  <si>
    <t>14:34:27</t>
  </si>
  <si>
    <t>15:00:15</t>
  </si>
  <si>
    <t>11885552</t>
  </si>
  <si>
    <t>7:18:49</t>
  </si>
  <si>
    <t>7:48:16</t>
  </si>
  <si>
    <t>11886048</t>
  </si>
  <si>
    <t>9:17:28</t>
  </si>
  <si>
    <t>9:46:57</t>
  </si>
  <si>
    <t>11886376</t>
  </si>
  <si>
    <t>10:57:26</t>
  </si>
  <si>
    <t>11:27:58</t>
  </si>
  <si>
    <t>11886724</t>
  </si>
  <si>
    <t>13:59:37</t>
  </si>
  <si>
    <t>14:44:30</t>
  </si>
  <si>
    <t>11886791</t>
  </si>
  <si>
    <t>15:08:49</t>
  </si>
  <si>
    <t>15:41:21</t>
  </si>
  <si>
    <t>11886232</t>
  </si>
  <si>
    <t>10:11:26</t>
  </si>
  <si>
    <t>10:31:46</t>
  </si>
  <si>
    <t>11886373</t>
  </si>
  <si>
    <t>10:55:47</t>
  </si>
  <si>
    <t>11:19:30</t>
  </si>
  <si>
    <t>11886502</t>
  </si>
  <si>
    <t>11:38:23</t>
  </si>
  <si>
    <t>12:02:56</t>
  </si>
  <si>
    <t>11886594</t>
  </si>
  <si>
    <t>12:20:33</t>
  </si>
  <si>
    <t>12:41:48</t>
  </si>
  <si>
    <t>11886595</t>
  </si>
  <si>
    <t>12:22:18</t>
  </si>
  <si>
    <t>12:52:24</t>
  </si>
  <si>
    <t>11886793</t>
  </si>
  <si>
    <t>15:19:38</t>
  </si>
  <si>
    <t>16:01:03</t>
  </si>
  <si>
    <t>11884252</t>
  </si>
  <si>
    <t>3:31:45</t>
  </si>
  <si>
    <t>3:48:28</t>
  </si>
  <si>
    <t>11884804</t>
  </si>
  <si>
    <t>4:28:24</t>
  </si>
  <si>
    <t>4:51:08</t>
  </si>
  <si>
    <t>11885528</t>
  </si>
  <si>
    <t>7:13:18</t>
  </si>
  <si>
    <t>7:31:43</t>
  </si>
  <si>
    <t>11882988</t>
  </si>
  <si>
    <t>1:20:57</t>
  </si>
  <si>
    <t>1:39:07</t>
  </si>
  <si>
    <t>11885329</t>
  </si>
  <si>
    <t>6:27:40</t>
  </si>
  <si>
    <t>6:49:43</t>
  </si>
  <si>
    <t>11886624</t>
  </si>
  <si>
    <t>12:41:56</t>
  </si>
  <si>
    <t>13:25:10</t>
  </si>
  <si>
    <t>132367</t>
  </si>
  <si>
    <t>Boise Cascade Company</t>
  </si>
  <si>
    <t>11882846</t>
  </si>
  <si>
    <t>0:37:34</t>
  </si>
  <si>
    <t>1:03:44</t>
  </si>
  <si>
    <t>11886974</t>
  </si>
  <si>
    <t>20:54:16</t>
  </si>
  <si>
    <t>21:30:39</t>
  </si>
  <si>
    <t>11886979</t>
  </si>
  <si>
    <t>21:49:08</t>
  </si>
  <si>
    <t>22:09:11</t>
  </si>
  <si>
    <t>11885402</t>
  </si>
  <si>
    <t>6:42:56</t>
  </si>
  <si>
    <t>7:04:54</t>
  </si>
  <si>
    <t>11885636</t>
  </si>
  <si>
    <t>7:34:43</t>
  </si>
  <si>
    <t>8:03:12</t>
  </si>
  <si>
    <t>11886605</t>
  </si>
  <si>
    <t>12:31:48</t>
  </si>
  <si>
    <t>13:16:02</t>
  </si>
  <si>
    <t>11886767</t>
  </si>
  <si>
    <t>14:46:07</t>
  </si>
  <si>
    <t>15:13:50</t>
  </si>
  <si>
    <t>11886904</t>
  </si>
  <si>
    <t>17:31:41</t>
  </si>
  <si>
    <t>17:51:32</t>
  </si>
  <si>
    <t>11886971</t>
  </si>
  <si>
    <t>20:45:30</t>
  </si>
  <si>
    <t>21:15:41</t>
  </si>
  <si>
    <t>11885993</t>
  </si>
  <si>
    <t>9:06:07</t>
  </si>
  <si>
    <t>9:32:56</t>
  </si>
  <si>
    <t>11886549</t>
  </si>
  <si>
    <t>11:58:15</t>
  </si>
  <si>
    <t>12:25:03</t>
  </si>
  <si>
    <t>11886600</t>
  </si>
  <si>
    <t>12:26:10</t>
  </si>
  <si>
    <t>13:06:02</t>
  </si>
  <si>
    <t>11886770</t>
  </si>
  <si>
    <t>14:49:45</t>
  </si>
  <si>
    <t>15:29:13</t>
  </si>
  <si>
    <t>11886797</t>
  </si>
  <si>
    <t>15:35:23</t>
  </si>
  <si>
    <t>16:13:29</t>
  </si>
  <si>
    <t>11886843</t>
  </si>
  <si>
    <t>16:15:34</t>
  </si>
  <si>
    <t>16:44:25</t>
  </si>
  <si>
    <t>140659</t>
  </si>
  <si>
    <t>C &amp; B Lumber Inc.</t>
  </si>
  <si>
    <t>11886348</t>
  </si>
  <si>
    <t>10:46:55</t>
  </si>
  <si>
    <t>11:07:42</t>
  </si>
  <si>
    <t>11882802</t>
  </si>
  <si>
    <t>0:23:23</t>
  </si>
  <si>
    <t>0:43:35</t>
  </si>
  <si>
    <t>11884848</t>
  </si>
  <si>
    <t>4:40:56</t>
  </si>
  <si>
    <t>5:13:21</t>
  </si>
  <si>
    <t>11885327</t>
  </si>
  <si>
    <t>6:25:34</t>
  </si>
  <si>
    <t>6:56:29</t>
  </si>
  <si>
    <t>11886716</t>
  </si>
  <si>
    <t>13:45:57</t>
  </si>
  <si>
    <t>14:28:22</t>
  </si>
  <si>
    <t>11886665</t>
  </si>
  <si>
    <t>13:24:48</t>
  </si>
  <si>
    <t>13:58:31</t>
  </si>
  <si>
    <t>11886135</t>
  </si>
  <si>
    <t>9:46:45</t>
  </si>
  <si>
    <t>10:26:13</t>
  </si>
  <si>
    <t>11886786</t>
  </si>
  <si>
    <t>14:55:39</t>
  </si>
  <si>
    <t>15:54:42</t>
  </si>
  <si>
    <t>11885569</t>
  </si>
  <si>
    <t>7:22:59</t>
  </si>
  <si>
    <t>7:44:49</t>
  </si>
  <si>
    <t>11886725</t>
  </si>
  <si>
    <t>14:01:13</t>
  </si>
  <si>
    <t>14:37:34</t>
  </si>
  <si>
    <t>136514</t>
  </si>
  <si>
    <t>Atlantic Building Components</t>
  </si>
  <si>
    <t>11887024</t>
  </si>
  <si>
    <t>22:11:49</t>
  </si>
  <si>
    <t>22:38:22</t>
  </si>
  <si>
    <t>11886721</t>
  </si>
  <si>
    <t>13:56:01</t>
  </si>
  <si>
    <t>14:35:50</t>
  </si>
  <si>
    <t>137602</t>
  </si>
  <si>
    <t>Clayton Homes</t>
  </si>
  <si>
    <t>11885139</t>
  </si>
  <si>
    <t>5:48:32</t>
  </si>
  <si>
    <t>6:29:20</t>
  </si>
  <si>
    <t>143607</t>
  </si>
  <si>
    <t>Roseburg Forest Products</t>
  </si>
  <si>
    <t>11884990</t>
  </si>
  <si>
    <t>5:17:42</t>
  </si>
  <si>
    <t>5:36:24</t>
  </si>
  <si>
    <t>11888798</t>
  </si>
  <si>
    <t>07.12.2022</t>
  </si>
  <si>
    <t>6:17:47</t>
  </si>
  <si>
    <t>6:53:38</t>
  </si>
  <si>
    <t>11889548</t>
  </si>
  <si>
    <t>8:46:35</t>
  </si>
  <si>
    <t>9:09:11</t>
  </si>
  <si>
    <t>11889816</t>
  </si>
  <si>
    <t>10:15:11</t>
  </si>
  <si>
    <t>10:49:11</t>
  </si>
  <si>
    <t>11889814</t>
  </si>
  <si>
    <t>10:07:24</t>
  </si>
  <si>
    <t>10:33:07</t>
  </si>
  <si>
    <t>11890275</t>
  </si>
  <si>
    <t>12:54:12</t>
  </si>
  <si>
    <t>13:22:58</t>
  </si>
  <si>
    <t>11890473</t>
  </si>
  <si>
    <t>15:49:35</t>
  </si>
  <si>
    <t>16:15:05</t>
  </si>
  <si>
    <t>11889641</t>
  </si>
  <si>
    <t>9:13:14</t>
  </si>
  <si>
    <t>9:40:36</t>
  </si>
  <si>
    <t>11890030</t>
  </si>
  <si>
    <t>11:45:57</t>
  </si>
  <si>
    <t>12:11:37</t>
  </si>
  <si>
    <t>11890391</t>
  </si>
  <si>
    <t>14:54:34</t>
  </si>
  <si>
    <t>15:20:41</t>
  </si>
  <si>
    <t>11889397</t>
  </si>
  <si>
    <t>8:19:21</t>
  </si>
  <si>
    <t>8:40:21</t>
  </si>
  <si>
    <t>11887447</t>
  </si>
  <si>
    <t>1:18:08</t>
  </si>
  <si>
    <t>1:48:14</t>
  </si>
  <si>
    <t>11888314</t>
  </si>
  <si>
    <t>4:37:22</t>
  </si>
  <si>
    <t>5:02:52</t>
  </si>
  <si>
    <t>11890622</t>
  </si>
  <si>
    <t>21:18:32</t>
  </si>
  <si>
    <t>21:36:46</t>
  </si>
  <si>
    <t>11889817</t>
  </si>
  <si>
    <t>10:21:22</t>
  </si>
  <si>
    <t>10:51:38</t>
  </si>
  <si>
    <t>11889211</t>
  </si>
  <si>
    <t>7:32:07</t>
  </si>
  <si>
    <t>8:06:24</t>
  </si>
  <si>
    <t>11889273</t>
  </si>
  <si>
    <t>7:44:30</t>
  </si>
  <si>
    <t>8:31:29</t>
  </si>
  <si>
    <t>11887432</t>
  </si>
  <si>
    <t>1:16:09</t>
  </si>
  <si>
    <t>1:34:15</t>
  </si>
  <si>
    <t>11888116</t>
  </si>
  <si>
    <t>3:53:57</t>
  </si>
  <si>
    <t>4:12:36</t>
  </si>
  <si>
    <t>11889070</t>
  </si>
  <si>
    <t>7:03:29</t>
  </si>
  <si>
    <t>7:28:37</t>
  </si>
  <si>
    <t>11889187</t>
  </si>
  <si>
    <t>7:27:37</t>
  </si>
  <si>
    <t>8:09:23</t>
  </si>
  <si>
    <t>11890028</t>
  </si>
  <si>
    <t>11:21:15</t>
  </si>
  <si>
    <t>11:41:19</t>
  </si>
  <si>
    <t>11890614</t>
  </si>
  <si>
    <t>20:03:05</t>
  </si>
  <si>
    <t>20:24:47</t>
  </si>
  <si>
    <t>11890619</t>
  </si>
  <si>
    <t>20:41:34</t>
  </si>
  <si>
    <t>21:05:12</t>
  </si>
  <si>
    <t>11888377</t>
  </si>
  <si>
    <t>4:51:59</t>
  </si>
  <si>
    <t>5:13:31</t>
  </si>
  <si>
    <t>11889813</t>
  </si>
  <si>
    <t>9:47:51</t>
  </si>
  <si>
    <t>10:08:24</t>
  </si>
  <si>
    <t>11890276</t>
  </si>
  <si>
    <t>13:03:24</t>
  </si>
  <si>
    <t>13:29:48</t>
  </si>
  <si>
    <t>11889602</t>
  </si>
  <si>
    <t>9:02:13</t>
  </si>
  <si>
    <t>9:27:37</t>
  </si>
  <si>
    <t>11887678</t>
  </si>
  <si>
    <t>2:12:58</t>
  </si>
  <si>
    <t>2:31:16</t>
  </si>
  <si>
    <t>11889146</t>
  </si>
  <si>
    <t>7:19:46</t>
  </si>
  <si>
    <t>7:43:00</t>
  </si>
  <si>
    <t>11890023</t>
  </si>
  <si>
    <t>10:50:53</t>
  </si>
  <si>
    <t>11:13:33</t>
  </si>
  <si>
    <t>11890477</t>
  </si>
  <si>
    <t>17:21:26</t>
  </si>
  <si>
    <t>17:45:13</t>
  </si>
  <si>
    <t>11890576</t>
  </si>
  <si>
    <t>18:43:07</t>
  </si>
  <si>
    <t>19:04:53</t>
  </si>
  <si>
    <t>11888773</t>
  </si>
  <si>
    <t>6:12:55</t>
  </si>
  <si>
    <t>6:33:54</t>
  </si>
  <si>
    <t>11890029</t>
  </si>
  <si>
    <t>11:23:26</t>
  </si>
  <si>
    <t>12:00:17</t>
  </si>
  <si>
    <t>11890280</t>
  </si>
  <si>
    <t>13:38:39</t>
  </si>
  <si>
    <t>14:02:18</t>
  </si>
  <si>
    <t>11890476</t>
  </si>
  <si>
    <t>17:13:39</t>
  </si>
  <si>
    <t>17:30:38</t>
  </si>
  <si>
    <t>11890621</t>
  </si>
  <si>
    <t>20:53:28</t>
  </si>
  <si>
    <t>21:16:34</t>
  </si>
  <si>
    <t>11889818</t>
  </si>
  <si>
    <t>10:23:26</t>
  </si>
  <si>
    <t>10:59:25</t>
  </si>
  <si>
    <t>11889025</t>
  </si>
  <si>
    <t>6:53:27</t>
  </si>
  <si>
    <t>7:20:27</t>
  </si>
  <si>
    <t>11890603</t>
  </si>
  <si>
    <t>19:21:01</t>
  </si>
  <si>
    <t>19:36:55</t>
  </si>
  <si>
    <t>134020</t>
  </si>
  <si>
    <t>Stoneville Lumber Co., Inc</t>
  </si>
  <si>
    <t>11890474</t>
  </si>
  <si>
    <t>15:55:56</t>
  </si>
  <si>
    <t>16:35:25</t>
  </si>
  <si>
    <t>11890386</t>
  </si>
  <si>
    <t>14:19:56</t>
  </si>
  <si>
    <t>14:39:51</t>
  </si>
  <si>
    <t>11890745</t>
  </si>
  <si>
    <t>23:25:05</t>
  </si>
  <si>
    <t>23:55:53</t>
  </si>
  <si>
    <t>11890273</t>
  </si>
  <si>
    <t>12:59:40</t>
  </si>
  <si>
    <t>11889239</t>
  </si>
  <si>
    <t>7:35:45</t>
  </si>
  <si>
    <t>8:17:57</t>
  </si>
  <si>
    <t>11890279</t>
  </si>
  <si>
    <t>13:17:14</t>
  </si>
  <si>
    <t>13:54:04</t>
  </si>
  <si>
    <t>11888279</t>
  </si>
  <si>
    <t>4:31:54</t>
  </si>
  <si>
    <t>5:00:46</t>
  </si>
  <si>
    <t>11888294</t>
  </si>
  <si>
    <t>4:33:49</t>
  </si>
  <si>
    <t>5:08:35</t>
  </si>
  <si>
    <t>11888607</t>
  </si>
  <si>
    <t>5:37:14</t>
  </si>
  <si>
    <t>5:58:31</t>
  </si>
  <si>
    <t>11889285</t>
  </si>
  <si>
    <t>7:48:00</t>
  </si>
  <si>
    <t>8:29:31</t>
  </si>
  <si>
    <t>11889566</t>
  </si>
  <si>
    <t>8:50:36</t>
  </si>
  <si>
    <t>9:12:40</t>
  </si>
  <si>
    <t>11890031</t>
  </si>
  <si>
    <t>12:15:49</t>
  </si>
  <si>
    <t>12:46:27</t>
  </si>
  <si>
    <t>11890274</t>
  </si>
  <si>
    <t>12:37:04</t>
  </si>
  <si>
    <t>13:01:48</t>
  </si>
  <si>
    <t>11890278</t>
  </si>
  <si>
    <t>13:14:22</t>
  </si>
  <si>
    <t>13:44:18</t>
  </si>
  <si>
    <t>11890578</t>
  </si>
  <si>
    <t>18:47:11</t>
  </si>
  <si>
    <t>19:06:39</t>
  </si>
  <si>
    <t>11888245</t>
  </si>
  <si>
    <t>4:24:28</t>
  </si>
  <si>
    <t>4:41:51</t>
  </si>
  <si>
    <t>11889822</t>
  </si>
  <si>
    <t>10:44:30</t>
  </si>
  <si>
    <t>12:04:57</t>
  </si>
  <si>
    <t>11890024</t>
  </si>
  <si>
    <t>11:08:02</t>
  </si>
  <si>
    <t>11:47:05</t>
  </si>
  <si>
    <t>11890025</t>
  </si>
  <si>
    <t>11:09:26</t>
  </si>
  <si>
    <t>11:15:32</t>
  </si>
  <si>
    <t>11890277</t>
  </si>
  <si>
    <t>13:11:29</t>
  </si>
  <si>
    <t>13:32:49</t>
  </si>
  <si>
    <t>11890281</t>
  </si>
  <si>
    <t>13:41:40</t>
  </si>
  <si>
    <t>14:06:59</t>
  </si>
  <si>
    <t>11890282</t>
  </si>
  <si>
    <t>13:42:59</t>
  </si>
  <si>
    <t>14:13:29</t>
  </si>
  <si>
    <t>11890383</t>
  </si>
  <si>
    <t>13:52:25</t>
  </si>
  <si>
    <t>14:25:24</t>
  </si>
  <si>
    <t>11890389</t>
  </si>
  <si>
    <t>14:35:11</t>
  </si>
  <si>
    <t>15:22:28</t>
  </si>
  <si>
    <t>11890392</t>
  </si>
  <si>
    <t>15:19:25</t>
  </si>
  <si>
    <t>15:40:24</t>
  </si>
  <si>
    <t>11888742</t>
  </si>
  <si>
    <t>6:06:44</t>
  </si>
  <si>
    <t>6:24:51</t>
  </si>
  <si>
    <t>11889177</t>
  </si>
  <si>
    <t>7:24:21</t>
  </si>
  <si>
    <t>7:49:27</t>
  </si>
  <si>
    <t>11889181</t>
  </si>
  <si>
    <t>7:25:37</t>
  </si>
  <si>
    <t>7:54:58</t>
  </si>
  <si>
    <t>11889426</t>
  </si>
  <si>
    <t>8:23:12</t>
  </si>
  <si>
    <t>8:55:17</t>
  </si>
  <si>
    <t>11889636</t>
  </si>
  <si>
    <t>9:11:17</t>
  </si>
  <si>
    <t>9:42:09</t>
  </si>
  <si>
    <t>11890390</t>
  </si>
  <si>
    <t>14:43:47</t>
  </si>
  <si>
    <t>15:30:56</t>
  </si>
  <si>
    <t>11889401</t>
  </si>
  <si>
    <t>8:21:16</t>
  </si>
  <si>
    <t>8:42:03</t>
  </si>
  <si>
    <t>11889593</t>
  </si>
  <si>
    <t>8:57:57</t>
  </si>
  <si>
    <t>9:26:10</t>
  </si>
  <si>
    <t>11890026</t>
  </si>
  <si>
    <t>11:12:52</t>
  </si>
  <si>
    <t>12:02:02</t>
  </si>
  <si>
    <t>11890032</t>
  </si>
  <si>
    <t>12:21:52</t>
  </si>
  <si>
    <t>12:55:35</t>
  </si>
  <si>
    <t>11890384</t>
  </si>
  <si>
    <t>14:04:25</t>
  </si>
  <si>
    <t>14:35:14</t>
  </si>
  <si>
    <t>11890385</t>
  </si>
  <si>
    <t>14:17:55</t>
  </si>
  <si>
    <t>14:47:22</t>
  </si>
  <si>
    <t>11889815</t>
  </si>
  <si>
    <t>10:13:10</t>
  </si>
  <si>
    <t>10:31:00</t>
  </si>
  <si>
    <t>11888301</t>
  </si>
  <si>
    <t>4:35:36</t>
  </si>
  <si>
    <t>5:15:20</t>
  </si>
  <si>
    <t>11889063</t>
  </si>
  <si>
    <t>7:01:27</t>
  </si>
  <si>
    <t>7:26:47</t>
  </si>
  <si>
    <t>11889249</t>
  </si>
  <si>
    <t>7:39:28</t>
  </si>
  <si>
    <t>8:23:11</t>
  </si>
  <si>
    <t>11887386</t>
  </si>
  <si>
    <t>1:03:32</t>
  </si>
  <si>
    <t>1:22:53</t>
  </si>
  <si>
    <t>11889192</t>
  </si>
  <si>
    <t>7:29:28</t>
  </si>
  <si>
    <t>8:08:04</t>
  </si>
  <si>
    <t>11890753</t>
  </si>
  <si>
    <t>23:31:54</t>
  </si>
  <si>
    <t>11888349</t>
  </si>
  <si>
    <t>4:48:14</t>
  </si>
  <si>
    <t>5:26:43</t>
  </si>
  <si>
    <t>11889019</t>
  </si>
  <si>
    <t>6:50:39</t>
  </si>
  <si>
    <t>7:08:52</t>
  </si>
  <si>
    <t>11890475</t>
  </si>
  <si>
    <t>16:38:47</t>
  </si>
  <si>
    <t>17:06:59</t>
  </si>
  <si>
    <t>11890750</t>
  </si>
  <si>
    <t>23:28:14</t>
  </si>
  <si>
    <t>11890760</t>
  </si>
  <si>
    <t>23:47:35</t>
  </si>
  <si>
    <t>11890761</t>
  </si>
  <si>
    <t>23:49:28</t>
  </si>
  <si>
    <t>11889819</t>
  </si>
  <si>
    <t>10:30:01</t>
  </si>
  <si>
    <t>10:54:18</t>
  </si>
  <si>
    <t>11889821</t>
  </si>
  <si>
    <t>10:42:12</t>
  </si>
  <si>
    <t>11:15:42</t>
  </si>
  <si>
    <t>11890387</t>
  </si>
  <si>
    <t>14:30:05</t>
  </si>
  <si>
    <t>15:01:57</t>
  </si>
  <si>
    <t>11890388</t>
  </si>
  <si>
    <t>14:32:52</t>
  </si>
  <si>
    <t>15:16:39</t>
  </si>
  <si>
    <t>11889820</t>
  </si>
  <si>
    <t>10:36:21</t>
  </si>
  <si>
    <t>11:03:14</t>
  </si>
  <si>
    <t>11888052</t>
  </si>
  <si>
    <t>3:43:48</t>
  </si>
  <si>
    <t>4:05:28</t>
  </si>
  <si>
    <t>11889169</t>
  </si>
  <si>
    <t>7:21:31</t>
  </si>
  <si>
    <t>7:45:23</t>
  </si>
  <si>
    <t>11888487</t>
  </si>
  <si>
    <t>5:14:58</t>
  </si>
  <si>
    <t>5:36:25</t>
  </si>
  <si>
    <t>11893290</t>
  </si>
  <si>
    <t>08.12.2022</t>
  </si>
  <si>
    <t>15:44:03</t>
  </si>
  <si>
    <t>16:02:55</t>
  </si>
  <si>
    <t>11891871</t>
  </si>
  <si>
    <t>5:36:36</t>
  </si>
  <si>
    <t>6:07:51</t>
  </si>
  <si>
    <t>11893105</t>
  </si>
  <si>
    <t>12:12:16</t>
  </si>
  <si>
    <t>12:34:25</t>
  </si>
  <si>
    <t>11893029</t>
  </si>
  <si>
    <t>11:38:22</t>
  </si>
  <si>
    <t>12:04:36</t>
  </si>
  <si>
    <t>11893211</t>
  </si>
  <si>
    <t>14:06:43</t>
  </si>
  <si>
    <t>15:01:30</t>
  </si>
  <si>
    <t>11891992</t>
  </si>
  <si>
    <t>6:28:32</t>
  </si>
  <si>
    <t>7:33:04</t>
  </si>
  <si>
    <t>11892815</t>
  </si>
  <si>
    <t>10:56:43</t>
  </si>
  <si>
    <t>11893205</t>
  </si>
  <si>
    <t>13:12:14</t>
  </si>
  <si>
    <t>14:06:10</t>
  </si>
  <si>
    <t>11892358</t>
  </si>
  <si>
    <t>8:02:46</t>
  </si>
  <si>
    <t>8:27:11</t>
  </si>
  <si>
    <t>11892569</t>
  </si>
  <si>
    <t>8:45:12</t>
  </si>
  <si>
    <t>9:33:46</t>
  </si>
  <si>
    <t>11893203</t>
  </si>
  <si>
    <t>13:02:43</t>
  </si>
  <si>
    <t>13:32:15</t>
  </si>
  <si>
    <t>11893284</t>
  </si>
  <si>
    <t>14:11:33</t>
  </si>
  <si>
    <t>15:13:07</t>
  </si>
  <si>
    <t>11892138</t>
  </si>
  <si>
    <t>6:48:15</t>
  </si>
  <si>
    <t>7:13:06</t>
  </si>
  <si>
    <t>11892231</t>
  </si>
  <si>
    <t>7:34:02</t>
  </si>
  <si>
    <t>8:25:38</t>
  </si>
  <si>
    <t>11892813</t>
  </si>
  <si>
    <t>9:58:36</t>
  </si>
  <si>
    <t>10:22:16</t>
  </si>
  <si>
    <t>11893363</t>
  </si>
  <si>
    <t>16:52:06</t>
  </si>
  <si>
    <t>17:16:14</t>
  </si>
  <si>
    <t>11892361</t>
  </si>
  <si>
    <t>8:27:57</t>
  </si>
  <si>
    <t>9:16:31</t>
  </si>
  <si>
    <t>11893028</t>
  </si>
  <si>
    <t>11:33:25</t>
  </si>
  <si>
    <t>11:58:02</t>
  </si>
  <si>
    <t>11891559</t>
  </si>
  <si>
    <t>4:09:30</t>
  </si>
  <si>
    <t>4:42:16</t>
  </si>
  <si>
    <t>11892226</t>
  </si>
  <si>
    <t>7:18:09</t>
  </si>
  <si>
    <t>7:55:06</t>
  </si>
  <si>
    <t>11892354</t>
  </si>
  <si>
    <t>7:39:04</t>
  </si>
  <si>
    <t>8:35:15</t>
  </si>
  <si>
    <t>11892356</t>
  </si>
  <si>
    <t>7:50:23</t>
  </si>
  <si>
    <t>8:49:43</t>
  </si>
  <si>
    <t>11891023</t>
  </si>
  <si>
    <t>1:19:40</t>
  </si>
  <si>
    <t>1:42:04</t>
  </si>
  <si>
    <t>11891540</t>
  </si>
  <si>
    <t>4:02:15</t>
  </si>
  <si>
    <t>4:28:38</t>
  </si>
  <si>
    <t>11891866</t>
  </si>
  <si>
    <t>5:34:34</t>
  </si>
  <si>
    <t>5:56:05</t>
  </si>
  <si>
    <t>11891986</t>
  </si>
  <si>
    <t>6:07:05</t>
  </si>
  <si>
    <t>7:24:14</t>
  </si>
  <si>
    <t>11892137</t>
  </si>
  <si>
    <t>6:45:50</t>
  </si>
  <si>
    <t>7:43:21</t>
  </si>
  <si>
    <t>11892814</t>
  </si>
  <si>
    <t>10:19:44</t>
  </si>
  <si>
    <t>10:40:06</t>
  </si>
  <si>
    <t>11893526</t>
  </si>
  <si>
    <t>23:10:43</t>
  </si>
  <si>
    <t>23:30:07</t>
  </si>
  <si>
    <t>11891538</t>
  </si>
  <si>
    <t>4:00:27</t>
  </si>
  <si>
    <t>4:19:26</t>
  </si>
  <si>
    <t>11892360</t>
  </si>
  <si>
    <t>8:25:07</t>
  </si>
  <si>
    <t>8:57:33</t>
  </si>
  <si>
    <t>11893289</t>
  </si>
  <si>
    <t>15:11:21</t>
  </si>
  <si>
    <t>15:36:23</t>
  </si>
  <si>
    <t>11893390</t>
  </si>
  <si>
    <t>18:20:49</t>
  </si>
  <si>
    <t>18:45:24</t>
  </si>
  <si>
    <t>11893392</t>
  </si>
  <si>
    <t>18:25:25</t>
  </si>
  <si>
    <t>18:56:33</t>
  </si>
  <si>
    <t>11893490</t>
  </si>
  <si>
    <t>21:53:59</t>
  </si>
  <si>
    <t>22:20:14</t>
  </si>
  <si>
    <t>11891733</t>
  </si>
  <si>
    <t>4:50:11</t>
  </si>
  <si>
    <t>5:12:37</t>
  </si>
  <si>
    <t>11892549</t>
  </si>
  <si>
    <t>9:36:37</t>
  </si>
  <si>
    <t>10:00:24</t>
  </si>
  <si>
    <t>11893104</t>
  </si>
  <si>
    <t>12:06:35</t>
  </si>
  <si>
    <t>12:32:17</t>
  </si>
  <si>
    <t>11891399</t>
  </si>
  <si>
    <t>3:23:24</t>
  </si>
  <si>
    <t>3:45:33</t>
  </si>
  <si>
    <t>11892816</t>
  </si>
  <si>
    <t>10:38:33</t>
  </si>
  <si>
    <t>10:58:40</t>
  </si>
  <si>
    <t>11893112</t>
  </si>
  <si>
    <t>12:55:26</t>
  </si>
  <si>
    <t>13:42:57</t>
  </si>
  <si>
    <t>11893027</t>
  </si>
  <si>
    <t>11:26:14</t>
  </si>
  <si>
    <t>11:43:26</t>
  </si>
  <si>
    <t>11893111</t>
  </si>
  <si>
    <t>12:53:33</t>
  </si>
  <si>
    <t>13:18:20</t>
  </si>
  <si>
    <t>11893364</t>
  </si>
  <si>
    <t>17:11:40</t>
  </si>
  <si>
    <t>17:30:32</t>
  </si>
  <si>
    <t>11892228</t>
  </si>
  <si>
    <t>7:25:12</t>
  </si>
  <si>
    <t>8:10:37</t>
  </si>
  <si>
    <t>133763</t>
  </si>
  <si>
    <t>Elkins Sawmill</t>
  </si>
  <si>
    <t>11891953</t>
  </si>
  <si>
    <t>5:52:48</t>
  </si>
  <si>
    <t>6:19:28</t>
  </si>
  <si>
    <t>11893412</t>
  </si>
  <si>
    <t>19:30:03</t>
  </si>
  <si>
    <t>19:57:00</t>
  </si>
  <si>
    <t>11893206</t>
  </si>
  <si>
    <t>13:23:24</t>
  </si>
  <si>
    <t>14:12:10</t>
  </si>
  <si>
    <t>11893208</t>
  </si>
  <si>
    <t>13:39:24</t>
  </si>
  <si>
    <t>14:34:30</t>
  </si>
  <si>
    <t>11893291</t>
  </si>
  <si>
    <t>15:52:08</t>
  </si>
  <si>
    <t>16:18:33</t>
  </si>
  <si>
    <t>11893491</t>
  </si>
  <si>
    <t>21:57:21</t>
  </si>
  <si>
    <t>22:26:12</t>
  </si>
  <si>
    <t>133946</t>
  </si>
  <si>
    <t>Georgia Pacific - Dudley</t>
  </si>
  <si>
    <t>11891954</t>
  </si>
  <si>
    <t>5:54:39</t>
  </si>
  <si>
    <t>6:42:08</t>
  </si>
  <si>
    <t>11891960</t>
  </si>
  <si>
    <t>5:58:22</t>
  </si>
  <si>
    <t>6:57:21</t>
  </si>
  <si>
    <t>11892550</t>
  </si>
  <si>
    <t>9:47:44</t>
  </si>
  <si>
    <t>10:06:20</t>
  </si>
  <si>
    <t>11893207</t>
  </si>
  <si>
    <t>13:37:50</t>
  </si>
  <si>
    <t>14:21:20</t>
  </si>
  <si>
    <t>134395</t>
  </si>
  <si>
    <t>L &amp; E Lumber Inc</t>
  </si>
  <si>
    <t>11893110</t>
  </si>
  <si>
    <t>12:44:05</t>
  </si>
  <si>
    <t>135245</t>
  </si>
  <si>
    <t>Poplar Ridge Lumber Co Inc</t>
  </si>
  <si>
    <t>11892543</t>
  </si>
  <si>
    <t>8:33:15</t>
  </si>
  <si>
    <t>9:22:34</t>
  </si>
  <si>
    <t>11893365</t>
  </si>
  <si>
    <t>17:14:50</t>
  </si>
  <si>
    <t>17:43:40</t>
  </si>
  <si>
    <t>11892819</t>
  </si>
  <si>
    <t>10:43:45</t>
  </si>
  <si>
    <t>11:17:32</t>
  </si>
  <si>
    <t>11893286</t>
  </si>
  <si>
    <t>14:45:09</t>
  </si>
  <si>
    <t>15:15:38</t>
  </si>
  <si>
    <t>11893345</t>
  </si>
  <si>
    <t>16:24:14</t>
  </si>
  <si>
    <t>16:58:38</t>
  </si>
  <si>
    <t>11893366</t>
  </si>
  <si>
    <t>17:23:44</t>
  </si>
  <si>
    <t>18:07:04</t>
  </si>
  <si>
    <t>11891697</t>
  </si>
  <si>
    <t>4:38:05</t>
  </si>
  <si>
    <t>5:24:04</t>
  </si>
  <si>
    <t>11891846</t>
  </si>
  <si>
    <t>5:27:56</t>
  </si>
  <si>
    <t>6:04:54</t>
  </si>
  <si>
    <t>11893109</t>
  </si>
  <si>
    <t>12:30:32</t>
  </si>
  <si>
    <t>13:10:30</t>
  </si>
  <si>
    <t>11893287</t>
  </si>
  <si>
    <t>14:54:28</t>
  </si>
  <si>
    <t>15:17:46</t>
  </si>
  <si>
    <t>11893292</t>
  </si>
  <si>
    <t>16:09:38</t>
  </si>
  <si>
    <t>16:28:18</t>
  </si>
  <si>
    <t>11891622</t>
  </si>
  <si>
    <t>4:25:26</t>
  </si>
  <si>
    <t>4:43:41</t>
  </si>
  <si>
    <t>11891659</t>
  </si>
  <si>
    <t>4:33:26</t>
  </si>
  <si>
    <t>4:54:48</t>
  </si>
  <si>
    <t>11891991</t>
  </si>
  <si>
    <t>6:25:47</t>
  </si>
  <si>
    <t>6:49:12</t>
  </si>
  <si>
    <t>11892135</t>
  </si>
  <si>
    <t>6:41:27</t>
  </si>
  <si>
    <t>7:04:59</t>
  </si>
  <si>
    <t>11892224</t>
  </si>
  <si>
    <t>7:06:42</t>
  </si>
  <si>
    <t>7:31:23</t>
  </si>
  <si>
    <t>11892545</t>
  </si>
  <si>
    <t>8:53:08</t>
  </si>
  <si>
    <t>9:20:20</t>
  </si>
  <si>
    <t>11892992</t>
  </si>
  <si>
    <t>11:08:29</t>
  </si>
  <si>
    <t>11:48:34</t>
  </si>
  <si>
    <t>11893031</t>
  </si>
  <si>
    <t>11:46:01</t>
  </si>
  <si>
    <t>12:22:26</t>
  </si>
  <si>
    <t>11893032</t>
  </si>
  <si>
    <t>11:47:22</t>
  </si>
  <si>
    <t>12:30:51</t>
  </si>
  <si>
    <t>11893103</t>
  </si>
  <si>
    <t>11:51:38</t>
  </si>
  <si>
    <t>12:40:15</t>
  </si>
  <si>
    <t>11893204</t>
  </si>
  <si>
    <t>13:05:04</t>
  </si>
  <si>
    <t>13:24:36</t>
  </si>
  <si>
    <t>11893212</t>
  </si>
  <si>
    <t>14:08:17</t>
  </si>
  <si>
    <t>14:55:38</t>
  </si>
  <si>
    <t>11893283</t>
  </si>
  <si>
    <t>14:09:38</t>
  </si>
  <si>
    <t>14:59:02</t>
  </si>
  <si>
    <t>11893285</t>
  </si>
  <si>
    <t>14:15:00</t>
  </si>
  <si>
    <t>15:09:10</t>
  </si>
  <si>
    <t>11893288</t>
  </si>
  <si>
    <t>15:00:33</t>
  </si>
  <si>
    <t>15:27:57</t>
  </si>
  <si>
    <t>11891832</t>
  </si>
  <si>
    <t>5:25:33</t>
  </si>
  <si>
    <t>5:46:47</t>
  </si>
  <si>
    <t>11892142</t>
  </si>
  <si>
    <t>7:02:48</t>
  </si>
  <si>
    <t>7:41:00</t>
  </si>
  <si>
    <t>11892223</t>
  </si>
  <si>
    <t>7:49:01</t>
  </si>
  <si>
    <t>11893024</t>
  </si>
  <si>
    <t>11:12:12</t>
  </si>
  <si>
    <t>11:39:07</t>
  </si>
  <si>
    <t>11893030</t>
  </si>
  <si>
    <t>11:40:32</t>
  </si>
  <si>
    <t>12:11:09</t>
  </si>
  <si>
    <t>11892359</t>
  </si>
  <si>
    <t>8:07:14</t>
  </si>
  <si>
    <t>8:33:44</t>
  </si>
  <si>
    <t>11892552</t>
  </si>
  <si>
    <t>9:54:15</t>
  </si>
  <si>
    <t>10:24:33</t>
  </si>
  <si>
    <t>11892822</t>
  </si>
  <si>
    <t>11:02:16</t>
  </si>
  <si>
    <t>11:30:54</t>
  </si>
  <si>
    <t>11893026</t>
  </si>
  <si>
    <t>11:18:28</t>
  </si>
  <si>
    <t>11:56:28</t>
  </si>
  <si>
    <t>11893108</t>
  </si>
  <si>
    <t>12:23:06</t>
  </si>
  <si>
    <t>13:01:13</t>
  </si>
  <si>
    <t>11893210</t>
  </si>
  <si>
    <t>13:55:14</t>
  </si>
  <si>
    <t>14:41:00</t>
  </si>
  <si>
    <t>11892551</t>
  </si>
  <si>
    <t>9:52:34</t>
  </si>
  <si>
    <t>10:11:50</t>
  </si>
  <si>
    <t>11890886</t>
  </si>
  <si>
    <t>0:26:40</t>
  </si>
  <si>
    <t>0:46:09</t>
  </si>
  <si>
    <t>11891422</t>
  </si>
  <si>
    <t>3:34:06</t>
  </si>
  <si>
    <t>3:50:51</t>
  </si>
  <si>
    <t>11891738</t>
  </si>
  <si>
    <t>4:53:10</t>
  </si>
  <si>
    <t>5:20:23</t>
  </si>
  <si>
    <t>11893106</t>
  </si>
  <si>
    <t>12:19:43</t>
  </si>
  <si>
    <t>12:49:51</t>
  </si>
  <si>
    <t>11893367</t>
  </si>
  <si>
    <t>17:53:03</t>
  </si>
  <si>
    <t>18:18:05</t>
  </si>
  <si>
    <t>11890982</t>
  </si>
  <si>
    <t>1:11:02</t>
  </si>
  <si>
    <t>1:37:23</t>
  </si>
  <si>
    <t>11891989</t>
  </si>
  <si>
    <t>6:20:54</t>
  </si>
  <si>
    <t>6:40:03</t>
  </si>
  <si>
    <t>11892227</t>
  </si>
  <si>
    <t>7:20:59</t>
  </si>
  <si>
    <t>8:00:34</t>
  </si>
  <si>
    <t>11892229</t>
  </si>
  <si>
    <t>7:28:38</t>
  </si>
  <si>
    <t>8:13:53</t>
  </si>
  <si>
    <t>11893458</t>
  </si>
  <si>
    <t>20:47:12</t>
  </si>
  <si>
    <t>21:06:40</t>
  </si>
  <si>
    <t>11893530</t>
  </si>
  <si>
    <t>23:16:03</t>
  </si>
  <si>
    <t>23:42:56</t>
  </si>
  <si>
    <t>11892140</t>
  </si>
  <si>
    <t>6:55:04</t>
  </si>
  <si>
    <t>7:14:59</t>
  </si>
  <si>
    <t>11892141</t>
  </si>
  <si>
    <t>6:56:44</t>
  </si>
  <si>
    <t>7:26:40</t>
  </si>
  <si>
    <t>11892548</t>
  </si>
  <si>
    <t>9:24:19</t>
  </si>
  <si>
    <t>9:50:17</t>
  </si>
  <si>
    <t>11891765</t>
  </si>
  <si>
    <t>5:03:50</t>
  </si>
  <si>
    <t>5:33:16</t>
  </si>
  <si>
    <t>11892230</t>
  </si>
  <si>
    <t>7:30:25</t>
  </si>
  <si>
    <t>8:23:05</t>
  </si>
  <si>
    <t>139741</t>
  </si>
  <si>
    <t>The Truss Shop, Inc.</t>
  </si>
  <si>
    <t>11893209</t>
  </si>
  <si>
    <t>13:50:02</t>
  </si>
  <si>
    <t>11891985</t>
  </si>
  <si>
    <t>6:04:12</t>
  </si>
  <si>
    <t>7:08:30</t>
  </si>
  <si>
    <t>11895593</t>
  </si>
  <si>
    <t>09.12.2022</t>
  </si>
  <si>
    <t>7:37:56</t>
  </si>
  <si>
    <t>8:04:15</t>
  </si>
  <si>
    <t>11895692</t>
  </si>
  <si>
    <t>8:06:21</t>
  </si>
  <si>
    <t>9:07:21</t>
  </si>
  <si>
    <t>11896358</t>
  </si>
  <si>
    <t>11:59:06</t>
  </si>
  <si>
    <t>12:28:30</t>
  </si>
  <si>
    <t>11896453</t>
  </si>
  <si>
    <t>13:29:39</t>
  </si>
  <si>
    <t>13:53:03</t>
  </si>
  <si>
    <t>11896534</t>
  </si>
  <si>
    <t>15:36:40</t>
  </si>
  <si>
    <t>16:21:44</t>
  </si>
  <si>
    <t>11895596</t>
  </si>
  <si>
    <t>7:39:29</t>
  </si>
  <si>
    <t>8:09:06</t>
  </si>
  <si>
    <t>11896182</t>
  </si>
  <si>
    <t>10:20:08</t>
  </si>
  <si>
    <t>10:52:54</t>
  </si>
  <si>
    <t>131652</t>
  </si>
  <si>
    <t>Home Lumber Company</t>
  </si>
  <si>
    <t>11896367</t>
  </si>
  <si>
    <t>12:14:20</t>
  </si>
  <si>
    <t>12:47:12</t>
  </si>
  <si>
    <t>11895969</t>
  </si>
  <si>
    <t>9:11:31</t>
  </si>
  <si>
    <t>9:41:59</t>
  </si>
  <si>
    <t>133769</t>
  </si>
  <si>
    <t>Gold Hill Forest Products</t>
  </si>
  <si>
    <t>11896192</t>
  </si>
  <si>
    <t>10:28:23</t>
  </si>
  <si>
    <t>11:11:06</t>
  </si>
  <si>
    <t>11895614</t>
  </si>
  <si>
    <t>7:45:03</t>
  </si>
  <si>
    <t>8:16:32</t>
  </si>
  <si>
    <t>11896580</t>
  </si>
  <si>
    <t>17:06:23</t>
  </si>
  <si>
    <t>17:26:49</t>
  </si>
  <si>
    <t>11894633</t>
  </si>
  <si>
    <t>3:59:43</t>
  </si>
  <si>
    <t>4:19:34</t>
  </si>
  <si>
    <t>11895457</t>
  </si>
  <si>
    <t>7:04:06</t>
  </si>
  <si>
    <t>7:28:08</t>
  </si>
  <si>
    <t>11894085</t>
  </si>
  <si>
    <t>2:04:30</t>
  </si>
  <si>
    <t>2:23:17</t>
  </si>
  <si>
    <t>11894845</t>
  </si>
  <si>
    <t>5:10:38</t>
  </si>
  <si>
    <t>11895298</t>
  </si>
  <si>
    <t>6:30:07</t>
  </si>
  <si>
    <t>6:49:04</t>
  </si>
  <si>
    <t>11895398</t>
  </si>
  <si>
    <t>6:54:27</t>
  </si>
  <si>
    <t>7:22:06</t>
  </si>
  <si>
    <t>11895675</t>
  </si>
  <si>
    <t>7:56:13</t>
  </si>
  <si>
    <t>8:49:25</t>
  </si>
  <si>
    <t>11896056</t>
  </si>
  <si>
    <t>9:38:03</t>
  </si>
  <si>
    <t>10:01:13</t>
  </si>
  <si>
    <t>11896353</t>
  </si>
  <si>
    <t>11:51:42</t>
  </si>
  <si>
    <t>12:12:46</t>
  </si>
  <si>
    <t>11896413</t>
  </si>
  <si>
    <t>12:37:14</t>
  </si>
  <si>
    <t>13:07:08</t>
  </si>
  <si>
    <t>11894515</t>
  </si>
  <si>
    <t>3:39:38</t>
  </si>
  <si>
    <t>3:58:06</t>
  </si>
  <si>
    <t>11896250</t>
  </si>
  <si>
    <t>10:58:34</t>
  </si>
  <si>
    <t>11:43:46</t>
  </si>
  <si>
    <t>11896357</t>
  </si>
  <si>
    <t>11:57:25</t>
  </si>
  <si>
    <t>12:45:41</t>
  </si>
  <si>
    <t>11895400</t>
  </si>
  <si>
    <t>6:55:53</t>
  </si>
  <si>
    <t>7:20:07</t>
  </si>
  <si>
    <t>11896230</t>
  </si>
  <si>
    <t>11:09:36</t>
  </si>
  <si>
    <t>11895165</t>
  </si>
  <si>
    <t>5:57:07</t>
  </si>
  <si>
    <t>6:15:49</t>
  </si>
  <si>
    <t>11895196</t>
  </si>
  <si>
    <t>6:08:11</t>
  </si>
  <si>
    <t>6:28:59</t>
  </si>
  <si>
    <t>11896020</t>
  </si>
  <si>
    <t>9:31:30</t>
  </si>
  <si>
    <t>9:55:39</t>
  </si>
  <si>
    <t>11895620</t>
  </si>
  <si>
    <t>7:48:18</t>
  </si>
  <si>
    <t>8:30:45</t>
  </si>
  <si>
    <t>11895302</t>
  </si>
  <si>
    <t>6:33:12</t>
  </si>
  <si>
    <t>7:00:20</t>
  </si>
  <si>
    <t>11896176</t>
  </si>
  <si>
    <t>10:17:42</t>
  </si>
  <si>
    <t>10:41:25</t>
  </si>
  <si>
    <t>11896248</t>
  </si>
  <si>
    <t>10:55:41</t>
  </si>
  <si>
    <t>11:29:27</t>
  </si>
  <si>
    <t>11896498</t>
  </si>
  <si>
    <t>14:05:29</t>
  </si>
  <si>
    <t>14:28:44</t>
  </si>
  <si>
    <t>11896603</t>
  </si>
  <si>
    <t>17:57:07</t>
  </si>
  <si>
    <t>18:30:33</t>
  </si>
  <si>
    <t>11896610</t>
  </si>
  <si>
    <t>19:05:29</t>
  </si>
  <si>
    <t>19:31:53</t>
  </si>
  <si>
    <t>11896574</t>
  </si>
  <si>
    <t>16:18:09</t>
  </si>
  <si>
    <t>16:43:00</t>
  </si>
  <si>
    <t>11895960</t>
  </si>
  <si>
    <t>9:06:51</t>
  </si>
  <si>
    <t>9:33:25</t>
  </si>
  <si>
    <t>11895482</t>
  </si>
  <si>
    <t>7:11:28</t>
  </si>
  <si>
    <t>7:44:18</t>
  </si>
  <si>
    <t>11895866</t>
  </si>
  <si>
    <t>8:44:26</t>
  </si>
  <si>
    <t>9:17:46</t>
  </si>
  <si>
    <t>11896400</t>
  </si>
  <si>
    <t>12:33:10</t>
  </si>
  <si>
    <t>13:27:08</t>
  </si>
  <si>
    <t>11896421</t>
  </si>
  <si>
    <t>12:51:34</t>
  </si>
  <si>
    <t>13:25:18</t>
  </si>
  <si>
    <t>11894562</t>
  </si>
  <si>
    <t>3:49:59</t>
  </si>
  <si>
    <t>4:13:55</t>
  </si>
  <si>
    <t>11894792</t>
  </si>
  <si>
    <t>4:42:58</t>
  </si>
  <si>
    <t>5:09:08</t>
  </si>
  <si>
    <t>11894986</t>
  </si>
  <si>
    <t>5:19:53</t>
  </si>
  <si>
    <t>5:39:50</t>
  </si>
  <si>
    <t>11895109</t>
  </si>
  <si>
    <t>5:47:44</t>
  </si>
  <si>
    <t>6:05:33</t>
  </si>
  <si>
    <t>11895645</t>
  </si>
  <si>
    <t>7:50:22</t>
  </si>
  <si>
    <t>8:25:25</t>
  </si>
  <si>
    <t>11895819</t>
  </si>
  <si>
    <t>8:32:18</t>
  </si>
  <si>
    <t>8:53:51</t>
  </si>
  <si>
    <t>11896434</t>
  </si>
  <si>
    <t>12:53:00</t>
  </si>
  <si>
    <t>13:13:41</t>
  </si>
  <si>
    <t>11896539</t>
  </si>
  <si>
    <t>16:01:04</t>
  </si>
  <si>
    <t>16:23:54</t>
  </si>
  <si>
    <t>11895852</t>
  </si>
  <si>
    <t>8:42:47</t>
  </si>
  <si>
    <t>9:29:23</t>
  </si>
  <si>
    <t>11895903</t>
  </si>
  <si>
    <t>8:50:52</t>
  </si>
  <si>
    <t>9:39:35</t>
  </si>
  <si>
    <t>11896000</t>
  </si>
  <si>
    <t>9:23:53</t>
  </si>
  <si>
    <t>10:02:51</t>
  </si>
  <si>
    <t>11896207</t>
  </si>
  <si>
    <t>10:30:02</t>
  </si>
  <si>
    <t>10:59:13</t>
  </si>
  <si>
    <t>11896396</t>
  </si>
  <si>
    <t>12:27:08</t>
  </si>
  <si>
    <t>12:48:51</t>
  </si>
  <si>
    <t>11893864</t>
  </si>
  <si>
    <t>1:07:53</t>
  </si>
  <si>
    <t>1:24:36</t>
  </si>
  <si>
    <t>11894655</t>
  </si>
  <si>
    <t>4:12:24</t>
  </si>
  <si>
    <t>4:28:58</t>
  </si>
  <si>
    <t>11895512</t>
  </si>
  <si>
    <t>7:22:04</t>
  </si>
  <si>
    <t>7:41:45</t>
  </si>
  <si>
    <t>11895621</t>
  </si>
  <si>
    <t>7:48:35</t>
  </si>
  <si>
    <t>8:18:20</t>
  </si>
  <si>
    <t>11893750</t>
  </si>
  <si>
    <t>0:37:58</t>
  </si>
  <si>
    <t>0:59:48</t>
  </si>
  <si>
    <t>11895981</t>
  </si>
  <si>
    <t>9:19:33</t>
  </si>
  <si>
    <t>9:53:20</t>
  </si>
  <si>
    <t>11895460</t>
  </si>
  <si>
    <t>7:06:23</t>
  </si>
  <si>
    <t>7:31:54</t>
  </si>
  <si>
    <t>11895823</t>
  </si>
  <si>
    <t>8:34:09</t>
  </si>
  <si>
    <t>9:02:45</t>
  </si>
  <si>
    <t>11895828</t>
  </si>
  <si>
    <t>8:35:59</t>
  </si>
  <si>
    <t>9:16:10</t>
  </si>
  <si>
    <t>152405</t>
  </si>
  <si>
    <t>Sandhills Consolidated Services Inc</t>
  </si>
  <si>
    <t>11896519</t>
  </si>
  <si>
    <t>15:28:59</t>
  </si>
  <si>
    <t>16:09:52</t>
  </si>
  <si>
    <t>11894992</t>
  </si>
  <si>
    <t>5:24:26</t>
  </si>
  <si>
    <t>5:51:30</t>
  </si>
  <si>
    <t>1558234</t>
  </si>
  <si>
    <t>In-woods chips  coniferous w. -    - d</t>
  </si>
  <si>
    <t>141801</t>
  </si>
  <si>
    <t>Select Timber Services, Inc</t>
  </si>
  <si>
    <t>LZ-Select-Forsyth</t>
  </si>
  <si>
    <t>11894825</t>
  </si>
  <si>
    <t>4:47:51</t>
  </si>
  <si>
    <t>5:15:19</t>
  </si>
  <si>
    <t>11895193</t>
  </si>
  <si>
    <t>6:04:25</t>
  </si>
  <si>
    <t>6:24:47</t>
  </si>
  <si>
    <t>11897136</t>
  </si>
  <si>
    <t>10.12.2022</t>
  </si>
  <si>
    <t>13:09:17</t>
  </si>
  <si>
    <t>13:31:55</t>
  </si>
  <si>
    <t>11897144</t>
  </si>
  <si>
    <t>15:04:41</t>
  </si>
  <si>
    <t>15:30:12</t>
  </si>
  <si>
    <t>11897163</t>
  </si>
  <si>
    <t>22:10:16</t>
  </si>
  <si>
    <t>22:31:12</t>
  </si>
  <si>
    <t>11897074</t>
  </si>
  <si>
    <t>9:38:42</t>
  </si>
  <si>
    <t>10:22:00</t>
  </si>
  <si>
    <t>11896899</t>
  </si>
  <si>
    <t>5:12:00</t>
  </si>
  <si>
    <t>5:40:52</t>
  </si>
  <si>
    <t>11896901</t>
  </si>
  <si>
    <t>5:54:15</t>
  </si>
  <si>
    <t>11896923</t>
  </si>
  <si>
    <t>5:16:22</t>
  </si>
  <si>
    <t>5:36:11</t>
  </si>
  <si>
    <t>11896925</t>
  </si>
  <si>
    <t>5:18:37</t>
  </si>
  <si>
    <t>5:38:59</t>
  </si>
  <si>
    <t>11896927</t>
  </si>
  <si>
    <t>5:24:24</t>
  </si>
  <si>
    <t>5:52:08</t>
  </si>
  <si>
    <t>11896931</t>
  </si>
  <si>
    <t>5:29:22</t>
  </si>
  <si>
    <t>6:03:24</t>
  </si>
  <si>
    <t>11897014</t>
  </si>
  <si>
    <t>7:57:29</t>
  </si>
  <si>
    <t>8:18:06</t>
  </si>
  <si>
    <t>11897017</t>
  </si>
  <si>
    <t>8:06:14</t>
  </si>
  <si>
    <t>8:33:17</t>
  </si>
  <si>
    <t>11897054</t>
  </si>
  <si>
    <t>8:36:02</t>
  </si>
  <si>
    <t>9:00:12</t>
  </si>
  <si>
    <t>11897055</t>
  </si>
  <si>
    <t>8:41:30</t>
  </si>
  <si>
    <t>9:11:06</t>
  </si>
  <si>
    <t>11897057</t>
  </si>
  <si>
    <t>8:43:46</t>
  </si>
  <si>
    <t>9:38:33</t>
  </si>
  <si>
    <t>11896742</t>
  </si>
  <si>
    <t>1:10:00</t>
  </si>
  <si>
    <t>1:27:12</t>
  </si>
  <si>
    <t>11896895</t>
  </si>
  <si>
    <t>4:58:17</t>
  </si>
  <si>
    <t>5:17:28</t>
  </si>
  <si>
    <t>11896834</t>
  </si>
  <si>
    <t>3:19:39</t>
  </si>
  <si>
    <t>3:40:46</t>
  </si>
  <si>
    <t>11897140</t>
  </si>
  <si>
    <t>14:03:04</t>
  </si>
  <si>
    <t>14:26:32</t>
  </si>
  <si>
    <t>151663</t>
  </si>
  <si>
    <t>New Hope Hardwoods</t>
  </si>
  <si>
    <t>11897152</t>
  </si>
  <si>
    <t>18:18:59</t>
  </si>
  <si>
    <t>18:44:20</t>
  </si>
  <si>
    <t>11897073</t>
  </si>
  <si>
    <t>9:33:14</t>
  </si>
  <si>
    <t>10:03:51</t>
  </si>
  <si>
    <t>133764</t>
  </si>
  <si>
    <t>Fortner Lumber Co.</t>
  </si>
  <si>
    <t>11896760</t>
  </si>
  <si>
    <t>1:37:57</t>
  </si>
  <si>
    <t>2:30:30</t>
  </si>
  <si>
    <t>11897373</t>
  </si>
  <si>
    <t>11.12.2022</t>
  </si>
  <si>
    <t>11:48:25</t>
  </si>
  <si>
    <t>12:10:17</t>
  </si>
  <si>
    <t>11897570</t>
  </si>
  <si>
    <t>23:56:58</t>
  </si>
  <si>
    <t>11897425</t>
  </si>
  <si>
    <t>17:58:35</t>
  </si>
  <si>
    <t>18:16:17</t>
  </si>
  <si>
    <t>11897427</t>
  </si>
  <si>
    <t>18:03:58</t>
  </si>
  <si>
    <t>18:29:19</t>
  </si>
  <si>
    <t>11897420</t>
  </si>
  <si>
    <t>17:15:52</t>
  </si>
  <si>
    <t>17:34:46</t>
  </si>
  <si>
    <t>11897455</t>
  </si>
  <si>
    <t>20:52:06</t>
  </si>
  <si>
    <t>21:10:54</t>
  </si>
  <si>
    <t>11897428</t>
  </si>
  <si>
    <t>18:13:00</t>
  </si>
  <si>
    <t>18:44:12</t>
  </si>
  <si>
    <t>11897537</t>
  </si>
  <si>
    <t>23:29:37</t>
  </si>
  <si>
    <t>23:52:56</t>
  </si>
  <si>
    <t>11897459</t>
  </si>
  <si>
    <t>21:46:08</t>
  </si>
  <si>
    <t>22:08:44</t>
  </si>
  <si>
    <t>11897501</t>
  </si>
  <si>
    <t>23:14:31</t>
  </si>
  <si>
    <t>23:32:43</t>
  </si>
  <si>
    <t>11897226</t>
  </si>
  <si>
    <t>2:52:10</t>
  </si>
  <si>
    <t>3:11:44</t>
  </si>
  <si>
    <t>Weighing in week</t>
  </si>
  <si>
    <t>49.2022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</si>
  <si>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</si>
  <si>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</si>
  <si>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</si>
  <si>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</si>
  <si>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</si>
  <si>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</si>
  <si>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</si>
  <si>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24:08:53</t>
  </si>
  <si>
    <t>24:15:50</t>
  </si>
  <si>
    <t>24:15:24</t>
  </si>
  <si>
    <t>24:01:53</t>
  </si>
  <si>
    <t>24:27:19</t>
  </si>
  <si>
    <t>24:34:50</t>
  </si>
  <si>
    <t>24:15:06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</si>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</sst>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34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5" borderId="5" xfId="5" applyNumberFormat="1" applyFill="1">
      <alignment horizontal="right" vertical="center"/>
    </xf>
    <xf numFmtId="49" fontId="2" fillId="5" borderId="6" xfId="5" applyNumberFormat="1" applyFill="1" applyBorder="1">
      <alignment horizontal="right" vertical="center"/>
    </xf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0" applyNumberFormat="1" applyFont="1" applyFill="1" applyBorder="1"/>
    <xf numFmtId="165" fontId="0" fillId="6" borderId="0" xfId="0" applyNumberFormat="1" applyFill="1"/>
    <xf numFmtId="0" fontId="0" fillId="7" borderId="0" xfId="0" applyFill="1"/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  <xf numFmtId="0" fontId="0" fillId="0" borderId="0" xfId="0" applyFill="1"/>
    <xf numFmtId="165" fontId="0" fillId="0" borderId="0" xfId="0" applyNumberFormat="1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colors>
    <mruColors>
      <color rgb="FFFFCC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3"/>
  <sheetViews>
    <sheetView tabSelected="1" topLeftCell="K1" workbookViewId="0">
      <selection activeCell="S16" sqref="S16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1678</v>
      </c>
      <c r="K1" s="3" t="s">
        <v>7</v>
      </c>
      <c r="L1" s="3" t="s">
        <v>8</v>
      </c>
      <c r="M1" s="18" t="s">
        <v>1683</v>
      </c>
      <c r="N1" t="s">
        <v>1680</v>
      </c>
      <c r="P1" t="s">
        <v>1681</v>
      </c>
      <c r="Q1" t="s">
        <v>1694</v>
      </c>
      <c r="R1" t="s">
        <v>1696</v>
      </c>
      <c r="S1" s="27" t="s">
        <v>1695</v>
      </c>
      <c r="T1" t="s">
        <v>1697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 s="32">
        <v>0</v>
      </c>
      <c r="Q2" s="32">
        <f>COUNTIF(N:N,"0")</f>
        <v>5</v>
      </c>
      <c r="R2" s="32">
        <f>AVERAGE($Q$2:$Q$25)</f>
        <v>21.583333333333332</v>
      </c>
      <c r="S2" s="33">
        <f t="shared" ref="S2:S25" si="0">AVERAGEIF($N$2:$N$1200,  P2, $M$2:$M$1200)</f>
        <v>1.5486111111111112E-2</v>
      </c>
      <c r="T2" s="33">
        <f>AVERAGEIF($S$2:$S$25,"&lt;&gt; 0")</f>
        <v>2.0324697574857015E-2</v>
      </c>
    </row>
    <row r="3" spans="1:20" x14ac:dyDescent="0.25">
      <c r="A3" s="3" t="s">
        <v>328</v>
      </c>
      <c r="B3" s="9" t="s">
        <v>329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14</v>
      </c>
      <c r="R3">
        <f t="shared" ref="R3:R25" si="1">AVERAGE($Q$2:$Q$25)</f>
        <v>21.583333333333332</v>
      </c>
      <c r="S3" s="18">
        <f t="shared" si="0"/>
        <v>1.6329365079365079E-2</v>
      </c>
      <c r="T3" s="18">
        <f t="shared" ref="T3:T25" si="2">AVERAGEIF($S$2:$S$25,"&lt;&gt; 0")</f>
        <v>2.0324697574857015E-2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4</v>
      </c>
      <c r="R4">
        <f t="shared" si="1"/>
        <v>21.583333333333332</v>
      </c>
      <c r="S4" s="18">
        <f t="shared" si="0"/>
        <v>1.3559027777777774E-2</v>
      </c>
      <c r="T4" s="18">
        <f t="shared" si="2"/>
        <v>2.0324697574857015E-2</v>
      </c>
    </row>
    <row r="5" spans="1:20" x14ac:dyDescent="0.25">
      <c r="A5" s="11"/>
      <c r="B5" s="12"/>
      <c r="C5" s="12"/>
      <c r="D5" s="12"/>
      <c r="E5" s="12"/>
      <c r="F5" s="12"/>
      <c r="G5" s="9" t="s">
        <v>330</v>
      </c>
      <c r="H5" s="9" t="s">
        <v>17</v>
      </c>
      <c r="I5" s="9" t="s">
        <v>18</v>
      </c>
      <c r="J5" s="3" t="s">
        <v>1679</v>
      </c>
      <c r="K5" s="13" t="s">
        <v>331</v>
      </c>
      <c r="L5" s="14" t="s">
        <v>332</v>
      </c>
      <c r="M5" s="18">
        <f t="shared" ref="M3:M66" si="3">L5-K5</f>
        <v>2.8252314814814827E-2</v>
      </c>
      <c r="N5">
        <f t="shared" ref="N3:N66" si="4">HOUR(K5)</f>
        <v>9</v>
      </c>
      <c r="P5">
        <v>3</v>
      </c>
      <c r="Q5">
        <f>COUNTIF(N:N,"3")</f>
        <v>11</v>
      </c>
      <c r="R5">
        <f t="shared" si="1"/>
        <v>21.583333333333332</v>
      </c>
      <c r="S5" s="18">
        <f t="shared" si="0"/>
        <v>1.4083543771043771E-2</v>
      </c>
      <c r="T5" s="18">
        <f t="shared" si="2"/>
        <v>2.0324697574857015E-2</v>
      </c>
    </row>
    <row r="6" spans="1:20" x14ac:dyDescent="0.25">
      <c r="A6" s="11"/>
      <c r="B6" s="12"/>
      <c r="C6" s="12"/>
      <c r="D6" s="12"/>
      <c r="E6" s="12"/>
      <c r="F6" s="12"/>
      <c r="G6" s="9" t="s">
        <v>1015</v>
      </c>
      <c r="H6" s="9" t="s">
        <v>17</v>
      </c>
      <c r="I6" s="9" t="s">
        <v>1016</v>
      </c>
      <c r="J6" s="3" t="s">
        <v>1679</v>
      </c>
      <c r="K6" s="13" t="s">
        <v>1017</v>
      </c>
      <c r="L6" s="14" t="s">
        <v>1018</v>
      </c>
      <c r="M6" s="18">
        <f t="shared" si="3"/>
        <v>1.3101851851851865E-2</v>
      </c>
      <c r="N6">
        <f t="shared" si="4"/>
        <v>15</v>
      </c>
      <c r="P6">
        <v>4</v>
      </c>
      <c r="Q6">
        <f>COUNTIF(N:N,"4")</f>
        <v>34</v>
      </c>
      <c r="R6">
        <f t="shared" si="1"/>
        <v>21.583333333333332</v>
      </c>
      <c r="S6" s="18">
        <f t="shared" si="0"/>
        <v>1.909517973856209E-2</v>
      </c>
      <c r="T6" s="18">
        <f t="shared" si="2"/>
        <v>2.0324697574857015E-2</v>
      </c>
    </row>
    <row r="7" spans="1:20" x14ac:dyDescent="0.25">
      <c r="A7" s="11"/>
      <c r="B7" s="12"/>
      <c r="C7" s="12"/>
      <c r="D7" s="12"/>
      <c r="E7" s="12"/>
      <c r="F7" s="12"/>
      <c r="G7" s="9" t="s">
        <v>1575</v>
      </c>
      <c r="H7" s="9" t="s">
        <v>17</v>
      </c>
      <c r="I7" s="9" t="s">
        <v>1576</v>
      </c>
      <c r="J7" s="3" t="s">
        <v>1679</v>
      </c>
      <c r="K7" s="13" t="s">
        <v>1577</v>
      </c>
      <c r="L7" s="14" t="s">
        <v>1578</v>
      </c>
      <c r="M7" s="18">
        <f t="shared" si="3"/>
        <v>1.5717592592592644E-2</v>
      </c>
      <c r="N7">
        <f t="shared" si="4"/>
        <v>13</v>
      </c>
      <c r="P7">
        <v>5</v>
      </c>
      <c r="Q7">
        <f>COUNTIF(N:N,"5")</f>
        <v>29</v>
      </c>
      <c r="R7">
        <f t="shared" si="1"/>
        <v>21.583333333333332</v>
      </c>
      <c r="S7" s="18">
        <f t="shared" si="0"/>
        <v>1.9324313537675608E-2</v>
      </c>
      <c r="T7" s="18">
        <f t="shared" si="2"/>
        <v>2.0324697574857015E-2</v>
      </c>
    </row>
    <row r="8" spans="1:20" x14ac:dyDescent="0.25">
      <c r="A8" s="11"/>
      <c r="B8" s="12"/>
      <c r="C8" s="9" t="s">
        <v>333</v>
      </c>
      <c r="D8" s="9" t="s">
        <v>334</v>
      </c>
      <c r="E8" s="9" t="s">
        <v>334</v>
      </c>
      <c r="F8" s="9" t="s">
        <v>15</v>
      </c>
      <c r="G8" s="10" t="s">
        <v>12</v>
      </c>
      <c r="H8" s="5"/>
      <c r="I8" s="5"/>
      <c r="J8" s="6"/>
      <c r="K8" s="7"/>
      <c r="L8" s="8"/>
      <c r="P8">
        <v>6</v>
      </c>
      <c r="Q8">
        <f>COUNTIF(N:N,"6")</f>
        <v>30</v>
      </c>
      <c r="R8">
        <f t="shared" si="1"/>
        <v>21.583333333333332</v>
      </c>
      <c r="S8" s="18">
        <f t="shared" si="0"/>
        <v>2.1435956790123452E-2</v>
      </c>
      <c r="T8" s="18">
        <f t="shared" si="2"/>
        <v>2.0324697574857015E-2</v>
      </c>
    </row>
    <row r="9" spans="1:20" x14ac:dyDescent="0.25">
      <c r="A9" s="11"/>
      <c r="B9" s="12"/>
      <c r="C9" s="12"/>
      <c r="D9" s="12"/>
      <c r="E9" s="12"/>
      <c r="F9" s="12"/>
      <c r="G9" s="9" t="s">
        <v>335</v>
      </c>
      <c r="H9" s="9" t="s">
        <v>17</v>
      </c>
      <c r="I9" s="9" t="s">
        <v>18</v>
      </c>
      <c r="J9" s="3" t="s">
        <v>1679</v>
      </c>
      <c r="K9" s="13" t="s">
        <v>336</v>
      </c>
      <c r="L9" s="14" t="s">
        <v>337</v>
      </c>
      <c r="M9" s="18">
        <f t="shared" si="3"/>
        <v>3.1180555555555545E-2</v>
      </c>
      <c r="N9">
        <f t="shared" si="4"/>
        <v>6</v>
      </c>
      <c r="P9">
        <v>7</v>
      </c>
      <c r="Q9">
        <f>COUNTIF(N:N,"7")</f>
        <v>53</v>
      </c>
      <c r="R9">
        <f t="shared" si="1"/>
        <v>21.583333333333332</v>
      </c>
      <c r="S9" s="18">
        <f t="shared" si="0"/>
        <v>2.4292016072676444E-2</v>
      </c>
      <c r="T9" s="18">
        <f t="shared" si="2"/>
        <v>2.0324697574857015E-2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338</v>
      </c>
      <c r="H10" s="9" t="s">
        <v>17</v>
      </c>
      <c r="I10" s="9" t="s">
        <v>18</v>
      </c>
      <c r="J10" s="3" t="s">
        <v>1679</v>
      </c>
      <c r="K10" s="13" t="s">
        <v>339</v>
      </c>
      <c r="L10" s="14" t="s">
        <v>340</v>
      </c>
      <c r="M10" s="18">
        <f t="shared" si="3"/>
        <v>3.1145833333333373E-2</v>
      </c>
      <c r="N10">
        <f t="shared" si="4"/>
        <v>9</v>
      </c>
      <c r="P10">
        <v>8</v>
      </c>
      <c r="Q10">
        <f>COUNTIF(N:N,"8")</f>
        <v>36</v>
      </c>
      <c r="R10">
        <f t="shared" si="1"/>
        <v>21.583333333333332</v>
      </c>
      <c r="S10" s="18">
        <f t="shared" si="0"/>
        <v>2.4002379115226329E-2</v>
      </c>
      <c r="T10" s="18">
        <f t="shared" si="2"/>
        <v>2.0324697574857015E-2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341</v>
      </c>
      <c r="H11" s="9" t="s">
        <v>17</v>
      </c>
      <c r="I11" s="9" t="s">
        <v>18</v>
      </c>
      <c r="J11" s="3" t="s">
        <v>1679</v>
      </c>
      <c r="K11" s="13" t="s">
        <v>342</v>
      </c>
      <c r="L11" s="14" t="s">
        <v>343</v>
      </c>
      <c r="M11" s="18">
        <f t="shared" si="3"/>
        <v>4.506944444444444E-2</v>
      </c>
      <c r="N11">
        <f t="shared" si="4"/>
        <v>11</v>
      </c>
      <c r="P11">
        <v>9</v>
      </c>
      <c r="Q11">
        <f>COUNTIF(N:N,"9")</f>
        <v>36</v>
      </c>
      <c r="R11">
        <f t="shared" si="1"/>
        <v>21.583333333333332</v>
      </c>
      <c r="S11" s="18">
        <f t="shared" si="0"/>
        <v>2.5682227366255146E-2</v>
      </c>
      <c r="T11" s="18">
        <f t="shared" si="2"/>
        <v>2.0324697574857015E-2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344</v>
      </c>
      <c r="H12" s="9" t="s">
        <v>17</v>
      </c>
      <c r="I12" s="9" t="s">
        <v>18</v>
      </c>
      <c r="J12" s="3" t="s">
        <v>1679</v>
      </c>
      <c r="K12" s="13" t="s">
        <v>345</v>
      </c>
      <c r="L12" s="14" t="s">
        <v>346</v>
      </c>
      <c r="M12" s="18">
        <f t="shared" si="3"/>
        <v>1.7048611111111112E-2</v>
      </c>
      <c r="N12">
        <f t="shared" si="4"/>
        <v>13</v>
      </c>
      <c r="P12">
        <v>10</v>
      </c>
      <c r="Q12">
        <f>COUNTIF(N:N,"10")</f>
        <v>35</v>
      </c>
      <c r="R12">
        <f t="shared" si="1"/>
        <v>21.583333333333332</v>
      </c>
      <c r="S12" s="18">
        <f t="shared" si="0"/>
        <v>2.7702380952380951E-2</v>
      </c>
      <c r="T12" s="18">
        <f t="shared" si="2"/>
        <v>2.0324697574857015E-2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684</v>
      </c>
      <c r="H13" s="9" t="s">
        <v>17</v>
      </c>
      <c r="I13" s="9" t="s">
        <v>384</v>
      </c>
      <c r="J13" s="3" t="s">
        <v>1679</v>
      </c>
      <c r="K13" s="13" t="s">
        <v>685</v>
      </c>
      <c r="L13" s="14" t="s">
        <v>686</v>
      </c>
      <c r="M13" s="18">
        <f t="shared" si="3"/>
        <v>2.1469907407407396E-2</v>
      </c>
      <c r="N13">
        <f t="shared" si="4"/>
        <v>6</v>
      </c>
      <c r="P13">
        <v>11</v>
      </c>
      <c r="Q13">
        <f>COUNTIF(N:N,"11")</f>
        <v>39</v>
      </c>
      <c r="R13">
        <f t="shared" si="1"/>
        <v>21.583333333333332</v>
      </c>
      <c r="S13" s="18">
        <f t="shared" si="0"/>
        <v>2.5111882716049382E-2</v>
      </c>
      <c r="T13" s="18">
        <f t="shared" si="2"/>
        <v>2.0324697574857015E-2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687</v>
      </c>
      <c r="H14" s="9" t="s">
        <v>17</v>
      </c>
      <c r="I14" s="9" t="s">
        <v>384</v>
      </c>
      <c r="J14" s="3" t="s">
        <v>1679</v>
      </c>
      <c r="K14" s="13" t="s">
        <v>688</v>
      </c>
      <c r="L14" s="14" t="s">
        <v>689</v>
      </c>
      <c r="M14" s="18">
        <f t="shared" si="3"/>
        <v>2.9456018518518534E-2</v>
      </c>
      <c r="N14">
        <f t="shared" si="4"/>
        <v>13</v>
      </c>
      <c r="P14">
        <v>12</v>
      </c>
      <c r="Q14">
        <f>COUNTIF(N:N,"12")</f>
        <v>34</v>
      </c>
      <c r="R14">
        <f t="shared" si="1"/>
        <v>21.583333333333332</v>
      </c>
      <c r="S14" s="18">
        <f t="shared" si="0"/>
        <v>2.5895629084967318E-2</v>
      </c>
      <c r="T14" s="18">
        <f t="shared" si="2"/>
        <v>2.0324697574857015E-2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723</v>
      </c>
      <c r="H15" s="9" t="s">
        <v>17</v>
      </c>
      <c r="I15" s="9" t="s">
        <v>724</v>
      </c>
      <c r="J15" s="3" t="s">
        <v>1679</v>
      </c>
      <c r="K15" s="13" t="s">
        <v>725</v>
      </c>
      <c r="L15" s="14" t="s">
        <v>726</v>
      </c>
      <c r="M15" s="18">
        <f t="shared" si="3"/>
        <v>2.4895833333333339E-2</v>
      </c>
      <c r="N15">
        <f t="shared" si="4"/>
        <v>6</v>
      </c>
      <c r="P15">
        <v>13</v>
      </c>
      <c r="Q15">
        <f>COUNTIF(N:N,"13")</f>
        <v>30</v>
      </c>
      <c r="R15">
        <f t="shared" si="1"/>
        <v>21.583333333333332</v>
      </c>
      <c r="S15" s="18">
        <f t="shared" si="0"/>
        <v>2.3836033950617282E-2</v>
      </c>
      <c r="T15" s="18">
        <f t="shared" si="2"/>
        <v>2.0324697574857015E-2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727</v>
      </c>
      <c r="H16" s="9" t="s">
        <v>17</v>
      </c>
      <c r="I16" s="9" t="s">
        <v>724</v>
      </c>
      <c r="J16" s="3" t="s">
        <v>1679</v>
      </c>
      <c r="K16" s="13" t="s">
        <v>728</v>
      </c>
      <c r="L16" s="14" t="s">
        <v>729</v>
      </c>
      <c r="M16" s="18">
        <f t="shared" si="3"/>
        <v>1.5694444444444455E-2</v>
      </c>
      <c r="N16">
        <f t="shared" si="4"/>
        <v>8</v>
      </c>
      <c r="P16">
        <v>14</v>
      </c>
      <c r="Q16">
        <f>COUNTIF(N:N,"14")</f>
        <v>35</v>
      </c>
      <c r="R16">
        <f t="shared" si="1"/>
        <v>21.583333333333332</v>
      </c>
      <c r="S16" s="18">
        <f t="shared" si="0"/>
        <v>3.2132936507936513E-2</v>
      </c>
      <c r="T16" s="18">
        <f t="shared" si="2"/>
        <v>2.0324697574857015E-2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730</v>
      </c>
      <c r="H17" s="9" t="s">
        <v>17</v>
      </c>
      <c r="I17" s="9" t="s">
        <v>724</v>
      </c>
      <c r="J17" s="3" t="s">
        <v>1679</v>
      </c>
      <c r="K17" s="13" t="s">
        <v>731</v>
      </c>
      <c r="L17" s="14" t="s">
        <v>732</v>
      </c>
      <c r="M17" s="18">
        <f t="shared" si="3"/>
        <v>2.3611111111111083E-2</v>
      </c>
      <c r="N17">
        <f t="shared" si="4"/>
        <v>10</v>
      </c>
      <c r="P17">
        <v>15</v>
      </c>
      <c r="Q17">
        <f>COUNTIF(N:N,"15")</f>
        <v>20</v>
      </c>
      <c r="R17">
        <f t="shared" si="1"/>
        <v>21.583333333333332</v>
      </c>
      <c r="S17" s="18">
        <f t="shared" si="0"/>
        <v>2.2704861111111131E-2</v>
      </c>
      <c r="T17" s="18">
        <f t="shared" si="2"/>
        <v>2.0324697574857015E-2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1019</v>
      </c>
      <c r="H18" s="9" t="s">
        <v>17</v>
      </c>
      <c r="I18" s="9" t="s">
        <v>1016</v>
      </c>
      <c r="J18" s="3" t="s">
        <v>1679</v>
      </c>
      <c r="K18" s="13" t="s">
        <v>1020</v>
      </c>
      <c r="L18" s="14" t="s">
        <v>1021</v>
      </c>
      <c r="M18" s="18">
        <f t="shared" si="3"/>
        <v>2.1701388888888895E-2</v>
      </c>
      <c r="N18">
        <f t="shared" si="4"/>
        <v>5</v>
      </c>
      <c r="P18">
        <v>16</v>
      </c>
      <c r="Q18">
        <f>COUNTIF(N:N,"16")</f>
        <v>13</v>
      </c>
      <c r="R18">
        <f t="shared" si="1"/>
        <v>21.583333333333332</v>
      </c>
      <c r="S18" s="18">
        <f t="shared" si="0"/>
        <v>2.0872507122507159E-2</v>
      </c>
      <c r="T18" s="18">
        <f t="shared" si="2"/>
        <v>2.0324697574857015E-2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1022</v>
      </c>
      <c r="H19" s="9" t="s">
        <v>17</v>
      </c>
      <c r="I19" s="9" t="s">
        <v>1016</v>
      </c>
      <c r="J19" s="3" t="s">
        <v>1679</v>
      </c>
      <c r="K19" s="13" t="s">
        <v>1023</v>
      </c>
      <c r="L19" s="14" t="s">
        <v>1024</v>
      </c>
      <c r="M19" s="18">
        <f t="shared" si="3"/>
        <v>1.5381944444444517E-2</v>
      </c>
      <c r="N19">
        <f t="shared" si="4"/>
        <v>12</v>
      </c>
      <c r="P19">
        <v>17</v>
      </c>
      <c r="Q19">
        <f>COUNTIF(N:N,"17")</f>
        <v>14</v>
      </c>
      <c r="R19">
        <f t="shared" si="1"/>
        <v>21.583333333333332</v>
      </c>
      <c r="S19" s="18">
        <f t="shared" si="0"/>
        <v>1.6300429894179895E-2</v>
      </c>
      <c r="T19" s="18">
        <f t="shared" si="2"/>
        <v>2.0324697574857015E-2</v>
      </c>
    </row>
    <row r="20" spans="1:20" x14ac:dyDescent="0.25">
      <c r="A20" s="11"/>
      <c r="B20" s="12"/>
      <c r="C20" s="9" t="s">
        <v>347</v>
      </c>
      <c r="D20" s="9" t="s">
        <v>348</v>
      </c>
      <c r="E20" s="9" t="s">
        <v>348</v>
      </c>
      <c r="F20" s="9" t="s">
        <v>15</v>
      </c>
      <c r="G20" s="10" t="s">
        <v>12</v>
      </c>
      <c r="H20" s="5"/>
      <c r="I20" s="5"/>
      <c r="J20" s="6"/>
      <c r="K20" s="7"/>
      <c r="L20" s="8"/>
      <c r="P20">
        <v>18</v>
      </c>
      <c r="Q20">
        <f>COUNTIF(N:N,"18")</f>
        <v>9</v>
      </c>
      <c r="R20">
        <f t="shared" si="1"/>
        <v>21.583333333333332</v>
      </c>
      <c r="S20" s="18">
        <f t="shared" si="0"/>
        <v>1.7071759259259228E-2</v>
      </c>
      <c r="T20" s="18">
        <f t="shared" si="2"/>
        <v>2.0324697574857015E-2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349</v>
      </c>
      <c r="H21" s="9" t="s">
        <v>30</v>
      </c>
      <c r="I21" s="9" t="s">
        <v>18</v>
      </c>
      <c r="J21" s="3" t="s">
        <v>1679</v>
      </c>
      <c r="K21" s="13" t="s">
        <v>350</v>
      </c>
      <c r="L21" s="14" t="s">
        <v>351</v>
      </c>
      <c r="M21" s="18">
        <f t="shared" si="3"/>
        <v>6.5462962962963001E-2</v>
      </c>
      <c r="N21">
        <f t="shared" si="4"/>
        <v>9</v>
      </c>
      <c r="P21">
        <v>19</v>
      </c>
      <c r="Q21">
        <f>COUNTIF(N:N,"19")</f>
        <v>6</v>
      </c>
      <c r="R21">
        <f t="shared" si="1"/>
        <v>21.583333333333332</v>
      </c>
      <c r="S21" s="18">
        <f t="shared" si="0"/>
        <v>1.5331790123456738E-2</v>
      </c>
      <c r="T21" s="18">
        <f t="shared" si="2"/>
        <v>2.0324697574857015E-2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352</v>
      </c>
      <c r="H22" s="9" t="s">
        <v>17</v>
      </c>
      <c r="I22" s="9" t="s">
        <v>18</v>
      </c>
      <c r="J22" s="3" t="s">
        <v>1679</v>
      </c>
      <c r="K22" s="13" t="s">
        <v>353</v>
      </c>
      <c r="L22" s="14" t="s">
        <v>354</v>
      </c>
      <c r="M22" s="18">
        <f t="shared" si="3"/>
        <v>3.2754629629629717E-2</v>
      </c>
      <c r="N22">
        <f t="shared" si="4"/>
        <v>14</v>
      </c>
      <c r="P22">
        <v>20</v>
      </c>
      <c r="Q22">
        <f>COUNTIF(N:N,"20")</f>
        <v>10</v>
      </c>
      <c r="R22">
        <f t="shared" si="1"/>
        <v>21.583333333333332</v>
      </c>
      <c r="S22" s="18">
        <f t="shared" si="0"/>
        <v>1.6373842592592624E-2</v>
      </c>
      <c r="T22" s="18">
        <f t="shared" si="2"/>
        <v>2.0324697574857015E-2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690</v>
      </c>
      <c r="H23" s="9" t="s">
        <v>17</v>
      </c>
      <c r="I23" s="9" t="s">
        <v>384</v>
      </c>
      <c r="J23" s="3" t="s">
        <v>1679</v>
      </c>
      <c r="K23" s="13" t="s">
        <v>691</v>
      </c>
      <c r="L23" s="14" t="s">
        <v>692</v>
      </c>
      <c r="M23" s="18">
        <f t="shared" si="3"/>
        <v>2.3414351851851922E-2</v>
      </c>
      <c r="N23">
        <f t="shared" si="4"/>
        <v>13</v>
      </c>
      <c r="P23">
        <v>21</v>
      </c>
      <c r="Q23">
        <f>COUNTIF(N:N,"21")</f>
        <v>7</v>
      </c>
      <c r="R23">
        <f t="shared" si="1"/>
        <v>21.583333333333332</v>
      </c>
      <c r="S23" s="18">
        <f t="shared" si="0"/>
        <v>1.5228174603174669E-2</v>
      </c>
      <c r="T23" s="18">
        <f t="shared" si="2"/>
        <v>2.0324697574857015E-2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1358</v>
      </c>
      <c r="H24" s="9" t="s">
        <v>17</v>
      </c>
      <c r="I24" s="9" t="s">
        <v>1359</v>
      </c>
      <c r="J24" s="3" t="s">
        <v>1679</v>
      </c>
      <c r="K24" s="13" t="s">
        <v>1360</v>
      </c>
      <c r="L24" s="14" t="s">
        <v>1361</v>
      </c>
      <c r="M24" s="18">
        <f t="shared" si="3"/>
        <v>1.8275462962962952E-2</v>
      </c>
      <c r="N24">
        <f t="shared" si="4"/>
        <v>7</v>
      </c>
      <c r="P24">
        <v>22</v>
      </c>
      <c r="Q24">
        <f>COUNTIF(N:N,"22")</f>
        <v>2</v>
      </c>
      <c r="R24">
        <f t="shared" si="1"/>
        <v>21.583333333333332</v>
      </c>
      <c r="S24" s="18">
        <f t="shared" si="0"/>
        <v>1.6487268518518561E-2</v>
      </c>
      <c r="T24" s="18">
        <f t="shared" si="2"/>
        <v>2.0324697574857015E-2</v>
      </c>
    </row>
    <row r="25" spans="1:20" x14ac:dyDescent="0.25">
      <c r="A25" s="11"/>
      <c r="B25" s="12"/>
      <c r="C25" s="9" t="s">
        <v>50</v>
      </c>
      <c r="D25" s="9" t="s">
        <v>51</v>
      </c>
      <c r="E25" s="9" t="s">
        <v>51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12</v>
      </c>
      <c r="R25">
        <f t="shared" si="1"/>
        <v>21.583333333333332</v>
      </c>
      <c r="S25" s="18">
        <f t="shared" si="0"/>
        <v>1.9453125000000005E-2</v>
      </c>
      <c r="T25" s="18">
        <f t="shared" si="2"/>
        <v>2.0324697574857015E-2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355</v>
      </c>
      <c r="H26" s="9" t="s">
        <v>17</v>
      </c>
      <c r="I26" s="9" t="s">
        <v>18</v>
      </c>
      <c r="J26" s="3" t="s">
        <v>1679</v>
      </c>
      <c r="K26" s="13" t="s">
        <v>356</v>
      </c>
      <c r="L26" s="14" t="s">
        <v>357</v>
      </c>
      <c r="M26" s="18">
        <f t="shared" si="3"/>
        <v>2.995370370370376E-2</v>
      </c>
      <c r="N26">
        <f t="shared" si="4"/>
        <v>14</v>
      </c>
    </row>
    <row r="27" spans="1:20" x14ac:dyDescent="0.25">
      <c r="A27" s="11"/>
      <c r="B27" s="12"/>
      <c r="C27" s="12"/>
      <c r="D27" s="12"/>
      <c r="E27" s="12"/>
      <c r="F27" s="12"/>
      <c r="G27" s="9" t="s">
        <v>693</v>
      </c>
      <c r="H27" s="9" t="s">
        <v>30</v>
      </c>
      <c r="I27" s="9" t="s">
        <v>384</v>
      </c>
      <c r="J27" s="3" t="s">
        <v>1679</v>
      </c>
      <c r="K27" s="13" t="s">
        <v>694</v>
      </c>
      <c r="L27" s="14" t="s">
        <v>695</v>
      </c>
      <c r="M27" s="18">
        <f t="shared" si="3"/>
        <v>2.740740740740738E-2</v>
      </c>
      <c r="N27">
        <f t="shared" si="4"/>
        <v>9</v>
      </c>
    </row>
    <row r="28" spans="1:20" x14ac:dyDescent="0.25">
      <c r="A28" s="11"/>
      <c r="B28" s="12"/>
      <c r="C28" s="12"/>
      <c r="D28" s="12"/>
      <c r="E28" s="12"/>
      <c r="F28" s="12"/>
      <c r="G28" s="9" t="s">
        <v>696</v>
      </c>
      <c r="H28" s="9" t="s">
        <v>30</v>
      </c>
      <c r="I28" s="9" t="s">
        <v>384</v>
      </c>
      <c r="J28" s="3" t="s">
        <v>1679</v>
      </c>
      <c r="K28" s="13" t="s">
        <v>697</v>
      </c>
      <c r="L28" s="14" t="s">
        <v>698</v>
      </c>
      <c r="M28" s="18">
        <f t="shared" si="3"/>
        <v>4.1006944444444526E-2</v>
      </c>
      <c r="N28">
        <f t="shared" si="4"/>
        <v>14</v>
      </c>
      <c r="P28">
        <v>85</v>
      </c>
      <c r="Q28" s="13" t="s">
        <v>412</v>
      </c>
      <c r="R28" s="17" t="s">
        <v>413</v>
      </c>
      <c r="S28" s="18">
        <f t="shared" ref="S28:S32" si="5">R28-Q28</f>
        <v>1.6539351851851854E-2</v>
      </c>
      <c r="T28">
        <v>0</v>
      </c>
    </row>
    <row r="29" spans="1:20" x14ac:dyDescent="0.25">
      <c r="A29" s="11"/>
      <c r="B29" s="12"/>
      <c r="C29" s="12"/>
      <c r="D29" s="12"/>
      <c r="E29" s="12"/>
      <c r="F29" s="12"/>
      <c r="G29" s="9" t="s">
        <v>733</v>
      </c>
      <c r="H29" s="9" t="s">
        <v>17</v>
      </c>
      <c r="I29" s="9" t="s">
        <v>724</v>
      </c>
      <c r="J29" s="3" t="s">
        <v>1679</v>
      </c>
      <c r="K29" s="13" t="s">
        <v>734</v>
      </c>
      <c r="L29" s="14" t="s">
        <v>735</v>
      </c>
      <c r="M29" s="18">
        <f t="shared" si="3"/>
        <v>1.7858796296296331E-2</v>
      </c>
      <c r="N29">
        <f t="shared" si="4"/>
        <v>10</v>
      </c>
      <c r="P29">
        <v>502</v>
      </c>
      <c r="Q29" s="13" t="s">
        <v>629</v>
      </c>
      <c r="R29" s="14" t="s">
        <v>630</v>
      </c>
      <c r="S29" s="18">
        <f t="shared" si="5"/>
        <v>1.817129629629629E-2</v>
      </c>
      <c r="T29">
        <v>0</v>
      </c>
    </row>
    <row r="30" spans="1:20" x14ac:dyDescent="0.25">
      <c r="A30" s="11"/>
      <c r="B30" s="12"/>
      <c r="C30" s="12"/>
      <c r="D30" s="12"/>
      <c r="E30" s="12"/>
      <c r="F30" s="12"/>
      <c r="G30" s="9" t="s">
        <v>736</v>
      </c>
      <c r="H30" s="9" t="s">
        <v>30</v>
      </c>
      <c r="I30" s="9" t="s">
        <v>724</v>
      </c>
      <c r="J30" s="3" t="s">
        <v>1679</v>
      </c>
      <c r="K30" s="13" t="s">
        <v>737</v>
      </c>
      <c r="L30" s="14" t="s">
        <v>738</v>
      </c>
      <c r="M30" s="18">
        <f t="shared" si="3"/>
        <v>1.9976851851851829E-2</v>
      </c>
      <c r="N30">
        <f t="shared" si="4"/>
        <v>12</v>
      </c>
      <c r="P30">
        <v>556</v>
      </c>
      <c r="Q30" s="13" t="s">
        <v>679</v>
      </c>
      <c r="R30" s="17" t="s">
        <v>680</v>
      </c>
      <c r="S30" s="18">
        <f t="shared" si="5"/>
        <v>1.4027777777777785E-2</v>
      </c>
      <c r="T30">
        <v>0</v>
      </c>
    </row>
    <row r="31" spans="1:20" x14ac:dyDescent="0.25">
      <c r="A31" s="11"/>
      <c r="B31" s="12"/>
      <c r="C31" s="12"/>
      <c r="D31" s="12"/>
      <c r="E31" s="12"/>
      <c r="F31" s="12"/>
      <c r="G31" s="9" t="s">
        <v>739</v>
      </c>
      <c r="H31" s="9" t="s">
        <v>17</v>
      </c>
      <c r="I31" s="9" t="s">
        <v>724</v>
      </c>
      <c r="J31" s="3" t="s">
        <v>1679</v>
      </c>
      <c r="K31" s="13" t="s">
        <v>740</v>
      </c>
      <c r="L31" s="14" t="s">
        <v>741</v>
      </c>
      <c r="M31" s="18">
        <f t="shared" si="3"/>
        <v>1.7708333333333437E-2</v>
      </c>
      <c r="N31">
        <f t="shared" si="4"/>
        <v>15</v>
      </c>
      <c r="P31">
        <v>473</v>
      </c>
      <c r="Q31" s="13" t="s">
        <v>1304</v>
      </c>
      <c r="R31" s="17" t="s">
        <v>1305</v>
      </c>
      <c r="S31" s="18">
        <f t="shared" si="5"/>
        <v>1.353009259259259E-2</v>
      </c>
      <c r="T31">
        <v>0</v>
      </c>
    </row>
    <row r="32" spans="1:20" x14ac:dyDescent="0.25">
      <c r="A32" s="11"/>
      <c r="B32" s="12"/>
      <c r="C32" s="12"/>
      <c r="D32" s="12"/>
      <c r="E32" s="12"/>
      <c r="F32" s="12"/>
      <c r="G32" s="9" t="s">
        <v>1025</v>
      </c>
      <c r="H32" s="9" t="s">
        <v>17</v>
      </c>
      <c r="I32" s="9" t="s">
        <v>1016</v>
      </c>
      <c r="J32" s="3" t="s">
        <v>1679</v>
      </c>
      <c r="K32" s="13" t="s">
        <v>1026</v>
      </c>
      <c r="L32" s="14" t="s">
        <v>1027</v>
      </c>
      <c r="M32" s="18">
        <f t="shared" si="3"/>
        <v>1.8217592592592535E-2</v>
      </c>
      <c r="N32">
        <f t="shared" si="4"/>
        <v>11</v>
      </c>
      <c r="P32">
        <v>499</v>
      </c>
      <c r="Q32" s="13" t="s">
        <v>1542</v>
      </c>
      <c r="R32" s="17" t="s">
        <v>1543</v>
      </c>
      <c r="S32" s="18">
        <f t="shared" si="5"/>
        <v>1.5162037037037033E-2</v>
      </c>
      <c r="T32">
        <v>0</v>
      </c>
    </row>
    <row r="33" spans="1:20" x14ac:dyDescent="0.25">
      <c r="A33" s="11"/>
      <c r="B33" s="12"/>
      <c r="C33" s="12"/>
      <c r="D33" s="12"/>
      <c r="E33" s="12"/>
      <c r="F33" s="12"/>
      <c r="G33" s="9" t="s">
        <v>1028</v>
      </c>
      <c r="H33" s="9" t="s">
        <v>17</v>
      </c>
      <c r="I33" s="9" t="s">
        <v>1016</v>
      </c>
      <c r="J33" s="3" t="s">
        <v>1679</v>
      </c>
      <c r="K33" s="13" t="s">
        <v>1029</v>
      </c>
      <c r="L33" s="14" t="s">
        <v>1030</v>
      </c>
      <c r="M33" s="18">
        <f t="shared" si="3"/>
        <v>3.804398148148147E-2</v>
      </c>
      <c r="N33">
        <f t="shared" si="4"/>
        <v>14</v>
      </c>
    </row>
    <row r="34" spans="1:20" x14ac:dyDescent="0.25">
      <c r="A34" s="11"/>
      <c r="B34" s="12"/>
      <c r="C34" s="9" t="s">
        <v>60</v>
      </c>
      <c r="D34" s="9" t="s">
        <v>61</v>
      </c>
      <c r="E34" s="9" t="s">
        <v>61</v>
      </c>
      <c r="F34" s="9" t="s">
        <v>15</v>
      </c>
      <c r="G34" s="10" t="s">
        <v>12</v>
      </c>
      <c r="H34" s="5"/>
      <c r="I34" s="5"/>
      <c r="J34" s="6"/>
      <c r="K34" s="7"/>
      <c r="L34" s="8"/>
    </row>
    <row r="35" spans="1:20" x14ac:dyDescent="0.25">
      <c r="A35" s="11"/>
      <c r="B35" s="12"/>
      <c r="C35" s="12"/>
      <c r="D35" s="12"/>
      <c r="E35" s="12"/>
      <c r="F35" s="12"/>
      <c r="G35" s="9" t="s">
        <v>358</v>
      </c>
      <c r="H35" s="9" t="s">
        <v>17</v>
      </c>
      <c r="I35" s="9" t="s">
        <v>18</v>
      </c>
      <c r="J35" s="3" t="s">
        <v>1679</v>
      </c>
      <c r="K35" s="13" t="s">
        <v>359</v>
      </c>
      <c r="L35" s="14" t="s">
        <v>360</v>
      </c>
      <c r="M35" s="18">
        <f t="shared" si="3"/>
        <v>1.6631944444444435E-2</v>
      </c>
      <c r="N35">
        <f t="shared" si="4"/>
        <v>7</v>
      </c>
      <c r="P35">
        <v>279</v>
      </c>
      <c r="Q35" s="13" t="s">
        <v>175</v>
      </c>
      <c r="R35" s="17" t="s">
        <v>1687</v>
      </c>
      <c r="S35" s="18">
        <f t="shared" ref="S35:S46" si="6">R35-Q35</f>
        <v>1.2673611111111094E-2</v>
      </c>
      <c r="T35">
        <f t="shared" ref="T35:T46" si="7">HOUR(Q35)</f>
        <v>23</v>
      </c>
    </row>
    <row r="36" spans="1:20" x14ac:dyDescent="0.25">
      <c r="A36" s="11"/>
      <c r="B36" s="12"/>
      <c r="C36" s="12"/>
      <c r="D36" s="12"/>
      <c r="E36" s="12"/>
      <c r="F36" s="12"/>
      <c r="G36" s="9" t="s">
        <v>699</v>
      </c>
      <c r="H36" s="9" t="s">
        <v>17</v>
      </c>
      <c r="I36" s="9" t="s">
        <v>384</v>
      </c>
      <c r="J36" s="3" t="s">
        <v>1679</v>
      </c>
      <c r="K36" s="13" t="s">
        <v>700</v>
      </c>
      <c r="L36" s="14" t="s">
        <v>701</v>
      </c>
      <c r="M36" s="18">
        <f t="shared" si="3"/>
        <v>1.5162037037037057E-2</v>
      </c>
      <c r="N36">
        <f t="shared" si="4"/>
        <v>7</v>
      </c>
      <c r="P36">
        <v>284</v>
      </c>
      <c r="Q36" s="13" t="s">
        <v>535</v>
      </c>
      <c r="R36" s="17" t="s">
        <v>1688</v>
      </c>
      <c r="S36" s="18">
        <f t="shared" si="6"/>
        <v>1.3136574074074092E-2</v>
      </c>
      <c r="T36">
        <f t="shared" si="7"/>
        <v>23</v>
      </c>
    </row>
    <row r="37" spans="1:20" x14ac:dyDescent="0.25">
      <c r="A37" s="11"/>
      <c r="B37" s="12"/>
      <c r="C37" s="12"/>
      <c r="D37" s="12"/>
      <c r="E37" s="12"/>
      <c r="F37" s="12"/>
      <c r="G37" s="9" t="s">
        <v>702</v>
      </c>
      <c r="H37" s="9" t="s">
        <v>17</v>
      </c>
      <c r="I37" s="9" t="s">
        <v>384</v>
      </c>
      <c r="J37" s="3" t="s">
        <v>1679</v>
      </c>
      <c r="K37" s="13" t="s">
        <v>703</v>
      </c>
      <c r="L37" s="14" t="s">
        <v>704</v>
      </c>
      <c r="M37" s="18">
        <f t="shared" si="3"/>
        <v>2.5243055555555505E-2</v>
      </c>
      <c r="N37">
        <f t="shared" si="4"/>
        <v>14</v>
      </c>
      <c r="P37">
        <v>314</v>
      </c>
      <c r="Q37" s="13" t="s">
        <v>853</v>
      </c>
      <c r="R37" s="14" t="s">
        <v>854</v>
      </c>
      <c r="S37" s="18">
        <f t="shared" si="6"/>
        <v>2.1388888888889013E-2</v>
      </c>
      <c r="T37">
        <f t="shared" si="7"/>
        <v>23</v>
      </c>
    </row>
    <row r="38" spans="1:20" x14ac:dyDescent="0.25">
      <c r="A38" s="11"/>
      <c r="B38" s="12"/>
      <c r="C38" s="12"/>
      <c r="D38" s="12"/>
      <c r="E38" s="12"/>
      <c r="F38" s="12"/>
      <c r="G38" s="9" t="s">
        <v>1031</v>
      </c>
      <c r="H38" s="9" t="s">
        <v>17</v>
      </c>
      <c r="I38" s="9" t="s">
        <v>1016</v>
      </c>
      <c r="J38" s="3" t="s">
        <v>1679</v>
      </c>
      <c r="K38" s="13" t="s">
        <v>1032</v>
      </c>
      <c r="L38" s="14" t="s">
        <v>1033</v>
      </c>
      <c r="M38" s="18">
        <f t="shared" si="3"/>
        <v>4.4814814814814863E-2</v>
      </c>
      <c r="N38">
        <f t="shared" si="4"/>
        <v>6</v>
      </c>
      <c r="P38">
        <v>505</v>
      </c>
      <c r="Q38" s="13" t="s">
        <v>975</v>
      </c>
      <c r="R38" s="17" t="s">
        <v>1689</v>
      </c>
      <c r="S38" s="18">
        <f t="shared" si="6"/>
        <v>3.0208333333333504E-2</v>
      </c>
      <c r="T38">
        <f t="shared" si="7"/>
        <v>23</v>
      </c>
    </row>
    <row r="39" spans="1:20" x14ac:dyDescent="0.25">
      <c r="A39" s="11"/>
      <c r="B39" s="12"/>
      <c r="C39" s="12"/>
      <c r="D39" s="12"/>
      <c r="E39" s="12"/>
      <c r="F39" s="12"/>
      <c r="G39" s="9" t="s">
        <v>1034</v>
      </c>
      <c r="H39" s="9" t="s">
        <v>17</v>
      </c>
      <c r="I39" s="9" t="s">
        <v>1016</v>
      </c>
      <c r="J39" s="3" t="s">
        <v>1679</v>
      </c>
      <c r="K39" s="13" t="s">
        <v>130</v>
      </c>
      <c r="L39" s="14" t="s">
        <v>1035</v>
      </c>
      <c r="M39" s="18">
        <f t="shared" si="3"/>
        <v>1.7951388888888864E-2</v>
      </c>
      <c r="N39">
        <f t="shared" si="4"/>
        <v>10</v>
      </c>
      <c r="P39">
        <v>529</v>
      </c>
      <c r="Q39" s="13" t="s">
        <v>986</v>
      </c>
      <c r="R39" s="17" t="s">
        <v>1690</v>
      </c>
      <c r="S39" s="18">
        <f t="shared" si="6"/>
        <v>2.3368055555555545E-2</v>
      </c>
      <c r="T39">
        <f t="shared" si="7"/>
        <v>23</v>
      </c>
    </row>
    <row r="40" spans="1:20" x14ac:dyDescent="0.25">
      <c r="A40" s="11"/>
      <c r="B40" s="12"/>
      <c r="C40" s="9" t="s">
        <v>170</v>
      </c>
      <c r="D40" s="9" t="s">
        <v>171</v>
      </c>
      <c r="E40" s="10" t="s">
        <v>12</v>
      </c>
      <c r="F40" s="5"/>
      <c r="G40" s="5"/>
      <c r="H40" s="5"/>
      <c r="I40" s="5"/>
      <c r="J40" s="6"/>
      <c r="K40" s="7"/>
      <c r="L40" s="8"/>
      <c r="P40">
        <v>530</v>
      </c>
      <c r="Q40" s="13" t="s">
        <v>988</v>
      </c>
      <c r="R40" s="17" t="s">
        <v>1691</v>
      </c>
      <c r="S40" s="18">
        <f t="shared" si="6"/>
        <v>2.7592592592592724E-2</v>
      </c>
      <c r="T40">
        <f t="shared" si="7"/>
        <v>23</v>
      </c>
    </row>
    <row r="41" spans="1:20" x14ac:dyDescent="0.25">
      <c r="A41" s="11"/>
      <c r="B41" s="12"/>
      <c r="C41" s="12"/>
      <c r="D41" s="12"/>
      <c r="E41" s="9" t="s">
        <v>172</v>
      </c>
      <c r="F41" s="9" t="s">
        <v>15</v>
      </c>
      <c r="G41" s="9" t="s">
        <v>361</v>
      </c>
      <c r="H41" s="9" t="s">
        <v>17</v>
      </c>
      <c r="I41" s="9" t="s">
        <v>18</v>
      </c>
      <c r="J41" s="3" t="s">
        <v>1679</v>
      </c>
      <c r="K41" s="13" t="s">
        <v>362</v>
      </c>
      <c r="L41" s="14" t="s">
        <v>363</v>
      </c>
      <c r="M41" s="18">
        <f t="shared" si="3"/>
        <v>1.4745370370370381E-2</v>
      </c>
      <c r="N41">
        <f t="shared" si="4"/>
        <v>13</v>
      </c>
      <c r="P41">
        <v>531</v>
      </c>
      <c r="Q41" s="13" t="s">
        <v>990</v>
      </c>
      <c r="R41" s="17" t="s">
        <v>1692</v>
      </c>
      <c r="S41" s="18">
        <f t="shared" si="6"/>
        <v>3.1504629629629521E-2</v>
      </c>
      <c r="T41">
        <f t="shared" si="7"/>
        <v>23</v>
      </c>
    </row>
    <row r="42" spans="1:20" x14ac:dyDescent="0.25">
      <c r="A42" s="11"/>
      <c r="B42" s="12"/>
      <c r="C42" s="12"/>
      <c r="D42" s="12"/>
      <c r="E42" s="9" t="s">
        <v>171</v>
      </c>
      <c r="F42" s="9" t="s">
        <v>15</v>
      </c>
      <c r="G42" s="10" t="s">
        <v>12</v>
      </c>
      <c r="H42" s="5"/>
      <c r="I42" s="5"/>
      <c r="J42" s="6"/>
      <c r="K42" s="7"/>
      <c r="L42" s="8"/>
      <c r="P42">
        <v>165</v>
      </c>
      <c r="Q42" s="13" t="s">
        <v>1100</v>
      </c>
      <c r="R42" s="14" t="s">
        <v>1101</v>
      </c>
      <c r="S42" s="18">
        <f t="shared" si="6"/>
        <v>1.3472222222222219E-2</v>
      </c>
      <c r="T42">
        <f t="shared" si="7"/>
        <v>23</v>
      </c>
    </row>
    <row r="43" spans="1:20" x14ac:dyDescent="0.25">
      <c r="A43" s="11"/>
      <c r="B43" s="12"/>
      <c r="C43" s="12"/>
      <c r="D43" s="12"/>
      <c r="E43" s="12"/>
      <c r="F43" s="12"/>
      <c r="G43" s="9" t="s">
        <v>364</v>
      </c>
      <c r="H43" s="9" t="s">
        <v>17</v>
      </c>
      <c r="I43" s="9" t="s">
        <v>18</v>
      </c>
      <c r="J43" s="3" t="s">
        <v>1679</v>
      </c>
      <c r="K43" s="13" t="s">
        <v>365</v>
      </c>
      <c r="L43" s="14" t="s">
        <v>366</v>
      </c>
      <c r="M43" s="18">
        <f t="shared" si="3"/>
        <v>2.2650462962962969E-2</v>
      </c>
      <c r="N43">
        <f t="shared" si="4"/>
        <v>8</v>
      </c>
      <c r="P43">
        <v>506</v>
      </c>
      <c r="Q43" s="13" t="s">
        <v>1334</v>
      </c>
      <c r="R43" s="14" t="s">
        <v>1335</v>
      </c>
      <c r="S43" s="18">
        <f t="shared" si="6"/>
        <v>1.866898148148155E-2</v>
      </c>
      <c r="T43">
        <f t="shared" si="7"/>
        <v>23</v>
      </c>
    </row>
    <row r="44" spans="1:20" x14ac:dyDescent="0.25">
      <c r="A44" s="11"/>
      <c r="B44" s="12"/>
      <c r="C44" s="12"/>
      <c r="D44" s="12"/>
      <c r="E44" s="12"/>
      <c r="F44" s="12"/>
      <c r="G44" s="9" t="s">
        <v>367</v>
      </c>
      <c r="H44" s="9" t="s">
        <v>17</v>
      </c>
      <c r="I44" s="9" t="s">
        <v>18</v>
      </c>
      <c r="J44" s="3" t="s">
        <v>1679</v>
      </c>
      <c r="K44" s="13" t="s">
        <v>368</v>
      </c>
      <c r="L44" s="14" t="s">
        <v>369</v>
      </c>
      <c r="M44" s="18">
        <f t="shared" si="3"/>
        <v>3.2650462962962978E-2</v>
      </c>
      <c r="N44">
        <f t="shared" si="4"/>
        <v>11</v>
      </c>
      <c r="P44">
        <v>184</v>
      </c>
      <c r="Q44" s="13" t="s">
        <v>1650</v>
      </c>
      <c r="R44" s="17" t="s">
        <v>1693</v>
      </c>
      <c r="S44" s="18">
        <f t="shared" si="6"/>
        <v>1.2592592592592378E-2</v>
      </c>
      <c r="T44">
        <f t="shared" si="7"/>
        <v>23</v>
      </c>
    </row>
    <row r="45" spans="1:20" x14ac:dyDescent="0.25">
      <c r="A45" s="11"/>
      <c r="B45" s="12"/>
      <c r="C45" s="12"/>
      <c r="D45" s="12"/>
      <c r="E45" s="12"/>
      <c r="F45" s="12"/>
      <c r="G45" s="9" t="s">
        <v>370</v>
      </c>
      <c r="H45" s="9" t="s">
        <v>17</v>
      </c>
      <c r="I45" s="9" t="s">
        <v>18</v>
      </c>
      <c r="J45" s="3" t="s">
        <v>1679</v>
      </c>
      <c r="K45" s="13" t="s">
        <v>371</v>
      </c>
      <c r="L45" s="14" t="s">
        <v>372</v>
      </c>
      <c r="M45" s="18">
        <f t="shared" si="3"/>
        <v>2.8692129629629637E-2</v>
      </c>
      <c r="N45">
        <f t="shared" si="4"/>
        <v>15</v>
      </c>
      <c r="P45">
        <v>321</v>
      </c>
      <c r="Q45" s="13" t="s">
        <v>1667</v>
      </c>
      <c r="R45" s="14" t="s">
        <v>1668</v>
      </c>
      <c r="S45" s="18">
        <f t="shared" si="6"/>
        <v>1.619212962962957E-2</v>
      </c>
      <c r="T45">
        <f t="shared" si="7"/>
        <v>23</v>
      </c>
    </row>
    <row r="46" spans="1:20" x14ac:dyDescent="0.25">
      <c r="A46" s="11"/>
      <c r="B46" s="12"/>
      <c r="C46" s="12"/>
      <c r="D46" s="12"/>
      <c r="E46" s="12"/>
      <c r="F46" s="12"/>
      <c r="G46" s="9" t="s">
        <v>1036</v>
      </c>
      <c r="H46" s="9" t="s">
        <v>17</v>
      </c>
      <c r="I46" s="9" t="s">
        <v>1016</v>
      </c>
      <c r="J46" s="3" t="s">
        <v>1679</v>
      </c>
      <c r="K46" s="13" t="s">
        <v>1037</v>
      </c>
      <c r="L46" s="14" t="s">
        <v>1038</v>
      </c>
      <c r="M46" s="18">
        <f t="shared" si="3"/>
        <v>3.7453703703703711E-2</v>
      </c>
      <c r="N46">
        <f t="shared" si="4"/>
        <v>13</v>
      </c>
      <c r="P46">
        <v>482</v>
      </c>
      <c r="Q46" s="13" t="s">
        <v>1673</v>
      </c>
      <c r="R46" s="14" t="s">
        <v>1674</v>
      </c>
      <c r="S46" s="18">
        <f t="shared" si="6"/>
        <v>1.2638888888888866E-2</v>
      </c>
      <c r="T46">
        <f t="shared" si="7"/>
        <v>23</v>
      </c>
    </row>
    <row r="47" spans="1:20" x14ac:dyDescent="0.25">
      <c r="A47" s="11"/>
      <c r="B47" s="12"/>
      <c r="C47" s="12"/>
      <c r="D47" s="12"/>
      <c r="E47" s="12"/>
      <c r="F47" s="12"/>
      <c r="G47" s="9" t="s">
        <v>1362</v>
      </c>
      <c r="H47" s="9" t="s">
        <v>17</v>
      </c>
      <c r="I47" s="9" t="s">
        <v>1359</v>
      </c>
      <c r="J47" s="3" t="s">
        <v>1679</v>
      </c>
      <c r="K47" s="13" t="s">
        <v>1363</v>
      </c>
      <c r="L47" s="14" t="s">
        <v>1364</v>
      </c>
      <c r="M47" s="18">
        <f t="shared" si="3"/>
        <v>4.2361111111111127E-2</v>
      </c>
      <c r="N47">
        <f t="shared" si="4"/>
        <v>8</v>
      </c>
    </row>
    <row r="48" spans="1:20" x14ac:dyDescent="0.25">
      <c r="A48" s="11"/>
      <c r="B48" s="12"/>
      <c r="C48" s="12"/>
      <c r="D48" s="12"/>
      <c r="E48" s="12"/>
      <c r="F48" s="12"/>
      <c r="G48" s="9" t="s">
        <v>1365</v>
      </c>
      <c r="H48" s="9" t="s">
        <v>17</v>
      </c>
      <c r="I48" s="9" t="s">
        <v>1359</v>
      </c>
      <c r="J48" s="3" t="s">
        <v>1679</v>
      </c>
      <c r="K48" s="13" t="s">
        <v>1366</v>
      </c>
      <c r="L48" s="14" t="s">
        <v>1367</v>
      </c>
      <c r="M48" s="18">
        <f t="shared" si="3"/>
        <v>2.0416666666666694E-2</v>
      </c>
      <c r="N48">
        <f t="shared" si="4"/>
        <v>11</v>
      </c>
    </row>
    <row r="49" spans="1:14" x14ac:dyDescent="0.25">
      <c r="A49" s="11"/>
      <c r="B49" s="12"/>
      <c r="C49" s="12"/>
      <c r="D49" s="12"/>
      <c r="E49" s="12"/>
      <c r="F49" s="12"/>
      <c r="G49" s="9" t="s">
        <v>1368</v>
      </c>
      <c r="H49" s="9" t="s">
        <v>17</v>
      </c>
      <c r="I49" s="9" t="s">
        <v>1359</v>
      </c>
      <c r="J49" s="3" t="s">
        <v>1679</v>
      </c>
      <c r="K49" s="13" t="s">
        <v>1369</v>
      </c>
      <c r="L49" s="14" t="s">
        <v>1370</v>
      </c>
      <c r="M49" s="18">
        <f t="shared" si="3"/>
        <v>1.6250000000000098E-2</v>
      </c>
      <c r="N49">
        <f t="shared" si="4"/>
        <v>13</v>
      </c>
    </row>
    <row r="50" spans="1:14" x14ac:dyDescent="0.25">
      <c r="A50" s="11"/>
      <c r="B50" s="12"/>
      <c r="C50" s="12"/>
      <c r="D50" s="12"/>
      <c r="E50" s="12"/>
      <c r="F50" s="12"/>
      <c r="G50" s="9" t="s">
        <v>1371</v>
      </c>
      <c r="H50" s="9" t="s">
        <v>17</v>
      </c>
      <c r="I50" s="9" t="s">
        <v>1359</v>
      </c>
      <c r="J50" s="3" t="s">
        <v>1679</v>
      </c>
      <c r="K50" s="13" t="s">
        <v>1372</v>
      </c>
      <c r="L50" s="14" t="s">
        <v>1373</v>
      </c>
      <c r="M50" s="18">
        <f t="shared" si="3"/>
        <v>3.1296296296296378E-2</v>
      </c>
      <c r="N50">
        <f t="shared" si="4"/>
        <v>15</v>
      </c>
    </row>
    <row r="51" spans="1:14" x14ac:dyDescent="0.25">
      <c r="A51" s="11"/>
      <c r="B51" s="12"/>
      <c r="C51" s="12"/>
      <c r="D51" s="12"/>
      <c r="E51" s="12"/>
      <c r="F51" s="12"/>
      <c r="G51" s="9" t="s">
        <v>1645</v>
      </c>
      <c r="H51" s="9" t="s">
        <v>17</v>
      </c>
      <c r="I51" s="9" t="s">
        <v>1646</v>
      </c>
      <c r="J51" s="3" t="s">
        <v>1679</v>
      </c>
      <c r="K51" s="13" t="s">
        <v>1647</v>
      </c>
      <c r="L51" s="14" t="s">
        <v>1648</v>
      </c>
      <c r="M51" s="18">
        <f t="shared" si="3"/>
        <v>1.5185185185185135E-2</v>
      </c>
      <c r="N51">
        <f t="shared" si="4"/>
        <v>11</v>
      </c>
    </row>
    <row r="52" spans="1:14" x14ac:dyDescent="0.25">
      <c r="A52" s="3" t="s">
        <v>10</v>
      </c>
      <c r="B52" s="9" t="s">
        <v>11</v>
      </c>
      <c r="C52" s="10" t="s">
        <v>12</v>
      </c>
      <c r="D52" s="5"/>
      <c r="E52" s="5"/>
      <c r="F52" s="5"/>
      <c r="G52" s="5"/>
      <c r="H52" s="5"/>
      <c r="I52" s="5"/>
      <c r="J52" s="6"/>
      <c r="K52" s="7"/>
      <c r="L52" s="8"/>
    </row>
    <row r="53" spans="1:14" x14ac:dyDescent="0.25">
      <c r="A53" s="11"/>
      <c r="B53" s="12"/>
      <c r="C53" s="9" t="s">
        <v>381</v>
      </c>
      <c r="D53" s="9" t="s">
        <v>382</v>
      </c>
      <c r="E53" s="9" t="s">
        <v>382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383</v>
      </c>
      <c r="H54" s="9" t="s">
        <v>17</v>
      </c>
      <c r="I54" s="9" t="s">
        <v>384</v>
      </c>
      <c r="J54" s="3" t="s">
        <v>1679</v>
      </c>
      <c r="K54" s="13" t="s">
        <v>385</v>
      </c>
      <c r="L54" s="14" t="s">
        <v>386</v>
      </c>
      <c r="M54" s="18">
        <f t="shared" si="3"/>
        <v>1.8148148148148191E-2</v>
      </c>
      <c r="N54">
        <f t="shared" si="4"/>
        <v>8</v>
      </c>
    </row>
    <row r="55" spans="1:14" x14ac:dyDescent="0.25">
      <c r="A55" s="11"/>
      <c r="B55" s="12"/>
      <c r="C55" s="12"/>
      <c r="D55" s="12"/>
      <c r="E55" s="12"/>
      <c r="F55" s="12"/>
      <c r="G55" s="9" t="s">
        <v>1039</v>
      </c>
      <c r="H55" s="9" t="s">
        <v>17</v>
      </c>
      <c r="I55" s="9" t="s">
        <v>1016</v>
      </c>
      <c r="J55" s="3" t="s">
        <v>1679</v>
      </c>
      <c r="K55" s="13" t="s">
        <v>1040</v>
      </c>
      <c r="L55" s="14" t="s">
        <v>1041</v>
      </c>
      <c r="M55" s="18">
        <f t="shared" si="3"/>
        <v>1.6956018518518523E-2</v>
      </c>
      <c r="N55">
        <f t="shared" si="4"/>
        <v>8</v>
      </c>
    </row>
    <row r="56" spans="1:14" x14ac:dyDescent="0.25">
      <c r="A56" s="11"/>
      <c r="B56" s="12"/>
      <c r="C56" s="12"/>
      <c r="D56" s="12"/>
      <c r="E56" s="12"/>
      <c r="F56" s="12"/>
      <c r="G56" s="9" t="s">
        <v>1374</v>
      </c>
      <c r="H56" s="9" t="s">
        <v>17</v>
      </c>
      <c r="I56" s="9" t="s">
        <v>1359</v>
      </c>
      <c r="J56" s="3" t="s">
        <v>1679</v>
      </c>
      <c r="K56" s="13" t="s">
        <v>1375</v>
      </c>
      <c r="L56" s="14" t="s">
        <v>1376</v>
      </c>
      <c r="M56" s="18">
        <f t="shared" si="3"/>
        <v>2.0567129629629644E-2</v>
      </c>
      <c r="N56">
        <f t="shared" si="4"/>
        <v>7</v>
      </c>
    </row>
    <row r="57" spans="1:14" x14ac:dyDescent="0.25">
      <c r="A57" s="11"/>
      <c r="B57" s="12"/>
      <c r="C57" s="9" t="s">
        <v>13</v>
      </c>
      <c r="D57" s="9" t="s">
        <v>14</v>
      </c>
      <c r="E57" s="9" t="s">
        <v>14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16</v>
      </c>
      <c r="H58" s="9" t="s">
        <v>17</v>
      </c>
      <c r="I58" s="9" t="s">
        <v>18</v>
      </c>
      <c r="J58" s="3" t="s">
        <v>1679</v>
      </c>
      <c r="K58" s="13" t="s">
        <v>19</v>
      </c>
      <c r="L58" s="14" t="s">
        <v>20</v>
      </c>
      <c r="M58" s="18">
        <f t="shared" si="3"/>
        <v>2.3831018518518488E-2</v>
      </c>
      <c r="N58">
        <f t="shared" si="4"/>
        <v>8</v>
      </c>
    </row>
    <row r="59" spans="1:14" x14ac:dyDescent="0.25">
      <c r="A59" s="11"/>
      <c r="B59" s="12"/>
      <c r="C59" s="12"/>
      <c r="D59" s="12"/>
      <c r="E59" s="12"/>
      <c r="F59" s="12"/>
      <c r="G59" s="9" t="s">
        <v>21</v>
      </c>
      <c r="H59" s="9" t="s">
        <v>17</v>
      </c>
      <c r="I59" s="9" t="s">
        <v>18</v>
      </c>
      <c r="J59" s="3" t="s">
        <v>1679</v>
      </c>
      <c r="K59" s="13" t="s">
        <v>22</v>
      </c>
      <c r="L59" s="14" t="s">
        <v>23</v>
      </c>
      <c r="M59" s="18">
        <f t="shared" si="3"/>
        <v>4.5509259259259249E-2</v>
      </c>
      <c r="N59">
        <f t="shared" si="4"/>
        <v>11</v>
      </c>
    </row>
    <row r="60" spans="1:14" x14ac:dyDescent="0.25">
      <c r="A60" s="11"/>
      <c r="B60" s="12"/>
      <c r="C60" s="12"/>
      <c r="D60" s="12"/>
      <c r="E60" s="12"/>
      <c r="F60" s="12"/>
      <c r="G60" s="9" t="s">
        <v>24</v>
      </c>
      <c r="H60" s="9" t="s">
        <v>17</v>
      </c>
      <c r="I60" s="9" t="s">
        <v>18</v>
      </c>
      <c r="J60" s="3" t="s">
        <v>1679</v>
      </c>
      <c r="K60" s="13" t="s">
        <v>25</v>
      </c>
      <c r="L60" s="14" t="s">
        <v>26</v>
      </c>
      <c r="M60" s="18">
        <f t="shared" si="3"/>
        <v>2.1967592592592622E-2</v>
      </c>
      <c r="N60">
        <f t="shared" si="4"/>
        <v>15</v>
      </c>
    </row>
    <row r="61" spans="1:14" x14ac:dyDescent="0.25">
      <c r="A61" s="11"/>
      <c r="B61" s="12"/>
      <c r="C61" s="12"/>
      <c r="D61" s="12"/>
      <c r="E61" s="12"/>
      <c r="F61" s="12"/>
      <c r="G61" s="9" t="s">
        <v>387</v>
      </c>
      <c r="H61" s="9" t="s">
        <v>17</v>
      </c>
      <c r="I61" s="9" t="s">
        <v>384</v>
      </c>
      <c r="J61" s="3" t="s">
        <v>1679</v>
      </c>
      <c r="K61" s="13" t="s">
        <v>388</v>
      </c>
      <c r="L61" s="14" t="s">
        <v>389</v>
      </c>
      <c r="M61" s="18">
        <f t="shared" si="3"/>
        <v>2.2245370370370388E-2</v>
      </c>
      <c r="N61">
        <f t="shared" si="4"/>
        <v>8</v>
      </c>
    </row>
    <row r="62" spans="1:14" x14ac:dyDescent="0.25">
      <c r="A62" s="11"/>
      <c r="B62" s="12"/>
      <c r="C62" s="12"/>
      <c r="D62" s="12"/>
      <c r="E62" s="12"/>
      <c r="F62" s="12"/>
      <c r="G62" s="9" t="s">
        <v>390</v>
      </c>
      <c r="H62" s="9" t="s">
        <v>17</v>
      </c>
      <c r="I62" s="9" t="s">
        <v>384</v>
      </c>
      <c r="J62" s="3" t="s">
        <v>1679</v>
      </c>
      <c r="K62" s="13" t="s">
        <v>391</v>
      </c>
      <c r="L62" s="14" t="s">
        <v>392</v>
      </c>
      <c r="M62" s="18">
        <f t="shared" si="3"/>
        <v>3.3402777777777837E-2</v>
      </c>
      <c r="N62">
        <f t="shared" si="4"/>
        <v>11</v>
      </c>
    </row>
    <row r="63" spans="1:14" x14ac:dyDescent="0.25">
      <c r="A63" s="11"/>
      <c r="B63" s="12"/>
      <c r="C63" s="12"/>
      <c r="D63" s="12"/>
      <c r="E63" s="12"/>
      <c r="F63" s="12"/>
      <c r="G63" s="9" t="s">
        <v>393</v>
      </c>
      <c r="H63" s="9" t="s">
        <v>17</v>
      </c>
      <c r="I63" s="9" t="s">
        <v>384</v>
      </c>
      <c r="J63" s="3" t="s">
        <v>1679</v>
      </c>
      <c r="K63" s="13" t="s">
        <v>394</v>
      </c>
      <c r="L63" s="14" t="s">
        <v>395</v>
      </c>
      <c r="M63" s="18">
        <f t="shared" si="3"/>
        <v>2.0081018518518512E-2</v>
      </c>
      <c r="N63">
        <f t="shared" si="4"/>
        <v>13</v>
      </c>
    </row>
    <row r="64" spans="1:14" x14ac:dyDescent="0.25">
      <c r="A64" s="11"/>
      <c r="B64" s="12"/>
      <c r="C64" s="12"/>
      <c r="D64" s="12"/>
      <c r="E64" s="12"/>
      <c r="F64" s="12"/>
      <c r="G64" s="9" t="s">
        <v>396</v>
      </c>
      <c r="H64" s="9" t="s">
        <v>17</v>
      </c>
      <c r="I64" s="9" t="s">
        <v>384</v>
      </c>
      <c r="J64" s="3" t="s">
        <v>1679</v>
      </c>
      <c r="K64" s="13" t="s">
        <v>397</v>
      </c>
      <c r="L64" s="14" t="s">
        <v>398</v>
      </c>
      <c r="M64" s="18">
        <f t="shared" si="3"/>
        <v>4.3449074074074057E-2</v>
      </c>
      <c r="N64">
        <f t="shared" si="4"/>
        <v>16</v>
      </c>
    </row>
    <row r="65" spans="1:14" x14ac:dyDescent="0.25">
      <c r="A65" s="11"/>
      <c r="B65" s="12"/>
      <c r="C65" s="12"/>
      <c r="D65" s="12"/>
      <c r="E65" s="12"/>
      <c r="F65" s="12"/>
      <c r="G65" s="9" t="s">
        <v>742</v>
      </c>
      <c r="H65" s="9" t="s">
        <v>17</v>
      </c>
      <c r="I65" s="9" t="s">
        <v>724</v>
      </c>
      <c r="J65" s="3" t="s">
        <v>1679</v>
      </c>
      <c r="K65" s="13" t="s">
        <v>743</v>
      </c>
      <c r="L65" s="14" t="s">
        <v>744</v>
      </c>
      <c r="M65" s="18">
        <f t="shared" si="3"/>
        <v>1.9004629629629566E-2</v>
      </c>
      <c r="N65">
        <f t="shared" si="4"/>
        <v>9</v>
      </c>
    </row>
    <row r="66" spans="1:14" x14ac:dyDescent="0.25">
      <c r="A66" s="11"/>
      <c r="B66" s="12"/>
      <c r="C66" s="12"/>
      <c r="D66" s="12"/>
      <c r="E66" s="12"/>
      <c r="F66" s="12"/>
      <c r="G66" s="9" t="s">
        <v>745</v>
      </c>
      <c r="H66" s="9" t="s">
        <v>17</v>
      </c>
      <c r="I66" s="9" t="s">
        <v>724</v>
      </c>
      <c r="J66" s="3" t="s">
        <v>1679</v>
      </c>
      <c r="K66" s="13" t="s">
        <v>746</v>
      </c>
      <c r="L66" s="14" t="s">
        <v>747</v>
      </c>
      <c r="M66" s="18">
        <f t="shared" si="3"/>
        <v>1.7824074074074103E-2</v>
      </c>
      <c r="N66">
        <f t="shared" si="4"/>
        <v>11</v>
      </c>
    </row>
    <row r="67" spans="1:14" x14ac:dyDescent="0.25">
      <c r="A67" s="11"/>
      <c r="B67" s="12"/>
      <c r="C67" s="12"/>
      <c r="D67" s="12"/>
      <c r="E67" s="12"/>
      <c r="F67" s="12"/>
      <c r="G67" s="9" t="s">
        <v>748</v>
      </c>
      <c r="H67" s="9" t="s">
        <v>17</v>
      </c>
      <c r="I67" s="9" t="s">
        <v>724</v>
      </c>
      <c r="J67" s="3" t="s">
        <v>1679</v>
      </c>
      <c r="K67" s="13" t="s">
        <v>749</v>
      </c>
      <c r="L67" s="14" t="s">
        <v>750</v>
      </c>
      <c r="M67" s="18">
        <f t="shared" ref="M67:M130" si="8">L67-K67</f>
        <v>1.8136574074073986E-2</v>
      </c>
      <c r="N67">
        <f t="shared" ref="N67:N130" si="9">HOUR(K67)</f>
        <v>14</v>
      </c>
    </row>
    <row r="68" spans="1:14" x14ac:dyDescent="0.25">
      <c r="A68" s="11"/>
      <c r="B68" s="12"/>
      <c r="C68" s="12"/>
      <c r="D68" s="12"/>
      <c r="E68" s="12"/>
      <c r="F68" s="12"/>
      <c r="G68" s="9" t="s">
        <v>1042</v>
      </c>
      <c r="H68" s="9" t="s">
        <v>17</v>
      </c>
      <c r="I68" s="9" t="s">
        <v>1016</v>
      </c>
      <c r="J68" s="3" t="s">
        <v>1679</v>
      </c>
      <c r="K68" s="13" t="s">
        <v>1043</v>
      </c>
      <c r="L68" s="14" t="s">
        <v>1044</v>
      </c>
      <c r="M68" s="18">
        <f t="shared" si="8"/>
        <v>3.3726851851851813E-2</v>
      </c>
      <c r="N68">
        <f t="shared" si="9"/>
        <v>8</v>
      </c>
    </row>
    <row r="69" spans="1:14" x14ac:dyDescent="0.25">
      <c r="A69" s="11"/>
      <c r="B69" s="12"/>
      <c r="C69" s="12"/>
      <c r="D69" s="12"/>
      <c r="E69" s="12"/>
      <c r="F69" s="12"/>
      <c r="G69" s="9" t="s">
        <v>1045</v>
      </c>
      <c r="H69" s="9" t="s">
        <v>17</v>
      </c>
      <c r="I69" s="9" t="s">
        <v>1016</v>
      </c>
      <c r="J69" s="3" t="s">
        <v>1679</v>
      </c>
      <c r="K69" s="13" t="s">
        <v>1046</v>
      </c>
      <c r="L69" s="14" t="s">
        <v>1047</v>
      </c>
      <c r="M69" s="18">
        <f t="shared" si="8"/>
        <v>2.0509259259259283E-2</v>
      </c>
      <c r="N69">
        <f t="shared" si="9"/>
        <v>13</v>
      </c>
    </row>
    <row r="70" spans="1:14" x14ac:dyDescent="0.25">
      <c r="A70" s="11"/>
      <c r="B70" s="12"/>
      <c r="C70" s="12"/>
      <c r="D70" s="12"/>
      <c r="E70" s="12"/>
      <c r="F70" s="12"/>
      <c r="G70" s="9" t="s">
        <v>1377</v>
      </c>
      <c r="H70" s="9" t="s">
        <v>17</v>
      </c>
      <c r="I70" s="9" t="s">
        <v>1359</v>
      </c>
      <c r="J70" s="3" t="s">
        <v>1679</v>
      </c>
      <c r="K70" s="13" t="s">
        <v>1378</v>
      </c>
      <c r="L70" s="14" t="s">
        <v>1379</v>
      </c>
      <c r="M70" s="18">
        <f t="shared" si="8"/>
        <v>2.2754629629629652E-2</v>
      </c>
      <c r="N70">
        <f t="shared" si="9"/>
        <v>10</v>
      </c>
    </row>
    <row r="71" spans="1:14" x14ac:dyDescent="0.25">
      <c r="A71" s="11"/>
      <c r="B71" s="12"/>
      <c r="C71" s="9" t="s">
        <v>27</v>
      </c>
      <c r="D71" s="9" t="s">
        <v>28</v>
      </c>
      <c r="E71" s="9" t="s">
        <v>28</v>
      </c>
      <c r="F71" s="9" t="s">
        <v>15</v>
      </c>
      <c r="G71" s="10" t="s">
        <v>12</v>
      </c>
      <c r="H71" s="5"/>
      <c r="I71" s="5"/>
      <c r="J71" s="6"/>
      <c r="K71" s="7"/>
      <c r="L71" s="8"/>
    </row>
    <row r="72" spans="1:14" x14ac:dyDescent="0.25">
      <c r="A72" s="11"/>
      <c r="B72" s="12"/>
      <c r="C72" s="12"/>
      <c r="D72" s="12"/>
      <c r="E72" s="12"/>
      <c r="F72" s="12"/>
      <c r="G72" s="9" t="s">
        <v>29</v>
      </c>
      <c r="H72" s="9" t="s">
        <v>30</v>
      </c>
      <c r="I72" s="9" t="s">
        <v>18</v>
      </c>
      <c r="J72" s="3" t="s">
        <v>1679</v>
      </c>
      <c r="K72" s="13" t="s">
        <v>31</v>
      </c>
      <c r="L72" s="14" t="s">
        <v>32</v>
      </c>
      <c r="M72" s="18">
        <f t="shared" si="8"/>
        <v>1.2523148148148172E-2</v>
      </c>
      <c r="N72">
        <f t="shared" si="9"/>
        <v>5</v>
      </c>
    </row>
    <row r="73" spans="1:14" x14ac:dyDescent="0.25">
      <c r="A73" s="11"/>
      <c r="B73" s="12"/>
      <c r="C73" s="12"/>
      <c r="D73" s="12"/>
      <c r="E73" s="12"/>
      <c r="F73" s="12"/>
      <c r="G73" s="9" t="s">
        <v>399</v>
      </c>
      <c r="H73" s="9" t="s">
        <v>30</v>
      </c>
      <c r="I73" s="9" t="s">
        <v>384</v>
      </c>
      <c r="J73" s="3" t="s">
        <v>1679</v>
      </c>
      <c r="K73" s="13" t="s">
        <v>400</v>
      </c>
      <c r="L73" s="14" t="s">
        <v>401</v>
      </c>
      <c r="M73" s="18">
        <f t="shared" si="8"/>
        <v>2.250000000000002E-2</v>
      </c>
      <c r="N73">
        <f t="shared" si="9"/>
        <v>7</v>
      </c>
    </row>
    <row r="74" spans="1:14" x14ac:dyDescent="0.25">
      <c r="A74" s="11"/>
      <c r="B74" s="12"/>
      <c r="C74" s="12"/>
      <c r="D74" s="12"/>
      <c r="E74" s="12"/>
      <c r="F74" s="12"/>
      <c r="G74" s="9" t="s">
        <v>402</v>
      </c>
      <c r="H74" s="9" t="s">
        <v>30</v>
      </c>
      <c r="I74" s="9" t="s">
        <v>384</v>
      </c>
      <c r="J74" s="3" t="s">
        <v>1679</v>
      </c>
      <c r="K74" s="13" t="s">
        <v>403</v>
      </c>
      <c r="L74" s="14" t="s">
        <v>404</v>
      </c>
      <c r="M74" s="18">
        <f t="shared" si="8"/>
        <v>2.1793981481481539E-2</v>
      </c>
      <c r="N74">
        <f t="shared" si="9"/>
        <v>11</v>
      </c>
    </row>
    <row r="75" spans="1:14" x14ac:dyDescent="0.25">
      <c r="A75" s="11"/>
      <c r="B75" s="12"/>
      <c r="C75" s="12"/>
      <c r="D75" s="12"/>
      <c r="E75" s="12"/>
      <c r="F75" s="12"/>
      <c r="G75" s="9" t="s">
        <v>405</v>
      </c>
      <c r="H75" s="9" t="s">
        <v>30</v>
      </c>
      <c r="I75" s="9" t="s">
        <v>384</v>
      </c>
      <c r="J75" s="3" t="s">
        <v>1679</v>
      </c>
      <c r="K75" s="13" t="s">
        <v>406</v>
      </c>
      <c r="L75" s="14" t="s">
        <v>407</v>
      </c>
      <c r="M75" s="18">
        <f t="shared" si="8"/>
        <v>7.002314814814814E-2</v>
      </c>
      <c r="N75">
        <f t="shared" si="9"/>
        <v>14</v>
      </c>
    </row>
    <row r="76" spans="1:14" x14ac:dyDescent="0.25">
      <c r="A76" s="11"/>
      <c r="B76" s="12"/>
      <c r="C76" s="12"/>
      <c r="D76" s="12"/>
      <c r="E76" s="12"/>
      <c r="F76" s="12"/>
      <c r="G76" s="9" t="s">
        <v>751</v>
      </c>
      <c r="H76" s="9" t="s">
        <v>30</v>
      </c>
      <c r="I76" s="9" t="s">
        <v>724</v>
      </c>
      <c r="J76" s="3" t="s">
        <v>1679</v>
      </c>
      <c r="K76" s="13" t="s">
        <v>752</v>
      </c>
      <c r="L76" s="14" t="s">
        <v>753</v>
      </c>
      <c r="M76" s="18">
        <f t="shared" si="8"/>
        <v>1.4583333333333337E-2</v>
      </c>
      <c r="N76">
        <f t="shared" si="9"/>
        <v>8</v>
      </c>
    </row>
    <row r="77" spans="1:14" x14ac:dyDescent="0.25">
      <c r="A77" s="11"/>
      <c r="B77" s="12"/>
      <c r="C77" s="9" t="s">
        <v>333</v>
      </c>
      <c r="D77" s="9" t="s">
        <v>334</v>
      </c>
      <c r="E77" s="9" t="s">
        <v>334</v>
      </c>
      <c r="F77" s="9" t="s">
        <v>15</v>
      </c>
      <c r="G77" s="9" t="s">
        <v>1048</v>
      </c>
      <c r="H77" s="9" t="s">
        <v>17</v>
      </c>
      <c r="I77" s="9" t="s">
        <v>1016</v>
      </c>
      <c r="J77" s="3" t="s">
        <v>1679</v>
      </c>
      <c r="K77" s="13" t="s">
        <v>1049</v>
      </c>
      <c r="L77" s="14" t="s">
        <v>1050</v>
      </c>
      <c r="M77" s="18">
        <f t="shared" si="8"/>
        <v>4.2754629629629504E-2</v>
      </c>
      <c r="N77">
        <f t="shared" si="9"/>
        <v>14</v>
      </c>
    </row>
    <row r="78" spans="1:14" x14ac:dyDescent="0.25">
      <c r="A78" s="11"/>
      <c r="B78" s="12"/>
      <c r="C78" s="9" t="s">
        <v>347</v>
      </c>
      <c r="D78" s="9" t="s">
        <v>348</v>
      </c>
      <c r="E78" s="9" t="s">
        <v>348</v>
      </c>
      <c r="F78" s="9" t="s">
        <v>15</v>
      </c>
      <c r="G78" s="9" t="s">
        <v>408</v>
      </c>
      <c r="H78" s="9" t="s">
        <v>17</v>
      </c>
      <c r="I78" s="9" t="s">
        <v>384</v>
      </c>
      <c r="J78" s="3" t="s">
        <v>1679</v>
      </c>
      <c r="K78" s="13" t="s">
        <v>409</v>
      </c>
      <c r="L78" s="14" t="s">
        <v>410</v>
      </c>
      <c r="M78" s="18">
        <f t="shared" si="8"/>
        <v>3.1168981481481395E-2</v>
      </c>
      <c r="N78">
        <f t="shared" si="9"/>
        <v>9</v>
      </c>
    </row>
    <row r="79" spans="1:14" x14ac:dyDescent="0.25">
      <c r="A79" s="11"/>
      <c r="B79" s="12"/>
      <c r="C79" s="9" t="s">
        <v>1380</v>
      </c>
      <c r="D79" s="9" t="s">
        <v>1381</v>
      </c>
      <c r="E79" s="9" t="s">
        <v>1381</v>
      </c>
      <c r="F79" s="9" t="s">
        <v>15</v>
      </c>
      <c r="G79" s="10" t="s">
        <v>12</v>
      </c>
      <c r="H79" s="5"/>
      <c r="I79" s="5"/>
      <c r="J79" s="6"/>
      <c r="K79" s="7"/>
      <c r="L79" s="8"/>
    </row>
    <row r="80" spans="1:14" x14ac:dyDescent="0.25">
      <c r="A80" s="11"/>
      <c r="B80" s="12"/>
      <c r="C80" s="12"/>
      <c r="D80" s="12"/>
      <c r="E80" s="12"/>
      <c r="F80" s="12"/>
      <c r="G80" s="9" t="s">
        <v>1382</v>
      </c>
      <c r="H80" s="9" t="s">
        <v>30</v>
      </c>
      <c r="I80" s="9" t="s">
        <v>1359</v>
      </c>
      <c r="J80" s="3" t="s">
        <v>1679</v>
      </c>
      <c r="K80" s="13" t="s">
        <v>1383</v>
      </c>
      <c r="L80" s="14" t="s">
        <v>1384</v>
      </c>
      <c r="M80" s="18">
        <f t="shared" si="8"/>
        <v>2.2824074074074052E-2</v>
      </c>
      <c r="N80">
        <f t="shared" si="9"/>
        <v>12</v>
      </c>
    </row>
    <row r="81" spans="1:14" x14ac:dyDescent="0.25">
      <c r="A81" s="11"/>
      <c r="B81" s="12"/>
      <c r="C81" s="12"/>
      <c r="D81" s="12"/>
      <c r="E81" s="12"/>
      <c r="F81" s="12"/>
      <c r="G81" s="9" t="s">
        <v>1637</v>
      </c>
      <c r="H81" s="9" t="s">
        <v>17</v>
      </c>
      <c r="I81" s="9" t="s">
        <v>1576</v>
      </c>
      <c r="J81" s="3" t="s">
        <v>1679</v>
      </c>
      <c r="K81" s="13" t="s">
        <v>1638</v>
      </c>
      <c r="L81" s="14" t="s">
        <v>1639</v>
      </c>
      <c r="M81" s="18">
        <f t="shared" si="8"/>
        <v>2.1261574074074086E-2</v>
      </c>
      <c r="N81">
        <f t="shared" si="9"/>
        <v>9</v>
      </c>
    </row>
    <row r="82" spans="1:14" x14ac:dyDescent="0.25">
      <c r="A82" s="11"/>
      <c r="B82" s="12"/>
      <c r="C82" s="9" t="s">
        <v>33</v>
      </c>
      <c r="D82" s="9" t="s">
        <v>34</v>
      </c>
      <c r="E82" s="9" t="s">
        <v>34</v>
      </c>
      <c r="F82" s="9" t="s">
        <v>15</v>
      </c>
      <c r="G82" s="10" t="s">
        <v>12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35</v>
      </c>
      <c r="H83" s="9" t="s">
        <v>17</v>
      </c>
      <c r="I83" s="9" t="s">
        <v>18</v>
      </c>
      <c r="J83" s="3" t="s">
        <v>1679</v>
      </c>
      <c r="K83" s="13" t="s">
        <v>36</v>
      </c>
      <c r="L83" s="14" t="s">
        <v>37</v>
      </c>
      <c r="M83" s="18">
        <f t="shared" si="8"/>
        <v>1.489583333333333E-2</v>
      </c>
      <c r="N83">
        <f t="shared" si="9"/>
        <v>2</v>
      </c>
    </row>
    <row r="84" spans="1:14" x14ac:dyDescent="0.25">
      <c r="A84" s="11"/>
      <c r="B84" s="12"/>
      <c r="C84" s="12"/>
      <c r="D84" s="12"/>
      <c r="E84" s="12"/>
      <c r="F84" s="12"/>
      <c r="G84" s="9" t="s">
        <v>38</v>
      </c>
      <c r="H84" s="9" t="s">
        <v>17</v>
      </c>
      <c r="I84" s="9" t="s">
        <v>18</v>
      </c>
      <c r="J84" s="3" t="s">
        <v>1679</v>
      </c>
      <c r="K84" s="13" t="s">
        <v>39</v>
      </c>
      <c r="L84" s="14" t="s">
        <v>40</v>
      </c>
      <c r="M84" s="18">
        <f t="shared" si="8"/>
        <v>1.271990740740736E-2</v>
      </c>
      <c r="N84">
        <f t="shared" si="9"/>
        <v>20</v>
      </c>
    </row>
    <row r="85" spans="1:14" x14ac:dyDescent="0.25">
      <c r="A85" s="11"/>
      <c r="B85" s="12"/>
      <c r="C85" s="12"/>
      <c r="D85" s="12"/>
      <c r="E85" s="12"/>
      <c r="F85" s="12"/>
      <c r="G85" s="9" t="s">
        <v>411</v>
      </c>
      <c r="H85" s="9" t="s">
        <v>17</v>
      </c>
      <c r="I85" s="9" t="s">
        <v>384</v>
      </c>
      <c r="J85" s="3" t="s">
        <v>1679</v>
      </c>
      <c r="K85" s="13" t="s">
        <v>412</v>
      </c>
      <c r="L85" s="17" t="s">
        <v>413</v>
      </c>
      <c r="M85" s="18">
        <f t="shared" si="8"/>
        <v>1.6539351851851854E-2</v>
      </c>
      <c r="N85">
        <v>0</v>
      </c>
    </row>
    <row r="86" spans="1:14" x14ac:dyDescent="0.25">
      <c r="A86" s="11"/>
      <c r="B86" s="12"/>
      <c r="C86" s="12"/>
      <c r="D86" s="12"/>
      <c r="E86" s="12"/>
      <c r="F86" s="12"/>
      <c r="G86" s="9" t="s">
        <v>414</v>
      </c>
      <c r="H86" s="9" t="s">
        <v>17</v>
      </c>
      <c r="I86" s="9" t="s">
        <v>384</v>
      </c>
      <c r="J86" s="3" t="s">
        <v>1679</v>
      </c>
      <c r="K86" s="13" t="s">
        <v>415</v>
      </c>
      <c r="L86" s="14" t="s">
        <v>416</v>
      </c>
      <c r="M86" s="18">
        <f t="shared" si="8"/>
        <v>1.3101851851851865E-2</v>
      </c>
      <c r="N86">
        <f t="shared" si="9"/>
        <v>3</v>
      </c>
    </row>
    <row r="87" spans="1:14" x14ac:dyDescent="0.25">
      <c r="A87" s="11"/>
      <c r="B87" s="12"/>
      <c r="C87" s="12"/>
      <c r="D87" s="12"/>
      <c r="E87" s="12"/>
      <c r="F87" s="12"/>
      <c r="G87" s="9" t="s">
        <v>417</v>
      </c>
      <c r="H87" s="9" t="s">
        <v>17</v>
      </c>
      <c r="I87" s="9" t="s">
        <v>384</v>
      </c>
      <c r="J87" s="3" t="s">
        <v>1679</v>
      </c>
      <c r="K87" s="13" t="s">
        <v>418</v>
      </c>
      <c r="L87" s="14" t="s">
        <v>419</v>
      </c>
      <c r="M87" s="18">
        <f t="shared" si="8"/>
        <v>3.1620370370370354E-2</v>
      </c>
      <c r="N87">
        <f t="shared" si="9"/>
        <v>7</v>
      </c>
    </row>
    <row r="88" spans="1:14" x14ac:dyDescent="0.25">
      <c r="A88" s="11"/>
      <c r="B88" s="12"/>
      <c r="C88" s="12"/>
      <c r="D88" s="12"/>
      <c r="E88" s="12"/>
      <c r="F88" s="12"/>
      <c r="G88" s="9" t="s">
        <v>420</v>
      </c>
      <c r="H88" s="9" t="s">
        <v>17</v>
      </c>
      <c r="I88" s="9" t="s">
        <v>384</v>
      </c>
      <c r="J88" s="3" t="s">
        <v>1679</v>
      </c>
      <c r="K88" s="13" t="s">
        <v>421</v>
      </c>
      <c r="L88" s="14" t="s">
        <v>422</v>
      </c>
      <c r="M88" s="18">
        <f t="shared" si="8"/>
        <v>1.4756944444444475E-2</v>
      </c>
      <c r="N88">
        <f t="shared" si="9"/>
        <v>7</v>
      </c>
    </row>
    <row r="89" spans="1:14" x14ac:dyDescent="0.25">
      <c r="A89" s="11"/>
      <c r="B89" s="12"/>
      <c r="C89" s="12"/>
      <c r="D89" s="12"/>
      <c r="E89" s="12"/>
      <c r="F89" s="12"/>
      <c r="G89" s="9" t="s">
        <v>754</v>
      </c>
      <c r="H89" s="9" t="s">
        <v>17</v>
      </c>
      <c r="I89" s="9" t="s">
        <v>724</v>
      </c>
      <c r="J89" s="3" t="s">
        <v>1679</v>
      </c>
      <c r="K89" s="13" t="s">
        <v>755</v>
      </c>
      <c r="L89" s="14" t="s">
        <v>756</v>
      </c>
      <c r="M89" s="18">
        <f t="shared" si="8"/>
        <v>2.0902777777777784E-2</v>
      </c>
      <c r="N89">
        <f t="shared" si="9"/>
        <v>1</v>
      </c>
    </row>
    <row r="90" spans="1:14" x14ac:dyDescent="0.25">
      <c r="A90" s="11"/>
      <c r="B90" s="12"/>
      <c r="C90" s="12"/>
      <c r="D90" s="12"/>
      <c r="E90" s="12"/>
      <c r="F90" s="12"/>
      <c r="G90" s="9" t="s">
        <v>757</v>
      </c>
      <c r="H90" s="9" t="s">
        <v>17</v>
      </c>
      <c r="I90" s="9" t="s">
        <v>724</v>
      </c>
      <c r="J90" s="3" t="s">
        <v>1679</v>
      </c>
      <c r="K90" s="13" t="s">
        <v>758</v>
      </c>
      <c r="L90" s="14" t="s">
        <v>759</v>
      </c>
      <c r="M90" s="18">
        <f t="shared" si="8"/>
        <v>1.7708333333333354E-2</v>
      </c>
      <c r="N90">
        <f t="shared" si="9"/>
        <v>4</v>
      </c>
    </row>
    <row r="91" spans="1:14" x14ac:dyDescent="0.25">
      <c r="A91" s="11"/>
      <c r="B91" s="12"/>
      <c r="C91" s="12"/>
      <c r="D91" s="12"/>
      <c r="E91" s="12"/>
      <c r="F91" s="12"/>
      <c r="G91" s="9" t="s">
        <v>760</v>
      </c>
      <c r="H91" s="9" t="s">
        <v>17</v>
      </c>
      <c r="I91" s="9" t="s">
        <v>724</v>
      </c>
      <c r="J91" s="3" t="s">
        <v>1679</v>
      </c>
      <c r="K91" s="13" t="s">
        <v>761</v>
      </c>
      <c r="L91" s="14" t="s">
        <v>762</v>
      </c>
      <c r="M91" s="18">
        <f t="shared" si="8"/>
        <v>1.2662037037037166E-2</v>
      </c>
      <c r="N91">
        <f t="shared" si="9"/>
        <v>21</v>
      </c>
    </row>
    <row r="92" spans="1:14" x14ac:dyDescent="0.25">
      <c r="A92" s="11"/>
      <c r="B92" s="12"/>
      <c r="C92" s="12"/>
      <c r="D92" s="12"/>
      <c r="E92" s="12"/>
      <c r="F92" s="12"/>
      <c r="G92" s="9" t="s">
        <v>1051</v>
      </c>
      <c r="H92" s="9" t="s">
        <v>17</v>
      </c>
      <c r="I92" s="9" t="s">
        <v>1016</v>
      </c>
      <c r="J92" s="3" t="s">
        <v>1679</v>
      </c>
      <c r="K92" s="13" t="s">
        <v>1052</v>
      </c>
      <c r="L92" s="14" t="s">
        <v>1053</v>
      </c>
      <c r="M92" s="18">
        <f t="shared" si="8"/>
        <v>1.7256944444444422E-2</v>
      </c>
      <c r="N92">
        <f t="shared" si="9"/>
        <v>6</v>
      </c>
    </row>
    <row r="93" spans="1:14" x14ac:dyDescent="0.25">
      <c r="A93" s="11"/>
      <c r="B93" s="12"/>
      <c r="C93" s="12"/>
      <c r="D93" s="12"/>
      <c r="E93" s="12"/>
      <c r="F93" s="12"/>
      <c r="G93" s="9" t="s">
        <v>1054</v>
      </c>
      <c r="H93" s="9" t="s">
        <v>17</v>
      </c>
      <c r="I93" s="9" t="s">
        <v>1016</v>
      </c>
      <c r="J93" s="3" t="s">
        <v>1679</v>
      </c>
      <c r="K93" s="13" t="s">
        <v>1055</v>
      </c>
      <c r="L93" s="14" t="s">
        <v>1056</v>
      </c>
      <c r="M93" s="18">
        <f t="shared" si="8"/>
        <v>3.5833333333333328E-2</v>
      </c>
      <c r="N93">
        <f t="shared" si="9"/>
        <v>7</v>
      </c>
    </row>
    <row r="94" spans="1:14" x14ac:dyDescent="0.25">
      <c r="A94" s="11"/>
      <c r="B94" s="12"/>
      <c r="C94" s="9" t="s">
        <v>423</v>
      </c>
      <c r="D94" s="9" t="s">
        <v>424</v>
      </c>
      <c r="E94" s="9" t="s">
        <v>424</v>
      </c>
      <c r="F94" s="9" t="s">
        <v>15</v>
      </c>
      <c r="G94" s="10" t="s">
        <v>12</v>
      </c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12"/>
      <c r="F95" s="12"/>
      <c r="G95" s="9" t="s">
        <v>425</v>
      </c>
      <c r="H95" s="9" t="s">
        <v>30</v>
      </c>
      <c r="I95" s="9" t="s">
        <v>384</v>
      </c>
      <c r="J95" s="3" t="s">
        <v>1679</v>
      </c>
      <c r="K95" s="13" t="s">
        <v>426</v>
      </c>
      <c r="L95" s="14" t="s">
        <v>427</v>
      </c>
      <c r="M95" s="18">
        <f t="shared" si="8"/>
        <v>2.2187499999999971E-2</v>
      </c>
      <c r="N95">
        <f t="shared" si="9"/>
        <v>6</v>
      </c>
    </row>
    <row r="96" spans="1:14" x14ac:dyDescent="0.25">
      <c r="A96" s="11"/>
      <c r="B96" s="12"/>
      <c r="C96" s="12"/>
      <c r="D96" s="12"/>
      <c r="E96" s="12"/>
      <c r="F96" s="12"/>
      <c r="G96" s="9" t="s">
        <v>428</v>
      </c>
      <c r="H96" s="9" t="s">
        <v>30</v>
      </c>
      <c r="I96" s="9" t="s">
        <v>384</v>
      </c>
      <c r="J96" s="3" t="s">
        <v>1679</v>
      </c>
      <c r="K96" s="13" t="s">
        <v>429</v>
      </c>
      <c r="L96" s="14" t="s">
        <v>430</v>
      </c>
      <c r="M96" s="18">
        <f t="shared" si="8"/>
        <v>2.6203703703703729E-2</v>
      </c>
      <c r="N96">
        <f t="shared" si="9"/>
        <v>8</v>
      </c>
    </row>
    <row r="97" spans="1:14" x14ac:dyDescent="0.25">
      <c r="A97" s="11"/>
      <c r="B97" s="12"/>
      <c r="C97" s="12"/>
      <c r="D97" s="12"/>
      <c r="E97" s="12"/>
      <c r="F97" s="12"/>
      <c r="G97" s="9" t="s">
        <v>431</v>
      </c>
      <c r="H97" s="9" t="s">
        <v>30</v>
      </c>
      <c r="I97" s="9" t="s">
        <v>384</v>
      </c>
      <c r="J97" s="3" t="s">
        <v>1679</v>
      </c>
      <c r="K97" s="13" t="s">
        <v>432</v>
      </c>
      <c r="L97" s="14" t="s">
        <v>433</v>
      </c>
      <c r="M97" s="18">
        <f t="shared" si="8"/>
        <v>3.2129629629629675E-2</v>
      </c>
      <c r="N97">
        <f t="shared" si="9"/>
        <v>11</v>
      </c>
    </row>
    <row r="98" spans="1:14" x14ac:dyDescent="0.25">
      <c r="A98" s="11"/>
      <c r="B98" s="12"/>
      <c r="C98" s="9" t="s">
        <v>41</v>
      </c>
      <c r="D98" s="9" t="s">
        <v>42</v>
      </c>
      <c r="E98" s="9" t="s">
        <v>43</v>
      </c>
      <c r="F98" s="9" t="s">
        <v>15</v>
      </c>
      <c r="G98" s="10" t="s">
        <v>12</v>
      </c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12"/>
      <c r="F99" s="12"/>
      <c r="G99" s="9" t="s">
        <v>44</v>
      </c>
      <c r="H99" s="9" t="s">
        <v>17</v>
      </c>
      <c r="I99" s="9" t="s">
        <v>18</v>
      </c>
      <c r="J99" s="3" t="s">
        <v>1679</v>
      </c>
      <c r="K99" s="13" t="s">
        <v>45</v>
      </c>
      <c r="L99" s="14" t="s">
        <v>46</v>
      </c>
      <c r="M99" s="18">
        <f t="shared" si="8"/>
        <v>1.6608796296296302E-2</v>
      </c>
      <c r="N99">
        <f t="shared" si="9"/>
        <v>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47</v>
      </c>
      <c r="H100" s="9" t="s">
        <v>17</v>
      </c>
      <c r="I100" s="9" t="s">
        <v>18</v>
      </c>
      <c r="J100" s="3" t="s">
        <v>1679</v>
      </c>
      <c r="K100" s="13" t="s">
        <v>48</v>
      </c>
      <c r="L100" s="14" t="s">
        <v>49</v>
      </c>
      <c r="M100" s="18">
        <f t="shared" si="8"/>
        <v>3.7916666666666599E-2</v>
      </c>
      <c r="N100">
        <f t="shared" si="9"/>
        <v>10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434</v>
      </c>
      <c r="H101" s="9" t="s">
        <v>17</v>
      </c>
      <c r="I101" s="9" t="s">
        <v>384</v>
      </c>
      <c r="J101" s="3" t="s">
        <v>1679</v>
      </c>
      <c r="K101" s="13" t="s">
        <v>435</v>
      </c>
      <c r="L101" s="14" t="s">
        <v>436</v>
      </c>
      <c r="M101" s="18">
        <f t="shared" si="8"/>
        <v>1.9074074074074049E-2</v>
      </c>
      <c r="N101">
        <f t="shared" si="9"/>
        <v>5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437</v>
      </c>
      <c r="H102" s="9" t="s">
        <v>17</v>
      </c>
      <c r="I102" s="9" t="s">
        <v>384</v>
      </c>
      <c r="J102" s="3" t="s">
        <v>1679</v>
      </c>
      <c r="K102" s="13" t="s">
        <v>438</v>
      </c>
      <c r="L102" s="14" t="s">
        <v>439</v>
      </c>
      <c r="M102" s="18">
        <f t="shared" si="8"/>
        <v>1.5578703703703733E-2</v>
      </c>
      <c r="N102">
        <f t="shared" si="9"/>
        <v>11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763</v>
      </c>
      <c r="H103" s="9" t="s">
        <v>17</v>
      </c>
      <c r="I103" s="9" t="s">
        <v>724</v>
      </c>
      <c r="J103" s="3" t="s">
        <v>1679</v>
      </c>
      <c r="K103" s="13" t="s">
        <v>764</v>
      </c>
      <c r="L103" s="14" t="s">
        <v>765</v>
      </c>
      <c r="M103" s="18">
        <f t="shared" si="8"/>
        <v>2.1018518518518492E-2</v>
      </c>
      <c r="N103">
        <f t="shared" si="9"/>
        <v>10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1057</v>
      </c>
      <c r="H104" s="9" t="s">
        <v>17</v>
      </c>
      <c r="I104" s="9" t="s">
        <v>1016</v>
      </c>
      <c r="J104" s="3" t="s">
        <v>1679</v>
      </c>
      <c r="K104" s="13" t="s">
        <v>1058</v>
      </c>
      <c r="L104" s="14" t="s">
        <v>1059</v>
      </c>
      <c r="M104" s="18">
        <f t="shared" si="8"/>
        <v>1.6435185185185164E-2</v>
      </c>
      <c r="N104">
        <f t="shared" si="9"/>
        <v>9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1385</v>
      </c>
      <c r="H105" s="9" t="s">
        <v>17</v>
      </c>
      <c r="I105" s="9" t="s">
        <v>1359</v>
      </c>
      <c r="J105" s="3" t="s">
        <v>1679</v>
      </c>
      <c r="K105" s="13" t="s">
        <v>1386</v>
      </c>
      <c r="L105" s="14" t="s">
        <v>1387</v>
      </c>
      <c r="M105" s="18">
        <f t="shared" si="8"/>
        <v>2.1157407407407347E-2</v>
      </c>
      <c r="N105">
        <f t="shared" si="9"/>
        <v>9</v>
      </c>
    </row>
    <row r="106" spans="1:14" x14ac:dyDescent="0.25">
      <c r="A106" s="11"/>
      <c r="B106" s="12"/>
      <c r="C106" s="9" t="s">
        <v>50</v>
      </c>
      <c r="D106" s="9" t="s">
        <v>51</v>
      </c>
      <c r="E106" s="9" t="s">
        <v>51</v>
      </c>
      <c r="F106" s="9" t="s">
        <v>15</v>
      </c>
      <c r="G106" s="10" t="s">
        <v>12</v>
      </c>
      <c r="H106" s="5"/>
      <c r="I106" s="5"/>
      <c r="J106" s="6"/>
      <c r="K106" s="7"/>
      <c r="L106" s="8"/>
    </row>
    <row r="107" spans="1:14" x14ac:dyDescent="0.25">
      <c r="A107" s="11"/>
      <c r="B107" s="12"/>
      <c r="C107" s="12"/>
      <c r="D107" s="12"/>
      <c r="E107" s="12"/>
      <c r="F107" s="12"/>
      <c r="G107" s="9" t="s">
        <v>52</v>
      </c>
      <c r="H107" s="9" t="s">
        <v>17</v>
      </c>
      <c r="I107" s="9" t="s">
        <v>18</v>
      </c>
      <c r="J107" s="3" t="s">
        <v>1679</v>
      </c>
      <c r="K107" s="13" t="s">
        <v>53</v>
      </c>
      <c r="L107" s="14" t="s">
        <v>54</v>
      </c>
      <c r="M107" s="18">
        <f t="shared" si="8"/>
        <v>1.7905092592592764E-2</v>
      </c>
      <c r="N107">
        <f t="shared" si="9"/>
        <v>17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440</v>
      </c>
      <c r="H108" s="9" t="s">
        <v>30</v>
      </c>
      <c r="I108" s="9" t="s">
        <v>384</v>
      </c>
      <c r="J108" s="3" t="s">
        <v>1679</v>
      </c>
      <c r="K108" s="13" t="s">
        <v>441</v>
      </c>
      <c r="L108" s="14" t="s">
        <v>442</v>
      </c>
      <c r="M108" s="18">
        <f t="shared" si="8"/>
        <v>1.9027777777777866E-2</v>
      </c>
      <c r="N108">
        <f t="shared" si="9"/>
        <v>12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1060</v>
      </c>
      <c r="H109" s="9" t="s">
        <v>17</v>
      </c>
      <c r="I109" s="9" t="s">
        <v>1016</v>
      </c>
      <c r="J109" s="3" t="s">
        <v>1679</v>
      </c>
      <c r="K109" s="13" t="s">
        <v>1061</v>
      </c>
      <c r="L109" s="14" t="s">
        <v>1062</v>
      </c>
      <c r="M109" s="18">
        <f t="shared" si="8"/>
        <v>1.6759259259259363E-2</v>
      </c>
      <c r="N109">
        <f t="shared" si="9"/>
        <v>16</v>
      </c>
    </row>
    <row r="110" spans="1:14" x14ac:dyDescent="0.25">
      <c r="A110" s="11"/>
      <c r="B110" s="12"/>
      <c r="C110" s="9" t="s">
        <v>1640</v>
      </c>
      <c r="D110" s="9" t="s">
        <v>1641</v>
      </c>
      <c r="E110" s="9" t="s">
        <v>1641</v>
      </c>
      <c r="F110" s="9" t="s">
        <v>15</v>
      </c>
      <c r="G110" s="9" t="s">
        <v>1642</v>
      </c>
      <c r="H110" s="9" t="s">
        <v>30</v>
      </c>
      <c r="I110" s="9" t="s">
        <v>1576</v>
      </c>
      <c r="J110" s="3" t="s">
        <v>1679</v>
      </c>
      <c r="K110" s="13" t="s">
        <v>1643</v>
      </c>
      <c r="L110" s="14" t="s">
        <v>1644</v>
      </c>
      <c r="M110" s="18">
        <f t="shared" si="8"/>
        <v>3.6493055555555556E-2</v>
      </c>
      <c r="N110">
        <f t="shared" si="9"/>
        <v>1</v>
      </c>
    </row>
    <row r="111" spans="1:14" x14ac:dyDescent="0.25">
      <c r="A111" s="11"/>
      <c r="B111" s="12"/>
      <c r="C111" s="9" t="s">
        <v>55</v>
      </c>
      <c r="D111" s="9" t="s">
        <v>56</v>
      </c>
      <c r="E111" s="9" t="s">
        <v>56</v>
      </c>
      <c r="F111" s="9" t="s">
        <v>15</v>
      </c>
      <c r="G111" s="9" t="s">
        <v>57</v>
      </c>
      <c r="H111" s="9" t="s">
        <v>17</v>
      </c>
      <c r="I111" s="9" t="s">
        <v>18</v>
      </c>
      <c r="J111" s="3" t="s">
        <v>1679</v>
      </c>
      <c r="K111" s="13" t="s">
        <v>58</v>
      </c>
      <c r="L111" s="14" t="s">
        <v>59</v>
      </c>
      <c r="M111" s="18">
        <f t="shared" si="8"/>
        <v>3.876157407407399E-2</v>
      </c>
      <c r="N111">
        <f t="shared" si="9"/>
        <v>12</v>
      </c>
    </row>
    <row r="112" spans="1:14" x14ac:dyDescent="0.25">
      <c r="A112" s="11"/>
      <c r="B112" s="12"/>
      <c r="C112" s="9" t="s">
        <v>1388</v>
      </c>
      <c r="D112" s="9" t="s">
        <v>1389</v>
      </c>
      <c r="E112" s="9" t="s">
        <v>1389</v>
      </c>
      <c r="F112" s="9" t="s">
        <v>15</v>
      </c>
      <c r="G112" s="9" t="s">
        <v>1390</v>
      </c>
      <c r="H112" s="9" t="s">
        <v>17</v>
      </c>
      <c r="I112" s="9" t="s">
        <v>1359</v>
      </c>
      <c r="J112" s="3" t="s">
        <v>1679</v>
      </c>
      <c r="K112" s="13" t="s">
        <v>1391</v>
      </c>
      <c r="L112" s="14" t="s">
        <v>1392</v>
      </c>
      <c r="M112" s="18">
        <f t="shared" si="8"/>
        <v>2.9664351851851845E-2</v>
      </c>
      <c r="N112">
        <f t="shared" si="9"/>
        <v>10</v>
      </c>
    </row>
    <row r="113" spans="1:14" x14ac:dyDescent="0.25">
      <c r="A113" s="11"/>
      <c r="B113" s="12"/>
      <c r="C113" s="9" t="s">
        <v>60</v>
      </c>
      <c r="D113" s="9" t="s">
        <v>61</v>
      </c>
      <c r="E113" s="9" t="s">
        <v>61</v>
      </c>
      <c r="F113" s="9" t="s">
        <v>15</v>
      </c>
      <c r="G113" s="10" t="s">
        <v>12</v>
      </c>
      <c r="H113" s="5"/>
      <c r="I113" s="5"/>
      <c r="J113" s="6"/>
      <c r="K113" s="7"/>
      <c r="L113" s="8"/>
    </row>
    <row r="114" spans="1:14" x14ac:dyDescent="0.25">
      <c r="A114" s="11"/>
      <c r="B114" s="12"/>
      <c r="C114" s="12"/>
      <c r="D114" s="12"/>
      <c r="E114" s="12"/>
      <c r="F114" s="12"/>
      <c r="G114" s="9" t="s">
        <v>62</v>
      </c>
      <c r="H114" s="9" t="s">
        <v>17</v>
      </c>
      <c r="I114" s="9" t="s">
        <v>18</v>
      </c>
      <c r="J114" s="3" t="s">
        <v>1679</v>
      </c>
      <c r="K114" s="13" t="s">
        <v>63</v>
      </c>
      <c r="L114" s="14" t="s">
        <v>64</v>
      </c>
      <c r="M114" s="18">
        <f t="shared" si="8"/>
        <v>2.4490740740740702E-2</v>
      </c>
      <c r="N114">
        <f t="shared" si="9"/>
        <v>9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1063</v>
      </c>
      <c r="H115" s="9" t="s">
        <v>17</v>
      </c>
      <c r="I115" s="9" t="s">
        <v>1016</v>
      </c>
      <c r="J115" s="3" t="s">
        <v>1679</v>
      </c>
      <c r="K115" s="13" t="s">
        <v>1064</v>
      </c>
      <c r="L115" s="14" t="s">
        <v>1065</v>
      </c>
      <c r="M115" s="18">
        <f t="shared" si="8"/>
        <v>3.3726851851851869E-2</v>
      </c>
      <c r="N115">
        <f t="shared" si="9"/>
        <v>8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1393</v>
      </c>
      <c r="H116" s="9" t="s">
        <v>17</v>
      </c>
      <c r="I116" s="9" t="s">
        <v>1359</v>
      </c>
      <c r="J116" s="3" t="s">
        <v>1679</v>
      </c>
      <c r="K116" s="13" t="s">
        <v>1394</v>
      </c>
      <c r="L116" s="14" t="s">
        <v>1395</v>
      </c>
      <c r="M116" s="18">
        <f t="shared" si="8"/>
        <v>2.1863425925925939E-2</v>
      </c>
      <c r="N116">
        <f t="shared" si="9"/>
        <v>7</v>
      </c>
    </row>
    <row r="117" spans="1:14" x14ac:dyDescent="0.25">
      <c r="A117" s="11"/>
      <c r="B117" s="12"/>
      <c r="C117" s="9" t="s">
        <v>170</v>
      </c>
      <c r="D117" s="9" t="s">
        <v>171</v>
      </c>
      <c r="E117" s="9" t="s">
        <v>171</v>
      </c>
      <c r="F117" s="9" t="s">
        <v>15</v>
      </c>
      <c r="G117" s="9" t="s">
        <v>1066</v>
      </c>
      <c r="H117" s="9" t="s">
        <v>17</v>
      </c>
      <c r="I117" s="9" t="s">
        <v>1016</v>
      </c>
      <c r="J117" s="3" t="s">
        <v>1679</v>
      </c>
      <c r="K117" s="13" t="s">
        <v>1067</v>
      </c>
      <c r="L117" s="14" t="s">
        <v>1068</v>
      </c>
      <c r="M117" s="18">
        <f t="shared" si="8"/>
        <v>1.7094907407407434E-2</v>
      </c>
      <c r="N117">
        <f t="shared" si="9"/>
        <v>11</v>
      </c>
    </row>
    <row r="118" spans="1:14" x14ac:dyDescent="0.25">
      <c r="A118" s="11"/>
      <c r="B118" s="12"/>
      <c r="C118" s="9" t="s">
        <v>65</v>
      </c>
      <c r="D118" s="9" t="s">
        <v>66</v>
      </c>
      <c r="E118" s="9" t="s">
        <v>66</v>
      </c>
      <c r="F118" s="9" t="s">
        <v>15</v>
      </c>
      <c r="G118" s="9" t="s">
        <v>67</v>
      </c>
      <c r="H118" s="9" t="s">
        <v>17</v>
      </c>
      <c r="I118" s="9" t="s">
        <v>18</v>
      </c>
      <c r="J118" s="3" t="s">
        <v>1679</v>
      </c>
      <c r="K118" s="13" t="s">
        <v>68</v>
      </c>
      <c r="L118" s="14" t="s">
        <v>69</v>
      </c>
      <c r="M118" s="18">
        <f t="shared" si="8"/>
        <v>1.7314814814814811E-2</v>
      </c>
      <c r="N118">
        <f t="shared" si="9"/>
        <v>5</v>
      </c>
    </row>
    <row r="119" spans="1:14" x14ac:dyDescent="0.25">
      <c r="A119" s="11"/>
      <c r="B119" s="12"/>
      <c r="C119" s="9" t="s">
        <v>70</v>
      </c>
      <c r="D119" s="9" t="s">
        <v>71</v>
      </c>
      <c r="E119" s="9" t="s">
        <v>71</v>
      </c>
      <c r="F119" s="9" t="s">
        <v>15</v>
      </c>
      <c r="G119" s="9" t="s">
        <v>72</v>
      </c>
      <c r="H119" s="9" t="s">
        <v>17</v>
      </c>
      <c r="I119" s="9" t="s">
        <v>18</v>
      </c>
      <c r="J119" s="3" t="s">
        <v>1679</v>
      </c>
      <c r="K119" s="13" t="s">
        <v>73</v>
      </c>
      <c r="L119" s="14" t="s">
        <v>74</v>
      </c>
      <c r="M119" s="18">
        <f t="shared" si="8"/>
        <v>1.930555555555552E-2</v>
      </c>
      <c r="N119">
        <f t="shared" si="9"/>
        <v>8</v>
      </c>
    </row>
    <row r="120" spans="1:14" x14ac:dyDescent="0.25">
      <c r="A120" s="3" t="s">
        <v>75</v>
      </c>
      <c r="B120" s="9" t="s">
        <v>76</v>
      </c>
      <c r="C120" s="10" t="s">
        <v>12</v>
      </c>
      <c r="D120" s="5"/>
      <c r="E120" s="5"/>
      <c r="F120" s="5"/>
      <c r="G120" s="5"/>
      <c r="H120" s="5"/>
      <c r="I120" s="5"/>
      <c r="J120" s="6"/>
      <c r="K120" s="7"/>
      <c r="L120" s="8"/>
    </row>
    <row r="121" spans="1:14" x14ac:dyDescent="0.25">
      <c r="A121" s="11"/>
      <c r="B121" s="12"/>
      <c r="C121" s="9" t="s">
        <v>77</v>
      </c>
      <c r="D121" s="9" t="s">
        <v>78</v>
      </c>
      <c r="E121" s="10" t="s">
        <v>12</v>
      </c>
      <c r="F121" s="5"/>
      <c r="G121" s="5"/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9" t="s">
        <v>78</v>
      </c>
      <c r="F122" s="9" t="s">
        <v>15</v>
      </c>
      <c r="G122" s="9" t="s">
        <v>1396</v>
      </c>
      <c r="H122" s="9" t="s">
        <v>87</v>
      </c>
      <c r="I122" s="9" t="s">
        <v>1359</v>
      </c>
      <c r="J122" s="3" t="s">
        <v>1679</v>
      </c>
      <c r="K122" s="13" t="s">
        <v>1397</v>
      </c>
      <c r="L122" s="14" t="s">
        <v>1398</v>
      </c>
      <c r="M122" s="18">
        <f t="shared" si="8"/>
        <v>1.4189814814814738E-2</v>
      </c>
      <c r="N122">
        <f t="shared" si="9"/>
        <v>17</v>
      </c>
    </row>
    <row r="123" spans="1:14" x14ac:dyDescent="0.25">
      <c r="A123" s="11"/>
      <c r="B123" s="12"/>
      <c r="C123" s="12"/>
      <c r="D123" s="12"/>
      <c r="E123" s="9" t="s">
        <v>79</v>
      </c>
      <c r="F123" s="9" t="s">
        <v>15</v>
      </c>
      <c r="G123" s="10" t="s">
        <v>12</v>
      </c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12"/>
      <c r="F124" s="12"/>
      <c r="G124" s="9" t="s">
        <v>80</v>
      </c>
      <c r="H124" s="9" t="s">
        <v>81</v>
      </c>
      <c r="I124" s="9" t="s">
        <v>18</v>
      </c>
      <c r="J124" s="3" t="s">
        <v>1679</v>
      </c>
      <c r="K124" s="13" t="s">
        <v>82</v>
      </c>
      <c r="L124" s="14" t="s">
        <v>83</v>
      </c>
      <c r="M124" s="18">
        <f t="shared" si="8"/>
        <v>2.6192129629629662E-2</v>
      </c>
      <c r="N124">
        <f t="shared" si="9"/>
        <v>4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1069</v>
      </c>
      <c r="H125" s="9" t="s">
        <v>81</v>
      </c>
      <c r="I125" s="9" t="s">
        <v>1016</v>
      </c>
      <c r="J125" s="3" t="s">
        <v>1679</v>
      </c>
      <c r="K125" s="13" t="s">
        <v>1070</v>
      </c>
      <c r="L125" s="14" t="s">
        <v>1071</v>
      </c>
      <c r="M125" s="18">
        <f t="shared" si="8"/>
        <v>2.2754629629629625E-2</v>
      </c>
      <c r="N125">
        <f t="shared" si="9"/>
        <v>4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1072</v>
      </c>
      <c r="H126" s="9" t="s">
        <v>81</v>
      </c>
      <c r="I126" s="9" t="s">
        <v>1016</v>
      </c>
      <c r="J126" s="3" t="s">
        <v>1679</v>
      </c>
      <c r="K126" s="13" t="s">
        <v>1073</v>
      </c>
      <c r="L126" s="14" t="s">
        <v>1074</v>
      </c>
      <c r="M126" s="18">
        <f t="shared" si="8"/>
        <v>2.5659722222222237E-2</v>
      </c>
      <c r="N126">
        <f t="shared" si="9"/>
        <v>7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1399</v>
      </c>
      <c r="H127" s="9" t="s">
        <v>81</v>
      </c>
      <c r="I127" s="9" t="s">
        <v>1359</v>
      </c>
      <c r="J127" s="3" t="s">
        <v>1679</v>
      </c>
      <c r="K127" s="13" t="s">
        <v>1400</v>
      </c>
      <c r="L127" s="14" t="s">
        <v>1401</v>
      </c>
      <c r="M127" s="18">
        <f t="shared" si="8"/>
        <v>1.378472222222224E-2</v>
      </c>
      <c r="N127">
        <f t="shared" si="9"/>
        <v>3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1402</v>
      </c>
      <c r="H128" s="9" t="s">
        <v>81</v>
      </c>
      <c r="I128" s="9" t="s">
        <v>1359</v>
      </c>
      <c r="J128" s="3" t="s">
        <v>1679</v>
      </c>
      <c r="K128" s="13" t="s">
        <v>1403</v>
      </c>
      <c r="L128" s="14" t="s">
        <v>1404</v>
      </c>
      <c r="M128" s="18">
        <f t="shared" si="8"/>
        <v>1.6689814814814796E-2</v>
      </c>
      <c r="N128">
        <f t="shared" si="9"/>
        <v>7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1588</v>
      </c>
      <c r="H129" s="9" t="s">
        <v>81</v>
      </c>
      <c r="I129" s="9" t="s">
        <v>1576</v>
      </c>
      <c r="J129" s="3" t="s">
        <v>1679</v>
      </c>
      <c r="K129" s="13" t="s">
        <v>1589</v>
      </c>
      <c r="L129" s="14" t="s">
        <v>1590</v>
      </c>
      <c r="M129" s="18">
        <f t="shared" si="8"/>
        <v>2.0046296296296284E-2</v>
      </c>
      <c r="N129">
        <f t="shared" si="9"/>
        <v>5</v>
      </c>
    </row>
    <row r="130" spans="1:14" x14ac:dyDescent="0.25">
      <c r="A130" s="11"/>
      <c r="B130" s="12"/>
      <c r="C130" s="9" t="s">
        <v>443</v>
      </c>
      <c r="D130" s="9" t="s">
        <v>444</v>
      </c>
      <c r="E130" s="9" t="s">
        <v>445</v>
      </c>
      <c r="F130" s="9" t="s">
        <v>15</v>
      </c>
      <c r="G130" s="10" t="s">
        <v>12</v>
      </c>
      <c r="H130" s="5"/>
      <c r="I130" s="5"/>
      <c r="J130" s="6"/>
      <c r="K130" s="7"/>
      <c r="L130" s="8"/>
    </row>
    <row r="131" spans="1:14" x14ac:dyDescent="0.25">
      <c r="A131" s="11"/>
      <c r="B131" s="12"/>
      <c r="C131" s="12"/>
      <c r="D131" s="12"/>
      <c r="E131" s="12"/>
      <c r="F131" s="12"/>
      <c r="G131" s="9" t="s">
        <v>446</v>
      </c>
      <c r="H131" s="9" t="s">
        <v>87</v>
      </c>
      <c r="I131" s="9" t="s">
        <v>384</v>
      </c>
      <c r="J131" s="3" t="s">
        <v>1679</v>
      </c>
      <c r="K131" s="13" t="s">
        <v>447</v>
      </c>
      <c r="L131" s="14" t="s">
        <v>448</v>
      </c>
      <c r="M131" s="18">
        <f t="shared" ref="M131:M194" si="10">L131-K131</f>
        <v>3.1469907407407405E-2</v>
      </c>
      <c r="N131">
        <f t="shared" ref="N131:N194" si="11">HOUR(K131)</f>
        <v>8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766</v>
      </c>
      <c r="H132" s="9" t="s">
        <v>87</v>
      </c>
      <c r="I132" s="9" t="s">
        <v>724</v>
      </c>
      <c r="J132" s="3" t="s">
        <v>1679</v>
      </c>
      <c r="K132" s="13" t="s">
        <v>767</v>
      </c>
      <c r="L132" s="14" t="s">
        <v>768</v>
      </c>
      <c r="M132" s="18">
        <f t="shared" si="10"/>
        <v>2.3807870370370354E-2</v>
      </c>
      <c r="N132">
        <f t="shared" si="11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769</v>
      </c>
      <c r="H133" s="9" t="s">
        <v>87</v>
      </c>
      <c r="I133" s="9" t="s">
        <v>724</v>
      </c>
      <c r="J133" s="3" t="s">
        <v>1679</v>
      </c>
      <c r="K133" s="13" t="s">
        <v>770</v>
      </c>
      <c r="L133" s="14" t="s">
        <v>771</v>
      </c>
      <c r="M133" s="18">
        <f t="shared" si="10"/>
        <v>3.262731481481479E-2</v>
      </c>
      <c r="N133">
        <f t="shared" si="11"/>
        <v>7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1075</v>
      </c>
      <c r="H134" s="9" t="s">
        <v>87</v>
      </c>
      <c r="I134" s="9" t="s">
        <v>1016</v>
      </c>
      <c r="J134" s="3" t="s">
        <v>1679</v>
      </c>
      <c r="K134" s="13" t="s">
        <v>1076</v>
      </c>
      <c r="L134" s="14" t="s">
        <v>1077</v>
      </c>
      <c r="M134" s="18">
        <f t="shared" si="10"/>
        <v>3.9016203703703733E-2</v>
      </c>
      <c r="N134">
        <f t="shared" si="11"/>
        <v>7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1078</v>
      </c>
      <c r="H135" s="9" t="s">
        <v>87</v>
      </c>
      <c r="I135" s="9" t="s">
        <v>1016</v>
      </c>
      <c r="J135" s="3" t="s">
        <v>1679</v>
      </c>
      <c r="K135" s="13" t="s">
        <v>1079</v>
      </c>
      <c r="L135" s="14" t="s">
        <v>1080</v>
      </c>
      <c r="M135" s="18">
        <f t="shared" si="10"/>
        <v>4.1203703703703742E-2</v>
      </c>
      <c r="N135">
        <f t="shared" si="11"/>
        <v>7</v>
      </c>
    </row>
    <row r="136" spans="1:14" x14ac:dyDescent="0.25">
      <c r="A136" s="11"/>
      <c r="B136" s="12"/>
      <c r="C136" s="9" t="s">
        <v>84</v>
      </c>
      <c r="D136" s="9" t="s">
        <v>85</v>
      </c>
      <c r="E136" s="10" t="s">
        <v>12</v>
      </c>
      <c r="F136" s="5"/>
      <c r="G136" s="5"/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9" t="s">
        <v>85</v>
      </c>
      <c r="F137" s="9" t="s">
        <v>15</v>
      </c>
      <c r="G137" s="10" t="s">
        <v>12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86</v>
      </c>
      <c r="H138" s="9" t="s">
        <v>87</v>
      </c>
      <c r="I138" s="9" t="s">
        <v>18</v>
      </c>
      <c r="J138" s="3" t="s">
        <v>1679</v>
      </c>
      <c r="K138" s="13" t="s">
        <v>88</v>
      </c>
      <c r="L138" s="14" t="s">
        <v>89</v>
      </c>
      <c r="M138" s="18">
        <f t="shared" si="10"/>
        <v>1.7106481481481486E-2</v>
      </c>
      <c r="N138">
        <f t="shared" si="11"/>
        <v>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90</v>
      </c>
      <c r="H139" s="9" t="s">
        <v>87</v>
      </c>
      <c r="I139" s="9" t="s">
        <v>18</v>
      </c>
      <c r="J139" s="3" t="s">
        <v>1679</v>
      </c>
      <c r="K139" s="13" t="s">
        <v>91</v>
      </c>
      <c r="L139" s="14" t="s">
        <v>92</v>
      </c>
      <c r="M139" s="18">
        <f t="shared" si="10"/>
        <v>3.3020833333333333E-2</v>
      </c>
      <c r="N139">
        <f t="shared" si="11"/>
        <v>4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93</v>
      </c>
      <c r="H140" s="9" t="s">
        <v>87</v>
      </c>
      <c r="I140" s="9" t="s">
        <v>18</v>
      </c>
      <c r="J140" s="3" t="s">
        <v>1679</v>
      </c>
      <c r="K140" s="13" t="s">
        <v>94</v>
      </c>
      <c r="L140" s="14" t="s">
        <v>95</v>
      </c>
      <c r="M140" s="18">
        <f t="shared" si="10"/>
        <v>1.4907407407407425E-2</v>
      </c>
      <c r="N140">
        <f t="shared" si="11"/>
        <v>6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96</v>
      </c>
      <c r="H141" s="9" t="s">
        <v>87</v>
      </c>
      <c r="I141" s="9" t="s">
        <v>18</v>
      </c>
      <c r="J141" s="3" t="s">
        <v>1679</v>
      </c>
      <c r="K141" s="13" t="s">
        <v>97</v>
      </c>
      <c r="L141" s="14" t="s">
        <v>98</v>
      </c>
      <c r="M141" s="18">
        <f t="shared" si="10"/>
        <v>2.5613425925925914E-2</v>
      </c>
      <c r="N141">
        <f t="shared" si="11"/>
        <v>6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99</v>
      </c>
      <c r="H142" s="9" t="s">
        <v>87</v>
      </c>
      <c r="I142" s="9" t="s">
        <v>18</v>
      </c>
      <c r="J142" s="3" t="s">
        <v>1679</v>
      </c>
      <c r="K142" s="13" t="s">
        <v>100</v>
      </c>
      <c r="L142" s="14" t="s">
        <v>101</v>
      </c>
      <c r="M142" s="18">
        <f t="shared" si="10"/>
        <v>1.5682870370370361E-2</v>
      </c>
      <c r="N142">
        <f t="shared" si="11"/>
        <v>7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102</v>
      </c>
      <c r="H143" s="9" t="s">
        <v>87</v>
      </c>
      <c r="I143" s="9" t="s">
        <v>18</v>
      </c>
      <c r="J143" s="3" t="s">
        <v>1679</v>
      </c>
      <c r="K143" s="13" t="s">
        <v>103</v>
      </c>
      <c r="L143" s="14" t="s">
        <v>104</v>
      </c>
      <c r="M143" s="18">
        <f t="shared" si="10"/>
        <v>2.8703703703703787E-2</v>
      </c>
      <c r="N143">
        <f t="shared" si="11"/>
        <v>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105</v>
      </c>
      <c r="H144" s="9" t="s">
        <v>87</v>
      </c>
      <c r="I144" s="9" t="s">
        <v>18</v>
      </c>
      <c r="J144" s="3" t="s">
        <v>1679</v>
      </c>
      <c r="K144" s="13" t="s">
        <v>106</v>
      </c>
      <c r="L144" s="14" t="s">
        <v>107</v>
      </c>
      <c r="M144" s="18">
        <f t="shared" si="10"/>
        <v>4.83217592592593E-2</v>
      </c>
      <c r="N144">
        <f t="shared" si="11"/>
        <v>9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108</v>
      </c>
      <c r="H145" s="9" t="s">
        <v>87</v>
      </c>
      <c r="I145" s="9" t="s">
        <v>18</v>
      </c>
      <c r="J145" s="3" t="s">
        <v>1679</v>
      </c>
      <c r="K145" s="13" t="s">
        <v>109</v>
      </c>
      <c r="L145" s="14" t="s">
        <v>110</v>
      </c>
      <c r="M145" s="18">
        <f t="shared" si="10"/>
        <v>6.1157407407407383E-2</v>
      </c>
      <c r="N145">
        <f t="shared" si="11"/>
        <v>9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111</v>
      </c>
      <c r="H146" s="9" t="s">
        <v>87</v>
      </c>
      <c r="I146" s="9" t="s">
        <v>18</v>
      </c>
      <c r="J146" s="3" t="s">
        <v>1679</v>
      </c>
      <c r="K146" s="13" t="s">
        <v>112</v>
      </c>
      <c r="L146" s="14" t="s">
        <v>113</v>
      </c>
      <c r="M146" s="18">
        <f t="shared" si="10"/>
        <v>4.2152777777777761E-2</v>
      </c>
      <c r="N146">
        <f t="shared" si="11"/>
        <v>11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449</v>
      </c>
      <c r="H147" s="9" t="s">
        <v>87</v>
      </c>
      <c r="I147" s="9" t="s">
        <v>384</v>
      </c>
      <c r="J147" s="3" t="s">
        <v>1679</v>
      </c>
      <c r="K147" s="13" t="s">
        <v>450</v>
      </c>
      <c r="L147" s="14" t="s">
        <v>451</v>
      </c>
      <c r="M147" s="18">
        <f t="shared" si="10"/>
        <v>1.7187499999999994E-2</v>
      </c>
      <c r="N147">
        <f t="shared" si="11"/>
        <v>1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452</v>
      </c>
      <c r="H148" s="9" t="s">
        <v>87</v>
      </c>
      <c r="I148" s="9" t="s">
        <v>384</v>
      </c>
      <c r="J148" s="3" t="s">
        <v>1679</v>
      </c>
      <c r="K148" s="13" t="s">
        <v>453</v>
      </c>
      <c r="L148" s="14" t="s">
        <v>454</v>
      </c>
      <c r="M148" s="18">
        <f t="shared" si="10"/>
        <v>1.5266203703703712E-2</v>
      </c>
      <c r="N148">
        <f t="shared" si="11"/>
        <v>4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455</v>
      </c>
      <c r="H149" s="9" t="s">
        <v>87</v>
      </c>
      <c r="I149" s="9" t="s">
        <v>384</v>
      </c>
      <c r="J149" s="3" t="s">
        <v>1679</v>
      </c>
      <c r="K149" s="13" t="s">
        <v>456</v>
      </c>
      <c r="L149" s="14" t="s">
        <v>457</v>
      </c>
      <c r="M149" s="18">
        <f t="shared" si="10"/>
        <v>2.2627314814814808E-2</v>
      </c>
      <c r="N149">
        <f t="shared" si="11"/>
        <v>5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458</v>
      </c>
      <c r="H150" s="9" t="s">
        <v>87</v>
      </c>
      <c r="I150" s="9" t="s">
        <v>384</v>
      </c>
      <c r="J150" s="3" t="s">
        <v>1679</v>
      </c>
      <c r="K150" s="13" t="s">
        <v>459</v>
      </c>
      <c r="L150" s="14" t="s">
        <v>460</v>
      </c>
      <c r="M150" s="18">
        <f t="shared" si="10"/>
        <v>1.8715277777777761E-2</v>
      </c>
      <c r="N150">
        <f t="shared" si="11"/>
        <v>7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461</v>
      </c>
      <c r="H151" s="9" t="s">
        <v>87</v>
      </c>
      <c r="I151" s="9" t="s">
        <v>384</v>
      </c>
      <c r="J151" s="3" t="s">
        <v>1679</v>
      </c>
      <c r="K151" s="13" t="s">
        <v>462</v>
      </c>
      <c r="L151" s="14" t="s">
        <v>463</v>
      </c>
      <c r="M151" s="18">
        <f t="shared" si="10"/>
        <v>1.9085648148148115E-2</v>
      </c>
      <c r="N151">
        <f t="shared" si="11"/>
        <v>8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464</v>
      </c>
      <c r="H152" s="9" t="s">
        <v>87</v>
      </c>
      <c r="I152" s="9" t="s">
        <v>384</v>
      </c>
      <c r="J152" s="3" t="s">
        <v>1679</v>
      </c>
      <c r="K152" s="13" t="s">
        <v>465</v>
      </c>
      <c r="L152" s="14" t="s">
        <v>466</v>
      </c>
      <c r="M152" s="18">
        <f t="shared" si="10"/>
        <v>2.8090277777777728E-2</v>
      </c>
      <c r="N152">
        <f t="shared" si="11"/>
        <v>11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467</v>
      </c>
      <c r="H153" s="9" t="s">
        <v>87</v>
      </c>
      <c r="I153" s="9" t="s">
        <v>384</v>
      </c>
      <c r="J153" s="3" t="s">
        <v>1679</v>
      </c>
      <c r="K153" s="13" t="s">
        <v>468</v>
      </c>
      <c r="L153" s="14" t="s">
        <v>469</v>
      </c>
      <c r="M153" s="18">
        <f t="shared" si="10"/>
        <v>6.7615740740740726E-2</v>
      </c>
      <c r="N153">
        <f t="shared" si="11"/>
        <v>14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772</v>
      </c>
      <c r="H154" s="9" t="s">
        <v>87</v>
      </c>
      <c r="I154" s="9" t="s">
        <v>724</v>
      </c>
      <c r="J154" s="3" t="s">
        <v>1679</v>
      </c>
      <c r="K154" s="13" t="s">
        <v>773</v>
      </c>
      <c r="L154" s="14" t="s">
        <v>774</v>
      </c>
      <c r="M154" s="18">
        <f t="shared" si="10"/>
        <v>1.2569444444444453E-2</v>
      </c>
      <c r="N154">
        <f t="shared" si="11"/>
        <v>1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775</v>
      </c>
      <c r="H155" s="9" t="s">
        <v>87</v>
      </c>
      <c r="I155" s="9" t="s">
        <v>724</v>
      </c>
      <c r="J155" s="3" t="s">
        <v>1679</v>
      </c>
      <c r="K155" s="13" t="s">
        <v>776</v>
      </c>
      <c r="L155" s="14" t="s">
        <v>777</v>
      </c>
      <c r="M155" s="18">
        <f t="shared" si="10"/>
        <v>1.2951388888888887E-2</v>
      </c>
      <c r="N155">
        <f t="shared" si="11"/>
        <v>3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778</v>
      </c>
      <c r="H156" s="9" t="s">
        <v>87</v>
      </c>
      <c r="I156" s="9" t="s">
        <v>724</v>
      </c>
      <c r="J156" s="3" t="s">
        <v>1679</v>
      </c>
      <c r="K156" s="13" t="s">
        <v>779</v>
      </c>
      <c r="L156" s="14" t="s">
        <v>780</v>
      </c>
      <c r="M156" s="18">
        <f t="shared" si="10"/>
        <v>1.7453703703703694E-2</v>
      </c>
      <c r="N156">
        <f t="shared" si="11"/>
        <v>7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781</v>
      </c>
      <c r="H157" s="9" t="s">
        <v>87</v>
      </c>
      <c r="I157" s="9" t="s">
        <v>724</v>
      </c>
      <c r="J157" s="3" t="s">
        <v>1679</v>
      </c>
      <c r="K157" s="13" t="s">
        <v>782</v>
      </c>
      <c r="L157" s="14" t="s">
        <v>783</v>
      </c>
      <c r="M157" s="18">
        <f t="shared" si="10"/>
        <v>2.9004629629629686E-2</v>
      </c>
      <c r="N157">
        <f t="shared" si="11"/>
        <v>7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784</v>
      </c>
      <c r="H158" s="9" t="s">
        <v>87</v>
      </c>
      <c r="I158" s="9" t="s">
        <v>724</v>
      </c>
      <c r="J158" s="3" t="s">
        <v>1679</v>
      </c>
      <c r="K158" s="13" t="s">
        <v>785</v>
      </c>
      <c r="L158" s="14" t="s">
        <v>786</v>
      </c>
      <c r="M158" s="18">
        <f t="shared" si="10"/>
        <v>1.3935185185185217E-2</v>
      </c>
      <c r="N158">
        <f t="shared" si="11"/>
        <v>11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1081</v>
      </c>
      <c r="H159" s="9" t="s">
        <v>87</v>
      </c>
      <c r="I159" s="9" t="s">
        <v>1016</v>
      </c>
      <c r="J159" s="3" t="s">
        <v>1679</v>
      </c>
      <c r="K159" s="13" t="s">
        <v>1082</v>
      </c>
      <c r="L159" s="14" t="s">
        <v>1083</v>
      </c>
      <c r="M159" s="18">
        <f t="shared" si="10"/>
        <v>1.5555555555555552E-2</v>
      </c>
      <c r="N159">
        <f t="shared" si="11"/>
        <v>1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1084</v>
      </c>
      <c r="H160" s="9" t="s">
        <v>87</v>
      </c>
      <c r="I160" s="9" t="s">
        <v>1016</v>
      </c>
      <c r="J160" s="3" t="s">
        <v>1679</v>
      </c>
      <c r="K160" s="13" t="s">
        <v>1085</v>
      </c>
      <c r="L160" s="14" t="s">
        <v>1086</v>
      </c>
      <c r="M160" s="18">
        <f t="shared" si="10"/>
        <v>1.8321759259259274E-2</v>
      </c>
      <c r="N160">
        <f t="shared" si="11"/>
        <v>4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1087</v>
      </c>
      <c r="H161" s="9" t="s">
        <v>87</v>
      </c>
      <c r="I161" s="9" t="s">
        <v>1016</v>
      </c>
      <c r="J161" s="3" t="s">
        <v>1679</v>
      </c>
      <c r="K161" s="13" t="s">
        <v>1088</v>
      </c>
      <c r="L161" s="14" t="s">
        <v>1089</v>
      </c>
      <c r="M161" s="18">
        <f t="shared" si="10"/>
        <v>1.4942129629629597E-2</v>
      </c>
      <c r="N161">
        <f t="shared" si="11"/>
        <v>5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1090</v>
      </c>
      <c r="H162" s="9" t="s">
        <v>87</v>
      </c>
      <c r="I162" s="9" t="s">
        <v>1016</v>
      </c>
      <c r="J162" s="3" t="s">
        <v>1679</v>
      </c>
      <c r="K162" s="13" t="s">
        <v>1091</v>
      </c>
      <c r="L162" s="14" t="s">
        <v>1092</v>
      </c>
      <c r="M162" s="18">
        <f t="shared" si="10"/>
        <v>5.3576388888888937E-2</v>
      </c>
      <c r="N162">
        <f t="shared" si="11"/>
        <v>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1093</v>
      </c>
      <c r="H163" s="9" t="s">
        <v>87</v>
      </c>
      <c r="I163" s="9" t="s">
        <v>1016</v>
      </c>
      <c r="J163" s="3" t="s">
        <v>1679</v>
      </c>
      <c r="K163" s="13" t="s">
        <v>1094</v>
      </c>
      <c r="L163" s="14" t="s">
        <v>1095</v>
      </c>
      <c r="M163" s="18">
        <f t="shared" si="10"/>
        <v>3.9942129629629619E-2</v>
      </c>
      <c r="N163">
        <f t="shared" si="11"/>
        <v>6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1096</v>
      </c>
      <c r="H164" s="9" t="s">
        <v>87</v>
      </c>
      <c r="I164" s="9" t="s">
        <v>1016</v>
      </c>
      <c r="J164" s="3" t="s">
        <v>1679</v>
      </c>
      <c r="K164" s="13" t="s">
        <v>1097</v>
      </c>
      <c r="L164" s="14" t="s">
        <v>1098</v>
      </c>
      <c r="M164" s="18">
        <f t="shared" si="10"/>
        <v>1.4143518518518527E-2</v>
      </c>
      <c r="N164">
        <f t="shared" si="11"/>
        <v>10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1099</v>
      </c>
      <c r="H165" s="9" t="s">
        <v>87</v>
      </c>
      <c r="I165" s="9" t="s">
        <v>1016</v>
      </c>
      <c r="J165" s="3" t="s">
        <v>1679</v>
      </c>
      <c r="K165" s="13" t="s">
        <v>1100</v>
      </c>
      <c r="L165" s="14" t="s">
        <v>1101</v>
      </c>
      <c r="M165" s="18">
        <f t="shared" si="10"/>
        <v>1.3472222222222219E-2</v>
      </c>
      <c r="N165">
        <f t="shared" si="11"/>
        <v>23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1405</v>
      </c>
      <c r="H166" s="9" t="s">
        <v>87</v>
      </c>
      <c r="I166" s="9" t="s">
        <v>1359</v>
      </c>
      <c r="J166" s="3" t="s">
        <v>1679</v>
      </c>
      <c r="K166" s="13" t="s">
        <v>1406</v>
      </c>
      <c r="L166" s="14" t="s">
        <v>1407</v>
      </c>
      <c r="M166" s="18">
        <f t="shared" si="10"/>
        <v>1.3043981481481476E-2</v>
      </c>
      <c r="N166">
        <f t="shared" si="11"/>
        <v>2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1408</v>
      </c>
      <c r="H167" s="9" t="s">
        <v>87</v>
      </c>
      <c r="I167" s="9" t="s">
        <v>1359</v>
      </c>
      <c r="J167" s="3" t="s">
        <v>1679</v>
      </c>
      <c r="K167" s="13" t="s">
        <v>259</v>
      </c>
      <c r="L167" s="14" t="s">
        <v>1409</v>
      </c>
      <c r="M167" s="18">
        <f t="shared" si="10"/>
        <v>1.3101851851851865E-2</v>
      </c>
      <c r="N167">
        <f t="shared" si="11"/>
        <v>4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1410</v>
      </c>
      <c r="H168" s="9" t="s">
        <v>87</v>
      </c>
      <c r="I168" s="9" t="s">
        <v>1359</v>
      </c>
      <c r="J168" s="3" t="s">
        <v>1679</v>
      </c>
      <c r="K168" s="13" t="s">
        <v>1411</v>
      </c>
      <c r="L168" s="14" t="s">
        <v>1412</v>
      </c>
      <c r="M168" s="18">
        <f t="shared" si="10"/>
        <v>1.3159722222222225E-2</v>
      </c>
      <c r="N168">
        <f t="shared" si="11"/>
        <v>6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1413</v>
      </c>
      <c r="H169" s="9" t="s">
        <v>87</v>
      </c>
      <c r="I169" s="9" t="s">
        <v>1359</v>
      </c>
      <c r="J169" s="3" t="s">
        <v>1679</v>
      </c>
      <c r="K169" s="13" t="s">
        <v>1414</v>
      </c>
      <c r="L169" s="14" t="s">
        <v>1415</v>
      </c>
      <c r="M169" s="18">
        <f t="shared" si="10"/>
        <v>1.9201388888888893E-2</v>
      </c>
      <c r="N169">
        <f t="shared" si="11"/>
        <v>6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1416</v>
      </c>
      <c r="H170" s="9" t="s">
        <v>87</v>
      </c>
      <c r="I170" s="9" t="s">
        <v>1359</v>
      </c>
      <c r="J170" s="3" t="s">
        <v>1679</v>
      </c>
      <c r="K170" s="13" t="s">
        <v>1417</v>
      </c>
      <c r="L170" s="14" t="s">
        <v>1418</v>
      </c>
      <c r="M170" s="18">
        <f t="shared" si="10"/>
        <v>3.6944444444444446E-2</v>
      </c>
      <c r="N170">
        <f t="shared" si="11"/>
        <v>7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1419</v>
      </c>
      <c r="H171" s="9" t="s">
        <v>87</v>
      </c>
      <c r="I171" s="9" t="s">
        <v>1359</v>
      </c>
      <c r="J171" s="3" t="s">
        <v>1679</v>
      </c>
      <c r="K171" s="13" t="s">
        <v>1420</v>
      </c>
      <c r="L171" s="14" t="s">
        <v>1421</v>
      </c>
      <c r="M171" s="18">
        <f t="shared" si="10"/>
        <v>1.6087962962962943E-2</v>
      </c>
      <c r="N171">
        <f t="shared" si="11"/>
        <v>9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1422</v>
      </c>
      <c r="H172" s="9" t="s">
        <v>87</v>
      </c>
      <c r="I172" s="9" t="s">
        <v>1359</v>
      </c>
      <c r="J172" s="3" t="s">
        <v>1679</v>
      </c>
      <c r="K172" s="13" t="s">
        <v>1423</v>
      </c>
      <c r="L172" s="14" t="s">
        <v>1424</v>
      </c>
      <c r="M172" s="18">
        <f t="shared" si="10"/>
        <v>1.4629629629629659E-2</v>
      </c>
      <c r="N172">
        <f t="shared" si="11"/>
        <v>11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1425</v>
      </c>
      <c r="H173" s="9" t="s">
        <v>87</v>
      </c>
      <c r="I173" s="9" t="s">
        <v>1359</v>
      </c>
      <c r="J173" s="3" t="s">
        <v>1679</v>
      </c>
      <c r="K173" s="13" t="s">
        <v>1426</v>
      </c>
      <c r="L173" s="14" t="s">
        <v>1427</v>
      </c>
      <c r="M173" s="18">
        <f t="shared" si="10"/>
        <v>2.0763888888888915E-2</v>
      </c>
      <c r="N173">
        <f t="shared" si="11"/>
        <v>12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1591</v>
      </c>
      <c r="H174" s="9" t="s">
        <v>87</v>
      </c>
      <c r="I174" s="9" t="s">
        <v>1576</v>
      </c>
      <c r="J174" s="3" t="s">
        <v>1679</v>
      </c>
      <c r="K174" s="13" t="s">
        <v>498</v>
      </c>
      <c r="L174" s="14" t="s">
        <v>1592</v>
      </c>
      <c r="M174" s="18">
        <f t="shared" si="10"/>
        <v>2.7314814814814847E-2</v>
      </c>
      <c r="N174">
        <f t="shared" si="11"/>
        <v>5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1593</v>
      </c>
      <c r="H175" s="9" t="s">
        <v>87</v>
      </c>
      <c r="I175" s="9" t="s">
        <v>1576</v>
      </c>
      <c r="J175" s="3" t="s">
        <v>1679</v>
      </c>
      <c r="K175" s="13" t="s">
        <v>1594</v>
      </c>
      <c r="L175" s="14" t="s">
        <v>1595</v>
      </c>
      <c r="M175" s="18">
        <f t="shared" si="10"/>
        <v>1.3761574074074079E-2</v>
      </c>
      <c r="N175">
        <f t="shared" si="11"/>
        <v>5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1596</v>
      </c>
      <c r="H176" s="9" t="s">
        <v>87</v>
      </c>
      <c r="I176" s="9" t="s">
        <v>1576</v>
      </c>
      <c r="J176" s="3" t="s">
        <v>1679</v>
      </c>
      <c r="K176" s="13" t="s">
        <v>1597</v>
      </c>
      <c r="L176" s="14" t="s">
        <v>1598</v>
      </c>
      <c r="M176" s="18">
        <f t="shared" si="10"/>
        <v>1.4143518518518527E-2</v>
      </c>
      <c r="N176">
        <f t="shared" si="11"/>
        <v>5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1599</v>
      </c>
      <c r="H177" s="9" t="s">
        <v>87</v>
      </c>
      <c r="I177" s="9" t="s">
        <v>1576</v>
      </c>
      <c r="J177" s="3" t="s">
        <v>1679</v>
      </c>
      <c r="K177" s="13" t="s">
        <v>1600</v>
      </c>
      <c r="L177" s="14" t="s">
        <v>1601</v>
      </c>
      <c r="M177" s="18">
        <f t="shared" si="10"/>
        <v>1.9259259259259254E-2</v>
      </c>
      <c r="N177">
        <f t="shared" si="11"/>
        <v>5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1602</v>
      </c>
      <c r="H178" s="9" t="s">
        <v>87</v>
      </c>
      <c r="I178" s="9" t="s">
        <v>1576</v>
      </c>
      <c r="J178" s="3" t="s">
        <v>1679</v>
      </c>
      <c r="K178" s="13" t="s">
        <v>1603</v>
      </c>
      <c r="L178" s="14" t="s">
        <v>1604</v>
      </c>
      <c r="M178" s="18">
        <f t="shared" si="10"/>
        <v>2.3634259259259244E-2</v>
      </c>
      <c r="N178">
        <f t="shared" si="11"/>
        <v>5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1605</v>
      </c>
      <c r="H179" s="9" t="s">
        <v>87</v>
      </c>
      <c r="I179" s="9" t="s">
        <v>1576</v>
      </c>
      <c r="J179" s="3" t="s">
        <v>1679</v>
      </c>
      <c r="K179" s="13" t="s">
        <v>1606</v>
      </c>
      <c r="L179" s="14" t="s">
        <v>1607</v>
      </c>
      <c r="M179" s="18">
        <f t="shared" si="10"/>
        <v>1.431712962962961E-2</v>
      </c>
      <c r="N179">
        <f t="shared" si="11"/>
        <v>7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1608</v>
      </c>
      <c r="H180" s="9" t="s">
        <v>87</v>
      </c>
      <c r="I180" s="9" t="s">
        <v>1576</v>
      </c>
      <c r="J180" s="3" t="s">
        <v>1679</v>
      </c>
      <c r="K180" s="13" t="s">
        <v>1609</v>
      </c>
      <c r="L180" s="14" t="s">
        <v>1610</v>
      </c>
      <c r="M180" s="18">
        <f t="shared" si="10"/>
        <v>1.8784722222222217E-2</v>
      </c>
      <c r="N180">
        <f t="shared" si="11"/>
        <v>8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1611</v>
      </c>
      <c r="H181" s="9" t="s">
        <v>87</v>
      </c>
      <c r="I181" s="9" t="s">
        <v>1576</v>
      </c>
      <c r="J181" s="3" t="s">
        <v>1679</v>
      </c>
      <c r="K181" s="13" t="s">
        <v>1612</v>
      </c>
      <c r="L181" s="14" t="s">
        <v>1613</v>
      </c>
      <c r="M181" s="18">
        <f t="shared" si="10"/>
        <v>1.678240740740744E-2</v>
      </c>
      <c r="N181">
        <f t="shared" si="11"/>
        <v>8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1614</v>
      </c>
      <c r="H182" s="9" t="s">
        <v>87</v>
      </c>
      <c r="I182" s="9" t="s">
        <v>1576</v>
      </c>
      <c r="J182" s="3" t="s">
        <v>1679</v>
      </c>
      <c r="K182" s="13" t="s">
        <v>1615</v>
      </c>
      <c r="L182" s="14" t="s">
        <v>1616</v>
      </c>
      <c r="M182" s="18">
        <f t="shared" si="10"/>
        <v>2.0555555555555605E-2</v>
      </c>
      <c r="N182">
        <f t="shared" si="11"/>
        <v>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1617</v>
      </c>
      <c r="H183" s="9" t="s">
        <v>87</v>
      </c>
      <c r="I183" s="9" t="s">
        <v>1576</v>
      </c>
      <c r="J183" s="3" t="s">
        <v>1679</v>
      </c>
      <c r="K183" s="13" t="s">
        <v>1618</v>
      </c>
      <c r="L183" s="14" t="s">
        <v>1619</v>
      </c>
      <c r="M183" s="18">
        <f t="shared" si="10"/>
        <v>3.804398148148147E-2</v>
      </c>
      <c r="N183">
        <f t="shared" si="11"/>
        <v>8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1649</v>
      </c>
      <c r="H184" s="9" t="s">
        <v>87</v>
      </c>
      <c r="I184" s="9" t="s">
        <v>1646</v>
      </c>
      <c r="J184" s="3" t="s">
        <v>1679</v>
      </c>
      <c r="K184" s="13" t="s">
        <v>1650</v>
      </c>
      <c r="L184" s="17" t="s">
        <v>1693</v>
      </c>
      <c r="M184" s="18">
        <f t="shared" si="10"/>
        <v>1.2592592592592378E-2</v>
      </c>
      <c r="N184">
        <f t="shared" si="11"/>
        <v>23</v>
      </c>
    </row>
    <row r="185" spans="1:14" x14ac:dyDescent="0.25">
      <c r="A185" s="11"/>
      <c r="B185" s="12"/>
      <c r="C185" s="12"/>
      <c r="D185" s="12"/>
      <c r="E185" s="9" t="s">
        <v>114</v>
      </c>
      <c r="F185" s="9" t="s">
        <v>15</v>
      </c>
      <c r="G185" s="10" t="s">
        <v>12</v>
      </c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12"/>
      <c r="F186" s="12"/>
      <c r="G186" s="9" t="s">
        <v>115</v>
      </c>
      <c r="H186" s="9" t="s">
        <v>81</v>
      </c>
      <c r="I186" s="9" t="s">
        <v>18</v>
      </c>
      <c r="J186" s="3" t="s">
        <v>1679</v>
      </c>
      <c r="K186" s="13" t="s">
        <v>116</v>
      </c>
      <c r="L186" s="14" t="s">
        <v>117</v>
      </c>
      <c r="M186" s="18">
        <f t="shared" si="10"/>
        <v>6.8564814814814801E-2</v>
      </c>
      <c r="N186">
        <f t="shared" si="11"/>
        <v>10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118</v>
      </c>
      <c r="H187" s="9" t="s">
        <v>81</v>
      </c>
      <c r="I187" s="9" t="s">
        <v>18</v>
      </c>
      <c r="J187" s="3" t="s">
        <v>1679</v>
      </c>
      <c r="K187" s="13" t="s">
        <v>119</v>
      </c>
      <c r="L187" s="14" t="s">
        <v>120</v>
      </c>
      <c r="M187" s="18">
        <f t="shared" si="10"/>
        <v>2.6643518518518539E-2</v>
      </c>
      <c r="N187">
        <f t="shared" si="11"/>
        <v>15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121</v>
      </c>
      <c r="H188" s="9" t="s">
        <v>81</v>
      </c>
      <c r="I188" s="9" t="s">
        <v>18</v>
      </c>
      <c r="J188" s="3" t="s">
        <v>1679</v>
      </c>
      <c r="K188" s="13" t="s">
        <v>122</v>
      </c>
      <c r="L188" s="14" t="s">
        <v>123</v>
      </c>
      <c r="M188" s="18">
        <f t="shared" si="10"/>
        <v>2.4895833333333339E-2</v>
      </c>
      <c r="N188">
        <f t="shared" si="11"/>
        <v>16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470</v>
      </c>
      <c r="H189" s="9" t="s">
        <v>81</v>
      </c>
      <c r="I189" s="9" t="s">
        <v>384</v>
      </c>
      <c r="J189" s="3" t="s">
        <v>1679</v>
      </c>
      <c r="K189" s="13" t="s">
        <v>471</v>
      </c>
      <c r="L189" s="14" t="s">
        <v>270</v>
      </c>
      <c r="M189" s="18">
        <f t="shared" si="10"/>
        <v>1.8958333333333327E-2</v>
      </c>
      <c r="N189">
        <f t="shared" si="11"/>
        <v>5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472</v>
      </c>
      <c r="H190" s="9" t="s">
        <v>81</v>
      </c>
      <c r="I190" s="9" t="s">
        <v>384</v>
      </c>
      <c r="J190" s="3" t="s">
        <v>1679</v>
      </c>
      <c r="K190" s="13" t="s">
        <v>473</v>
      </c>
      <c r="L190" s="14" t="s">
        <v>474</v>
      </c>
      <c r="M190" s="18">
        <f t="shared" si="10"/>
        <v>3.43518518518518E-2</v>
      </c>
      <c r="N190">
        <f t="shared" si="11"/>
        <v>9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475</v>
      </c>
      <c r="H191" s="9" t="s">
        <v>81</v>
      </c>
      <c r="I191" s="9" t="s">
        <v>384</v>
      </c>
      <c r="J191" s="3" t="s">
        <v>1679</v>
      </c>
      <c r="K191" s="13" t="s">
        <v>476</v>
      </c>
      <c r="L191" s="14" t="s">
        <v>477</v>
      </c>
      <c r="M191" s="18">
        <f t="shared" si="10"/>
        <v>7.4143518518518525E-2</v>
      </c>
      <c r="N191">
        <f t="shared" si="11"/>
        <v>14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478</v>
      </c>
      <c r="H192" s="9" t="s">
        <v>81</v>
      </c>
      <c r="I192" s="9" t="s">
        <v>384</v>
      </c>
      <c r="J192" s="3" t="s">
        <v>1679</v>
      </c>
      <c r="K192" s="13" t="s">
        <v>479</v>
      </c>
      <c r="L192" s="14" t="s">
        <v>480</v>
      </c>
      <c r="M192" s="18">
        <f t="shared" si="10"/>
        <v>8.0740740740740669E-2</v>
      </c>
      <c r="N192">
        <f t="shared" si="11"/>
        <v>14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787</v>
      </c>
      <c r="H193" s="9" t="s">
        <v>81</v>
      </c>
      <c r="I193" s="9" t="s">
        <v>724</v>
      </c>
      <c r="J193" s="3" t="s">
        <v>1679</v>
      </c>
      <c r="K193" s="13" t="s">
        <v>788</v>
      </c>
      <c r="L193" s="14" t="s">
        <v>789</v>
      </c>
      <c r="M193" s="18">
        <f t="shared" si="10"/>
        <v>1.5069444444444469E-2</v>
      </c>
      <c r="N193">
        <f t="shared" si="11"/>
        <v>20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790</v>
      </c>
      <c r="H194" s="9" t="s">
        <v>81</v>
      </c>
      <c r="I194" s="9" t="s">
        <v>724</v>
      </c>
      <c r="J194" s="3" t="s">
        <v>1679</v>
      </c>
      <c r="K194" s="13" t="s">
        <v>791</v>
      </c>
      <c r="L194" s="14" t="s">
        <v>792</v>
      </c>
      <c r="M194" s="18">
        <f t="shared" si="10"/>
        <v>1.6412037037037086E-2</v>
      </c>
      <c r="N194">
        <f t="shared" si="11"/>
        <v>20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1102</v>
      </c>
      <c r="H195" s="9" t="s">
        <v>81</v>
      </c>
      <c r="I195" s="9" t="s">
        <v>1016</v>
      </c>
      <c r="J195" s="3" t="s">
        <v>1679</v>
      </c>
      <c r="K195" s="13" t="s">
        <v>1103</v>
      </c>
      <c r="L195" s="14" t="s">
        <v>1104</v>
      </c>
      <c r="M195" s="18">
        <f t="shared" ref="M195:M258" si="12">L195-K195</f>
        <v>1.3182870370370359E-2</v>
      </c>
      <c r="N195">
        <f t="shared" ref="N195:N258" si="13">HOUR(K195)</f>
        <v>4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1105</v>
      </c>
      <c r="H196" s="9" t="s">
        <v>81</v>
      </c>
      <c r="I196" s="9" t="s">
        <v>1016</v>
      </c>
      <c r="J196" s="3" t="s">
        <v>1679</v>
      </c>
      <c r="K196" s="13" t="s">
        <v>1106</v>
      </c>
      <c r="L196" s="14" t="s">
        <v>1107</v>
      </c>
      <c r="M196" s="18">
        <f t="shared" si="12"/>
        <v>2.2523148148148153E-2</v>
      </c>
      <c r="N196">
        <f t="shared" si="13"/>
        <v>8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1108</v>
      </c>
      <c r="H197" s="9" t="s">
        <v>81</v>
      </c>
      <c r="I197" s="9" t="s">
        <v>1016</v>
      </c>
      <c r="J197" s="3" t="s">
        <v>1679</v>
      </c>
      <c r="K197" s="13" t="s">
        <v>1109</v>
      </c>
      <c r="L197" s="14" t="s">
        <v>1110</v>
      </c>
      <c r="M197" s="18">
        <f t="shared" si="12"/>
        <v>1.7384259259259238E-2</v>
      </c>
      <c r="N197">
        <f t="shared" si="13"/>
        <v>15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1111</v>
      </c>
      <c r="H198" s="9" t="s">
        <v>81</v>
      </c>
      <c r="I198" s="9" t="s">
        <v>1016</v>
      </c>
      <c r="J198" s="3" t="s">
        <v>1679</v>
      </c>
      <c r="K198" s="13" t="s">
        <v>1112</v>
      </c>
      <c r="L198" s="14" t="s">
        <v>1113</v>
      </c>
      <c r="M198" s="18">
        <f t="shared" si="12"/>
        <v>1.7071759259259411E-2</v>
      </c>
      <c r="N198">
        <f t="shared" si="13"/>
        <v>18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1114</v>
      </c>
      <c r="H199" s="9" t="s">
        <v>81</v>
      </c>
      <c r="I199" s="9" t="s">
        <v>1016</v>
      </c>
      <c r="J199" s="3" t="s">
        <v>1679</v>
      </c>
      <c r="K199" s="13" t="s">
        <v>1115</v>
      </c>
      <c r="L199" s="14" t="s">
        <v>1116</v>
      </c>
      <c r="M199" s="18">
        <f t="shared" si="12"/>
        <v>2.1620370370370345E-2</v>
      </c>
      <c r="N199">
        <f t="shared" si="13"/>
        <v>18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1117</v>
      </c>
      <c r="H200" s="9" t="s">
        <v>81</v>
      </c>
      <c r="I200" s="9" t="s">
        <v>1016</v>
      </c>
      <c r="J200" s="3" t="s">
        <v>1679</v>
      </c>
      <c r="K200" s="13" t="s">
        <v>1118</v>
      </c>
      <c r="L200" s="14" t="s">
        <v>1119</v>
      </c>
      <c r="M200" s="18">
        <f t="shared" si="12"/>
        <v>1.8229166666666741E-2</v>
      </c>
      <c r="N200">
        <f t="shared" si="13"/>
        <v>21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1651</v>
      </c>
      <c r="H201" s="9" t="s">
        <v>81</v>
      </c>
      <c r="I201" s="9" t="s">
        <v>1646</v>
      </c>
      <c r="J201" s="3" t="s">
        <v>1679</v>
      </c>
      <c r="K201" s="13" t="s">
        <v>1652</v>
      </c>
      <c r="L201" s="14" t="s">
        <v>1653</v>
      </c>
      <c r="M201" s="18">
        <f t="shared" si="12"/>
        <v>1.2291666666666701E-2</v>
      </c>
      <c r="N201">
        <f t="shared" si="13"/>
        <v>17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1654</v>
      </c>
      <c r="H202" s="9" t="s">
        <v>81</v>
      </c>
      <c r="I202" s="9" t="s">
        <v>1646</v>
      </c>
      <c r="J202" s="3" t="s">
        <v>1679</v>
      </c>
      <c r="K202" s="13" t="s">
        <v>1655</v>
      </c>
      <c r="L202" s="14" t="s">
        <v>1656</v>
      </c>
      <c r="M202" s="18">
        <f t="shared" si="12"/>
        <v>1.7604166666666643E-2</v>
      </c>
      <c r="N202">
        <f t="shared" si="13"/>
        <v>18</v>
      </c>
    </row>
    <row r="203" spans="1:14" x14ac:dyDescent="0.25">
      <c r="A203" s="11"/>
      <c r="B203" s="12"/>
      <c r="C203" s="9" t="s">
        <v>124</v>
      </c>
      <c r="D203" s="9" t="s">
        <v>125</v>
      </c>
      <c r="E203" s="9" t="s">
        <v>125</v>
      </c>
      <c r="F203" s="9" t="s">
        <v>15</v>
      </c>
      <c r="G203" s="10" t="s">
        <v>12</v>
      </c>
      <c r="H203" s="5"/>
      <c r="I203" s="5"/>
      <c r="J203" s="6"/>
      <c r="K203" s="7"/>
      <c r="L203" s="8"/>
    </row>
    <row r="204" spans="1:14" x14ac:dyDescent="0.25">
      <c r="A204" s="11"/>
      <c r="B204" s="12"/>
      <c r="C204" s="12"/>
      <c r="D204" s="12"/>
      <c r="E204" s="12"/>
      <c r="F204" s="12"/>
      <c r="G204" s="9" t="s">
        <v>126</v>
      </c>
      <c r="H204" s="9" t="s">
        <v>87</v>
      </c>
      <c r="I204" s="9" t="s">
        <v>18</v>
      </c>
      <c r="J204" s="3" t="s">
        <v>1679</v>
      </c>
      <c r="K204" s="13" t="s">
        <v>127</v>
      </c>
      <c r="L204" s="14" t="s">
        <v>128</v>
      </c>
      <c r="M204" s="18">
        <f t="shared" si="12"/>
        <v>1.428240740740741E-2</v>
      </c>
      <c r="N204">
        <f t="shared" si="13"/>
        <v>4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129</v>
      </c>
      <c r="H205" s="9" t="s">
        <v>87</v>
      </c>
      <c r="I205" s="9" t="s">
        <v>18</v>
      </c>
      <c r="J205" s="3" t="s">
        <v>1679</v>
      </c>
      <c r="K205" s="13" t="s">
        <v>130</v>
      </c>
      <c r="L205" s="14" t="s">
        <v>131</v>
      </c>
      <c r="M205" s="18">
        <f t="shared" si="12"/>
        <v>2.951388888888884E-2</v>
      </c>
      <c r="N205">
        <f t="shared" si="13"/>
        <v>10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132</v>
      </c>
      <c r="H206" s="9" t="s">
        <v>87</v>
      </c>
      <c r="I206" s="9" t="s">
        <v>18</v>
      </c>
      <c r="J206" s="3" t="s">
        <v>1679</v>
      </c>
      <c r="K206" s="13" t="s">
        <v>133</v>
      </c>
      <c r="L206" s="14" t="s">
        <v>134</v>
      </c>
      <c r="M206" s="18">
        <f t="shared" si="12"/>
        <v>2.2962962962962963E-2</v>
      </c>
      <c r="N206">
        <f t="shared" si="13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481</v>
      </c>
      <c r="H207" s="9" t="s">
        <v>87</v>
      </c>
      <c r="I207" s="9" t="s">
        <v>384</v>
      </c>
      <c r="J207" s="3" t="s">
        <v>1679</v>
      </c>
      <c r="K207" s="13" t="s">
        <v>482</v>
      </c>
      <c r="L207" s="14" t="s">
        <v>483</v>
      </c>
      <c r="M207" s="18">
        <f t="shared" si="12"/>
        <v>1.4861111111111103E-2</v>
      </c>
      <c r="N207">
        <f t="shared" si="13"/>
        <v>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484</v>
      </c>
      <c r="H208" s="9" t="s">
        <v>87</v>
      </c>
      <c r="I208" s="9" t="s">
        <v>384</v>
      </c>
      <c r="J208" s="3" t="s">
        <v>1679</v>
      </c>
      <c r="K208" s="13" t="s">
        <v>485</v>
      </c>
      <c r="L208" s="14" t="s">
        <v>486</v>
      </c>
      <c r="M208" s="18">
        <f t="shared" si="12"/>
        <v>1.4386574074074066E-2</v>
      </c>
      <c r="N208">
        <f t="shared" si="13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487</v>
      </c>
      <c r="H209" s="9" t="s">
        <v>87</v>
      </c>
      <c r="I209" s="9" t="s">
        <v>384</v>
      </c>
      <c r="J209" s="3" t="s">
        <v>1679</v>
      </c>
      <c r="K209" s="13" t="s">
        <v>488</v>
      </c>
      <c r="L209" s="14" t="s">
        <v>489</v>
      </c>
      <c r="M209" s="18">
        <f t="shared" si="12"/>
        <v>1.8645833333333361E-2</v>
      </c>
      <c r="N209">
        <f t="shared" si="13"/>
        <v>12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490</v>
      </c>
      <c r="H210" s="9" t="s">
        <v>87</v>
      </c>
      <c r="I210" s="9" t="s">
        <v>384</v>
      </c>
      <c r="J210" s="3" t="s">
        <v>1679</v>
      </c>
      <c r="K210" s="13" t="s">
        <v>491</v>
      </c>
      <c r="L210" s="14" t="s">
        <v>492</v>
      </c>
      <c r="M210" s="18">
        <f t="shared" si="12"/>
        <v>1.6967592592592728E-2</v>
      </c>
      <c r="N210">
        <f t="shared" si="13"/>
        <v>14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793</v>
      </c>
      <c r="H211" s="9" t="s">
        <v>87</v>
      </c>
      <c r="I211" s="9" t="s">
        <v>724</v>
      </c>
      <c r="J211" s="3" t="s">
        <v>1679</v>
      </c>
      <c r="K211" s="13" t="s">
        <v>794</v>
      </c>
      <c r="L211" s="14" t="s">
        <v>795</v>
      </c>
      <c r="M211" s="18">
        <f t="shared" si="12"/>
        <v>1.4953703703703719E-2</v>
      </c>
      <c r="N211">
        <f t="shared" si="13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796</v>
      </c>
      <c r="H212" s="9" t="s">
        <v>87</v>
      </c>
      <c r="I212" s="9" t="s">
        <v>724</v>
      </c>
      <c r="J212" s="3" t="s">
        <v>1679</v>
      </c>
      <c r="K212" s="13" t="s">
        <v>797</v>
      </c>
      <c r="L212" s="14" t="s">
        <v>798</v>
      </c>
      <c r="M212" s="18">
        <f t="shared" si="12"/>
        <v>1.4270833333333399E-2</v>
      </c>
      <c r="N212">
        <f t="shared" si="13"/>
        <v>9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799</v>
      </c>
      <c r="H213" s="9" t="s">
        <v>87</v>
      </c>
      <c r="I213" s="9" t="s">
        <v>724</v>
      </c>
      <c r="J213" s="3" t="s">
        <v>1679</v>
      </c>
      <c r="K213" s="13" t="s">
        <v>800</v>
      </c>
      <c r="L213" s="14" t="s">
        <v>801</v>
      </c>
      <c r="M213" s="18">
        <f t="shared" si="12"/>
        <v>1.8333333333333313E-2</v>
      </c>
      <c r="N213">
        <f t="shared" si="13"/>
        <v>13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1120</v>
      </c>
      <c r="H214" s="9" t="s">
        <v>87</v>
      </c>
      <c r="I214" s="9" t="s">
        <v>1016</v>
      </c>
      <c r="J214" s="3" t="s">
        <v>1679</v>
      </c>
      <c r="K214" s="13" t="s">
        <v>1121</v>
      </c>
      <c r="L214" s="14" t="s">
        <v>1122</v>
      </c>
      <c r="M214" s="18">
        <f t="shared" si="12"/>
        <v>1.5578703703703706E-2</v>
      </c>
      <c r="N214">
        <f t="shared" si="13"/>
        <v>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1123</v>
      </c>
      <c r="H215" s="9" t="s">
        <v>87</v>
      </c>
      <c r="I215" s="9" t="s">
        <v>1016</v>
      </c>
      <c r="J215" s="3" t="s">
        <v>1679</v>
      </c>
      <c r="K215" s="13" t="s">
        <v>1124</v>
      </c>
      <c r="L215" s="14" t="s">
        <v>1125</v>
      </c>
      <c r="M215" s="18">
        <f t="shared" si="12"/>
        <v>1.6516203703703658E-2</v>
      </c>
      <c r="N215">
        <f t="shared" si="13"/>
        <v>9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1126</v>
      </c>
      <c r="H216" s="9" t="s">
        <v>87</v>
      </c>
      <c r="I216" s="9" t="s">
        <v>1016</v>
      </c>
      <c r="J216" s="3" t="s">
        <v>1679</v>
      </c>
      <c r="K216" s="13" t="s">
        <v>1127</v>
      </c>
      <c r="L216" s="14" t="s">
        <v>1128</v>
      </c>
      <c r="M216" s="18">
        <f t="shared" si="12"/>
        <v>1.7847222222222237E-2</v>
      </c>
      <c r="N216">
        <f t="shared" si="13"/>
        <v>12</v>
      </c>
    </row>
    <row r="217" spans="1:14" x14ac:dyDescent="0.25">
      <c r="A217" s="11"/>
      <c r="B217" s="12"/>
      <c r="C217" s="9" t="s">
        <v>135</v>
      </c>
      <c r="D217" s="9" t="s">
        <v>136</v>
      </c>
      <c r="E217" s="9" t="s">
        <v>137</v>
      </c>
      <c r="F217" s="9" t="s">
        <v>15</v>
      </c>
      <c r="G217" s="10" t="s">
        <v>12</v>
      </c>
      <c r="H217" s="5"/>
      <c r="I217" s="5"/>
      <c r="J217" s="6"/>
      <c r="K217" s="7"/>
      <c r="L217" s="8"/>
    </row>
    <row r="218" spans="1:14" x14ac:dyDescent="0.25">
      <c r="A218" s="11"/>
      <c r="B218" s="12"/>
      <c r="C218" s="12"/>
      <c r="D218" s="12"/>
      <c r="E218" s="12"/>
      <c r="F218" s="12"/>
      <c r="G218" s="9" t="s">
        <v>138</v>
      </c>
      <c r="H218" s="9" t="s">
        <v>81</v>
      </c>
      <c r="I218" s="9" t="s">
        <v>18</v>
      </c>
      <c r="J218" s="3" t="s">
        <v>1679</v>
      </c>
      <c r="K218" s="13" t="s">
        <v>139</v>
      </c>
      <c r="L218" s="14" t="s">
        <v>140</v>
      </c>
      <c r="M218" s="18">
        <f t="shared" si="12"/>
        <v>4.1504629629629641E-2</v>
      </c>
      <c r="N218">
        <f t="shared" si="13"/>
        <v>12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141</v>
      </c>
      <c r="H219" s="9" t="s">
        <v>81</v>
      </c>
      <c r="I219" s="9" t="s">
        <v>18</v>
      </c>
      <c r="J219" s="3" t="s">
        <v>1679</v>
      </c>
      <c r="K219" s="13" t="s">
        <v>142</v>
      </c>
      <c r="L219" s="14" t="s">
        <v>143</v>
      </c>
      <c r="M219" s="18">
        <f t="shared" si="12"/>
        <v>3.2870370370370328E-2</v>
      </c>
      <c r="N219">
        <f t="shared" si="13"/>
        <v>15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802</v>
      </c>
      <c r="H220" s="9" t="s">
        <v>81</v>
      </c>
      <c r="I220" s="9" t="s">
        <v>724</v>
      </c>
      <c r="J220" s="3" t="s">
        <v>1679</v>
      </c>
      <c r="K220" s="13" t="s">
        <v>803</v>
      </c>
      <c r="L220" s="14" t="s">
        <v>804</v>
      </c>
      <c r="M220" s="18">
        <f t="shared" si="12"/>
        <v>1.7638888888888926E-2</v>
      </c>
      <c r="N220">
        <f t="shared" si="13"/>
        <v>9</v>
      </c>
    </row>
    <row r="221" spans="1:14" x14ac:dyDescent="0.25">
      <c r="A221" s="11"/>
      <c r="B221" s="12"/>
      <c r="C221" s="9" t="s">
        <v>144</v>
      </c>
      <c r="D221" s="9" t="s">
        <v>145</v>
      </c>
      <c r="E221" s="9" t="s">
        <v>145</v>
      </c>
      <c r="F221" s="9" t="s">
        <v>15</v>
      </c>
      <c r="G221" s="10" t="s">
        <v>12</v>
      </c>
      <c r="H221" s="5"/>
      <c r="I221" s="5"/>
      <c r="J221" s="6"/>
      <c r="K221" s="7"/>
      <c r="L221" s="8"/>
    </row>
    <row r="222" spans="1:14" x14ac:dyDescent="0.25">
      <c r="A222" s="11"/>
      <c r="B222" s="12"/>
      <c r="C222" s="12"/>
      <c r="D222" s="12"/>
      <c r="E222" s="12"/>
      <c r="F222" s="12"/>
      <c r="G222" s="9" t="s">
        <v>146</v>
      </c>
      <c r="H222" s="9" t="s">
        <v>87</v>
      </c>
      <c r="I222" s="9" t="s">
        <v>18</v>
      </c>
      <c r="J222" s="3" t="s">
        <v>1679</v>
      </c>
      <c r="K222" s="13" t="s">
        <v>147</v>
      </c>
      <c r="L222" s="14" t="s">
        <v>148</v>
      </c>
      <c r="M222" s="18">
        <f t="shared" si="12"/>
        <v>1.9050925925925888E-2</v>
      </c>
      <c r="N222">
        <f t="shared" si="13"/>
        <v>4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493</v>
      </c>
      <c r="H223" s="9" t="s">
        <v>87</v>
      </c>
      <c r="I223" s="9" t="s">
        <v>384</v>
      </c>
      <c r="J223" s="3" t="s">
        <v>1679</v>
      </c>
      <c r="K223" s="13" t="s">
        <v>494</v>
      </c>
      <c r="L223" s="14" t="s">
        <v>495</v>
      </c>
      <c r="M223" s="18">
        <f t="shared" si="12"/>
        <v>1.2650462962962961E-2</v>
      </c>
      <c r="N223">
        <f t="shared" si="13"/>
        <v>1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496</v>
      </c>
      <c r="H224" s="9" t="s">
        <v>87</v>
      </c>
      <c r="I224" s="9" t="s">
        <v>384</v>
      </c>
      <c r="J224" s="3" t="s">
        <v>1679</v>
      </c>
      <c r="K224" s="13" t="s">
        <v>497</v>
      </c>
      <c r="L224" s="14" t="s">
        <v>498</v>
      </c>
      <c r="M224" s="18">
        <f t="shared" si="12"/>
        <v>1.4212962962962955E-2</v>
      </c>
      <c r="N224">
        <f t="shared" si="13"/>
        <v>4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805</v>
      </c>
      <c r="H225" s="9" t="s">
        <v>87</v>
      </c>
      <c r="I225" s="9" t="s">
        <v>724</v>
      </c>
      <c r="J225" s="3" t="s">
        <v>1679</v>
      </c>
      <c r="K225" s="13" t="s">
        <v>806</v>
      </c>
      <c r="L225" s="14" t="s">
        <v>807</v>
      </c>
      <c r="M225" s="18">
        <f t="shared" si="12"/>
        <v>1.2708333333333321E-2</v>
      </c>
      <c r="N225">
        <f t="shared" si="13"/>
        <v>2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1428</v>
      </c>
      <c r="H226" s="9" t="s">
        <v>87</v>
      </c>
      <c r="I226" s="9" t="s">
        <v>1359</v>
      </c>
      <c r="J226" s="3" t="s">
        <v>1679</v>
      </c>
      <c r="K226" s="13" t="s">
        <v>1429</v>
      </c>
      <c r="L226" s="14" t="s">
        <v>1430</v>
      </c>
      <c r="M226" s="18">
        <f t="shared" si="12"/>
        <v>1.2824074074074071E-2</v>
      </c>
      <c r="N226">
        <f t="shared" si="13"/>
        <v>3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1620</v>
      </c>
      <c r="H227" s="9" t="s">
        <v>87</v>
      </c>
      <c r="I227" s="9" t="s">
        <v>1576</v>
      </c>
      <c r="J227" s="3" t="s">
        <v>1679</v>
      </c>
      <c r="K227" s="13" t="s">
        <v>1621</v>
      </c>
      <c r="L227" s="14" t="s">
        <v>1622</v>
      </c>
      <c r="M227" s="18">
        <f t="shared" si="12"/>
        <v>1.1944444444444445E-2</v>
      </c>
      <c r="N227">
        <f t="shared" si="13"/>
        <v>1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1623</v>
      </c>
      <c r="H228" s="9" t="s">
        <v>87</v>
      </c>
      <c r="I228" s="9" t="s">
        <v>1576</v>
      </c>
      <c r="J228" s="3" t="s">
        <v>1679</v>
      </c>
      <c r="K228" s="13" t="s">
        <v>1624</v>
      </c>
      <c r="L228" s="14" t="s">
        <v>1625</v>
      </c>
      <c r="M228" s="18">
        <f t="shared" si="12"/>
        <v>1.3321759259259269E-2</v>
      </c>
      <c r="N228">
        <f t="shared" si="13"/>
        <v>4</v>
      </c>
    </row>
    <row r="229" spans="1:14" x14ac:dyDescent="0.25">
      <c r="A229" s="11"/>
      <c r="B229" s="12"/>
      <c r="C229" s="9" t="s">
        <v>149</v>
      </c>
      <c r="D229" s="9" t="s">
        <v>150</v>
      </c>
      <c r="E229" s="9" t="s">
        <v>150</v>
      </c>
      <c r="F229" s="9" t="s">
        <v>15</v>
      </c>
      <c r="G229" s="10" t="s">
        <v>12</v>
      </c>
      <c r="H229" s="5"/>
      <c r="I229" s="5"/>
      <c r="J229" s="6"/>
      <c r="K229" s="7"/>
      <c r="L229" s="8"/>
    </row>
    <row r="230" spans="1:14" x14ac:dyDescent="0.25">
      <c r="A230" s="11"/>
      <c r="B230" s="12"/>
      <c r="C230" s="12"/>
      <c r="D230" s="12"/>
      <c r="E230" s="12"/>
      <c r="F230" s="12"/>
      <c r="G230" s="9" t="s">
        <v>151</v>
      </c>
      <c r="H230" s="9" t="s">
        <v>81</v>
      </c>
      <c r="I230" s="9" t="s">
        <v>18</v>
      </c>
      <c r="J230" s="3" t="s">
        <v>1679</v>
      </c>
      <c r="K230" s="13" t="s">
        <v>152</v>
      </c>
      <c r="L230" s="14" t="s">
        <v>153</v>
      </c>
      <c r="M230" s="18">
        <f t="shared" si="12"/>
        <v>2.5115740740740689E-2</v>
      </c>
      <c r="N230">
        <f t="shared" si="13"/>
        <v>8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154</v>
      </c>
      <c r="H231" s="9" t="s">
        <v>81</v>
      </c>
      <c r="I231" s="9" t="s">
        <v>18</v>
      </c>
      <c r="J231" s="3" t="s">
        <v>1679</v>
      </c>
      <c r="K231" s="13" t="s">
        <v>155</v>
      </c>
      <c r="L231" s="14" t="s">
        <v>156</v>
      </c>
      <c r="M231" s="18">
        <f t="shared" si="12"/>
        <v>5.4328703703703685E-2</v>
      </c>
      <c r="N231">
        <f t="shared" si="13"/>
        <v>9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157</v>
      </c>
      <c r="H232" s="9" t="s">
        <v>81</v>
      </c>
      <c r="I232" s="9" t="s">
        <v>18</v>
      </c>
      <c r="J232" s="3" t="s">
        <v>1679</v>
      </c>
      <c r="K232" s="13" t="s">
        <v>158</v>
      </c>
      <c r="L232" s="14" t="s">
        <v>159</v>
      </c>
      <c r="M232" s="18">
        <f t="shared" si="12"/>
        <v>2.5555555555555554E-2</v>
      </c>
      <c r="N232">
        <f t="shared" si="13"/>
        <v>14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499</v>
      </c>
      <c r="H233" s="9" t="s">
        <v>81</v>
      </c>
      <c r="I233" s="9" t="s">
        <v>384</v>
      </c>
      <c r="J233" s="3" t="s">
        <v>1679</v>
      </c>
      <c r="K233" s="13" t="s">
        <v>500</v>
      </c>
      <c r="L233" s="14" t="s">
        <v>501</v>
      </c>
      <c r="M233" s="18">
        <f t="shared" si="12"/>
        <v>2.9502314814814801E-2</v>
      </c>
      <c r="N233">
        <f t="shared" si="13"/>
        <v>8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1431</v>
      </c>
      <c r="H234" s="9" t="s">
        <v>81</v>
      </c>
      <c r="I234" s="9" t="s">
        <v>1359</v>
      </c>
      <c r="J234" s="3" t="s">
        <v>1679</v>
      </c>
      <c r="K234" s="13" t="s">
        <v>1432</v>
      </c>
      <c r="L234" s="14" t="s">
        <v>1433</v>
      </c>
      <c r="M234" s="18">
        <f t="shared" si="12"/>
        <v>3.1388888888888911E-2</v>
      </c>
      <c r="N234">
        <f t="shared" si="13"/>
        <v>10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1434</v>
      </c>
      <c r="H235" s="9" t="s">
        <v>81</v>
      </c>
      <c r="I235" s="9" t="s">
        <v>1359</v>
      </c>
      <c r="J235" s="3" t="s">
        <v>1679</v>
      </c>
      <c r="K235" s="13" t="s">
        <v>1435</v>
      </c>
      <c r="L235" s="14" t="s">
        <v>1436</v>
      </c>
      <c r="M235" s="18">
        <f t="shared" si="12"/>
        <v>3.3518518518518559E-2</v>
      </c>
      <c r="N235">
        <f t="shared" si="13"/>
        <v>11</v>
      </c>
    </row>
    <row r="236" spans="1:14" x14ac:dyDescent="0.25">
      <c r="A236" s="11"/>
      <c r="B236" s="12"/>
      <c r="C236" s="9" t="s">
        <v>33</v>
      </c>
      <c r="D236" s="9" t="s">
        <v>34</v>
      </c>
      <c r="E236" s="10" t="s">
        <v>12</v>
      </c>
      <c r="F236" s="5"/>
      <c r="G236" s="5"/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9" t="s">
        <v>34</v>
      </c>
      <c r="F237" s="9" t="s">
        <v>15</v>
      </c>
      <c r="G237" s="10" t="s">
        <v>12</v>
      </c>
      <c r="H237" s="5"/>
      <c r="I237" s="5"/>
      <c r="J237" s="6"/>
      <c r="K237" s="7"/>
      <c r="L237" s="8"/>
    </row>
    <row r="238" spans="1:14" x14ac:dyDescent="0.25">
      <c r="A238" s="11"/>
      <c r="B238" s="12"/>
      <c r="C238" s="12"/>
      <c r="D238" s="12"/>
      <c r="E238" s="12"/>
      <c r="F238" s="12"/>
      <c r="G238" s="9" t="s">
        <v>160</v>
      </c>
      <c r="H238" s="9" t="s">
        <v>87</v>
      </c>
      <c r="I238" s="9" t="s">
        <v>18</v>
      </c>
      <c r="J238" s="3" t="s">
        <v>1679</v>
      </c>
      <c r="K238" s="13" t="s">
        <v>161</v>
      </c>
      <c r="L238" s="14" t="s">
        <v>162</v>
      </c>
      <c r="M238" s="18">
        <f t="shared" si="12"/>
        <v>4.4155092592592649E-2</v>
      </c>
      <c r="N238">
        <f t="shared" si="13"/>
        <v>12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502</v>
      </c>
      <c r="H239" s="9" t="s">
        <v>87</v>
      </c>
      <c r="I239" s="9" t="s">
        <v>384</v>
      </c>
      <c r="J239" s="3" t="s">
        <v>1679</v>
      </c>
      <c r="K239" s="13" t="s">
        <v>503</v>
      </c>
      <c r="L239" s="14" t="s">
        <v>504</v>
      </c>
      <c r="M239" s="18">
        <f t="shared" si="12"/>
        <v>1.7002314814814845E-2</v>
      </c>
      <c r="N239">
        <f t="shared" si="13"/>
        <v>11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505</v>
      </c>
      <c r="H240" s="9" t="s">
        <v>87</v>
      </c>
      <c r="I240" s="9" t="s">
        <v>384</v>
      </c>
      <c r="J240" s="3" t="s">
        <v>1679</v>
      </c>
      <c r="K240" s="13" t="s">
        <v>506</v>
      </c>
      <c r="L240" s="14" t="s">
        <v>507</v>
      </c>
      <c r="M240" s="18">
        <f t="shared" si="12"/>
        <v>1.3506944444444446E-2</v>
      </c>
      <c r="N240">
        <f t="shared" si="13"/>
        <v>21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808</v>
      </c>
      <c r="H241" s="9" t="s">
        <v>87</v>
      </c>
      <c r="I241" s="9" t="s">
        <v>724</v>
      </c>
      <c r="J241" s="3" t="s">
        <v>1679</v>
      </c>
      <c r="K241" s="13" t="s">
        <v>809</v>
      </c>
      <c r="L241" s="14" t="s">
        <v>810</v>
      </c>
      <c r="M241" s="18">
        <f t="shared" si="12"/>
        <v>1.6134259259259265E-2</v>
      </c>
      <c r="N241">
        <f t="shared" si="13"/>
        <v>7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811</v>
      </c>
      <c r="H242" s="9" t="s">
        <v>87</v>
      </c>
      <c r="I242" s="9" t="s">
        <v>724</v>
      </c>
      <c r="J242" s="3" t="s">
        <v>1679</v>
      </c>
      <c r="K242" s="13" t="s">
        <v>812</v>
      </c>
      <c r="L242" s="14" t="s">
        <v>813</v>
      </c>
      <c r="M242" s="18">
        <f t="shared" si="12"/>
        <v>1.5740740740740722E-2</v>
      </c>
      <c r="N242">
        <f t="shared" si="13"/>
        <v>10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814</v>
      </c>
      <c r="H243" s="9" t="s">
        <v>87</v>
      </c>
      <c r="I243" s="9" t="s">
        <v>724</v>
      </c>
      <c r="J243" s="3" t="s">
        <v>1679</v>
      </c>
      <c r="K243" s="13" t="s">
        <v>815</v>
      </c>
      <c r="L243" s="14" t="s">
        <v>816</v>
      </c>
      <c r="M243" s="18">
        <f t="shared" si="12"/>
        <v>1.6516203703703658E-2</v>
      </c>
      <c r="N243">
        <f t="shared" si="13"/>
        <v>17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817</v>
      </c>
      <c r="H244" s="9" t="s">
        <v>87</v>
      </c>
      <c r="I244" s="9" t="s">
        <v>724</v>
      </c>
      <c r="J244" s="3" t="s">
        <v>1679</v>
      </c>
      <c r="K244" s="13" t="s">
        <v>818</v>
      </c>
      <c r="L244" s="14" t="s">
        <v>819</v>
      </c>
      <c r="M244" s="18">
        <f t="shared" si="12"/>
        <v>1.5115740740740624E-2</v>
      </c>
      <c r="N244">
        <f t="shared" si="13"/>
        <v>18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1129</v>
      </c>
      <c r="H245" s="9" t="s">
        <v>87</v>
      </c>
      <c r="I245" s="9" t="s">
        <v>1016</v>
      </c>
      <c r="J245" s="3" t="s">
        <v>1679</v>
      </c>
      <c r="K245" s="13" t="s">
        <v>1130</v>
      </c>
      <c r="L245" s="14" t="s">
        <v>1131</v>
      </c>
      <c r="M245" s="18">
        <f t="shared" si="12"/>
        <v>1.5381944444444434E-2</v>
      </c>
      <c r="N245">
        <f t="shared" si="13"/>
        <v>3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1132</v>
      </c>
      <c r="H246" s="9" t="s">
        <v>87</v>
      </c>
      <c r="I246" s="9" t="s">
        <v>1016</v>
      </c>
      <c r="J246" s="3" t="s">
        <v>1679</v>
      </c>
      <c r="K246" s="13" t="s">
        <v>1133</v>
      </c>
      <c r="L246" s="14" t="s">
        <v>1134</v>
      </c>
      <c r="M246" s="18">
        <f t="shared" si="12"/>
        <v>1.3969907407407445E-2</v>
      </c>
      <c r="N246">
        <f t="shared" si="13"/>
        <v>10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1135</v>
      </c>
      <c r="H247" s="9" t="s">
        <v>87</v>
      </c>
      <c r="I247" s="9" t="s">
        <v>1016</v>
      </c>
      <c r="J247" s="3" t="s">
        <v>1679</v>
      </c>
      <c r="K247" s="13" t="s">
        <v>1136</v>
      </c>
      <c r="L247" s="14" t="s">
        <v>1137</v>
      </c>
      <c r="M247" s="18">
        <f t="shared" si="12"/>
        <v>3.2997685185185199E-2</v>
      </c>
      <c r="N247">
        <f t="shared" si="13"/>
        <v>12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1437</v>
      </c>
      <c r="H248" s="9" t="s">
        <v>87</v>
      </c>
      <c r="I248" s="9" t="s">
        <v>1359</v>
      </c>
      <c r="J248" s="3" t="s">
        <v>1679</v>
      </c>
      <c r="K248" s="13" t="s">
        <v>1438</v>
      </c>
      <c r="L248" s="14" t="s">
        <v>1439</v>
      </c>
      <c r="M248" s="18">
        <f t="shared" si="12"/>
        <v>1.6828703703703707E-2</v>
      </c>
      <c r="N248">
        <f t="shared" si="13"/>
        <v>6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1440</v>
      </c>
      <c r="H249" s="9" t="s">
        <v>87</v>
      </c>
      <c r="I249" s="9" t="s">
        <v>1359</v>
      </c>
      <c r="J249" s="3" t="s">
        <v>1679</v>
      </c>
      <c r="K249" s="13" t="s">
        <v>1098</v>
      </c>
      <c r="L249" s="14" t="s">
        <v>1441</v>
      </c>
      <c r="M249" s="18">
        <f t="shared" si="12"/>
        <v>2.0486111111111149E-2</v>
      </c>
      <c r="N249">
        <f t="shared" si="13"/>
        <v>10</v>
      </c>
    </row>
    <row r="250" spans="1:14" x14ac:dyDescent="0.25">
      <c r="A250" s="11"/>
      <c r="B250" s="12"/>
      <c r="C250" s="12"/>
      <c r="D250" s="12"/>
      <c r="E250" s="9" t="s">
        <v>163</v>
      </c>
      <c r="F250" s="9" t="s">
        <v>15</v>
      </c>
      <c r="G250" s="10" t="s">
        <v>12</v>
      </c>
      <c r="H250" s="5"/>
      <c r="I250" s="5"/>
      <c r="J250" s="6"/>
      <c r="K250" s="7"/>
      <c r="L250" s="8"/>
    </row>
    <row r="251" spans="1:14" x14ac:dyDescent="0.25">
      <c r="A251" s="11"/>
      <c r="B251" s="12"/>
      <c r="C251" s="12"/>
      <c r="D251" s="12"/>
      <c r="E251" s="12"/>
      <c r="F251" s="12"/>
      <c r="G251" s="9" t="s">
        <v>164</v>
      </c>
      <c r="H251" s="9" t="s">
        <v>87</v>
      </c>
      <c r="I251" s="9" t="s">
        <v>18</v>
      </c>
      <c r="J251" s="3" t="s">
        <v>1679</v>
      </c>
      <c r="K251" s="13" t="s">
        <v>165</v>
      </c>
      <c r="L251" s="14" t="s">
        <v>166</v>
      </c>
      <c r="M251" s="18">
        <f t="shared" si="12"/>
        <v>1.2199074074073946E-2</v>
      </c>
      <c r="N251">
        <f t="shared" si="13"/>
        <v>17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167</v>
      </c>
      <c r="H252" s="9" t="s">
        <v>87</v>
      </c>
      <c r="I252" s="9" t="s">
        <v>18</v>
      </c>
      <c r="J252" s="3" t="s">
        <v>1679</v>
      </c>
      <c r="K252" s="13" t="s">
        <v>168</v>
      </c>
      <c r="L252" s="14" t="s">
        <v>169</v>
      </c>
      <c r="M252" s="18">
        <f t="shared" si="12"/>
        <v>1.2546296296296333E-2</v>
      </c>
      <c r="N252">
        <f t="shared" si="13"/>
        <v>21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508</v>
      </c>
      <c r="H253" s="9" t="s">
        <v>87</v>
      </c>
      <c r="I253" s="9" t="s">
        <v>384</v>
      </c>
      <c r="J253" s="3" t="s">
        <v>1679</v>
      </c>
      <c r="K253" s="13" t="s">
        <v>509</v>
      </c>
      <c r="L253" s="14" t="s">
        <v>510</v>
      </c>
      <c r="M253" s="18">
        <f t="shared" si="12"/>
        <v>1.71412037037037E-2</v>
      </c>
      <c r="N253">
        <f t="shared" si="13"/>
        <v>11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511</v>
      </c>
      <c r="H254" s="9" t="s">
        <v>87</v>
      </c>
      <c r="I254" s="9" t="s">
        <v>384</v>
      </c>
      <c r="J254" s="3" t="s">
        <v>1679</v>
      </c>
      <c r="K254" s="13" t="s">
        <v>512</v>
      </c>
      <c r="L254" s="14" t="s">
        <v>513</v>
      </c>
      <c r="M254" s="18">
        <f t="shared" si="12"/>
        <v>1.2581018518518561E-2</v>
      </c>
      <c r="N254">
        <f t="shared" si="13"/>
        <v>17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514</v>
      </c>
      <c r="H255" s="9" t="s">
        <v>87</v>
      </c>
      <c r="I255" s="9" t="s">
        <v>384</v>
      </c>
      <c r="J255" s="3" t="s">
        <v>1679</v>
      </c>
      <c r="K255" s="13" t="s">
        <v>515</v>
      </c>
      <c r="L255" s="14" t="s">
        <v>516</v>
      </c>
      <c r="M255" s="18">
        <f t="shared" si="12"/>
        <v>1.460648148148147E-2</v>
      </c>
      <c r="N255">
        <f t="shared" si="13"/>
        <v>20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820</v>
      </c>
      <c r="H256" s="9" t="s">
        <v>87</v>
      </c>
      <c r="I256" s="9" t="s">
        <v>724</v>
      </c>
      <c r="J256" s="3" t="s">
        <v>1679</v>
      </c>
      <c r="K256" s="13" t="s">
        <v>821</v>
      </c>
      <c r="L256" s="14" t="s">
        <v>822</v>
      </c>
      <c r="M256" s="18">
        <f t="shared" si="12"/>
        <v>1.4571759259259243E-2</v>
      </c>
      <c r="N256">
        <f t="shared" si="13"/>
        <v>6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823</v>
      </c>
      <c r="H257" s="9" t="s">
        <v>87</v>
      </c>
      <c r="I257" s="9" t="s">
        <v>724</v>
      </c>
      <c r="J257" s="3" t="s">
        <v>1679</v>
      </c>
      <c r="K257" s="13" t="s">
        <v>824</v>
      </c>
      <c r="L257" s="14" t="s">
        <v>825</v>
      </c>
      <c r="M257" s="18">
        <f t="shared" si="12"/>
        <v>2.5590277777777726E-2</v>
      </c>
      <c r="N257">
        <f t="shared" si="13"/>
        <v>11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826</v>
      </c>
      <c r="H258" s="9" t="s">
        <v>87</v>
      </c>
      <c r="I258" s="9" t="s">
        <v>724</v>
      </c>
      <c r="J258" s="3" t="s">
        <v>1679</v>
      </c>
      <c r="K258" s="13" t="s">
        <v>827</v>
      </c>
      <c r="L258" s="14" t="s">
        <v>828</v>
      </c>
      <c r="M258" s="18">
        <f t="shared" si="12"/>
        <v>1.6423611111111125E-2</v>
      </c>
      <c r="N258">
        <f t="shared" si="13"/>
        <v>13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829</v>
      </c>
      <c r="H259" s="9" t="s">
        <v>87</v>
      </c>
      <c r="I259" s="9" t="s">
        <v>724</v>
      </c>
      <c r="J259" s="3" t="s">
        <v>1679</v>
      </c>
      <c r="K259" s="13" t="s">
        <v>830</v>
      </c>
      <c r="L259" s="14" t="s">
        <v>831</v>
      </c>
      <c r="M259" s="18">
        <f t="shared" ref="M259:M322" si="14">L259-K259</f>
        <v>1.1793981481481475E-2</v>
      </c>
      <c r="N259">
        <f t="shared" ref="N259:N322" si="15">HOUR(K259)</f>
        <v>17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832</v>
      </c>
      <c r="H260" s="9" t="s">
        <v>87</v>
      </c>
      <c r="I260" s="9" t="s">
        <v>724</v>
      </c>
      <c r="J260" s="3" t="s">
        <v>1679</v>
      </c>
      <c r="K260" s="13" t="s">
        <v>833</v>
      </c>
      <c r="L260" s="14" t="s">
        <v>834</v>
      </c>
      <c r="M260" s="18">
        <f t="shared" si="14"/>
        <v>1.6041666666666621E-2</v>
      </c>
      <c r="N260">
        <f t="shared" si="15"/>
        <v>20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1138</v>
      </c>
      <c r="H261" s="9" t="s">
        <v>87</v>
      </c>
      <c r="I261" s="9" t="s">
        <v>1016</v>
      </c>
      <c r="J261" s="3" t="s">
        <v>1679</v>
      </c>
      <c r="K261" s="13" t="s">
        <v>1139</v>
      </c>
      <c r="L261" s="14" t="s">
        <v>1140</v>
      </c>
      <c r="M261" s="18">
        <f t="shared" si="14"/>
        <v>1.1944444444444369E-2</v>
      </c>
      <c r="N261">
        <f t="shared" si="15"/>
        <v>11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1141</v>
      </c>
      <c r="H262" s="9" t="s">
        <v>87</v>
      </c>
      <c r="I262" s="9" t="s">
        <v>1016</v>
      </c>
      <c r="J262" s="3" t="s">
        <v>1679</v>
      </c>
      <c r="K262" s="13" t="s">
        <v>1142</v>
      </c>
      <c r="L262" s="14" t="s">
        <v>1143</v>
      </c>
      <c r="M262" s="18">
        <f t="shared" si="14"/>
        <v>1.72106481481481E-2</v>
      </c>
      <c r="N262">
        <f t="shared" si="15"/>
        <v>12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1144</v>
      </c>
      <c r="H263" s="9" t="s">
        <v>87</v>
      </c>
      <c r="I263" s="9" t="s">
        <v>1016</v>
      </c>
      <c r="J263" s="3" t="s">
        <v>1679</v>
      </c>
      <c r="K263" s="13" t="s">
        <v>1145</v>
      </c>
      <c r="L263" s="14" t="s">
        <v>1146</v>
      </c>
      <c r="M263" s="18">
        <f t="shared" si="14"/>
        <v>1.3101851851851976E-2</v>
      </c>
      <c r="N263">
        <f t="shared" si="15"/>
        <v>17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1442</v>
      </c>
      <c r="H264" s="9" t="s">
        <v>87</v>
      </c>
      <c r="I264" s="9" t="s">
        <v>1359</v>
      </c>
      <c r="J264" s="3" t="s">
        <v>1679</v>
      </c>
      <c r="K264" s="13" t="s">
        <v>1443</v>
      </c>
      <c r="L264" s="14" t="s">
        <v>1444</v>
      </c>
      <c r="M264" s="18">
        <f t="shared" si="14"/>
        <v>1.2986111111111115E-2</v>
      </c>
      <c r="N264">
        <f t="shared" si="15"/>
        <v>5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1445</v>
      </c>
      <c r="H265" s="9" t="s">
        <v>87</v>
      </c>
      <c r="I265" s="9" t="s">
        <v>1359</v>
      </c>
      <c r="J265" s="3" t="s">
        <v>1679</v>
      </c>
      <c r="K265" s="13" t="s">
        <v>1446</v>
      </c>
      <c r="L265" s="14" t="s">
        <v>1447</v>
      </c>
      <c r="M265" s="18">
        <f t="shared" si="14"/>
        <v>1.4444444444444482E-2</v>
      </c>
      <c r="N265">
        <f t="shared" si="15"/>
        <v>6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1448</v>
      </c>
      <c r="H266" s="9" t="s">
        <v>87</v>
      </c>
      <c r="I266" s="9" t="s">
        <v>1359</v>
      </c>
      <c r="J266" s="3" t="s">
        <v>1679</v>
      </c>
      <c r="K266" s="13" t="s">
        <v>1449</v>
      </c>
      <c r="L266" s="14" t="s">
        <v>1450</v>
      </c>
      <c r="M266" s="18">
        <f t="shared" si="14"/>
        <v>1.677083333333329E-2</v>
      </c>
      <c r="N266">
        <f t="shared" si="15"/>
        <v>9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1657</v>
      </c>
      <c r="H267" s="9" t="s">
        <v>87</v>
      </c>
      <c r="I267" s="9" t="s">
        <v>1646</v>
      </c>
      <c r="J267" s="3" t="s">
        <v>1679</v>
      </c>
      <c r="K267" s="13" t="s">
        <v>1658</v>
      </c>
      <c r="L267" s="14" t="s">
        <v>1659</v>
      </c>
      <c r="M267" s="18">
        <f t="shared" si="14"/>
        <v>1.3125000000000053E-2</v>
      </c>
      <c r="N267">
        <f t="shared" si="15"/>
        <v>17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1660</v>
      </c>
      <c r="H268" s="9" t="s">
        <v>87</v>
      </c>
      <c r="I268" s="9" t="s">
        <v>1646</v>
      </c>
      <c r="J268" s="3" t="s">
        <v>1679</v>
      </c>
      <c r="K268" s="13" t="s">
        <v>1661</v>
      </c>
      <c r="L268" s="14" t="s">
        <v>1662</v>
      </c>
      <c r="M268" s="18">
        <f t="shared" si="14"/>
        <v>1.3055555555555709E-2</v>
      </c>
      <c r="N268">
        <f t="shared" si="15"/>
        <v>20</v>
      </c>
    </row>
    <row r="269" spans="1:14" x14ac:dyDescent="0.25">
      <c r="A269" s="11"/>
      <c r="B269" s="12"/>
      <c r="C269" s="9" t="s">
        <v>423</v>
      </c>
      <c r="D269" s="9" t="s">
        <v>424</v>
      </c>
      <c r="E269" s="9" t="s">
        <v>424</v>
      </c>
      <c r="F269" s="9" t="s">
        <v>15</v>
      </c>
      <c r="G269" s="10" t="s">
        <v>12</v>
      </c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12"/>
      <c r="F270" s="12"/>
      <c r="G270" s="9" t="s">
        <v>835</v>
      </c>
      <c r="H270" s="9" t="s">
        <v>87</v>
      </c>
      <c r="I270" s="9" t="s">
        <v>724</v>
      </c>
      <c r="J270" s="3" t="s">
        <v>1679</v>
      </c>
      <c r="K270" s="13" t="s">
        <v>836</v>
      </c>
      <c r="L270" s="14" t="s">
        <v>837</v>
      </c>
      <c r="M270" s="18">
        <f t="shared" si="14"/>
        <v>2.4988425925925872E-2</v>
      </c>
      <c r="N270">
        <f t="shared" si="15"/>
        <v>10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1147</v>
      </c>
      <c r="H271" s="9" t="s">
        <v>87</v>
      </c>
      <c r="I271" s="9" t="s">
        <v>1016</v>
      </c>
      <c r="J271" s="3" t="s">
        <v>1679</v>
      </c>
      <c r="K271" s="13" t="s">
        <v>1148</v>
      </c>
      <c r="L271" s="14" t="s">
        <v>1149</v>
      </c>
      <c r="M271" s="18">
        <f t="shared" si="14"/>
        <v>3.153935185185186E-2</v>
      </c>
      <c r="N271">
        <f t="shared" si="15"/>
        <v>7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1451</v>
      </c>
      <c r="H272" s="9" t="s">
        <v>87</v>
      </c>
      <c r="I272" s="9" t="s">
        <v>1359</v>
      </c>
      <c r="J272" s="3" t="s">
        <v>1679</v>
      </c>
      <c r="K272" s="13" t="s">
        <v>1452</v>
      </c>
      <c r="L272" s="14" t="s">
        <v>1453</v>
      </c>
      <c r="M272" s="18">
        <f t="shared" si="14"/>
        <v>2.9479166666666667E-2</v>
      </c>
      <c r="N272">
        <f t="shared" si="15"/>
        <v>7</v>
      </c>
    </row>
    <row r="273" spans="1:14" x14ac:dyDescent="0.25">
      <c r="A273" s="11"/>
      <c r="B273" s="12"/>
      <c r="C273" s="9" t="s">
        <v>1150</v>
      </c>
      <c r="D273" s="9" t="s">
        <v>1151</v>
      </c>
      <c r="E273" s="9" t="s">
        <v>1151</v>
      </c>
      <c r="F273" s="9" t="s">
        <v>15</v>
      </c>
      <c r="G273" s="10" t="s">
        <v>12</v>
      </c>
      <c r="H273" s="5"/>
      <c r="I273" s="5"/>
      <c r="J273" s="6"/>
      <c r="K273" s="7"/>
      <c r="L273" s="8"/>
    </row>
    <row r="274" spans="1:14" x14ac:dyDescent="0.25">
      <c r="A274" s="11"/>
      <c r="B274" s="12"/>
      <c r="C274" s="12"/>
      <c r="D274" s="12"/>
      <c r="E274" s="12"/>
      <c r="F274" s="12"/>
      <c r="G274" s="9" t="s">
        <v>1152</v>
      </c>
      <c r="H274" s="9" t="s">
        <v>87</v>
      </c>
      <c r="I274" s="9" t="s">
        <v>1016</v>
      </c>
      <c r="J274" s="3" t="s">
        <v>1679</v>
      </c>
      <c r="K274" s="13" t="s">
        <v>1153</v>
      </c>
      <c r="L274" s="14" t="s">
        <v>1154</v>
      </c>
      <c r="M274" s="18">
        <f t="shared" si="14"/>
        <v>1.8518518518518545E-2</v>
      </c>
      <c r="N274">
        <f t="shared" si="15"/>
        <v>5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1155</v>
      </c>
      <c r="H275" s="9" t="s">
        <v>87</v>
      </c>
      <c r="I275" s="9" t="s">
        <v>1016</v>
      </c>
      <c r="J275" s="3" t="s">
        <v>1679</v>
      </c>
      <c r="K275" s="13" t="s">
        <v>1156</v>
      </c>
      <c r="L275" s="14" t="s">
        <v>1157</v>
      </c>
      <c r="M275" s="18">
        <f t="shared" si="14"/>
        <v>1.8715277777777706E-2</v>
      </c>
      <c r="N275">
        <f t="shared" si="15"/>
        <v>19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1454</v>
      </c>
      <c r="H276" s="9" t="s">
        <v>87</v>
      </c>
      <c r="I276" s="9" t="s">
        <v>1359</v>
      </c>
      <c r="J276" s="3" t="s">
        <v>1679</v>
      </c>
      <c r="K276" s="13" t="s">
        <v>1455</v>
      </c>
      <c r="L276" s="14" t="s">
        <v>1456</v>
      </c>
      <c r="M276" s="18">
        <f t="shared" si="14"/>
        <v>1.8842592592592577E-2</v>
      </c>
      <c r="N276">
        <f t="shared" si="15"/>
        <v>6</v>
      </c>
    </row>
    <row r="277" spans="1:14" x14ac:dyDescent="0.25">
      <c r="A277" s="11"/>
      <c r="B277" s="12"/>
      <c r="C277" s="9" t="s">
        <v>517</v>
      </c>
      <c r="D277" s="9" t="s">
        <v>518</v>
      </c>
      <c r="E277" s="9" t="s">
        <v>518</v>
      </c>
      <c r="F277" s="9" t="s">
        <v>15</v>
      </c>
      <c r="G277" s="9" t="s">
        <v>519</v>
      </c>
      <c r="H277" s="9" t="s">
        <v>87</v>
      </c>
      <c r="I277" s="9" t="s">
        <v>384</v>
      </c>
      <c r="J277" s="3" t="s">
        <v>1679</v>
      </c>
      <c r="K277" s="13" t="s">
        <v>520</v>
      </c>
      <c r="L277" s="14" t="s">
        <v>521</v>
      </c>
      <c r="M277" s="18">
        <f t="shared" si="14"/>
        <v>2.3240740740740784E-2</v>
      </c>
      <c r="N277">
        <f t="shared" si="15"/>
        <v>9</v>
      </c>
    </row>
    <row r="278" spans="1:14" x14ac:dyDescent="0.25">
      <c r="A278" s="11"/>
      <c r="B278" s="12"/>
      <c r="C278" s="9" t="s">
        <v>170</v>
      </c>
      <c r="D278" s="9" t="s">
        <v>171</v>
      </c>
      <c r="E278" s="9" t="s">
        <v>172</v>
      </c>
      <c r="F278" s="9" t="s">
        <v>15</v>
      </c>
      <c r="G278" s="10" t="s">
        <v>12</v>
      </c>
      <c r="H278" s="5"/>
      <c r="I278" s="5"/>
      <c r="J278" s="6"/>
      <c r="K278" s="7"/>
      <c r="L278" s="8"/>
    </row>
    <row r="279" spans="1:14" x14ac:dyDescent="0.25">
      <c r="A279" s="11"/>
      <c r="B279" s="12"/>
      <c r="C279" s="12"/>
      <c r="D279" s="12"/>
      <c r="E279" s="12"/>
      <c r="F279" s="12"/>
      <c r="G279" s="9" t="s">
        <v>173</v>
      </c>
      <c r="H279" s="9" t="s">
        <v>174</v>
      </c>
      <c r="I279" s="9" t="s">
        <v>18</v>
      </c>
      <c r="J279" s="3" t="s">
        <v>1679</v>
      </c>
      <c r="K279" s="13" t="s">
        <v>175</v>
      </c>
      <c r="L279" s="17" t="s">
        <v>1687</v>
      </c>
      <c r="M279" s="18">
        <f t="shared" si="14"/>
        <v>1.2673611111111094E-2</v>
      </c>
      <c r="N279">
        <f t="shared" si="15"/>
        <v>23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522</v>
      </c>
      <c r="H280" s="9" t="s">
        <v>174</v>
      </c>
      <c r="I280" s="9" t="s">
        <v>384</v>
      </c>
      <c r="J280" s="3" t="s">
        <v>1679</v>
      </c>
      <c r="K280" s="13" t="s">
        <v>523</v>
      </c>
      <c r="L280" s="14" t="s">
        <v>524</v>
      </c>
      <c r="M280" s="18">
        <f t="shared" si="14"/>
        <v>2.8842592592592586E-2</v>
      </c>
      <c r="N280">
        <f t="shared" si="15"/>
        <v>8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525</v>
      </c>
      <c r="H281" s="9" t="s">
        <v>174</v>
      </c>
      <c r="I281" s="9" t="s">
        <v>384</v>
      </c>
      <c r="J281" s="3" t="s">
        <v>1679</v>
      </c>
      <c r="K281" s="13" t="s">
        <v>526</v>
      </c>
      <c r="L281" s="14" t="s">
        <v>527</v>
      </c>
      <c r="M281" s="18">
        <f t="shared" si="14"/>
        <v>2.5833333333333319E-2</v>
      </c>
      <c r="N281">
        <f t="shared" si="15"/>
        <v>10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528</v>
      </c>
      <c r="H282" s="9" t="s">
        <v>174</v>
      </c>
      <c r="I282" s="9" t="s">
        <v>384</v>
      </c>
      <c r="J282" s="3" t="s">
        <v>1679</v>
      </c>
      <c r="K282" s="13" t="s">
        <v>529</v>
      </c>
      <c r="L282" s="14" t="s">
        <v>530</v>
      </c>
      <c r="M282" s="18">
        <f t="shared" si="14"/>
        <v>3.9490740740740771E-2</v>
      </c>
      <c r="N282">
        <f t="shared" si="15"/>
        <v>10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531</v>
      </c>
      <c r="H283" s="9" t="s">
        <v>174</v>
      </c>
      <c r="I283" s="9" t="s">
        <v>384</v>
      </c>
      <c r="J283" s="3" t="s">
        <v>1679</v>
      </c>
      <c r="K283" s="13" t="s">
        <v>532</v>
      </c>
      <c r="L283" s="14" t="s">
        <v>533</v>
      </c>
      <c r="M283" s="18">
        <f t="shared" si="14"/>
        <v>1.1192129629629788E-2</v>
      </c>
      <c r="N283">
        <f t="shared" si="15"/>
        <v>19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534</v>
      </c>
      <c r="H284" s="9" t="s">
        <v>174</v>
      </c>
      <c r="I284" s="9" t="s">
        <v>384</v>
      </c>
      <c r="J284" s="3" t="s">
        <v>1679</v>
      </c>
      <c r="K284" s="13" t="s">
        <v>535</v>
      </c>
      <c r="L284" s="17" t="s">
        <v>1688</v>
      </c>
      <c r="M284" s="18">
        <f t="shared" si="14"/>
        <v>1.3136574074074092E-2</v>
      </c>
      <c r="N284">
        <f t="shared" si="15"/>
        <v>23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838</v>
      </c>
      <c r="H285" s="9" t="s">
        <v>87</v>
      </c>
      <c r="I285" s="9" t="s">
        <v>724</v>
      </c>
      <c r="J285" s="3" t="s">
        <v>1679</v>
      </c>
      <c r="K285" s="13" t="s">
        <v>839</v>
      </c>
      <c r="L285" s="14" t="s">
        <v>840</v>
      </c>
      <c r="M285" s="18">
        <f t="shared" si="14"/>
        <v>1.8750000000000044E-2</v>
      </c>
      <c r="N285">
        <f t="shared" si="15"/>
        <v>6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841</v>
      </c>
      <c r="H286" s="9" t="s">
        <v>87</v>
      </c>
      <c r="I286" s="9" t="s">
        <v>724</v>
      </c>
      <c r="J286" s="3" t="s">
        <v>1679</v>
      </c>
      <c r="K286" s="13" t="s">
        <v>842</v>
      </c>
      <c r="L286" s="14" t="s">
        <v>843</v>
      </c>
      <c r="M286" s="18">
        <f t="shared" si="14"/>
        <v>1.1041666666666616E-2</v>
      </c>
      <c r="N286">
        <f t="shared" si="15"/>
        <v>19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1158</v>
      </c>
      <c r="H287" s="9" t="s">
        <v>174</v>
      </c>
      <c r="I287" s="9" t="s">
        <v>1016</v>
      </c>
      <c r="J287" s="3" t="s">
        <v>1679</v>
      </c>
      <c r="K287" s="13" t="s">
        <v>1159</v>
      </c>
      <c r="L287" s="14" t="s">
        <v>1160</v>
      </c>
      <c r="M287" s="18">
        <f t="shared" si="14"/>
        <v>3.3865740740740669E-2</v>
      </c>
      <c r="N287">
        <f t="shared" si="15"/>
        <v>13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1161</v>
      </c>
      <c r="H288" s="9" t="s">
        <v>174</v>
      </c>
      <c r="I288" s="9" t="s">
        <v>1016</v>
      </c>
      <c r="J288" s="3" t="s">
        <v>1679</v>
      </c>
      <c r="K288" s="13" t="s">
        <v>1162</v>
      </c>
      <c r="L288" s="14" t="s">
        <v>1163</v>
      </c>
      <c r="M288" s="18">
        <f t="shared" si="14"/>
        <v>3.8263888888888875E-2</v>
      </c>
      <c r="N288">
        <f t="shared" si="15"/>
        <v>13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1164</v>
      </c>
      <c r="H289" s="9" t="s">
        <v>174</v>
      </c>
      <c r="I289" s="9" t="s">
        <v>1016</v>
      </c>
      <c r="J289" s="3" t="s">
        <v>1679</v>
      </c>
      <c r="K289" s="13" t="s">
        <v>1165</v>
      </c>
      <c r="L289" s="14" t="s">
        <v>1166</v>
      </c>
      <c r="M289" s="18">
        <f t="shared" si="14"/>
        <v>1.8344907407407351E-2</v>
      </c>
      <c r="N289">
        <f t="shared" si="15"/>
        <v>15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1167</v>
      </c>
      <c r="H290" s="9" t="s">
        <v>87</v>
      </c>
      <c r="I290" s="9" t="s">
        <v>1016</v>
      </c>
      <c r="J290" s="3" t="s">
        <v>1679</v>
      </c>
      <c r="K290" s="13" t="s">
        <v>1168</v>
      </c>
      <c r="L290" s="14" t="s">
        <v>1169</v>
      </c>
      <c r="M290" s="18">
        <f t="shared" si="14"/>
        <v>2.0034722222222245E-2</v>
      </c>
      <c r="N290">
        <f t="shared" si="15"/>
        <v>21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1457</v>
      </c>
      <c r="H291" s="9" t="s">
        <v>87</v>
      </c>
      <c r="I291" s="9" t="s">
        <v>1359</v>
      </c>
      <c r="J291" s="3" t="s">
        <v>1679</v>
      </c>
      <c r="K291" s="13" t="s">
        <v>1458</v>
      </c>
      <c r="L291" s="14" t="s">
        <v>1459</v>
      </c>
      <c r="M291" s="18">
        <f t="shared" si="14"/>
        <v>1.6469907407407447E-2</v>
      </c>
      <c r="N291">
        <f t="shared" si="15"/>
        <v>10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1460</v>
      </c>
      <c r="H292" s="9" t="s">
        <v>87</v>
      </c>
      <c r="I292" s="9" t="s">
        <v>1359</v>
      </c>
      <c r="J292" s="3" t="s">
        <v>1679</v>
      </c>
      <c r="K292" s="13" t="s">
        <v>1461</v>
      </c>
      <c r="L292" s="14" t="s">
        <v>1462</v>
      </c>
      <c r="M292" s="18">
        <f t="shared" si="14"/>
        <v>2.3449074074074039E-2</v>
      </c>
      <c r="N292">
        <f t="shared" si="15"/>
        <v>10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1463</v>
      </c>
      <c r="H293" s="9" t="s">
        <v>87</v>
      </c>
      <c r="I293" s="9" t="s">
        <v>1359</v>
      </c>
      <c r="J293" s="3" t="s">
        <v>1679</v>
      </c>
      <c r="K293" s="13" t="s">
        <v>1464</v>
      </c>
      <c r="L293" s="14" t="s">
        <v>1465</v>
      </c>
      <c r="M293" s="18">
        <f t="shared" si="14"/>
        <v>1.6145833333333304E-2</v>
      </c>
      <c r="N293">
        <f t="shared" si="15"/>
        <v>14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1466</v>
      </c>
      <c r="H294" s="9" t="s">
        <v>87</v>
      </c>
      <c r="I294" s="9" t="s">
        <v>1359</v>
      </c>
      <c r="J294" s="3" t="s">
        <v>1679</v>
      </c>
      <c r="K294" s="13" t="s">
        <v>1467</v>
      </c>
      <c r="L294" s="14" t="s">
        <v>1468</v>
      </c>
      <c r="M294" s="18">
        <f t="shared" si="14"/>
        <v>2.3217592592592595E-2</v>
      </c>
      <c r="N294">
        <f t="shared" si="15"/>
        <v>17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1469</v>
      </c>
      <c r="H295" s="9" t="s">
        <v>174</v>
      </c>
      <c r="I295" s="9" t="s">
        <v>1359</v>
      </c>
      <c r="J295" s="3" t="s">
        <v>1679</v>
      </c>
      <c r="K295" s="13" t="s">
        <v>1470</v>
      </c>
      <c r="L295" s="14" t="s">
        <v>1471</v>
      </c>
      <c r="M295" s="18">
        <f t="shared" si="14"/>
        <v>1.8333333333333202E-2</v>
      </c>
      <c r="N295">
        <f t="shared" si="15"/>
        <v>19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1626</v>
      </c>
      <c r="H296" s="9" t="s">
        <v>174</v>
      </c>
      <c r="I296" s="9" t="s">
        <v>1576</v>
      </c>
      <c r="J296" s="3" t="s">
        <v>1679</v>
      </c>
      <c r="K296" s="13" t="s">
        <v>1627</v>
      </c>
      <c r="L296" s="14" t="s">
        <v>1628</v>
      </c>
      <c r="M296" s="18">
        <f t="shared" si="14"/>
        <v>1.4664351851851859E-2</v>
      </c>
      <c r="N296">
        <f t="shared" si="15"/>
        <v>3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1629</v>
      </c>
      <c r="H297" s="9" t="s">
        <v>87</v>
      </c>
      <c r="I297" s="9" t="s">
        <v>1576</v>
      </c>
      <c r="J297" s="3" t="s">
        <v>1679</v>
      </c>
      <c r="K297" s="13" t="s">
        <v>1630</v>
      </c>
      <c r="L297" s="14" t="s">
        <v>1631</v>
      </c>
      <c r="M297" s="18">
        <f t="shared" si="14"/>
        <v>1.6296296296296253E-2</v>
      </c>
      <c r="N297">
        <f t="shared" si="15"/>
        <v>14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1663</v>
      </c>
      <c r="H298" s="9" t="s">
        <v>87</v>
      </c>
      <c r="I298" s="9" t="s">
        <v>1646</v>
      </c>
      <c r="J298" s="3" t="s">
        <v>1679</v>
      </c>
      <c r="K298" s="13" t="s">
        <v>1664</v>
      </c>
      <c r="L298" s="14" t="s">
        <v>1665</v>
      </c>
      <c r="M298" s="18">
        <f t="shared" si="14"/>
        <v>2.1666666666666723E-2</v>
      </c>
      <c r="N298">
        <f t="shared" si="15"/>
        <v>18</v>
      </c>
    </row>
    <row r="299" spans="1:14" x14ac:dyDescent="0.25">
      <c r="A299" s="11"/>
      <c r="B299" s="12"/>
      <c r="C299" s="9" t="s">
        <v>1170</v>
      </c>
      <c r="D299" s="9" t="s">
        <v>1171</v>
      </c>
      <c r="E299" s="9" t="s">
        <v>1171</v>
      </c>
      <c r="F299" s="9" t="s">
        <v>15</v>
      </c>
      <c r="G299" s="10" t="s">
        <v>12</v>
      </c>
      <c r="H299" s="5"/>
      <c r="I299" s="5"/>
      <c r="J299" s="6"/>
      <c r="K299" s="7"/>
      <c r="L299" s="8"/>
    </row>
    <row r="300" spans="1:14" x14ac:dyDescent="0.25">
      <c r="A300" s="11"/>
      <c r="B300" s="12"/>
      <c r="C300" s="12"/>
      <c r="D300" s="12"/>
      <c r="E300" s="12"/>
      <c r="F300" s="12"/>
      <c r="G300" s="9" t="s">
        <v>1172</v>
      </c>
      <c r="H300" s="9" t="s">
        <v>87</v>
      </c>
      <c r="I300" s="9" t="s">
        <v>1016</v>
      </c>
      <c r="J300" s="3" t="s">
        <v>1679</v>
      </c>
      <c r="K300" s="13" t="s">
        <v>1173</v>
      </c>
      <c r="L300" s="14" t="s">
        <v>1174</v>
      </c>
      <c r="M300" s="18">
        <f t="shared" si="14"/>
        <v>3.2974537037037038E-2</v>
      </c>
      <c r="N300">
        <f t="shared" si="15"/>
        <v>5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1175</v>
      </c>
      <c r="H301" s="9" t="s">
        <v>87</v>
      </c>
      <c r="I301" s="9" t="s">
        <v>1016</v>
      </c>
      <c r="J301" s="3" t="s">
        <v>1679</v>
      </c>
      <c r="K301" s="13" t="s">
        <v>1176</v>
      </c>
      <c r="L301" s="14" t="s">
        <v>1177</v>
      </c>
      <c r="M301" s="18">
        <f t="shared" si="14"/>
        <v>4.0960648148148149E-2</v>
      </c>
      <c r="N301">
        <f t="shared" si="15"/>
        <v>5</v>
      </c>
    </row>
    <row r="302" spans="1:14" x14ac:dyDescent="0.25">
      <c r="A302" s="11"/>
      <c r="B302" s="12"/>
      <c r="C302" s="9" t="s">
        <v>844</v>
      </c>
      <c r="D302" s="9" t="s">
        <v>845</v>
      </c>
      <c r="E302" s="9" t="s">
        <v>845</v>
      </c>
      <c r="F302" s="9" t="s">
        <v>15</v>
      </c>
      <c r="G302" s="9" t="s">
        <v>846</v>
      </c>
      <c r="H302" s="9" t="s">
        <v>87</v>
      </c>
      <c r="I302" s="9" t="s">
        <v>724</v>
      </c>
      <c r="J302" s="3" t="s">
        <v>1679</v>
      </c>
      <c r="K302" s="13" t="s">
        <v>847</v>
      </c>
      <c r="L302" s="14" t="s">
        <v>848</v>
      </c>
      <c r="M302" s="18">
        <f t="shared" si="14"/>
        <v>2.7418981481481475E-2</v>
      </c>
      <c r="N302">
        <f t="shared" si="15"/>
        <v>15</v>
      </c>
    </row>
    <row r="303" spans="1:14" x14ac:dyDescent="0.25">
      <c r="A303" s="11"/>
      <c r="B303" s="12"/>
      <c r="C303" s="9" t="s">
        <v>176</v>
      </c>
      <c r="D303" s="9" t="s">
        <v>177</v>
      </c>
      <c r="E303" s="9" t="s">
        <v>177</v>
      </c>
      <c r="F303" s="9" t="s">
        <v>15</v>
      </c>
      <c r="G303" s="10" t="s">
        <v>12</v>
      </c>
      <c r="H303" s="5"/>
      <c r="I303" s="5"/>
      <c r="J303" s="6"/>
      <c r="K303" s="7"/>
      <c r="L303" s="8"/>
    </row>
    <row r="304" spans="1:14" x14ac:dyDescent="0.25">
      <c r="A304" s="11"/>
      <c r="B304" s="12"/>
      <c r="C304" s="12"/>
      <c r="D304" s="12"/>
      <c r="E304" s="12"/>
      <c r="F304" s="12"/>
      <c r="G304" s="9" t="s">
        <v>178</v>
      </c>
      <c r="H304" s="9" t="s">
        <v>87</v>
      </c>
      <c r="I304" s="9" t="s">
        <v>18</v>
      </c>
      <c r="J304" s="3" t="s">
        <v>1679</v>
      </c>
      <c r="K304" s="13" t="s">
        <v>179</v>
      </c>
      <c r="L304" s="14" t="s">
        <v>180</v>
      </c>
      <c r="M304" s="18">
        <f t="shared" si="14"/>
        <v>5.0937499999999969E-2</v>
      </c>
      <c r="N304">
        <f t="shared" si="15"/>
        <v>10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536</v>
      </c>
      <c r="H305" s="9" t="s">
        <v>87</v>
      </c>
      <c r="I305" s="9" t="s">
        <v>384</v>
      </c>
      <c r="J305" s="3" t="s">
        <v>1679</v>
      </c>
      <c r="K305" s="13" t="s">
        <v>20</v>
      </c>
      <c r="L305" s="14" t="s">
        <v>537</v>
      </c>
      <c r="M305" s="18">
        <f t="shared" si="14"/>
        <v>2.3993055555555587E-2</v>
      </c>
      <c r="N305">
        <f t="shared" si="15"/>
        <v>9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538</v>
      </c>
      <c r="H306" s="9" t="s">
        <v>87</v>
      </c>
      <c r="I306" s="9" t="s">
        <v>384</v>
      </c>
      <c r="J306" s="3" t="s">
        <v>1679</v>
      </c>
      <c r="K306" s="13" t="s">
        <v>539</v>
      </c>
      <c r="L306" s="14" t="s">
        <v>540</v>
      </c>
      <c r="M306" s="18">
        <f t="shared" si="14"/>
        <v>2.9907407407407383E-2</v>
      </c>
      <c r="N306">
        <f t="shared" si="15"/>
        <v>13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849</v>
      </c>
      <c r="H307" s="9" t="s">
        <v>87</v>
      </c>
      <c r="I307" s="9" t="s">
        <v>724</v>
      </c>
      <c r="J307" s="3" t="s">
        <v>1679</v>
      </c>
      <c r="K307" s="13" t="s">
        <v>850</v>
      </c>
      <c r="L307" s="14" t="s">
        <v>851</v>
      </c>
      <c r="M307" s="18">
        <f t="shared" si="14"/>
        <v>1.3831018518518534E-2</v>
      </c>
      <c r="N307">
        <f t="shared" si="15"/>
        <v>14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1178</v>
      </c>
      <c r="H308" s="9" t="s">
        <v>87</v>
      </c>
      <c r="I308" s="9" t="s">
        <v>1016</v>
      </c>
      <c r="J308" s="3" t="s">
        <v>1679</v>
      </c>
      <c r="K308" s="13" t="s">
        <v>1179</v>
      </c>
      <c r="L308" s="14" t="s">
        <v>1180</v>
      </c>
      <c r="M308" s="18">
        <f t="shared" si="14"/>
        <v>1.2916666666666687E-2</v>
      </c>
      <c r="N308">
        <f t="shared" si="15"/>
        <v>9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1181</v>
      </c>
      <c r="H309" s="9" t="s">
        <v>87</v>
      </c>
      <c r="I309" s="9" t="s">
        <v>1016</v>
      </c>
      <c r="J309" s="3" t="s">
        <v>1679</v>
      </c>
      <c r="K309" s="13" t="s">
        <v>1182</v>
      </c>
      <c r="L309" s="14" t="s">
        <v>1183</v>
      </c>
      <c r="M309" s="18">
        <f t="shared" si="14"/>
        <v>3.0208333333333393E-2</v>
      </c>
      <c r="N309">
        <f t="shared" si="15"/>
        <v>13</v>
      </c>
    </row>
    <row r="310" spans="1:14" x14ac:dyDescent="0.25">
      <c r="A310" s="11"/>
      <c r="B310" s="12"/>
      <c r="C310" s="9" t="s">
        <v>1184</v>
      </c>
      <c r="D310" s="9" t="s">
        <v>1185</v>
      </c>
      <c r="E310" s="9" t="s">
        <v>1185</v>
      </c>
      <c r="F310" s="9" t="s">
        <v>15</v>
      </c>
      <c r="G310" s="9" t="s">
        <v>1186</v>
      </c>
      <c r="H310" s="9" t="s">
        <v>87</v>
      </c>
      <c r="I310" s="9" t="s">
        <v>1016</v>
      </c>
      <c r="J310" s="3" t="s">
        <v>1679</v>
      </c>
      <c r="K310" s="13" t="s">
        <v>1187</v>
      </c>
      <c r="L310" s="14" t="s">
        <v>133</v>
      </c>
      <c r="M310" s="18">
        <f t="shared" si="14"/>
        <v>1.6331018518518481E-2</v>
      </c>
      <c r="N310">
        <f t="shared" si="15"/>
        <v>12</v>
      </c>
    </row>
    <row r="311" spans="1:14" x14ac:dyDescent="0.25">
      <c r="A311" s="11"/>
      <c r="B311" s="12"/>
      <c r="C311" s="9" t="s">
        <v>1188</v>
      </c>
      <c r="D311" s="9" t="s">
        <v>1189</v>
      </c>
      <c r="E311" s="9" t="s">
        <v>1189</v>
      </c>
      <c r="F311" s="9" t="s">
        <v>15</v>
      </c>
      <c r="G311" s="9" t="s">
        <v>1190</v>
      </c>
      <c r="H311" s="9" t="s">
        <v>87</v>
      </c>
      <c r="I311" s="9" t="s">
        <v>1016</v>
      </c>
      <c r="J311" s="3" t="s">
        <v>1679</v>
      </c>
      <c r="K311" s="13" t="s">
        <v>1191</v>
      </c>
      <c r="L311" s="14" t="s">
        <v>1192</v>
      </c>
      <c r="M311" s="18">
        <f t="shared" si="14"/>
        <v>3.4247685185185173E-2</v>
      </c>
      <c r="N311">
        <f t="shared" si="15"/>
        <v>8</v>
      </c>
    </row>
    <row r="312" spans="1:14" x14ac:dyDescent="0.25">
      <c r="A312" s="11"/>
      <c r="B312" s="12"/>
      <c r="C312" s="9" t="s">
        <v>541</v>
      </c>
      <c r="D312" s="9" t="s">
        <v>542</v>
      </c>
      <c r="E312" s="9" t="s">
        <v>542</v>
      </c>
      <c r="F312" s="9" t="s">
        <v>15</v>
      </c>
      <c r="G312" s="10" t="s">
        <v>12</v>
      </c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12"/>
      <c r="F313" s="12"/>
      <c r="G313" s="9" t="s">
        <v>543</v>
      </c>
      <c r="H313" s="9" t="s">
        <v>87</v>
      </c>
      <c r="I313" s="9" t="s">
        <v>384</v>
      </c>
      <c r="J313" s="3" t="s">
        <v>1679</v>
      </c>
      <c r="K313" s="13" t="s">
        <v>544</v>
      </c>
      <c r="L313" s="14" t="s">
        <v>545</v>
      </c>
      <c r="M313" s="18">
        <f t="shared" si="14"/>
        <v>3.2222222222222263E-2</v>
      </c>
      <c r="N313">
        <f t="shared" si="15"/>
        <v>14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852</v>
      </c>
      <c r="H314" s="9" t="s">
        <v>87</v>
      </c>
      <c r="I314" s="9" t="s">
        <v>724</v>
      </c>
      <c r="J314" s="3" t="s">
        <v>1679</v>
      </c>
      <c r="K314" s="13" t="s">
        <v>853</v>
      </c>
      <c r="L314" s="14" t="s">
        <v>854</v>
      </c>
      <c r="M314" s="18">
        <f t="shared" si="14"/>
        <v>2.1388888888889013E-2</v>
      </c>
      <c r="N314">
        <f t="shared" si="15"/>
        <v>23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1193</v>
      </c>
      <c r="H315" s="9" t="s">
        <v>87</v>
      </c>
      <c r="I315" s="9" t="s">
        <v>1016</v>
      </c>
      <c r="J315" s="3" t="s">
        <v>1679</v>
      </c>
      <c r="K315" s="13" t="s">
        <v>1194</v>
      </c>
      <c r="L315" s="14" t="s">
        <v>1195</v>
      </c>
      <c r="M315" s="18">
        <f t="shared" si="14"/>
        <v>2.0023148148148096E-2</v>
      </c>
      <c r="N315">
        <f t="shared" si="15"/>
        <v>17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1472</v>
      </c>
      <c r="H316" s="9" t="s">
        <v>87</v>
      </c>
      <c r="I316" s="9" t="s">
        <v>1359</v>
      </c>
      <c r="J316" s="3" t="s">
        <v>1679</v>
      </c>
      <c r="K316" s="13" t="s">
        <v>1473</v>
      </c>
      <c r="L316" s="14" t="s">
        <v>1474</v>
      </c>
      <c r="M316" s="18">
        <f t="shared" si="14"/>
        <v>1.7256944444444478E-2</v>
      </c>
      <c r="N316">
        <f t="shared" si="15"/>
        <v>16</v>
      </c>
    </row>
    <row r="317" spans="1:14" x14ac:dyDescent="0.25">
      <c r="A317" s="11"/>
      <c r="B317" s="12"/>
      <c r="C317" s="9" t="s">
        <v>181</v>
      </c>
      <c r="D317" s="9" t="s">
        <v>182</v>
      </c>
      <c r="E317" s="9" t="s">
        <v>182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183</v>
      </c>
      <c r="H318" s="9" t="s">
        <v>87</v>
      </c>
      <c r="I318" s="9" t="s">
        <v>18</v>
      </c>
      <c r="J318" s="3" t="s">
        <v>1679</v>
      </c>
      <c r="K318" s="13" t="s">
        <v>184</v>
      </c>
      <c r="L318" s="14" t="s">
        <v>185</v>
      </c>
      <c r="M318" s="18">
        <f t="shared" si="14"/>
        <v>1.7303240740740744E-2</v>
      </c>
      <c r="N318">
        <f t="shared" si="15"/>
        <v>3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855</v>
      </c>
      <c r="H319" s="9" t="s">
        <v>81</v>
      </c>
      <c r="I319" s="9" t="s">
        <v>724</v>
      </c>
      <c r="J319" s="3" t="s">
        <v>1679</v>
      </c>
      <c r="K319" s="13" t="s">
        <v>441</v>
      </c>
      <c r="L319" s="14" t="s">
        <v>856</v>
      </c>
      <c r="M319" s="18">
        <f t="shared" si="14"/>
        <v>2.1956018518518583E-2</v>
      </c>
      <c r="N319">
        <f t="shared" si="15"/>
        <v>12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1475</v>
      </c>
      <c r="H320" s="9" t="s">
        <v>81</v>
      </c>
      <c r="I320" s="9" t="s">
        <v>1359</v>
      </c>
      <c r="J320" s="3" t="s">
        <v>1679</v>
      </c>
      <c r="K320" s="13" t="s">
        <v>1476</v>
      </c>
      <c r="L320" s="14" t="s">
        <v>1477</v>
      </c>
      <c r="M320" s="18">
        <f t="shared" si="14"/>
        <v>1.844907407407409E-2</v>
      </c>
      <c r="N320">
        <f t="shared" si="15"/>
        <v>9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1666</v>
      </c>
      <c r="H321" s="9" t="s">
        <v>87</v>
      </c>
      <c r="I321" s="9" t="s">
        <v>1646</v>
      </c>
      <c r="J321" s="3" t="s">
        <v>1679</v>
      </c>
      <c r="K321" s="13" t="s">
        <v>1667</v>
      </c>
      <c r="L321" s="14" t="s">
        <v>1668</v>
      </c>
      <c r="M321" s="18">
        <f t="shared" si="14"/>
        <v>1.619212962962957E-2</v>
      </c>
      <c r="N321">
        <f t="shared" si="15"/>
        <v>23</v>
      </c>
    </row>
    <row r="322" spans="1:14" x14ac:dyDescent="0.25">
      <c r="A322" s="11"/>
      <c r="B322" s="12"/>
      <c r="C322" s="9" t="s">
        <v>546</v>
      </c>
      <c r="D322" s="9" t="s">
        <v>547</v>
      </c>
      <c r="E322" s="9" t="s">
        <v>547</v>
      </c>
      <c r="F322" s="9" t="s">
        <v>15</v>
      </c>
      <c r="G322" s="9" t="s">
        <v>548</v>
      </c>
      <c r="H322" s="9" t="s">
        <v>87</v>
      </c>
      <c r="I322" s="9" t="s">
        <v>384</v>
      </c>
      <c r="J322" s="3" t="s">
        <v>1679</v>
      </c>
      <c r="K322" s="13" t="s">
        <v>549</v>
      </c>
      <c r="L322" s="14" t="s">
        <v>550</v>
      </c>
      <c r="M322" s="18">
        <f t="shared" si="14"/>
        <v>3.8240740740740686E-2</v>
      </c>
      <c r="N322">
        <f t="shared" si="15"/>
        <v>14</v>
      </c>
    </row>
    <row r="323" spans="1:14" x14ac:dyDescent="0.25">
      <c r="A323" s="11"/>
      <c r="B323" s="12"/>
      <c r="C323" s="9" t="s">
        <v>320</v>
      </c>
      <c r="D323" s="9" t="s">
        <v>321</v>
      </c>
      <c r="E323" s="9" t="s">
        <v>321</v>
      </c>
      <c r="F323" s="9" t="s">
        <v>15</v>
      </c>
      <c r="G323" s="10" t="s">
        <v>12</v>
      </c>
      <c r="H323" s="5"/>
      <c r="I323" s="5"/>
      <c r="J323" s="6"/>
      <c r="K323" s="7"/>
      <c r="L323" s="8"/>
    </row>
    <row r="324" spans="1:14" x14ac:dyDescent="0.25">
      <c r="A324" s="11"/>
      <c r="B324" s="12"/>
      <c r="C324" s="12"/>
      <c r="D324" s="12"/>
      <c r="E324" s="12"/>
      <c r="F324" s="12"/>
      <c r="G324" s="9" t="s">
        <v>551</v>
      </c>
      <c r="H324" s="9" t="s">
        <v>87</v>
      </c>
      <c r="I324" s="9" t="s">
        <v>384</v>
      </c>
      <c r="J324" s="3" t="s">
        <v>1679</v>
      </c>
      <c r="K324" s="13" t="s">
        <v>552</v>
      </c>
      <c r="L324" s="14" t="s">
        <v>553</v>
      </c>
      <c r="M324" s="18">
        <f t="shared" ref="M323:M386" si="16">L324-K324</f>
        <v>3.9212962962962949E-2</v>
      </c>
      <c r="N324">
        <f t="shared" ref="N323:N386" si="17">HOUR(K324)</f>
        <v>14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857</v>
      </c>
      <c r="H325" s="9" t="s">
        <v>87</v>
      </c>
      <c r="I325" s="9" t="s">
        <v>724</v>
      </c>
      <c r="J325" s="3" t="s">
        <v>1679</v>
      </c>
      <c r="K325" s="13" t="s">
        <v>858</v>
      </c>
      <c r="L325" s="14" t="s">
        <v>859</v>
      </c>
      <c r="M325" s="18">
        <f t="shared" si="16"/>
        <v>2.9305555555555529E-2</v>
      </c>
      <c r="N325">
        <f t="shared" si="17"/>
        <v>7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1196</v>
      </c>
      <c r="H326" s="9" t="s">
        <v>87</v>
      </c>
      <c r="I326" s="9" t="s">
        <v>1016</v>
      </c>
      <c r="J326" s="3" t="s">
        <v>1679</v>
      </c>
      <c r="K326" s="13" t="s">
        <v>1197</v>
      </c>
      <c r="L326" s="14" t="s">
        <v>1198</v>
      </c>
      <c r="M326" s="18">
        <f t="shared" si="16"/>
        <v>2.3460648148148133E-2</v>
      </c>
      <c r="N326">
        <f t="shared" si="17"/>
        <v>10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1199</v>
      </c>
      <c r="H327" s="9" t="s">
        <v>87</v>
      </c>
      <c r="I327" s="9" t="s">
        <v>1016</v>
      </c>
      <c r="J327" s="3" t="s">
        <v>1679</v>
      </c>
      <c r="K327" s="13" t="s">
        <v>1200</v>
      </c>
      <c r="L327" s="14" t="s">
        <v>1201</v>
      </c>
      <c r="M327" s="18">
        <f t="shared" si="16"/>
        <v>2.1168981481481497E-2</v>
      </c>
      <c r="N327">
        <f t="shared" si="17"/>
        <v>14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1202</v>
      </c>
      <c r="H328" s="9" t="s">
        <v>87</v>
      </c>
      <c r="I328" s="9" t="s">
        <v>1016</v>
      </c>
      <c r="J328" s="3" t="s">
        <v>1679</v>
      </c>
      <c r="K328" s="13" t="s">
        <v>1203</v>
      </c>
      <c r="L328" s="14" t="s">
        <v>1204</v>
      </c>
      <c r="M328" s="18">
        <f t="shared" si="16"/>
        <v>2.3888888888888848E-2</v>
      </c>
      <c r="N328">
        <f t="shared" si="17"/>
        <v>16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1205</v>
      </c>
      <c r="H329" s="9" t="s">
        <v>87</v>
      </c>
      <c r="I329" s="9" t="s">
        <v>1016</v>
      </c>
      <c r="J329" s="3" t="s">
        <v>1679</v>
      </c>
      <c r="K329" s="13" t="s">
        <v>1206</v>
      </c>
      <c r="L329" s="14" t="s">
        <v>1207</v>
      </c>
      <c r="M329" s="18">
        <f t="shared" si="16"/>
        <v>3.009259259259256E-2</v>
      </c>
      <c r="N329">
        <f t="shared" si="17"/>
        <v>17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1478</v>
      </c>
      <c r="H330" s="9" t="s">
        <v>87</v>
      </c>
      <c r="I330" s="9" t="s">
        <v>1359</v>
      </c>
      <c r="J330" s="3" t="s">
        <v>1679</v>
      </c>
      <c r="K330" s="13" t="s">
        <v>1479</v>
      </c>
      <c r="L330" s="14" t="s">
        <v>1480</v>
      </c>
      <c r="M330" s="18">
        <f t="shared" si="16"/>
        <v>2.2800925925925919E-2</v>
      </c>
      <c r="N330">
        <f t="shared" si="17"/>
        <v>7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1481</v>
      </c>
      <c r="H331" s="9" t="s">
        <v>87</v>
      </c>
      <c r="I331" s="9" t="s">
        <v>1359</v>
      </c>
      <c r="J331" s="3" t="s">
        <v>1679</v>
      </c>
      <c r="K331" s="13" t="s">
        <v>1482</v>
      </c>
      <c r="L331" s="14" t="s">
        <v>1483</v>
      </c>
      <c r="M331" s="18">
        <f t="shared" si="16"/>
        <v>2.314814814814814E-2</v>
      </c>
      <c r="N331">
        <f t="shared" si="17"/>
        <v>8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1484</v>
      </c>
      <c r="H332" s="9" t="s">
        <v>87</v>
      </c>
      <c r="I332" s="9" t="s">
        <v>1359</v>
      </c>
      <c r="J332" s="3" t="s">
        <v>1679</v>
      </c>
      <c r="K332" s="13" t="s">
        <v>1485</v>
      </c>
      <c r="L332" s="14" t="s">
        <v>1486</v>
      </c>
      <c r="M332" s="18">
        <f t="shared" si="16"/>
        <v>3.7476851851851789E-2</v>
      </c>
      <c r="N332">
        <f t="shared" si="17"/>
        <v>12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1487</v>
      </c>
      <c r="H333" s="9" t="s">
        <v>87</v>
      </c>
      <c r="I333" s="9" t="s">
        <v>1359</v>
      </c>
      <c r="J333" s="3" t="s">
        <v>1679</v>
      </c>
      <c r="K333" s="13" t="s">
        <v>1488</v>
      </c>
      <c r="L333" s="14" t="s">
        <v>1489</v>
      </c>
      <c r="M333" s="18">
        <f t="shared" si="16"/>
        <v>2.3425925925925961E-2</v>
      </c>
      <c r="N333">
        <f t="shared" si="17"/>
        <v>12</v>
      </c>
    </row>
    <row r="334" spans="1:14" x14ac:dyDescent="0.25">
      <c r="A334" s="11"/>
      <c r="B334" s="12"/>
      <c r="C334" s="9" t="s">
        <v>186</v>
      </c>
      <c r="D334" s="9" t="s">
        <v>187</v>
      </c>
      <c r="E334" s="9" t="s">
        <v>187</v>
      </c>
      <c r="F334" s="9" t="s">
        <v>15</v>
      </c>
      <c r="G334" s="10" t="s">
        <v>12</v>
      </c>
      <c r="H334" s="5"/>
      <c r="I334" s="5"/>
      <c r="J334" s="6"/>
      <c r="K334" s="7"/>
      <c r="L334" s="8"/>
    </row>
    <row r="335" spans="1:14" x14ac:dyDescent="0.25">
      <c r="A335" s="11"/>
      <c r="B335" s="12"/>
      <c r="C335" s="12"/>
      <c r="D335" s="12"/>
      <c r="E335" s="12"/>
      <c r="F335" s="12"/>
      <c r="G335" s="9" t="s">
        <v>188</v>
      </c>
      <c r="H335" s="9" t="s">
        <v>87</v>
      </c>
      <c r="I335" s="9" t="s">
        <v>18</v>
      </c>
      <c r="J335" s="3" t="s">
        <v>1679</v>
      </c>
      <c r="K335" s="13" t="s">
        <v>189</v>
      </c>
      <c r="L335" s="14" t="s">
        <v>190</v>
      </c>
      <c r="M335" s="18">
        <f t="shared" si="16"/>
        <v>3.58680555555555E-2</v>
      </c>
      <c r="N335">
        <f t="shared" si="17"/>
        <v>12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554</v>
      </c>
      <c r="H336" s="9" t="s">
        <v>87</v>
      </c>
      <c r="I336" s="9" t="s">
        <v>384</v>
      </c>
      <c r="J336" s="3" t="s">
        <v>1679</v>
      </c>
      <c r="K336" s="13" t="s">
        <v>555</v>
      </c>
      <c r="L336" s="14" t="s">
        <v>556</v>
      </c>
      <c r="M336" s="18">
        <f t="shared" si="16"/>
        <v>2.7893518518518512E-2</v>
      </c>
      <c r="N336">
        <f t="shared" si="17"/>
        <v>11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860</v>
      </c>
      <c r="H337" s="9" t="s">
        <v>87</v>
      </c>
      <c r="I337" s="9" t="s">
        <v>724</v>
      </c>
      <c r="J337" s="3" t="s">
        <v>1679</v>
      </c>
      <c r="K337" s="13" t="s">
        <v>861</v>
      </c>
      <c r="L337" s="14" t="s">
        <v>862</v>
      </c>
      <c r="M337" s="18">
        <f t="shared" si="16"/>
        <v>2.5578703703703742E-2</v>
      </c>
      <c r="N337">
        <f t="shared" si="17"/>
        <v>13</v>
      </c>
    </row>
    <row r="338" spans="1:14" x14ac:dyDescent="0.25">
      <c r="A338" s="11"/>
      <c r="B338" s="12"/>
      <c r="C338" s="9" t="s">
        <v>1632</v>
      </c>
      <c r="D338" s="9" t="s">
        <v>1633</v>
      </c>
      <c r="E338" s="9" t="s">
        <v>1633</v>
      </c>
      <c r="F338" s="9" t="s">
        <v>15</v>
      </c>
      <c r="G338" s="9" t="s">
        <v>1634</v>
      </c>
      <c r="H338" s="9" t="s">
        <v>81</v>
      </c>
      <c r="I338" s="9" t="s">
        <v>1576</v>
      </c>
      <c r="J338" s="3" t="s">
        <v>1679</v>
      </c>
      <c r="K338" s="13" t="s">
        <v>1635</v>
      </c>
      <c r="L338" s="14" t="s">
        <v>1636</v>
      </c>
      <c r="M338" s="18">
        <f t="shared" si="16"/>
        <v>1.7604166666666643E-2</v>
      </c>
      <c r="N338">
        <f t="shared" si="17"/>
        <v>18</v>
      </c>
    </row>
    <row r="339" spans="1:14" x14ac:dyDescent="0.25">
      <c r="A339" s="11"/>
      <c r="B339" s="12"/>
      <c r="C339" s="9" t="s">
        <v>1556</v>
      </c>
      <c r="D339" s="9" t="s">
        <v>1557</v>
      </c>
      <c r="E339" s="9" t="s">
        <v>1557</v>
      </c>
      <c r="F339" s="9" t="s">
        <v>15</v>
      </c>
      <c r="G339" s="9" t="s">
        <v>1669</v>
      </c>
      <c r="H339" s="9" t="s">
        <v>87</v>
      </c>
      <c r="I339" s="9" t="s">
        <v>1646</v>
      </c>
      <c r="J339" s="3" t="s">
        <v>1679</v>
      </c>
      <c r="K339" s="13" t="s">
        <v>1670</v>
      </c>
      <c r="L339" s="14" t="s">
        <v>1671</v>
      </c>
      <c r="M339" s="18">
        <f t="shared" si="16"/>
        <v>1.5694444444444566E-2</v>
      </c>
      <c r="N339">
        <f t="shared" si="17"/>
        <v>21</v>
      </c>
    </row>
    <row r="340" spans="1:14" x14ac:dyDescent="0.25">
      <c r="A340" s="11"/>
      <c r="B340" s="12"/>
      <c r="C340" s="9" t="s">
        <v>191</v>
      </c>
      <c r="D340" s="9" t="s">
        <v>192</v>
      </c>
      <c r="E340" s="9" t="s">
        <v>192</v>
      </c>
      <c r="F340" s="9" t="s">
        <v>15</v>
      </c>
      <c r="G340" s="9" t="s">
        <v>193</v>
      </c>
      <c r="H340" s="9" t="s">
        <v>87</v>
      </c>
      <c r="I340" s="9" t="s">
        <v>18</v>
      </c>
      <c r="J340" s="3" t="s">
        <v>1679</v>
      </c>
      <c r="K340" s="13" t="s">
        <v>194</v>
      </c>
      <c r="L340" s="14" t="s">
        <v>195</v>
      </c>
      <c r="M340" s="18">
        <f t="shared" si="16"/>
        <v>2.9143518518518485E-2</v>
      </c>
      <c r="N340">
        <f t="shared" si="17"/>
        <v>11</v>
      </c>
    </row>
    <row r="341" spans="1:14" x14ac:dyDescent="0.25">
      <c r="A341" s="3" t="s">
        <v>196</v>
      </c>
      <c r="B341" s="9" t="s">
        <v>197</v>
      </c>
      <c r="C341" s="10" t="s">
        <v>12</v>
      </c>
      <c r="D341" s="5"/>
      <c r="E341" s="5"/>
      <c r="F341" s="5"/>
      <c r="G341" s="5"/>
      <c r="H341" s="5"/>
      <c r="I341" s="5"/>
      <c r="J341" s="6"/>
      <c r="K341" s="7"/>
      <c r="L341" s="8"/>
    </row>
    <row r="342" spans="1:14" x14ac:dyDescent="0.25">
      <c r="A342" s="11"/>
      <c r="B342" s="12"/>
      <c r="C342" s="9" t="s">
        <v>77</v>
      </c>
      <c r="D342" s="9" t="s">
        <v>78</v>
      </c>
      <c r="E342" s="9" t="s">
        <v>78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198</v>
      </c>
      <c r="H343" s="9" t="s">
        <v>87</v>
      </c>
      <c r="I343" s="9" t="s">
        <v>18</v>
      </c>
      <c r="J343" s="3" t="s">
        <v>1679</v>
      </c>
      <c r="K343" s="13" t="s">
        <v>199</v>
      </c>
      <c r="L343" s="14" t="s">
        <v>200</v>
      </c>
      <c r="M343" s="18">
        <f t="shared" si="16"/>
        <v>2.387731481481481E-2</v>
      </c>
      <c r="N343">
        <f t="shared" si="17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201</v>
      </c>
      <c r="H344" s="9" t="s">
        <v>87</v>
      </c>
      <c r="I344" s="9" t="s">
        <v>18</v>
      </c>
      <c r="J344" s="3" t="s">
        <v>1679</v>
      </c>
      <c r="K344" s="13" t="s">
        <v>202</v>
      </c>
      <c r="L344" s="14" t="s">
        <v>203</v>
      </c>
      <c r="M344" s="18">
        <f t="shared" si="16"/>
        <v>2.3483796296296267E-2</v>
      </c>
      <c r="N344">
        <f t="shared" si="17"/>
        <v>9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204</v>
      </c>
      <c r="H345" s="9" t="s">
        <v>87</v>
      </c>
      <c r="I345" s="9" t="s">
        <v>18</v>
      </c>
      <c r="J345" s="3" t="s">
        <v>1679</v>
      </c>
      <c r="K345" s="13" t="s">
        <v>205</v>
      </c>
      <c r="L345" s="14" t="s">
        <v>206</v>
      </c>
      <c r="M345" s="18">
        <f t="shared" si="16"/>
        <v>3.4351851851851856E-2</v>
      </c>
      <c r="N345">
        <f t="shared" si="17"/>
        <v>12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207</v>
      </c>
      <c r="H346" s="9" t="s">
        <v>87</v>
      </c>
      <c r="I346" s="9" t="s">
        <v>18</v>
      </c>
      <c r="J346" s="3" t="s">
        <v>1679</v>
      </c>
      <c r="K346" s="13" t="s">
        <v>208</v>
      </c>
      <c r="L346" s="14" t="s">
        <v>209</v>
      </c>
      <c r="M346" s="18">
        <f t="shared" si="16"/>
        <v>3.2777777777777795E-2</v>
      </c>
      <c r="N346">
        <f t="shared" si="17"/>
        <v>12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210</v>
      </c>
      <c r="H347" s="9" t="s">
        <v>87</v>
      </c>
      <c r="I347" s="9" t="s">
        <v>18</v>
      </c>
      <c r="J347" s="3" t="s">
        <v>1679</v>
      </c>
      <c r="K347" s="13" t="s">
        <v>211</v>
      </c>
      <c r="L347" s="14" t="s">
        <v>212</v>
      </c>
      <c r="M347" s="18">
        <f t="shared" si="16"/>
        <v>1.8136574074074097E-2</v>
      </c>
      <c r="N347">
        <f t="shared" si="17"/>
        <v>14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213</v>
      </c>
      <c r="H348" s="9" t="s">
        <v>87</v>
      </c>
      <c r="I348" s="9" t="s">
        <v>18</v>
      </c>
      <c r="J348" s="3" t="s">
        <v>1679</v>
      </c>
      <c r="K348" s="13" t="s">
        <v>214</v>
      </c>
      <c r="L348" s="14" t="s">
        <v>215</v>
      </c>
      <c r="M348" s="18">
        <f t="shared" si="16"/>
        <v>1.4513888888888937E-2</v>
      </c>
      <c r="N348">
        <f t="shared" si="17"/>
        <v>15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557</v>
      </c>
      <c r="H349" s="9" t="s">
        <v>87</v>
      </c>
      <c r="I349" s="9" t="s">
        <v>384</v>
      </c>
      <c r="J349" s="3" t="s">
        <v>1679</v>
      </c>
      <c r="K349" s="13" t="s">
        <v>558</v>
      </c>
      <c r="L349" s="14" t="s">
        <v>559</v>
      </c>
      <c r="M349" s="18">
        <f t="shared" si="16"/>
        <v>1.8900462962962938E-2</v>
      </c>
      <c r="N349">
        <f t="shared" si="17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560</v>
      </c>
      <c r="H350" s="9" t="s">
        <v>87</v>
      </c>
      <c r="I350" s="9" t="s">
        <v>384</v>
      </c>
      <c r="J350" s="3" t="s">
        <v>1679</v>
      </c>
      <c r="K350" s="13" t="s">
        <v>561</v>
      </c>
      <c r="L350" s="14" t="s">
        <v>562</v>
      </c>
      <c r="M350" s="18">
        <f t="shared" si="16"/>
        <v>3.0370370370370381E-2</v>
      </c>
      <c r="N350">
        <f t="shared" si="17"/>
        <v>4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563</v>
      </c>
      <c r="H351" s="9" t="s">
        <v>87</v>
      </c>
      <c r="I351" s="9" t="s">
        <v>384</v>
      </c>
      <c r="J351" s="3" t="s">
        <v>1679</v>
      </c>
      <c r="K351" s="13" t="s">
        <v>564</v>
      </c>
      <c r="L351" s="14" t="s">
        <v>565</v>
      </c>
      <c r="M351" s="18">
        <f t="shared" si="16"/>
        <v>1.1782407407407547E-2</v>
      </c>
      <c r="N351">
        <f t="shared" si="17"/>
        <v>16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863</v>
      </c>
      <c r="H352" s="9" t="s">
        <v>87</v>
      </c>
      <c r="I352" s="9" t="s">
        <v>724</v>
      </c>
      <c r="J352" s="3" t="s">
        <v>1679</v>
      </c>
      <c r="K352" s="13" t="s">
        <v>864</v>
      </c>
      <c r="L352" s="14" t="s">
        <v>865</v>
      </c>
      <c r="M352" s="18">
        <f t="shared" si="16"/>
        <v>2.0046296296296312E-2</v>
      </c>
      <c r="N352">
        <f t="shared" si="17"/>
        <v>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866</v>
      </c>
      <c r="H353" s="9" t="s">
        <v>87</v>
      </c>
      <c r="I353" s="9" t="s">
        <v>724</v>
      </c>
      <c r="J353" s="3" t="s">
        <v>1679</v>
      </c>
      <c r="K353" s="13" t="s">
        <v>867</v>
      </c>
      <c r="L353" s="14" t="s">
        <v>868</v>
      </c>
      <c r="M353" s="18">
        <f t="shared" si="16"/>
        <v>2.4143518518518509E-2</v>
      </c>
      <c r="N353">
        <f t="shared" si="17"/>
        <v>4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869</v>
      </c>
      <c r="H354" s="9" t="s">
        <v>87</v>
      </c>
      <c r="I354" s="9" t="s">
        <v>724</v>
      </c>
      <c r="J354" s="3" t="s">
        <v>1679</v>
      </c>
      <c r="K354" s="13" t="s">
        <v>870</v>
      </c>
      <c r="L354" s="14" t="s">
        <v>871</v>
      </c>
      <c r="M354" s="18">
        <f t="shared" si="16"/>
        <v>1.4780092592592581E-2</v>
      </c>
      <c r="N354">
        <f t="shared" si="17"/>
        <v>5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872</v>
      </c>
      <c r="H355" s="9" t="s">
        <v>87</v>
      </c>
      <c r="I355" s="9" t="s">
        <v>724</v>
      </c>
      <c r="J355" s="3" t="s">
        <v>1679</v>
      </c>
      <c r="K355" s="13" t="s">
        <v>873</v>
      </c>
      <c r="L355" s="14" t="s">
        <v>874</v>
      </c>
      <c r="M355" s="18">
        <f t="shared" si="16"/>
        <v>2.8831018518518492E-2</v>
      </c>
      <c r="N355">
        <f t="shared" si="17"/>
        <v>7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875</v>
      </c>
      <c r="H356" s="9" t="s">
        <v>87</v>
      </c>
      <c r="I356" s="9" t="s">
        <v>724</v>
      </c>
      <c r="J356" s="3" t="s">
        <v>1679</v>
      </c>
      <c r="K356" s="13" t="s">
        <v>876</v>
      </c>
      <c r="L356" s="14" t="s">
        <v>877</v>
      </c>
      <c r="M356" s="18">
        <f t="shared" si="16"/>
        <v>1.532407407407399E-2</v>
      </c>
      <c r="N356">
        <f t="shared" si="17"/>
        <v>8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878</v>
      </c>
      <c r="H357" s="9" t="s">
        <v>87</v>
      </c>
      <c r="I357" s="9" t="s">
        <v>724</v>
      </c>
      <c r="J357" s="3" t="s">
        <v>1679</v>
      </c>
      <c r="K357" s="13" t="s">
        <v>879</v>
      </c>
      <c r="L357" s="14" t="s">
        <v>880</v>
      </c>
      <c r="M357" s="18">
        <f t="shared" si="16"/>
        <v>2.1273148148148069E-2</v>
      </c>
      <c r="N357">
        <f t="shared" si="17"/>
        <v>12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881</v>
      </c>
      <c r="H358" s="9" t="s">
        <v>87</v>
      </c>
      <c r="I358" s="9" t="s">
        <v>724</v>
      </c>
      <c r="J358" s="3" t="s">
        <v>1679</v>
      </c>
      <c r="K358" s="13" t="s">
        <v>882</v>
      </c>
      <c r="L358" s="14" t="s">
        <v>883</v>
      </c>
      <c r="M358" s="18">
        <f t="shared" si="16"/>
        <v>1.7175925925925872E-2</v>
      </c>
      <c r="N358">
        <f t="shared" si="17"/>
        <v>12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884</v>
      </c>
      <c r="H359" s="9" t="s">
        <v>87</v>
      </c>
      <c r="I359" s="9" t="s">
        <v>724</v>
      </c>
      <c r="J359" s="3" t="s">
        <v>1679</v>
      </c>
      <c r="K359" s="13" t="s">
        <v>885</v>
      </c>
      <c r="L359" s="14" t="s">
        <v>886</v>
      </c>
      <c r="M359" s="18">
        <f t="shared" si="16"/>
        <v>2.0787037037036993E-2</v>
      </c>
      <c r="N359">
        <f t="shared" si="17"/>
        <v>13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887</v>
      </c>
      <c r="H360" s="9" t="s">
        <v>87</v>
      </c>
      <c r="I360" s="9" t="s">
        <v>724</v>
      </c>
      <c r="J360" s="3" t="s">
        <v>1679</v>
      </c>
      <c r="K360" s="13" t="s">
        <v>888</v>
      </c>
      <c r="L360" s="14" t="s">
        <v>889</v>
      </c>
      <c r="M360" s="18">
        <f t="shared" si="16"/>
        <v>1.3518518518518374E-2</v>
      </c>
      <c r="N360">
        <f t="shared" si="17"/>
        <v>18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1208</v>
      </c>
      <c r="H361" s="9" t="s">
        <v>87</v>
      </c>
      <c r="I361" s="9" t="s">
        <v>1016</v>
      </c>
      <c r="J361" s="3" t="s">
        <v>1679</v>
      </c>
      <c r="K361" s="13" t="s">
        <v>1209</v>
      </c>
      <c r="L361" s="14" t="s">
        <v>1210</v>
      </c>
      <c r="M361" s="18">
        <f t="shared" si="16"/>
        <v>3.1932870370370348E-2</v>
      </c>
      <c r="N361">
        <f t="shared" si="17"/>
        <v>4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1211</v>
      </c>
      <c r="H362" s="9" t="s">
        <v>87</v>
      </c>
      <c r="I362" s="9" t="s">
        <v>1016</v>
      </c>
      <c r="J362" s="3" t="s">
        <v>1679</v>
      </c>
      <c r="K362" s="13" t="s">
        <v>1212</v>
      </c>
      <c r="L362" s="14" t="s">
        <v>1213</v>
      </c>
      <c r="M362" s="18">
        <f t="shared" si="16"/>
        <v>2.5671296296296331E-2</v>
      </c>
      <c r="N362">
        <f t="shared" si="17"/>
        <v>5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1214</v>
      </c>
      <c r="H363" s="9" t="s">
        <v>87</v>
      </c>
      <c r="I363" s="9" t="s">
        <v>1016</v>
      </c>
      <c r="J363" s="3" t="s">
        <v>1679</v>
      </c>
      <c r="K363" s="13" t="s">
        <v>1215</v>
      </c>
      <c r="L363" s="14" t="s">
        <v>1216</v>
      </c>
      <c r="M363" s="18">
        <f t="shared" si="16"/>
        <v>2.7754629629629601E-2</v>
      </c>
      <c r="N363">
        <f t="shared" si="17"/>
        <v>12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1217</v>
      </c>
      <c r="H364" s="9" t="s">
        <v>87</v>
      </c>
      <c r="I364" s="9" t="s">
        <v>1016</v>
      </c>
      <c r="J364" s="3" t="s">
        <v>1679</v>
      </c>
      <c r="K364" s="13" t="s">
        <v>1218</v>
      </c>
      <c r="L364" s="14" t="s">
        <v>1219</v>
      </c>
      <c r="M364" s="18">
        <f t="shared" si="16"/>
        <v>1.6180555555555531E-2</v>
      </c>
      <c r="N364">
        <f t="shared" si="17"/>
        <v>14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1220</v>
      </c>
      <c r="H365" s="9" t="s">
        <v>87</v>
      </c>
      <c r="I365" s="9" t="s">
        <v>1016</v>
      </c>
      <c r="J365" s="3" t="s">
        <v>1679</v>
      </c>
      <c r="K365" s="13" t="s">
        <v>1221</v>
      </c>
      <c r="L365" s="14" t="s">
        <v>1222</v>
      </c>
      <c r="M365" s="18">
        <f t="shared" si="16"/>
        <v>1.2962962962963065E-2</v>
      </c>
      <c r="N365">
        <f t="shared" si="17"/>
        <v>16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1490</v>
      </c>
      <c r="H366" s="9" t="s">
        <v>87</v>
      </c>
      <c r="I366" s="9" t="s">
        <v>1359</v>
      </c>
      <c r="J366" s="3" t="s">
        <v>1679</v>
      </c>
      <c r="K366" s="13" t="s">
        <v>1491</v>
      </c>
      <c r="L366" s="14" t="s">
        <v>1492</v>
      </c>
      <c r="M366" s="18">
        <f t="shared" si="16"/>
        <v>1.6620370370370369E-2</v>
      </c>
      <c r="N366">
        <f t="shared" si="17"/>
        <v>3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1493</v>
      </c>
      <c r="H367" s="9" t="s">
        <v>87</v>
      </c>
      <c r="I367" s="9" t="s">
        <v>1359</v>
      </c>
      <c r="J367" s="3" t="s">
        <v>1679</v>
      </c>
      <c r="K367" s="13" t="s">
        <v>1494</v>
      </c>
      <c r="L367" s="14" t="s">
        <v>1495</v>
      </c>
      <c r="M367" s="18">
        <f t="shared" si="16"/>
        <v>1.8171296296296269E-2</v>
      </c>
      <c r="N367">
        <f t="shared" si="17"/>
        <v>4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1496</v>
      </c>
      <c r="H368" s="9" t="s">
        <v>87</v>
      </c>
      <c r="I368" s="9" t="s">
        <v>1359</v>
      </c>
      <c r="J368" s="3" t="s">
        <v>1679</v>
      </c>
      <c r="K368" s="13" t="s">
        <v>1497</v>
      </c>
      <c r="L368" s="14" t="s">
        <v>1498</v>
      </c>
      <c r="M368" s="18">
        <f t="shared" si="16"/>
        <v>1.385416666666664E-2</v>
      </c>
      <c r="N368">
        <f t="shared" si="17"/>
        <v>5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1499</v>
      </c>
      <c r="H369" s="9" t="s">
        <v>87</v>
      </c>
      <c r="I369" s="9" t="s">
        <v>1359</v>
      </c>
      <c r="J369" s="3" t="s">
        <v>1679</v>
      </c>
      <c r="K369" s="13" t="s">
        <v>1500</v>
      </c>
      <c r="L369" s="14" t="s">
        <v>1501</v>
      </c>
      <c r="M369" s="18">
        <f t="shared" si="16"/>
        <v>1.2372685185185167E-2</v>
      </c>
      <c r="N369">
        <f t="shared" si="17"/>
        <v>5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1502</v>
      </c>
      <c r="H370" s="9" t="s">
        <v>87</v>
      </c>
      <c r="I370" s="9" t="s">
        <v>1359</v>
      </c>
      <c r="J370" s="3" t="s">
        <v>1679</v>
      </c>
      <c r="K370" s="13" t="s">
        <v>1503</v>
      </c>
      <c r="L370" s="14" t="s">
        <v>1504</v>
      </c>
      <c r="M370" s="18">
        <f t="shared" si="16"/>
        <v>2.4340277777777752E-2</v>
      </c>
      <c r="N370">
        <f t="shared" si="17"/>
        <v>7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1505</v>
      </c>
      <c r="H371" s="9" t="s">
        <v>87</v>
      </c>
      <c r="I371" s="9" t="s">
        <v>1359</v>
      </c>
      <c r="J371" s="3" t="s">
        <v>1679</v>
      </c>
      <c r="K371" s="13" t="s">
        <v>1506</v>
      </c>
      <c r="L371" s="14" t="s">
        <v>1507</v>
      </c>
      <c r="M371" s="18">
        <f t="shared" si="16"/>
        <v>1.4965277777777786E-2</v>
      </c>
      <c r="N371">
        <f t="shared" si="17"/>
        <v>8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1508</v>
      </c>
      <c r="H372" s="9" t="s">
        <v>87</v>
      </c>
      <c r="I372" s="9" t="s">
        <v>1359</v>
      </c>
      <c r="J372" s="3" t="s">
        <v>1679</v>
      </c>
      <c r="K372" s="13" t="s">
        <v>1509</v>
      </c>
      <c r="L372" s="14" t="s">
        <v>1510</v>
      </c>
      <c r="M372" s="18">
        <f t="shared" si="16"/>
        <v>1.4363425925925877E-2</v>
      </c>
      <c r="N372">
        <f t="shared" si="17"/>
        <v>12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1511</v>
      </c>
      <c r="H373" s="9" t="s">
        <v>87</v>
      </c>
      <c r="I373" s="9" t="s">
        <v>1359</v>
      </c>
      <c r="J373" s="3" t="s">
        <v>1679</v>
      </c>
      <c r="K373" s="13" t="s">
        <v>1512</v>
      </c>
      <c r="L373" s="14" t="s">
        <v>1513</v>
      </c>
      <c r="M373" s="18">
        <f t="shared" si="16"/>
        <v>1.5856481481481555E-2</v>
      </c>
      <c r="N373">
        <f t="shared" si="17"/>
        <v>16</v>
      </c>
    </row>
    <row r="374" spans="1:14" x14ac:dyDescent="0.25">
      <c r="A374" s="11"/>
      <c r="B374" s="12"/>
      <c r="C374" s="9" t="s">
        <v>124</v>
      </c>
      <c r="D374" s="9" t="s">
        <v>125</v>
      </c>
      <c r="E374" s="9" t="s">
        <v>125</v>
      </c>
      <c r="F374" s="9" t="s">
        <v>15</v>
      </c>
      <c r="G374" s="10" t="s">
        <v>12</v>
      </c>
      <c r="H374" s="5"/>
      <c r="I374" s="5"/>
      <c r="J374" s="6"/>
      <c r="K374" s="7"/>
      <c r="L374" s="8"/>
    </row>
    <row r="375" spans="1:14" x14ac:dyDescent="0.25">
      <c r="A375" s="11"/>
      <c r="B375" s="12"/>
      <c r="C375" s="12"/>
      <c r="D375" s="12"/>
      <c r="E375" s="12"/>
      <c r="F375" s="12"/>
      <c r="G375" s="9" t="s">
        <v>216</v>
      </c>
      <c r="H375" s="9" t="s">
        <v>87</v>
      </c>
      <c r="I375" s="9" t="s">
        <v>18</v>
      </c>
      <c r="J375" s="3" t="s">
        <v>1679</v>
      </c>
      <c r="K375" s="13" t="s">
        <v>217</v>
      </c>
      <c r="L375" s="14" t="s">
        <v>218</v>
      </c>
      <c r="M375" s="18">
        <f t="shared" si="16"/>
        <v>2.3935185185185226E-2</v>
      </c>
      <c r="N375">
        <f t="shared" si="17"/>
        <v>7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566</v>
      </c>
      <c r="H376" s="9" t="s">
        <v>87</v>
      </c>
      <c r="I376" s="9" t="s">
        <v>384</v>
      </c>
      <c r="J376" s="3" t="s">
        <v>1679</v>
      </c>
      <c r="K376" s="13" t="s">
        <v>567</v>
      </c>
      <c r="L376" s="14" t="s">
        <v>568</v>
      </c>
      <c r="M376" s="18">
        <f t="shared" si="16"/>
        <v>1.6296296296296309E-2</v>
      </c>
      <c r="N376">
        <f t="shared" si="17"/>
        <v>6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569</v>
      </c>
      <c r="H377" s="9" t="s">
        <v>87</v>
      </c>
      <c r="I377" s="9" t="s">
        <v>384</v>
      </c>
      <c r="J377" s="3" t="s">
        <v>1679</v>
      </c>
      <c r="K377" s="13" t="s">
        <v>570</v>
      </c>
      <c r="L377" s="14" t="s">
        <v>571</v>
      </c>
      <c r="M377" s="18">
        <f t="shared" si="16"/>
        <v>2.0937500000000053E-2</v>
      </c>
      <c r="N377">
        <f t="shared" si="17"/>
        <v>14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572</v>
      </c>
      <c r="H378" s="9" t="s">
        <v>87</v>
      </c>
      <c r="I378" s="9" t="s">
        <v>384</v>
      </c>
      <c r="J378" s="3" t="s">
        <v>1679</v>
      </c>
      <c r="K378" s="13" t="s">
        <v>573</v>
      </c>
      <c r="L378" s="14" t="s">
        <v>574</v>
      </c>
      <c r="M378" s="18">
        <f t="shared" si="16"/>
        <v>1.7916666666666692E-2</v>
      </c>
      <c r="N378">
        <f t="shared" si="17"/>
        <v>14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890</v>
      </c>
      <c r="H379" s="9" t="s">
        <v>87</v>
      </c>
      <c r="I379" s="9" t="s">
        <v>724</v>
      </c>
      <c r="J379" s="3" t="s">
        <v>1679</v>
      </c>
      <c r="K379" s="13" t="s">
        <v>891</v>
      </c>
      <c r="L379" s="14" t="s">
        <v>892</v>
      </c>
      <c r="M379" s="18">
        <f t="shared" si="16"/>
        <v>1.207175925925924E-2</v>
      </c>
      <c r="N379">
        <f t="shared" si="17"/>
        <v>4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893</v>
      </c>
      <c r="H380" s="9" t="s">
        <v>87</v>
      </c>
      <c r="I380" s="9" t="s">
        <v>724</v>
      </c>
      <c r="J380" s="3" t="s">
        <v>1679</v>
      </c>
      <c r="K380" s="13" t="s">
        <v>894</v>
      </c>
      <c r="L380" s="14" t="s">
        <v>895</v>
      </c>
      <c r="M380" s="18">
        <f t="shared" si="16"/>
        <v>5.5868055555555518E-2</v>
      </c>
      <c r="N380">
        <f t="shared" si="17"/>
        <v>10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896</v>
      </c>
      <c r="H381" s="9" t="s">
        <v>87</v>
      </c>
      <c r="I381" s="9" t="s">
        <v>724</v>
      </c>
      <c r="J381" s="3" t="s">
        <v>1679</v>
      </c>
      <c r="K381" s="13" t="s">
        <v>897</v>
      </c>
      <c r="L381" s="14" t="s">
        <v>898</v>
      </c>
      <c r="M381" s="18">
        <f t="shared" si="16"/>
        <v>2.711805555555552E-2</v>
      </c>
      <c r="N381">
        <f t="shared" si="17"/>
        <v>11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899</v>
      </c>
      <c r="H382" s="9" t="s">
        <v>87</v>
      </c>
      <c r="I382" s="9" t="s">
        <v>724</v>
      </c>
      <c r="J382" s="3" t="s">
        <v>1679</v>
      </c>
      <c r="K382" s="13" t="s">
        <v>900</v>
      </c>
      <c r="L382" s="14" t="s">
        <v>901</v>
      </c>
      <c r="M382" s="18">
        <f t="shared" si="16"/>
        <v>4.2361111111111072E-3</v>
      </c>
      <c r="N382">
        <f t="shared" si="17"/>
        <v>11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902</v>
      </c>
      <c r="H383" s="9" t="s">
        <v>87</v>
      </c>
      <c r="I383" s="9" t="s">
        <v>724</v>
      </c>
      <c r="J383" s="3" t="s">
        <v>1679</v>
      </c>
      <c r="K383" s="13" t="s">
        <v>903</v>
      </c>
      <c r="L383" s="14" t="s">
        <v>904</v>
      </c>
      <c r="M383" s="18">
        <f t="shared" si="16"/>
        <v>1.4814814814814725E-2</v>
      </c>
      <c r="N383">
        <f t="shared" si="17"/>
        <v>13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905</v>
      </c>
      <c r="H384" s="9" t="s">
        <v>87</v>
      </c>
      <c r="I384" s="9" t="s">
        <v>724</v>
      </c>
      <c r="J384" s="3" t="s">
        <v>1679</v>
      </c>
      <c r="K384" s="13" t="s">
        <v>906</v>
      </c>
      <c r="L384" s="14" t="s">
        <v>907</v>
      </c>
      <c r="M384" s="18">
        <f t="shared" si="16"/>
        <v>1.7581018518518454E-2</v>
      </c>
      <c r="N384">
        <f t="shared" si="17"/>
        <v>13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908</v>
      </c>
      <c r="H385" s="9" t="s">
        <v>87</v>
      </c>
      <c r="I385" s="9" t="s">
        <v>724</v>
      </c>
      <c r="J385" s="3" t="s">
        <v>1679</v>
      </c>
      <c r="K385" s="13" t="s">
        <v>909</v>
      </c>
      <c r="L385" s="14" t="s">
        <v>910</v>
      </c>
      <c r="M385" s="18">
        <f t="shared" si="16"/>
        <v>2.1180555555555536E-2</v>
      </c>
      <c r="N385">
        <f t="shared" si="17"/>
        <v>13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911</v>
      </c>
      <c r="H386" s="9" t="s">
        <v>87</v>
      </c>
      <c r="I386" s="9" t="s">
        <v>724</v>
      </c>
      <c r="J386" s="3" t="s">
        <v>1679</v>
      </c>
      <c r="K386" s="13" t="s">
        <v>912</v>
      </c>
      <c r="L386" s="14" t="s">
        <v>913</v>
      </c>
      <c r="M386" s="18">
        <f t="shared" si="16"/>
        <v>2.2905092592592546E-2</v>
      </c>
      <c r="N386">
        <f t="shared" si="17"/>
        <v>13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914</v>
      </c>
      <c r="H387" s="9" t="s">
        <v>87</v>
      </c>
      <c r="I387" s="9" t="s">
        <v>724</v>
      </c>
      <c r="J387" s="3" t="s">
        <v>1679</v>
      </c>
      <c r="K387" s="13" t="s">
        <v>915</v>
      </c>
      <c r="L387" s="14" t="s">
        <v>916</v>
      </c>
      <c r="M387" s="18">
        <f t="shared" ref="M387:M450" si="18">L387-K387</f>
        <v>3.28356481481481E-2</v>
      </c>
      <c r="N387">
        <f t="shared" ref="N387:N450" si="19">HOUR(K387)</f>
        <v>14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917</v>
      </c>
      <c r="H388" s="9" t="s">
        <v>87</v>
      </c>
      <c r="I388" s="9" t="s">
        <v>724</v>
      </c>
      <c r="J388" s="3" t="s">
        <v>1679</v>
      </c>
      <c r="K388" s="13" t="s">
        <v>918</v>
      </c>
      <c r="L388" s="14" t="s">
        <v>919</v>
      </c>
      <c r="M388" s="18">
        <f t="shared" si="18"/>
        <v>1.4571759259259354E-2</v>
      </c>
      <c r="N388">
        <f t="shared" si="19"/>
        <v>15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1223</v>
      </c>
      <c r="H389" s="9" t="s">
        <v>87</v>
      </c>
      <c r="I389" s="9" t="s">
        <v>1016</v>
      </c>
      <c r="J389" s="3" t="s">
        <v>1679</v>
      </c>
      <c r="K389" s="13" t="s">
        <v>1224</v>
      </c>
      <c r="L389" s="14" t="s">
        <v>1225</v>
      </c>
      <c r="M389" s="18">
        <f t="shared" si="18"/>
        <v>1.2673611111111122E-2</v>
      </c>
      <c r="N389">
        <f t="shared" si="19"/>
        <v>4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1226</v>
      </c>
      <c r="H390" s="9" t="s">
        <v>87</v>
      </c>
      <c r="I390" s="9" t="s">
        <v>1016</v>
      </c>
      <c r="J390" s="3" t="s">
        <v>1679</v>
      </c>
      <c r="K390" s="13" t="s">
        <v>1227</v>
      </c>
      <c r="L390" s="14" t="s">
        <v>1228</v>
      </c>
      <c r="M390" s="18">
        <f t="shared" si="18"/>
        <v>1.4837962962962969E-2</v>
      </c>
      <c r="N390">
        <f t="shared" si="19"/>
        <v>4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1229</v>
      </c>
      <c r="H391" s="9" t="s">
        <v>87</v>
      </c>
      <c r="I391" s="9" t="s">
        <v>1016</v>
      </c>
      <c r="J391" s="3" t="s">
        <v>1679</v>
      </c>
      <c r="K391" s="13" t="s">
        <v>1230</v>
      </c>
      <c r="L391" s="14" t="s">
        <v>1231</v>
      </c>
      <c r="M391" s="18">
        <f t="shared" si="18"/>
        <v>1.6261574074074081E-2</v>
      </c>
      <c r="N391">
        <f t="shared" si="19"/>
        <v>6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1232</v>
      </c>
      <c r="H392" s="9" t="s">
        <v>87</v>
      </c>
      <c r="I392" s="9" t="s">
        <v>1016</v>
      </c>
      <c r="J392" s="3" t="s">
        <v>1679</v>
      </c>
      <c r="K392" s="13" t="s">
        <v>1233</v>
      </c>
      <c r="L392" s="14" t="s">
        <v>1234</v>
      </c>
      <c r="M392" s="18">
        <f t="shared" si="18"/>
        <v>1.6342592592592575E-2</v>
      </c>
      <c r="N392">
        <f t="shared" si="19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1235</v>
      </c>
      <c r="H393" s="9" t="s">
        <v>87</v>
      </c>
      <c r="I393" s="9" t="s">
        <v>1016</v>
      </c>
      <c r="J393" s="3" t="s">
        <v>1679</v>
      </c>
      <c r="K393" s="13" t="s">
        <v>1236</v>
      </c>
      <c r="L393" s="14" t="s">
        <v>1237</v>
      </c>
      <c r="M393" s="18">
        <f t="shared" si="18"/>
        <v>1.7141203703703756E-2</v>
      </c>
      <c r="N393">
        <f t="shared" si="19"/>
        <v>7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1238</v>
      </c>
      <c r="H394" s="9" t="s">
        <v>87</v>
      </c>
      <c r="I394" s="9" t="s">
        <v>1016</v>
      </c>
      <c r="J394" s="3" t="s">
        <v>1679</v>
      </c>
      <c r="K394" s="13" t="s">
        <v>1239</v>
      </c>
      <c r="L394" s="14" t="s">
        <v>1240</v>
      </c>
      <c r="M394" s="18">
        <f t="shared" si="18"/>
        <v>1.8888888888888844E-2</v>
      </c>
      <c r="N394">
        <f t="shared" si="19"/>
        <v>8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1241</v>
      </c>
      <c r="H395" s="9" t="s">
        <v>87</v>
      </c>
      <c r="I395" s="9" t="s">
        <v>1016</v>
      </c>
      <c r="J395" s="3" t="s">
        <v>1679</v>
      </c>
      <c r="K395" s="13" t="s">
        <v>1242</v>
      </c>
      <c r="L395" s="14" t="s">
        <v>1243</v>
      </c>
      <c r="M395" s="18">
        <f t="shared" si="18"/>
        <v>2.7835648148148151E-2</v>
      </c>
      <c r="N395">
        <f t="shared" si="19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1244</v>
      </c>
      <c r="H396" s="9" t="s">
        <v>87</v>
      </c>
      <c r="I396" s="9" t="s">
        <v>1016</v>
      </c>
      <c r="J396" s="3" t="s">
        <v>1679</v>
      </c>
      <c r="K396" s="13" t="s">
        <v>1245</v>
      </c>
      <c r="L396" s="14" t="s">
        <v>1246</v>
      </c>
      <c r="M396" s="18">
        <f t="shared" si="18"/>
        <v>2.5289351851851882E-2</v>
      </c>
      <c r="N396">
        <f t="shared" si="19"/>
        <v>11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1247</v>
      </c>
      <c r="H397" s="9" t="s">
        <v>87</v>
      </c>
      <c r="I397" s="9" t="s">
        <v>1016</v>
      </c>
      <c r="J397" s="3" t="s">
        <v>1679</v>
      </c>
      <c r="K397" s="13" t="s">
        <v>1248</v>
      </c>
      <c r="L397" s="14" t="s">
        <v>1249</v>
      </c>
      <c r="M397" s="18">
        <f t="shared" si="18"/>
        <v>3.0196759259259243E-2</v>
      </c>
      <c r="N397">
        <f t="shared" si="19"/>
        <v>11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1250</v>
      </c>
      <c r="H398" s="9" t="s">
        <v>87</v>
      </c>
      <c r="I398" s="9" t="s">
        <v>1016</v>
      </c>
      <c r="J398" s="3" t="s">
        <v>1679</v>
      </c>
      <c r="K398" s="13" t="s">
        <v>1251</v>
      </c>
      <c r="L398" s="14" t="s">
        <v>1252</v>
      </c>
      <c r="M398" s="18">
        <f t="shared" si="18"/>
        <v>3.3761574074074041E-2</v>
      </c>
      <c r="N398">
        <f t="shared" si="19"/>
        <v>11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1253</v>
      </c>
      <c r="H399" s="9" t="s">
        <v>87</v>
      </c>
      <c r="I399" s="9" t="s">
        <v>1016</v>
      </c>
      <c r="J399" s="3" t="s">
        <v>1679</v>
      </c>
      <c r="K399" s="13" t="s">
        <v>1254</v>
      </c>
      <c r="L399" s="14" t="s">
        <v>1255</v>
      </c>
      <c r="M399" s="18">
        <f t="shared" si="18"/>
        <v>1.3564814814814752E-2</v>
      </c>
      <c r="N399">
        <f t="shared" si="19"/>
        <v>13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1256</v>
      </c>
      <c r="H400" s="9" t="s">
        <v>87</v>
      </c>
      <c r="I400" s="9" t="s">
        <v>1016</v>
      </c>
      <c r="J400" s="3" t="s">
        <v>1679</v>
      </c>
      <c r="K400" s="13" t="s">
        <v>1257</v>
      </c>
      <c r="L400" s="14" t="s">
        <v>1258</v>
      </c>
      <c r="M400" s="18">
        <f t="shared" si="18"/>
        <v>3.2881944444444478E-2</v>
      </c>
      <c r="N400">
        <f t="shared" si="19"/>
        <v>14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1259</v>
      </c>
      <c r="H401" s="9" t="s">
        <v>87</v>
      </c>
      <c r="I401" s="9" t="s">
        <v>1016</v>
      </c>
      <c r="J401" s="3" t="s">
        <v>1679</v>
      </c>
      <c r="K401" s="13" t="s">
        <v>1260</v>
      </c>
      <c r="L401" s="14" t="s">
        <v>1261</v>
      </c>
      <c r="M401" s="18">
        <f t="shared" si="18"/>
        <v>3.4305555555555478E-2</v>
      </c>
      <c r="N401">
        <f t="shared" si="19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1262</v>
      </c>
      <c r="H402" s="9" t="s">
        <v>87</v>
      </c>
      <c r="I402" s="9" t="s">
        <v>1016</v>
      </c>
      <c r="J402" s="3" t="s">
        <v>1679</v>
      </c>
      <c r="K402" s="13" t="s">
        <v>1263</v>
      </c>
      <c r="L402" s="14" t="s">
        <v>1264</v>
      </c>
      <c r="M402" s="18">
        <f t="shared" si="18"/>
        <v>3.7615740740740811E-2</v>
      </c>
      <c r="N402">
        <f t="shared" si="19"/>
        <v>14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1265</v>
      </c>
      <c r="H403" s="9" t="s">
        <v>87</v>
      </c>
      <c r="I403" s="9" t="s">
        <v>1016</v>
      </c>
      <c r="J403" s="3" t="s">
        <v>1679</v>
      </c>
      <c r="K403" s="13" t="s">
        <v>1266</v>
      </c>
      <c r="L403" s="14" t="s">
        <v>1267</v>
      </c>
      <c r="M403" s="18">
        <f t="shared" si="18"/>
        <v>1.9027777777777644E-2</v>
      </c>
      <c r="N403">
        <f t="shared" si="19"/>
        <v>15</v>
      </c>
    </row>
    <row r="404" spans="1:14" x14ac:dyDescent="0.25">
      <c r="A404" s="11"/>
      <c r="B404" s="12"/>
      <c r="C404" s="9" t="s">
        <v>135</v>
      </c>
      <c r="D404" s="9" t="s">
        <v>136</v>
      </c>
      <c r="E404" s="10" t="s">
        <v>12</v>
      </c>
      <c r="F404" s="5"/>
      <c r="G404" s="5"/>
      <c r="H404" s="5"/>
      <c r="I404" s="5"/>
      <c r="J404" s="6"/>
      <c r="K404" s="7"/>
      <c r="L404" s="8"/>
    </row>
    <row r="405" spans="1:14" x14ac:dyDescent="0.25">
      <c r="A405" s="11"/>
      <c r="B405" s="12"/>
      <c r="C405" s="12"/>
      <c r="D405" s="12"/>
      <c r="E405" s="9" t="s">
        <v>219</v>
      </c>
      <c r="F405" s="9" t="s">
        <v>15</v>
      </c>
      <c r="G405" s="10" t="s">
        <v>12</v>
      </c>
      <c r="H405" s="5"/>
      <c r="I405" s="5"/>
      <c r="J405" s="6"/>
      <c r="K405" s="7"/>
      <c r="L405" s="8"/>
    </row>
    <row r="406" spans="1:14" x14ac:dyDescent="0.25">
      <c r="A406" s="11"/>
      <c r="B406" s="12"/>
      <c r="C406" s="12"/>
      <c r="D406" s="12"/>
      <c r="E406" s="12"/>
      <c r="F406" s="12"/>
      <c r="G406" s="9" t="s">
        <v>220</v>
      </c>
      <c r="H406" s="9" t="s">
        <v>87</v>
      </c>
      <c r="I406" s="9" t="s">
        <v>18</v>
      </c>
      <c r="J406" s="3" t="s">
        <v>1679</v>
      </c>
      <c r="K406" s="13" t="s">
        <v>221</v>
      </c>
      <c r="L406" s="14" t="s">
        <v>222</v>
      </c>
      <c r="M406" s="18">
        <f t="shared" si="18"/>
        <v>1.7673611111111126E-2</v>
      </c>
      <c r="N406">
        <f t="shared" si="19"/>
        <v>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223</v>
      </c>
      <c r="H407" s="9" t="s">
        <v>87</v>
      </c>
      <c r="I407" s="9" t="s">
        <v>18</v>
      </c>
      <c r="J407" s="3" t="s">
        <v>1679</v>
      </c>
      <c r="K407" s="13" t="s">
        <v>224</v>
      </c>
      <c r="L407" s="14" t="s">
        <v>225</v>
      </c>
      <c r="M407" s="18">
        <f t="shared" si="18"/>
        <v>3.1944444444444442E-2</v>
      </c>
      <c r="N407">
        <f t="shared" si="19"/>
        <v>7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226</v>
      </c>
      <c r="H408" s="9" t="s">
        <v>87</v>
      </c>
      <c r="I408" s="9" t="s">
        <v>18</v>
      </c>
      <c r="J408" s="3" t="s">
        <v>1679</v>
      </c>
      <c r="K408" s="13" t="s">
        <v>227</v>
      </c>
      <c r="L408" s="14" t="s">
        <v>228</v>
      </c>
      <c r="M408" s="18">
        <f t="shared" si="18"/>
        <v>3.5914351851851822E-2</v>
      </c>
      <c r="N408">
        <f t="shared" si="19"/>
        <v>7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229</v>
      </c>
      <c r="H409" s="9" t="s">
        <v>87</v>
      </c>
      <c r="I409" s="9" t="s">
        <v>18</v>
      </c>
      <c r="J409" s="3" t="s">
        <v>1679</v>
      </c>
      <c r="K409" s="13" t="s">
        <v>230</v>
      </c>
      <c r="L409" s="14" t="s">
        <v>231</v>
      </c>
      <c r="M409" s="18">
        <f t="shared" si="18"/>
        <v>3.6597222222222225E-2</v>
      </c>
      <c r="N409">
        <f t="shared" si="19"/>
        <v>11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232</v>
      </c>
      <c r="H410" s="9" t="s">
        <v>87</v>
      </c>
      <c r="I410" s="9" t="s">
        <v>18</v>
      </c>
      <c r="J410" s="3" t="s">
        <v>1679</v>
      </c>
      <c r="K410" s="13" t="s">
        <v>233</v>
      </c>
      <c r="L410" s="14" t="s">
        <v>234</v>
      </c>
      <c r="M410" s="18">
        <f t="shared" si="18"/>
        <v>3.5081018518518414E-2</v>
      </c>
      <c r="N410">
        <f t="shared" si="19"/>
        <v>12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235</v>
      </c>
      <c r="H411" s="9" t="s">
        <v>87</v>
      </c>
      <c r="I411" s="9" t="s">
        <v>18</v>
      </c>
      <c r="J411" s="3" t="s">
        <v>1679</v>
      </c>
      <c r="K411" s="13" t="s">
        <v>236</v>
      </c>
      <c r="L411" s="14" t="s">
        <v>237</v>
      </c>
      <c r="M411" s="18">
        <f t="shared" si="18"/>
        <v>4.3541666666666701E-2</v>
      </c>
      <c r="N411">
        <f t="shared" si="19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575</v>
      </c>
      <c r="H412" s="9" t="s">
        <v>87</v>
      </c>
      <c r="I412" s="9" t="s">
        <v>384</v>
      </c>
      <c r="J412" s="3" t="s">
        <v>1679</v>
      </c>
      <c r="K412" s="13" t="s">
        <v>576</v>
      </c>
      <c r="L412" s="14" t="s">
        <v>577</v>
      </c>
      <c r="M412" s="18">
        <f t="shared" si="18"/>
        <v>2.0451388888888866E-2</v>
      </c>
      <c r="N412">
        <f t="shared" si="19"/>
        <v>7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578</v>
      </c>
      <c r="H413" s="9" t="s">
        <v>87</v>
      </c>
      <c r="I413" s="9" t="s">
        <v>384</v>
      </c>
      <c r="J413" s="3" t="s">
        <v>1679</v>
      </c>
      <c r="K413" s="13" t="s">
        <v>579</v>
      </c>
      <c r="L413" s="14" t="s">
        <v>580</v>
      </c>
      <c r="M413" s="18">
        <f t="shared" si="18"/>
        <v>2.047453703703711E-2</v>
      </c>
      <c r="N413">
        <f t="shared" si="19"/>
        <v>9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581</v>
      </c>
      <c r="H414" s="9" t="s">
        <v>87</v>
      </c>
      <c r="I414" s="9" t="s">
        <v>384</v>
      </c>
      <c r="J414" s="3" t="s">
        <v>1679</v>
      </c>
      <c r="K414" s="13" t="s">
        <v>582</v>
      </c>
      <c r="L414" s="14" t="s">
        <v>583</v>
      </c>
      <c r="M414" s="18">
        <f t="shared" si="18"/>
        <v>2.1203703703703669E-2</v>
      </c>
      <c r="N414">
        <f t="shared" si="19"/>
        <v>10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584</v>
      </c>
      <c r="H415" s="9" t="s">
        <v>87</v>
      </c>
      <c r="I415" s="9" t="s">
        <v>384</v>
      </c>
      <c r="J415" s="3" t="s">
        <v>1679</v>
      </c>
      <c r="K415" s="13" t="s">
        <v>585</v>
      </c>
      <c r="L415" s="14" t="s">
        <v>586</v>
      </c>
      <c r="M415" s="18">
        <f t="shared" si="18"/>
        <v>3.1168981481481506E-2</v>
      </c>
      <c r="N415">
        <f t="shared" si="19"/>
        <v>13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587</v>
      </c>
      <c r="H416" s="9" t="s">
        <v>87</v>
      </c>
      <c r="I416" s="9" t="s">
        <v>384</v>
      </c>
      <c r="J416" s="3" t="s">
        <v>1679</v>
      </c>
      <c r="K416" s="13" t="s">
        <v>588</v>
      </c>
      <c r="L416" s="14" t="s">
        <v>589</v>
      </c>
      <c r="M416" s="18">
        <f t="shared" si="18"/>
        <v>2.2592592592592609E-2</v>
      </c>
      <c r="N416">
        <f t="shared" si="19"/>
        <v>15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920</v>
      </c>
      <c r="H417" s="9" t="s">
        <v>87</v>
      </c>
      <c r="I417" s="9" t="s">
        <v>724</v>
      </c>
      <c r="J417" s="3" t="s">
        <v>1679</v>
      </c>
      <c r="K417" s="13" t="s">
        <v>921</v>
      </c>
      <c r="L417" s="14" t="s">
        <v>922</v>
      </c>
      <c r="M417" s="18">
        <f t="shared" si="18"/>
        <v>1.2581018518518505E-2</v>
      </c>
      <c r="N417">
        <f t="shared" si="19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923</v>
      </c>
      <c r="H418" s="9" t="s">
        <v>87</v>
      </c>
      <c r="I418" s="9" t="s">
        <v>724</v>
      </c>
      <c r="J418" s="3" t="s">
        <v>1679</v>
      </c>
      <c r="K418" s="13" t="s">
        <v>924</v>
      </c>
      <c r="L418" s="14" t="s">
        <v>925</v>
      </c>
      <c r="M418" s="18">
        <f t="shared" si="18"/>
        <v>1.743055555555556E-2</v>
      </c>
      <c r="N418">
        <f t="shared" si="19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926</v>
      </c>
      <c r="H419" s="9" t="s">
        <v>87</v>
      </c>
      <c r="I419" s="9" t="s">
        <v>724</v>
      </c>
      <c r="J419" s="3" t="s">
        <v>1679</v>
      </c>
      <c r="K419" s="13" t="s">
        <v>927</v>
      </c>
      <c r="L419" s="14" t="s">
        <v>928</v>
      </c>
      <c r="M419" s="18">
        <f t="shared" si="18"/>
        <v>2.0381944444444466E-2</v>
      </c>
      <c r="N419">
        <f t="shared" si="19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929</v>
      </c>
      <c r="H420" s="9" t="s">
        <v>87</v>
      </c>
      <c r="I420" s="9" t="s">
        <v>724</v>
      </c>
      <c r="J420" s="3" t="s">
        <v>1679</v>
      </c>
      <c r="K420" s="13" t="s">
        <v>930</v>
      </c>
      <c r="L420" s="14" t="s">
        <v>931</v>
      </c>
      <c r="M420" s="18">
        <f t="shared" si="18"/>
        <v>2.228009259259256E-2</v>
      </c>
      <c r="N420">
        <f t="shared" si="19"/>
        <v>8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932</v>
      </c>
      <c r="H421" s="9" t="s">
        <v>87</v>
      </c>
      <c r="I421" s="9" t="s">
        <v>724</v>
      </c>
      <c r="J421" s="3" t="s">
        <v>1679</v>
      </c>
      <c r="K421" s="13" t="s">
        <v>933</v>
      </c>
      <c r="L421" s="14" t="s">
        <v>934</v>
      </c>
      <c r="M421" s="18">
        <f t="shared" si="18"/>
        <v>2.1435185185185224E-2</v>
      </c>
      <c r="N421">
        <f t="shared" si="19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935</v>
      </c>
      <c r="H422" s="9" t="s">
        <v>87</v>
      </c>
      <c r="I422" s="9" t="s">
        <v>724</v>
      </c>
      <c r="J422" s="3" t="s">
        <v>1679</v>
      </c>
      <c r="K422" s="13" t="s">
        <v>936</v>
      </c>
      <c r="L422" s="14" t="s">
        <v>937</v>
      </c>
      <c r="M422" s="18">
        <f t="shared" si="18"/>
        <v>3.2743055555555678E-2</v>
      </c>
      <c r="N422">
        <f t="shared" si="19"/>
        <v>14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1268</v>
      </c>
      <c r="H423" s="9" t="s">
        <v>87</v>
      </c>
      <c r="I423" s="9" t="s">
        <v>1016</v>
      </c>
      <c r="J423" s="3" t="s">
        <v>1679</v>
      </c>
      <c r="K423" s="13" t="s">
        <v>1269</v>
      </c>
      <c r="L423" s="14" t="s">
        <v>1270</v>
      </c>
      <c r="M423" s="18">
        <f t="shared" si="18"/>
        <v>1.4745370370370381E-2</v>
      </c>
      <c r="N423">
        <f t="shared" si="19"/>
        <v>5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1271</v>
      </c>
      <c r="H424" s="9" t="s">
        <v>87</v>
      </c>
      <c r="I424" s="9" t="s">
        <v>1016</v>
      </c>
      <c r="J424" s="3" t="s">
        <v>1679</v>
      </c>
      <c r="K424" s="13" t="s">
        <v>1272</v>
      </c>
      <c r="L424" s="14" t="s">
        <v>1273</v>
      </c>
      <c r="M424" s="18">
        <f t="shared" si="18"/>
        <v>2.6527777777777817E-2</v>
      </c>
      <c r="N424">
        <f t="shared" si="19"/>
        <v>7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1274</v>
      </c>
      <c r="H425" s="9" t="s">
        <v>87</v>
      </c>
      <c r="I425" s="9" t="s">
        <v>1016</v>
      </c>
      <c r="J425" s="3" t="s">
        <v>1679</v>
      </c>
      <c r="K425" s="13" t="s">
        <v>639</v>
      </c>
      <c r="L425" s="14" t="s">
        <v>1275</v>
      </c>
      <c r="M425" s="18">
        <f t="shared" si="18"/>
        <v>3.0636574074074052E-2</v>
      </c>
      <c r="N425">
        <f t="shared" si="19"/>
        <v>7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1276</v>
      </c>
      <c r="H426" s="9" t="s">
        <v>87</v>
      </c>
      <c r="I426" s="9" t="s">
        <v>1016</v>
      </c>
      <c r="J426" s="3" t="s">
        <v>1679</v>
      </c>
      <c r="K426" s="13" t="s">
        <v>1277</v>
      </c>
      <c r="L426" s="14" t="s">
        <v>1278</v>
      </c>
      <c r="M426" s="18">
        <f t="shared" si="18"/>
        <v>1.8692129629629628E-2</v>
      </c>
      <c r="N426">
        <f t="shared" si="19"/>
        <v>11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1279</v>
      </c>
      <c r="H427" s="9" t="s">
        <v>87</v>
      </c>
      <c r="I427" s="9" t="s">
        <v>1016</v>
      </c>
      <c r="J427" s="3" t="s">
        <v>1679</v>
      </c>
      <c r="K427" s="13" t="s">
        <v>1280</v>
      </c>
      <c r="L427" s="14" t="s">
        <v>1281</v>
      </c>
      <c r="M427" s="18">
        <f t="shared" si="18"/>
        <v>2.126157407407403E-2</v>
      </c>
      <c r="N427">
        <f t="shared" si="19"/>
        <v>11</v>
      </c>
    </row>
    <row r="428" spans="1:14" x14ac:dyDescent="0.25">
      <c r="A428" s="11"/>
      <c r="B428" s="12"/>
      <c r="C428" s="12"/>
      <c r="D428" s="12"/>
      <c r="E428" s="9" t="s">
        <v>238</v>
      </c>
      <c r="F428" s="9" t="s">
        <v>15</v>
      </c>
      <c r="G428" s="10" t="s">
        <v>12</v>
      </c>
      <c r="H428" s="5"/>
      <c r="I428" s="5"/>
      <c r="J428" s="6"/>
      <c r="K428" s="7"/>
      <c r="L428" s="8"/>
    </row>
    <row r="429" spans="1:14" x14ac:dyDescent="0.25">
      <c r="A429" s="11"/>
      <c r="B429" s="12"/>
      <c r="C429" s="12"/>
      <c r="D429" s="12"/>
      <c r="E429" s="12"/>
      <c r="F429" s="12"/>
      <c r="G429" s="9" t="s">
        <v>239</v>
      </c>
      <c r="H429" s="9" t="s">
        <v>87</v>
      </c>
      <c r="I429" s="9" t="s">
        <v>18</v>
      </c>
      <c r="J429" s="3" t="s">
        <v>1679</v>
      </c>
      <c r="K429" s="13" t="s">
        <v>240</v>
      </c>
      <c r="L429" s="14" t="s">
        <v>241</v>
      </c>
      <c r="M429" s="18">
        <f t="shared" si="18"/>
        <v>1.6944444444444429E-2</v>
      </c>
      <c r="N429">
        <f t="shared" si="19"/>
        <v>9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242</v>
      </c>
      <c r="H430" s="9" t="s">
        <v>87</v>
      </c>
      <c r="I430" s="9" t="s">
        <v>18</v>
      </c>
      <c r="J430" s="3" t="s">
        <v>1679</v>
      </c>
      <c r="K430" s="13" t="s">
        <v>243</v>
      </c>
      <c r="L430" s="14" t="s">
        <v>244</v>
      </c>
      <c r="M430" s="18">
        <f t="shared" si="18"/>
        <v>4.8506944444444422E-2</v>
      </c>
      <c r="N430">
        <f t="shared" si="19"/>
        <v>10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245</v>
      </c>
      <c r="H431" s="9" t="s">
        <v>87</v>
      </c>
      <c r="I431" s="9" t="s">
        <v>18</v>
      </c>
      <c r="J431" s="3" t="s">
        <v>1679</v>
      </c>
      <c r="K431" s="13" t="s">
        <v>246</v>
      </c>
      <c r="L431" s="14" t="s">
        <v>247</v>
      </c>
      <c r="M431" s="18">
        <f t="shared" si="18"/>
        <v>2.02430555555555E-2</v>
      </c>
      <c r="N431">
        <f t="shared" si="19"/>
        <v>13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248</v>
      </c>
      <c r="H432" s="9" t="s">
        <v>87</v>
      </c>
      <c r="I432" s="9" t="s">
        <v>18</v>
      </c>
      <c r="J432" s="3" t="s">
        <v>1679</v>
      </c>
      <c r="K432" s="13" t="s">
        <v>249</v>
      </c>
      <c r="L432" s="14" t="s">
        <v>250</v>
      </c>
      <c r="M432" s="18">
        <f t="shared" si="18"/>
        <v>2.7268518518518525E-2</v>
      </c>
      <c r="N432">
        <f t="shared" si="19"/>
        <v>13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251</v>
      </c>
      <c r="H433" s="9" t="s">
        <v>87</v>
      </c>
      <c r="I433" s="9" t="s">
        <v>18</v>
      </c>
      <c r="J433" s="3" t="s">
        <v>1679</v>
      </c>
      <c r="K433" s="13" t="s">
        <v>252</v>
      </c>
      <c r="L433" s="14" t="s">
        <v>253</v>
      </c>
      <c r="M433" s="18">
        <f t="shared" si="18"/>
        <v>1.7847222222222237E-2</v>
      </c>
      <c r="N433">
        <f t="shared" si="19"/>
        <v>15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590</v>
      </c>
      <c r="H434" s="9" t="s">
        <v>87</v>
      </c>
      <c r="I434" s="9" t="s">
        <v>384</v>
      </c>
      <c r="J434" s="3" t="s">
        <v>1679</v>
      </c>
      <c r="K434" s="13" t="s">
        <v>591</v>
      </c>
      <c r="L434" s="14" t="s">
        <v>592</v>
      </c>
      <c r="M434" s="18">
        <f t="shared" si="18"/>
        <v>1.4120370370370394E-2</v>
      </c>
      <c r="N434">
        <f t="shared" si="19"/>
        <v>10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593</v>
      </c>
      <c r="H435" s="9" t="s">
        <v>87</v>
      </c>
      <c r="I435" s="9" t="s">
        <v>384</v>
      </c>
      <c r="J435" s="3" t="s">
        <v>1679</v>
      </c>
      <c r="K435" s="13" t="s">
        <v>594</v>
      </c>
      <c r="L435" s="14" t="s">
        <v>595</v>
      </c>
      <c r="M435" s="18">
        <f t="shared" si="18"/>
        <v>1.6469907407407391E-2</v>
      </c>
      <c r="N435">
        <f t="shared" si="19"/>
        <v>10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596</v>
      </c>
      <c r="H436" s="9" t="s">
        <v>87</v>
      </c>
      <c r="I436" s="9" t="s">
        <v>384</v>
      </c>
      <c r="J436" s="3" t="s">
        <v>1679</v>
      </c>
      <c r="K436" s="13" t="s">
        <v>597</v>
      </c>
      <c r="L436" s="14" t="s">
        <v>598</v>
      </c>
      <c r="M436" s="18">
        <f t="shared" si="18"/>
        <v>1.7048611111111167E-2</v>
      </c>
      <c r="N436">
        <f t="shared" si="19"/>
        <v>11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599</v>
      </c>
      <c r="H437" s="9" t="s">
        <v>87</v>
      </c>
      <c r="I437" s="9" t="s">
        <v>384</v>
      </c>
      <c r="J437" s="3" t="s">
        <v>1679</v>
      </c>
      <c r="K437" s="13" t="s">
        <v>600</v>
      </c>
      <c r="L437" s="14" t="s">
        <v>601</v>
      </c>
      <c r="M437" s="18">
        <f t="shared" si="18"/>
        <v>1.475694444444442E-2</v>
      </c>
      <c r="N437">
        <f t="shared" si="19"/>
        <v>12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602</v>
      </c>
      <c r="H438" s="9" t="s">
        <v>87</v>
      </c>
      <c r="I438" s="9" t="s">
        <v>384</v>
      </c>
      <c r="J438" s="3" t="s">
        <v>1679</v>
      </c>
      <c r="K438" s="13" t="s">
        <v>603</v>
      </c>
      <c r="L438" s="14" t="s">
        <v>604</v>
      </c>
      <c r="M438" s="18">
        <f t="shared" si="18"/>
        <v>2.0902777777777826E-2</v>
      </c>
      <c r="N438">
        <f t="shared" si="19"/>
        <v>12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605</v>
      </c>
      <c r="H439" s="9" t="s">
        <v>87</v>
      </c>
      <c r="I439" s="9" t="s">
        <v>384</v>
      </c>
      <c r="J439" s="3" t="s">
        <v>1679</v>
      </c>
      <c r="K439" s="13" t="s">
        <v>606</v>
      </c>
      <c r="L439" s="14" t="s">
        <v>607</v>
      </c>
      <c r="M439" s="18">
        <f t="shared" si="18"/>
        <v>2.8761574074074092E-2</v>
      </c>
      <c r="N439">
        <f t="shared" si="19"/>
        <v>15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938</v>
      </c>
      <c r="H440" s="9" t="s">
        <v>87</v>
      </c>
      <c r="I440" s="9" t="s">
        <v>724</v>
      </c>
      <c r="J440" s="3" t="s">
        <v>1679</v>
      </c>
      <c r="K440" s="13" t="s">
        <v>939</v>
      </c>
      <c r="L440" s="14" t="s">
        <v>940</v>
      </c>
      <c r="M440" s="18">
        <f t="shared" si="18"/>
        <v>1.4432870370370332E-2</v>
      </c>
      <c r="N440">
        <f t="shared" si="19"/>
        <v>8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941</v>
      </c>
      <c r="H441" s="9" t="s">
        <v>87</v>
      </c>
      <c r="I441" s="9" t="s">
        <v>724</v>
      </c>
      <c r="J441" s="3" t="s">
        <v>1679</v>
      </c>
      <c r="K441" s="13" t="s">
        <v>942</v>
      </c>
      <c r="L441" s="14" t="s">
        <v>943</v>
      </c>
      <c r="M441" s="18">
        <f t="shared" si="18"/>
        <v>1.959490740740738E-2</v>
      </c>
      <c r="N441">
        <f t="shared" si="19"/>
        <v>8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944</v>
      </c>
      <c r="H442" s="9" t="s">
        <v>87</v>
      </c>
      <c r="I442" s="9" t="s">
        <v>724</v>
      </c>
      <c r="J442" s="3" t="s">
        <v>1679</v>
      </c>
      <c r="K442" s="13" t="s">
        <v>945</v>
      </c>
      <c r="L442" s="14" t="s">
        <v>946</v>
      </c>
      <c r="M442" s="18">
        <f t="shared" si="18"/>
        <v>3.4143518518518545E-2</v>
      </c>
      <c r="N442">
        <f t="shared" si="19"/>
        <v>11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947</v>
      </c>
      <c r="H443" s="9" t="s">
        <v>87</v>
      </c>
      <c r="I443" s="9" t="s">
        <v>724</v>
      </c>
      <c r="J443" s="3" t="s">
        <v>1679</v>
      </c>
      <c r="K443" s="13" t="s">
        <v>948</v>
      </c>
      <c r="L443" s="14" t="s">
        <v>949</v>
      </c>
      <c r="M443" s="18">
        <f t="shared" si="18"/>
        <v>2.3414351851851811E-2</v>
      </c>
      <c r="N443">
        <f t="shared" si="19"/>
        <v>12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950</v>
      </c>
      <c r="H444" s="9" t="s">
        <v>87</v>
      </c>
      <c r="I444" s="9" t="s">
        <v>724</v>
      </c>
      <c r="J444" s="3" t="s">
        <v>1679</v>
      </c>
      <c r="K444" s="13" t="s">
        <v>951</v>
      </c>
      <c r="L444" s="14" t="s">
        <v>952</v>
      </c>
      <c r="M444" s="18">
        <f t="shared" si="18"/>
        <v>2.1400462962962941E-2</v>
      </c>
      <c r="N444">
        <f t="shared" si="19"/>
        <v>14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953</v>
      </c>
      <c r="H445" s="9" t="s">
        <v>87</v>
      </c>
      <c r="I445" s="9" t="s">
        <v>724</v>
      </c>
      <c r="J445" s="3" t="s">
        <v>1679</v>
      </c>
      <c r="K445" s="13" t="s">
        <v>954</v>
      </c>
      <c r="L445" s="14" t="s">
        <v>955</v>
      </c>
      <c r="M445" s="18">
        <f t="shared" si="18"/>
        <v>2.0451388888888977E-2</v>
      </c>
      <c r="N445">
        <f t="shared" si="19"/>
        <v>14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1282</v>
      </c>
      <c r="H446" s="9" t="s">
        <v>87</v>
      </c>
      <c r="I446" s="9" t="s">
        <v>1016</v>
      </c>
      <c r="J446" s="3" t="s">
        <v>1679</v>
      </c>
      <c r="K446" s="13" t="s">
        <v>1283</v>
      </c>
      <c r="L446" s="14" t="s">
        <v>1284</v>
      </c>
      <c r="M446" s="18">
        <f t="shared" si="18"/>
        <v>1.8402777777777823E-2</v>
      </c>
      <c r="N446">
        <f t="shared" si="19"/>
        <v>8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1285</v>
      </c>
      <c r="H447" s="9" t="s">
        <v>87</v>
      </c>
      <c r="I447" s="9" t="s">
        <v>1016</v>
      </c>
      <c r="J447" s="3" t="s">
        <v>1679</v>
      </c>
      <c r="K447" s="13" t="s">
        <v>1286</v>
      </c>
      <c r="L447" s="14" t="s">
        <v>1287</v>
      </c>
      <c r="M447" s="18">
        <f t="shared" si="18"/>
        <v>2.1041666666666681E-2</v>
      </c>
      <c r="N447">
        <f t="shared" si="19"/>
        <v>9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1288</v>
      </c>
      <c r="H448" s="9" t="s">
        <v>87</v>
      </c>
      <c r="I448" s="9" t="s">
        <v>1016</v>
      </c>
      <c r="J448" s="3" t="s">
        <v>1679</v>
      </c>
      <c r="K448" s="13" t="s">
        <v>1289</v>
      </c>
      <c r="L448" s="14" t="s">
        <v>1290</v>
      </c>
      <c r="M448" s="18">
        <f t="shared" si="18"/>
        <v>1.988425925925924E-2</v>
      </c>
      <c r="N448">
        <f t="shared" si="19"/>
        <v>11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1291</v>
      </c>
      <c r="H449" s="9" t="s">
        <v>87</v>
      </c>
      <c r="I449" s="9" t="s">
        <v>1016</v>
      </c>
      <c r="J449" s="3" t="s">
        <v>1679</v>
      </c>
      <c r="K449" s="13" t="s">
        <v>1292</v>
      </c>
      <c r="L449" s="14" t="s">
        <v>1293</v>
      </c>
      <c r="M449" s="18">
        <f t="shared" si="18"/>
        <v>2.6388888888888851E-2</v>
      </c>
      <c r="N449">
        <f t="shared" si="19"/>
        <v>11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1294</v>
      </c>
      <c r="H450" s="9" t="s">
        <v>87</v>
      </c>
      <c r="I450" s="9" t="s">
        <v>1016</v>
      </c>
      <c r="J450" s="3" t="s">
        <v>1679</v>
      </c>
      <c r="K450" s="13" t="s">
        <v>1295</v>
      </c>
      <c r="L450" s="14" t="s">
        <v>1296</v>
      </c>
      <c r="M450" s="18">
        <f t="shared" si="18"/>
        <v>2.6469907407407511E-2</v>
      </c>
      <c r="N450">
        <f t="shared" si="19"/>
        <v>12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1297</v>
      </c>
      <c r="H451" s="9" t="s">
        <v>87</v>
      </c>
      <c r="I451" s="9" t="s">
        <v>1016</v>
      </c>
      <c r="J451" s="3" t="s">
        <v>1679</v>
      </c>
      <c r="K451" s="13" t="s">
        <v>1298</v>
      </c>
      <c r="L451" s="14" t="s">
        <v>1299</v>
      </c>
      <c r="M451" s="18">
        <f t="shared" ref="M451:M514" si="20">L451-K451</f>
        <v>3.1782407407407454E-2</v>
      </c>
      <c r="N451">
        <f t="shared" ref="N451:N514" si="21">HOUR(K451)</f>
        <v>13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1514</v>
      </c>
      <c r="H452" s="9" t="s">
        <v>87</v>
      </c>
      <c r="I452" s="9" t="s">
        <v>1359</v>
      </c>
      <c r="J452" s="3" t="s">
        <v>1679</v>
      </c>
      <c r="K452" s="13" t="s">
        <v>1515</v>
      </c>
      <c r="L452" s="14" t="s">
        <v>1516</v>
      </c>
      <c r="M452" s="18">
        <f t="shared" si="20"/>
        <v>3.2361111111111063E-2</v>
      </c>
      <c r="N452">
        <f t="shared" si="21"/>
        <v>8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1517</v>
      </c>
      <c r="H453" s="9" t="s">
        <v>87</v>
      </c>
      <c r="I453" s="9" t="s">
        <v>1359</v>
      </c>
      <c r="J453" s="3" t="s">
        <v>1679</v>
      </c>
      <c r="K453" s="13" t="s">
        <v>1518</v>
      </c>
      <c r="L453" s="14" t="s">
        <v>1519</v>
      </c>
      <c r="M453" s="18">
        <f t="shared" si="20"/>
        <v>3.3831018518518496E-2</v>
      </c>
      <c r="N453">
        <f t="shared" si="21"/>
        <v>8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1520</v>
      </c>
      <c r="H454" s="9" t="s">
        <v>87</v>
      </c>
      <c r="I454" s="9" t="s">
        <v>1359</v>
      </c>
      <c r="J454" s="3" t="s">
        <v>1679</v>
      </c>
      <c r="K454" s="13" t="s">
        <v>1521</v>
      </c>
      <c r="L454" s="14" t="s">
        <v>1522</v>
      </c>
      <c r="M454" s="18">
        <f t="shared" si="20"/>
        <v>2.7060185185185215E-2</v>
      </c>
      <c r="N454">
        <f t="shared" si="21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1523</v>
      </c>
      <c r="H455" s="9" t="s">
        <v>87</v>
      </c>
      <c r="I455" s="9" t="s">
        <v>1359</v>
      </c>
      <c r="J455" s="3" t="s">
        <v>1679</v>
      </c>
      <c r="K455" s="13" t="s">
        <v>1524</v>
      </c>
      <c r="L455" s="14" t="s">
        <v>1525</v>
      </c>
      <c r="M455" s="18">
        <f t="shared" si="20"/>
        <v>2.0266203703703745E-2</v>
      </c>
      <c r="N455">
        <f t="shared" si="21"/>
        <v>10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1526</v>
      </c>
      <c r="H456" s="9" t="s">
        <v>87</v>
      </c>
      <c r="I456" s="9" t="s">
        <v>1359</v>
      </c>
      <c r="J456" s="3" t="s">
        <v>1679</v>
      </c>
      <c r="K456" s="13" t="s">
        <v>1527</v>
      </c>
      <c r="L456" s="14" t="s">
        <v>1528</v>
      </c>
      <c r="M456" s="18">
        <f t="shared" si="20"/>
        <v>1.5081018518518507E-2</v>
      </c>
      <c r="N456">
        <f t="shared" si="21"/>
        <v>12</v>
      </c>
    </row>
    <row r="457" spans="1:14" x14ac:dyDescent="0.25">
      <c r="A457" s="11"/>
      <c r="B457" s="12"/>
      <c r="C457" s="9" t="s">
        <v>149</v>
      </c>
      <c r="D457" s="9" t="s">
        <v>150</v>
      </c>
      <c r="E457" s="9" t="s">
        <v>150</v>
      </c>
      <c r="F457" s="9" t="s">
        <v>15</v>
      </c>
      <c r="G457" s="10" t="s">
        <v>12</v>
      </c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12"/>
      <c r="F458" s="12"/>
      <c r="G458" s="9" t="s">
        <v>254</v>
      </c>
      <c r="H458" s="9" t="s">
        <v>87</v>
      </c>
      <c r="I458" s="9" t="s">
        <v>18</v>
      </c>
      <c r="J458" s="3" t="s">
        <v>1679</v>
      </c>
      <c r="K458" s="13" t="s">
        <v>255</v>
      </c>
      <c r="L458" s="14" t="s">
        <v>256</v>
      </c>
      <c r="M458" s="18">
        <f t="shared" si="20"/>
        <v>1.472222222222222E-2</v>
      </c>
      <c r="N458">
        <f t="shared" si="21"/>
        <v>1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956</v>
      </c>
      <c r="H459" s="9" t="s">
        <v>87</v>
      </c>
      <c r="I459" s="9" t="s">
        <v>724</v>
      </c>
      <c r="J459" s="3" t="s">
        <v>1679</v>
      </c>
      <c r="K459" s="13" t="s">
        <v>957</v>
      </c>
      <c r="L459" s="14" t="s">
        <v>958</v>
      </c>
      <c r="M459" s="18">
        <f t="shared" si="20"/>
        <v>1.2384259259259289E-2</v>
      </c>
      <c r="N459">
        <f t="shared" si="21"/>
        <v>10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1300</v>
      </c>
      <c r="H460" s="9" t="s">
        <v>87</v>
      </c>
      <c r="I460" s="9" t="s">
        <v>1016</v>
      </c>
      <c r="J460" s="3" t="s">
        <v>1679</v>
      </c>
      <c r="K460" s="13" t="s">
        <v>1301</v>
      </c>
      <c r="L460" s="14" t="s">
        <v>1302</v>
      </c>
      <c r="M460" s="18">
        <f t="shared" si="20"/>
        <v>1.337962962962963E-2</v>
      </c>
      <c r="N460">
        <f t="shared" si="21"/>
        <v>9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1579</v>
      </c>
      <c r="H461" s="9" t="s">
        <v>87</v>
      </c>
      <c r="I461" s="9" t="s">
        <v>1576</v>
      </c>
      <c r="J461" s="3" t="s">
        <v>1679</v>
      </c>
      <c r="K461" s="13" t="s">
        <v>1580</v>
      </c>
      <c r="L461" s="14" t="s">
        <v>1581</v>
      </c>
      <c r="M461" s="18">
        <f t="shared" si="20"/>
        <v>1.7719907407407476E-2</v>
      </c>
      <c r="N461">
        <f t="shared" si="21"/>
        <v>15</v>
      </c>
    </row>
    <row r="462" spans="1:14" x14ac:dyDescent="0.25">
      <c r="A462" s="11"/>
      <c r="B462" s="12"/>
      <c r="C462" s="9" t="s">
        <v>33</v>
      </c>
      <c r="D462" s="9" t="s">
        <v>34</v>
      </c>
      <c r="E462" s="10" t="s">
        <v>12</v>
      </c>
      <c r="F462" s="5"/>
      <c r="G462" s="5"/>
      <c r="H462" s="5"/>
      <c r="I462" s="5"/>
      <c r="J462" s="6"/>
      <c r="K462" s="7"/>
      <c r="L462" s="8"/>
    </row>
    <row r="463" spans="1:14" x14ac:dyDescent="0.25">
      <c r="A463" s="11"/>
      <c r="B463" s="12"/>
      <c r="C463" s="12"/>
      <c r="D463" s="12"/>
      <c r="E463" s="9" t="s">
        <v>34</v>
      </c>
      <c r="F463" s="9" t="s">
        <v>15</v>
      </c>
      <c r="G463" s="10" t="s">
        <v>12</v>
      </c>
      <c r="H463" s="5"/>
      <c r="I463" s="5"/>
      <c r="J463" s="6"/>
      <c r="K463" s="7"/>
      <c r="L463" s="8"/>
    </row>
    <row r="464" spans="1:14" x14ac:dyDescent="0.25">
      <c r="A464" s="11"/>
      <c r="B464" s="12"/>
      <c r="C464" s="12"/>
      <c r="D464" s="12"/>
      <c r="E464" s="12"/>
      <c r="F464" s="12"/>
      <c r="G464" s="9" t="s">
        <v>257</v>
      </c>
      <c r="H464" s="9" t="s">
        <v>87</v>
      </c>
      <c r="I464" s="9" t="s">
        <v>18</v>
      </c>
      <c r="J464" s="3" t="s">
        <v>1679</v>
      </c>
      <c r="K464" s="13" t="s">
        <v>258</v>
      </c>
      <c r="L464" s="14" t="s">
        <v>259</v>
      </c>
      <c r="M464" s="18">
        <f t="shared" si="20"/>
        <v>1.6631944444444463E-2</v>
      </c>
      <c r="N464">
        <f t="shared" si="21"/>
        <v>4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260</v>
      </c>
      <c r="H465" s="9" t="s">
        <v>87</v>
      </c>
      <c r="I465" s="9" t="s">
        <v>18</v>
      </c>
      <c r="J465" s="3" t="s">
        <v>1679</v>
      </c>
      <c r="K465" s="13" t="s">
        <v>261</v>
      </c>
      <c r="L465" s="14" t="s">
        <v>262</v>
      </c>
      <c r="M465" s="18">
        <f t="shared" si="20"/>
        <v>2.0046296296296284E-2</v>
      </c>
      <c r="N465">
        <f t="shared" si="21"/>
        <v>7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263</v>
      </c>
      <c r="H466" s="9" t="s">
        <v>87</v>
      </c>
      <c r="I466" s="9" t="s">
        <v>18</v>
      </c>
      <c r="J466" s="3" t="s">
        <v>1679</v>
      </c>
      <c r="K466" s="13" t="s">
        <v>264</v>
      </c>
      <c r="L466" s="14" t="s">
        <v>265</v>
      </c>
      <c r="M466" s="18">
        <f t="shared" si="20"/>
        <v>3.8449074074074108E-2</v>
      </c>
      <c r="N466">
        <f t="shared" si="21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608</v>
      </c>
      <c r="H467" s="9" t="s">
        <v>87</v>
      </c>
      <c r="I467" s="9" t="s">
        <v>384</v>
      </c>
      <c r="J467" s="3" t="s">
        <v>1679</v>
      </c>
      <c r="K467" s="13" t="s">
        <v>609</v>
      </c>
      <c r="L467" s="14" t="s">
        <v>610</v>
      </c>
      <c r="M467" s="18">
        <f t="shared" si="20"/>
        <v>1.1608796296296298E-2</v>
      </c>
      <c r="N467">
        <f t="shared" si="21"/>
        <v>3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611</v>
      </c>
      <c r="H468" s="9" t="s">
        <v>87</v>
      </c>
      <c r="I468" s="9" t="s">
        <v>384</v>
      </c>
      <c r="J468" s="3" t="s">
        <v>1679</v>
      </c>
      <c r="K468" s="13" t="s">
        <v>612</v>
      </c>
      <c r="L468" s="14" t="s">
        <v>613</v>
      </c>
      <c r="M468" s="18">
        <f t="shared" si="20"/>
        <v>1.5787037037037016E-2</v>
      </c>
      <c r="N468">
        <f t="shared" si="21"/>
        <v>4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614</v>
      </c>
      <c r="H469" s="9" t="s">
        <v>87</v>
      </c>
      <c r="I469" s="9" t="s">
        <v>384</v>
      </c>
      <c r="J469" s="3" t="s">
        <v>1679</v>
      </c>
      <c r="K469" s="13" t="s">
        <v>615</v>
      </c>
      <c r="L469" s="14" t="s">
        <v>616</v>
      </c>
      <c r="M469" s="18">
        <f t="shared" si="20"/>
        <v>1.2789351851851816E-2</v>
      </c>
      <c r="N469">
        <f t="shared" si="21"/>
        <v>7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959</v>
      </c>
      <c r="H470" s="9" t="s">
        <v>87</v>
      </c>
      <c r="I470" s="9" t="s">
        <v>724</v>
      </c>
      <c r="J470" s="3" t="s">
        <v>1679</v>
      </c>
      <c r="K470" s="13" t="s">
        <v>960</v>
      </c>
      <c r="L470" s="14" t="s">
        <v>961</v>
      </c>
      <c r="M470" s="18">
        <f t="shared" si="20"/>
        <v>2.7592592592592557E-2</v>
      </c>
      <c r="N470">
        <f t="shared" si="21"/>
        <v>4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962</v>
      </c>
      <c r="H471" s="9" t="s">
        <v>87</v>
      </c>
      <c r="I471" s="9" t="s">
        <v>724</v>
      </c>
      <c r="J471" s="3" t="s">
        <v>1679</v>
      </c>
      <c r="K471" s="13" t="s">
        <v>963</v>
      </c>
      <c r="L471" s="14" t="s">
        <v>964</v>
      </c>
      <c r="M471" s="18">
        <f t="shared" si="20"/>
        <v>1.7592592592592549E-2</v>
      </c>
      <c r="N471">
        <f t="shared" si="21"/>
        <v>7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965</v>
      </c>
      <c r="H472" s="9" t="s">
        <v>87</v>
      </c>
      <c r="I472" s="9" t="s">
        <v>724</v>
      </c>
      <c r="J472" s="3" t="s">
        <v>1679</v>
      </c>
      <c r="K472" s="13" t="s">
        <v>966</v>
      </c>
      <c r="L472" s="14" t="s">
        <v>967</v>
      </c>
      <c r="M472" s="18">
        <f t="shared" si="20"/>
        <v>3.0358796296296287E-2</v>
      </c>
      <c r="N472">
        <f t="shared" si="21"/>
        <v>7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1303</v>
      </c>
      <c r="H473" s="9" t="s">
        <v>87</v>
      </c>
      <c r="I473" s="9" t="s">
        <v>1016</v>
      </c>
      <c r="J473" s="3" t="s">
        <v>1679</v>
      </c>
      <c r="K473" s="13" t="s">
        <v>1304</v>
      </c>
      <c r="L473" s="17" t="s">
        <v>1305</v>
      </c>
      <c r="M473" s="18">
        <f t="shared" si="20"/>
        <v>1.353009259259259E-2</v>
      </c>
      <c r="N473">
        <v>0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1306</v>
      </c>
      <c r="H474" s="9" t="s">
        <v>87</v>
      </c>
      <c r="I474" s="9" t="s">
        <v>1016</v>
      </c>
      <c r="J474" s="3" t="s">
        <v>1679</v>
      </c>
      <c r="K474" s="13" t="s">
        <v>1307</v>
      </c>
      <c r="L474" s="14" t="s">
        <v>1308</v>
      </c>
      <c r="M474" s="18">
        <f t="shared" si="20"/>
        <v>1.1631944444444431E-2</v>
      </c>
      <c r="N474">
        <f t="shared" si="21"/>
        <v>3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1309</v>
      </c>
      <c r="H475" s="9" t="s">
        <v>87</v>
      </c>
      <c r="I475" s="9" t="s">
        <v>1016</v>
      </c>
      <c r="J475" s="3" t="s">
        <v>1679</v>
      </c>
      <c r="K475" s="13" t="s">
        <v>1310</v>
      </c>
      <c r="L475" s="14" t="s">
        <v>1311</v>
      </c>
      <c r="M475" s="18">
        <f t="shared" si="20"/>
        <v>1.8900462962962938E-2</v>
      </c>
      <c r="N475">
        <f t="shared" si="21"/>
        <v>4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1312</v>
      </c>
      <c r="H476" s="9" t="s">
        <v>87</v>
      </c>
      <c r="I476" s="9" t="s">
        <v>1016</v>
      </c>
      <c r="J476" s="3" t="s">
        <v>1679</v>
      </c>
      <c r="K476" s="13" t="s">
        <v>1313</v>
      </c>
      <c r="L476" s="14" t="s">
        <v>1314</v>
      </c>
      <c r="M476" s="18">
        <f t="shared" si="20"/>
        <v>2.0925925925925903E-2</v>
      </c>
      <c r="N476">
        <f t="shared" si="21"/>
        <v>12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1315</v>
      </c>
      <c r="H477" s="9" t="s">
        <v>87</v>
      </c>
      <c r="I477" s="9" t="s">
        <v>1016</v>
      </c>
      <c r="J477" s="3" t="s">
        <v>1679</v>
      </c>
      <c r="K477" s="13" t="s">
        <v>1316</v>
      </c>
      <c r="L477" s="14" t="s">
        <v>1317</v>
      </c>
      <c r="M477" s="18">
        <f t="shared" si="20"/>
        <v>1.7384259259259238E-2</v>
      </c>
      <c r="N477">
        <f t="shared" si="21"/>
        <v>17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1529</v>
      </c>
      <c r="H478" s="9" t="s">
        <v>87</v>
      </c>
      <c r="I478" s="9" t="s">
        <v>1359</v>
      </c>
      <c r="J478" s="3" t="s">
        <v>1679</v>
      </c>
      <c r="K478" s="13" t="s">
        <v>1530</v>
      </c>
      <c r="L478" s="14" t="s">
        <v>1531</v>
      </c>
      <c r="M478" s="18">
        <f t="shared" si="20"/>
        <v>1.1608796296296298E-2</v>
      </c>
      <c r="N478">
        <f t="shared" si="21"/>
        <v>1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1532</v>
      </c>
      <c r="H479" s="9" t="s">
        <v>87</v>
      </c>
      <c r="I479" s="9" t="s">
        <v>1359</v>
      </c>
      <c r="J479" s="3" t="s">
        <v>1679</v>
      </c>
      <c r="K479" s="13" t="s">
        <v>1533</v>
      </c>
      <c r="L479" s="14" t="s">
        <v>1534</v>
      </c>
      <c r="M479" s="18">
        <f t="shared" si="20"/>
        <v>1.1504629629629615E-2</v>
      </c>
      <c r="N479">
        <f t="shared" si="21"/>
        <v>4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1535</v>
      </c>
      <c r="H480" s="9" t="s">
        <v>87</v>
      </c>
      <c r="I480" s="9" t="s">
        <v>1359</v>
      </c>
      <c r="J480" s="3" t="s">
        <v>1679</v>
      </c>
      <c r="K480" s="13" t="s">
        <v>1536</v>
      </c>
      <c r="L480" s="14" t="s">
        <v>1537</v>
      </c>
      <c r="M480" s="18">
        <f t="shared" si="20"/>
        <v>1.366898148148149E-2</v>
      </c>
      <c r="N480">
        <f t="shared" si="21"/>
        <v>7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1538</v>
      </c>
      <c r="H481" s="9" t="s">
        <v>87</v>
      </c>
      <c r="I481" s="9" t="s">
        <v>1359</v>
      </c>
      <c r="J481" s="3" t="s">
        <v>1679</v>
      </c>
      <c r="K481" s="13" t="s">
        <v>1539</v>
      </c>
      <c r="L481" s="14" t="s">
        <v>1540</v>
      </c>
      <c r="M481" s="18">
        <f t="shared" si="20"/>
        <v>2.0659722222222232E-2</v>
      </c>
      <c r="N481">
        <f t="shared" si="21"/>
        <v>7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1672</v>
      </c>
      <c r="H482" s="9" t="s">
        <v>87</v>
      </c>
      <c r="I482" s="9" t="s">
        <v>1646</v>
      </c>
      <c r="J482" s="3" t="s">
        <v>1679</v>
      </c>
      <c r="K482" s="13" t="s">
        <v>1673</v>
      </c>
      <c r="L482" s="14" t="s">
        <v>1674</v>
      </c>
      <c r="M482" s="18">
        <f t="shared" si="20"/>
        <v>1.2638888888888866E-2</v>
      </c>
      <c r="N482">
        <f t="shared" si="21"/>
        <v>23</v>
      </c>
    </row>
    <row r="483" spans="1:14" x14ac:dyDescent="0.25">
      <c r="A483" s="11"/>
      <c r="B483" s="12"/>
      <c r="C483" s="12"/>
      <c r="D483" s="12"/>
      <c r="E483" s="9" t="s">
        <v>163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266</v>
      </c>
      <c r="H484" s="9" t="s">
        <v>87</v>
      </c>
      <c r="I484" s="9" t="s">
        <v>18</v>
      </c>
      <c r="J484" s="3" t="s">
        <v>1679</v>
      </c>
      <c r="K484" s="13" t="s">
        <v>267</v>
      </c>
      <c r="L484" s="14" t="s">
        <v>268</v>
      </c>
      <c r="M484" s="18">
        <f t="shared" si="20"/>
        <v>1.351851851851852E-2</v>
      </c>
      <c r="N484">
        <f t="shared" si="21"/>
        <v>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269</v>
      </c>
      <c r="H485" s="9" t="s">
        <v>87</v>
      </c>
      <c r="I485" s="9" t="s">
        <v>18</v>
      </c>
      <c r="J485" s="3" t="s">
        <v>1679</v>
      </c>
      <c r="K485" s="13" t="s">
        <v>270</v>
      </c>
      <c r="L485" s="14" t="s">
        <v>271</v>
      </c>
      <c r="M485" s="18">
        <f t="shared" si="20"/>
        <v>2.0023148148148151E-2</v>
      </c>
      <c r="N485">
        <f t="shared" si="21"/>
        <v>6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272</v>
      </c>
      <c r="H486" s="9" t="s">
        <v>87</v>
      </c>
      <c r="I486" s="9" t="s">
        <v>18</v>
      </c>
      <c r="J486" s="3" t="s">
        <v>1679</v>
      </c>
      <c r="K486" s="13" t="s">
        <v>273</v>
      </c>
      <c r="L486" s="14" t="s">
        <v>274</v>
      </c>
      <c r="M486" s="18">
        <f t="shared" si="20"/>
        <v>1.6435185185185164E-2</v>
      </c>
      <c r="N486">
        <f t="shared" si="21"/>
        <v>7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275</v>
      </c>
      <c r="H487" s="9" t="s">
        <v>87</v>
      </c>
      <c r="I487" s="9" t="s">
        <v>18</v>
      </c>
      <c r="J487" s="3" t="s">
        <v>1679</v>
      </c>
      <c r="K487" s="13" t="s">
        <v>276</v>
      </c>
      <c r="L487" s="14" t="s">
        <v>277</v>
      </c>
      <c r="M487" s="18">
        <f t="shared" si="20"/>
        <v>5.0648148148148109E-2</v>
      </c>
      <c r="N487">
        <f t="shared" si="21"/>
        <v>10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278</v>
      </c>
      <c r="H488" s="9" t="s">
        <v>87</v>
      </c>
      <c r="I488" s="9" t="s">
        <v>18</v>
      </c>
      <c r="J488" s="3" t="s">
        <v>1679</v>
      </c>
      <c r="K488" s="13" t="s">
        <v>279</v>
      </c>
      <c r="L488" s="14" t="s">
        <v>280</v>
      </c>
      <c r="M488" s="18">
        <f t="shared" si="20"/>
        <v>2.3113425925925968E-2</v>
      </c>
      <c r="N488">
        <f t="shared" si="21"/>
        <v>11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617</v>
      </c>
      <c r="H489" s="9" t="s">
        <v>87</v>
      </c>
      <c r="I489" s="9" t="s">
        <v>384</v>
      </c>
      <c r="J489" s="3" t="s">
        <v>1679</v>
      </c>
      <c r="K489" s="13" t="s">
        <v>618</v>
      </c>
      <c r="L489" s="14" t="s">
        <v>619</v>
      </c>
      <c r="M489" s="18">
        <f t="shared" si="20"/>
        <v>1.261574074074074E-2</v>
      </c>
      <c r="N489">
        <f t="shared" si="21"/>
        <v>1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620</v>
      </c>
      <c r="H490" s="9" t="s">
        <v>87</v>
      </c>
      <c r="I490" s="9" t="s">
        <v>384</v>
      </c>
      <c r="J490" s="3" t="s">
        <v>1679</v>
      </c>
      <c r="K490" s="13" t="s">
        <v>621</v>
      </c>
      <c r="L490" s="14" t="s">
        <v>622</v>
      </c>
      <c r="M490" s="18">
        <f t="shared" si="20"/>
        <v>1.5312499999999951E-2</v>
      </c>
      <c r="N490">
        <f t="shared" si="21"/>
        <v>6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623</v>
      </c>
      <c r="H491" s="9" t="s">
        <v>87</v>
      </c>
      <c r="I491" s="9" t="s">
        <v>384</v>
      </c>
      <c r="J491" s="3" t="s">
        <v>1679</v>
      </c>
      <c r="K491" s="13" t="s">
        <v>624</v>
      </c>
      <c r="L491" s="14" t="s">
        <v>625</v>
      </c>
      <c r="M491" s="18">
        <f t="shared" si="20"/>
        <v>3.0023148148148215E-2</v>
      </c>
      <c r="N491">
        <f t="shared" si="21"/>
        <v>12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968</v>
      </c>
      <c r="H492" s="9" t="s">
        <v>87</v>
      </c>
      <c r="I492" s="9" t="s">
        <v>724</v>
      </c>
      <c r="J492" s="3" t="s">
        <v>1679</v>
      </c>
      <c r="K492" s="13" t="s">
        <v>969</v>
      </c>
      <c r="L492" s="14" t="s">
        <v>970</v>
      </c>
      <c r="M492" s="18">
        <f t="shared" si="20"/>
        <v>1.3437500000000005E-2</v>
      </c>
      <c r="N492">
        <f t="shared" si="21"/>
        <v>1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971</v>
      </c>
      <c r="H493" s="9" t="s">
        <v>87</v>
      </c>
      <c r="I493" s="9" t="s">
        <v>724</v>
      </c>
      <c r="J493" s="3" t="s">
        <v>1679</v>
      </c>
      <c r="K493" s="13" t="s">
        <v>972</v>
      </c>
      <c r="L493" s="14" t="s">
        <v>973</v>
      </c>
      <c r="M493" s="18">
        <f t="shared" si="20"/>
        <v>2.6805555555555527E-2</v>
      </c>
      <c r="N493">
        <f t="shared" si="21"/>
        <v>7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1318</v>
      </c>
      <c r="H494" s="9" t="s">
        <v>87</v>
      </c>
      <c r="I494" s="9" t="s">
        <v>1016</v>
      </c>
      <c r="J494" s="3" t="s">
        <v>1679</v>
      </c>
      <c r="K494" s="13" t="s">
        <v>1319</v>
      </c>
      <c r="L494" s="14" t="s">
        <v>1320</v>
      </c>
      <c r="M494" s="18">
        <f t="shared" si="20"/>
        <v>1.829861111111112E-2</v>
      </c>
      <c r="N494">
        <f t="shared" si="21"/>
        <v>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1321</v>
      </c>
      <c r="H495" s="9" t="s">
        <v>87</v>
      </c>
      <c r="I495" s="9" t="s">
        <v>1016</v>
      </c>
      <c r="J495" s="3" t="s">
        <v>1679</v>
      </c>
      <c r="K495" s="13" t="s">
        <v>1322</v>
      </c>
      <c r="L495" s="14" t="s">
        <v>1323</v>
      </c>
      <c r="M495" s="18">
        <f t="shared" si="20"/>
        <v>1.3298611111111136E-2</v>
      </c>
      <c r="N495">
        <f t="shared" si="21"/>
        <v>6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1324</v>
      </c>
      <c r="H496" s="9" t="s">
        <v>87</v>
      </c>
      <c r="I496" s="9" t="s">
        <v>1016</v>
      </c>
      <c r="J496" s="3" t="s">
        <v>1679</v>
      </c>
      <c r="K496" s="13" t="s">
        <v>1325</v>
      </c>
      <c r="L496" s="14" t="s">
        <v>1326</v>
      </c>
      <c r="M496" s="18">
        <f t="shared" si="20"/>
        <v>2.748842592592593E-2</v>
      </c>
      <c r="N496">
        <f t="shared" si="21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1327</v>
      </c>
      <c r="H497" s="9" t="s">
        <v>87</v>
      </c>
      <c r="I497" s="9" t="s">
        <v>1016</v>
      </c>
      <c r="J497" s="3" t="s">
        <v>1679</v>
      </c>
      <c r="K497" s="13" t="s">
        <v>1328</v>
      </c>
      <c r="L497" s="14" t="s">
        <v>1329</v>
      </c>
      <c r="M497" s="18">
        <f t="shared" si="20"/>
        <v>3.1423611111111083E-2</v>
      </c>
      <c r="N497">
        <f t="shared" si="21"/>
        <v>7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1330</v>
      </c>
      <c r="H498" s="9" t="s">
        <v>87</v>
      </c>
      <c r="I498" s="9" t="s">
        <v>1016</v>
      </c>
      <c r="J498" s="3" t="s">
        <v>1679</v>
      </c>
      <c r="K498" s="13" t="s">
        <v>1331</v>
      </c>
      <c r="L498" s="14" t="s">
        <v>1332</v>
      </c>
      <c r="M498" s="18">
        <f t="shared" si="20"/>
        <v>1.3518518518518596E-2</v>
      </c>
      <c r="N498">
        <f t="shared" si="21"/>
        <v>20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1541</v>
      </c>
      <c r="H499" s="9" t="s">
        <v>87</v>
      </c>
      <c r="I499" s="9" t="s">
        <v>1359</v>
      </c>
      <c r="J499" s="3" t="s">
        <v>1679</v>
      </c>
      <c r="K499" s="13" t="s">
        <v>1542</v>
      </c>
      <c r="L499" s="17" t="s">
        <v>1543</v>
      </c>
      <c r="M499" s="18">
        <f t="shared" si="20"/>
        <v>1.5162037037037033E-2</v>
      </c>
      <c r="N499">
        <v>0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1544</v>
      </c>
      <c r="H500" s="9" t="s">
        <v>87</v>
      </c>
      <c r="I500" s="9" t="s">
        <v>1359</v>
      </c>
      <c r="J500" s="3" t="s">
        <v>1679</v>
      </c>
      <c r="K500" s="13" t="s">
        <v>1545</v>
      </c>
      <c r="L500" s="14" t="s">
        <v>1546</v>
      </c>
      <c r="M500" s="18">
        <f t="shared" si="20"/>
        <v>2.3460648148148133E-2</v>
      </c>
      <c r="N500">
        <f t="shared" si="21"/>
        <v>9</v>
      </c>
    </row>
    <row r="501" spans="1:14" x14ac:dyDescent="0.25">
      <c r="A501" s="11"/>
      <c r="B501" s="12"/>
      <c r="C501" s="9" t="s">
        <v>626</v>
      </c>
      <c r="D501" s="9" t="s">
        <v>627</v>
      </c>
      <c r="E501" s="9" t="s">
        <v>627</v>
      </c>
      <c r="F501" s="9" t="s">
        <v>15</v>
      </c>
      <c r="G501" s="10" t="s">
        <v>12</v>
      </c>
      <c r="H501" s="5"/>
      <c r="I501" s="5"/>
      <c r="J501" s="6"/>
      <c r="K501" s="7"/>
      <c r="L501" s="8"/>
    </row>
    <row r="502" spans="1:14" x14ac:dyDescent="0.25">
      <c r="A502" s="11"/>
      <c r="B502" s="12"/>
      <c r="C502" s="12"/>
      <c r="D502" s="12"/>
      <c r="E502" s="12"/>
      <c r="F502" s="12"/>
      <c r="G502" s="9" t="s">
        <v>628</v>
      </c>
      <c r="H502" s="9" t="s">
        <v>87</v>
      </c>
      <c r="I502" s="9" t="s">
        <v>384</v>
      </c>
      <c r="J502" s="3" t="s">
        <v>1679</v>
      </c>
      <c r="K502" s="13" t="s">
        <v>629</v>
      </c>
      <c r="L502" s="14" t="s">
        <v>630</v>
      </c>
      <c r="M502" s="18">
        <f t="shared" si="20"/>
        <v>1.817129629629629E-2</v>
      </c>
      <c r="N502">
        <v>0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631</v>
      </c>
      <c r="H503" s="9" t="s">
        <v>87</v>
      </c>
      <c r="I503" s="9" t="s">
        <v>384</v>
      </c>
      <c r="J503" s="3" t="s">
        <v>1679</v>
      </c>
      <c r="K503" s="13" t="s">
        <v>632</v>
      </c>
      <c r="L503" s="14" t="s">
        <v>633</v>
      </c>
      <c r="M503" s="18">
        <f t="shared" si="20"/>
        <v>2.5266203703703694E-2</v>
      </c>
      <c r="N503">
        <f t="shared" si="21"/>
        <v>20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634</v>
      </c>
      <c r="H504" s="9" t="s">
        <v>87</v>
      </c>
      <c r="I504" s="9" t="s">
        <v>384</v>
      </c>
      <c r="J504" s="3" t="s">
        <v>1679</v>
      </c>
      <c r="K504" s="13" t="s">
        <v>635</v>
      </c>
      <c r="L504" s="14" t="s">
        <v>636</v>
      </c>
      <c r="M504" s="18">
        <f t="shared" si="20"/>
        <v>1.3923611111111178E-2</v>
      </c>
      <c r="N504">
        <f t="shared" si="21"/>
        <v>21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974</v>
      </c>
      <c r="H505" s="9" t="s">
        <v>87</v>
      </c>
      <c r="I505" s="9" t="s">
        <v>724</v>
      </c>
      <c r="J505" s="3" t="s">
        <v>1679</v>
      </c>
      <c r="K505" s="13" t="s">
        <v>975</v>
      </c>
      <c r="L505" s="17" t="s">
        <v>1689</v>
      </c>
      <c r="M505" s="18">
        <f t="shared" si="20"/>
        <v>3.0208333333333504E-2</v>
      </c>
      <c r="N505">
        <f t="shared" si="21"/>
        <v>23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1333</v>
      </c>
      <c r="H506" s="9" t="s">
        <v>87</v>
      </c>
      <c r="I506" s="9" t="s">
        <v>1016</v>
      </c>
      <c r="J506" s="3" t="s">
        <v>1679</v>
      </c>
      <c r="K506" s="13" t="s">
        <v>1334</v>
      </c>
      <c r="L506" s="14" t="s">
        <v>1335</v>
      </c>
      <c r="M506" s="18">
        <f t="shared" si="20"/>
        <v>1.866898148148155E-2</v>
      </c>
      <c r="N506">
        <f t="shared" si="21"/>
        <v>23</v>
      </c>
    </row>
    <row r="507" spans="1:14" x14ac:dyDescent="0.25">
      <c r="A507" s="11"/>
      <c r="B507" s="12"/>
      <c r="C507" s="9" t="s">
        <v>50</v>
      </c>
      <c r="D507" s="9" t="s">
        <v>51</v>
      </c>
      <c r="E507" s="9" t="s">
        <v>51</v>
      </c>
      <c r="F507" s="9" t="s">
        <v>15</v>
      </c>
      <c r="G507" s="9" t="s">
        <v>281</v>
      </c>
      <c r="H507" s="9" t="s">
        <v>87</v>
      </c>
      <c r="I507" s="9" t="s">
        <v>18</v>
      </c>
      <c r="J507" s="3" t="s">
        <v>1679</v>
      </c>
      <c r="K507" s="13" t="s">
        <v>282</v>
      </c>
      <c r="L507" s="14" t="s">
        <v>283</v>
      </c>
      <c r="M507" s="18">
        <f t="shared" si="20"/>
        <v>3.927083333333331E-2</v>
      </c>
      <c r="N507">
        <f t="shared" si="21"/>
        <v>11</v>
      </c>
    </row>
    <row r="508" spans="1:14" x14ac:dyDescent="0.25">
      <c r="A508" s="11"/>
      <c r="B508" s="12"/>
      <c r="C508" s="9" t="s">
        <v>170</v>
      </c>
      <c r="D508" s="9" t="s">
        <v>171</v>
      </c>
      <c r="E508" s="10" t="s">
        <v>12</v>
      </c>
      <c r="F508" s="5"/>
      <c r="G508" s="5"/>
      <c r="H508" s="5"/>
      <c r="I508" s="5"/>
      <c r="J508" s="6"/>
      <c r="K508" s="7"/>
      <c r="L508" s="8"/>
    </row>
    <row r="509" spans="1:14" x14ac:dyDescent="0.25">
      <c r="A509" s="11"/>
      <c r="B509" s="12"/>
      <c r="C509" s="12"/>
      <c r="D509" s="12"/>
      <c r="E509" s="9" t="s">
        <v>172</v>
      </c>
      <c r="F509" s="9" t="s">
        <v>15</v>
      </c>
      <c r="G509" s="10" t="s">
        <v>12</v>
      </c>
      <c r="H509" s="5"/>
      <c r="I509" s="5"/>
      <c r="J509" s="6"/>
      <c r="K509" s="7"/>
      <c r="L509" s="8"/>
    </row>
    <row r="510" spans="1:14" x14ac:dyDescent="0.25">
      <c r="A510" s="11"/>
      <c r="B510" s="12"/>
      <c r="C510" s="12"/>
      <c r="D510" s="12"/>
      <c r="E510" s="12"/>
      <c r="F510" s="12"/>
      <c r="G510" s="9" t="s">
        <v>284</v>
      </c>
      <c r="H510" s="9" t="s">
        <v>174</v>
      </c>
      <c r="I510" s="9" t="s">
        <v>18</v>
      </c>
      <c r="J510" s="3" t="s">
        <v>1679</v>
      </c>
      <c r="K510" s="13" t="s">
        <v>285</v>
      </c>
      <c r="L510" s="14" t="s">
        <v>286</v>
      </c>
      <c r="M510" s="18">
        <f t="shared" si="20"/>
        <v>2.5983796296296269E-2</v>
      </c>
      <c r="N510">
        <f t="shared" si="21"/>
        <v>7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287</v>
      </c>
      <c r="H511" s="9" t="s">
        <v>174</v>
      </c>
      <c r="I511" s="9" t="s">
        <v>18</v>
      </c>
      <c r="J511" s="3" t="s">
        <v>1679</v>
      </c>
      <c r="K511" s="13" t="s">
        <v>288</v>
      </c>
      <c r="L511" s="14" t="s">
        <v>289</v>
      </c>
      <c r="M511" s="18">
        <f t="shared" si="20"/>
        <v>3.2337962962962985E-2</v>
      </c>
      <c r="N511">
        <f t="shared" si="21"/>
        <v>9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290</v>
      </c>
      <c r="H512" s="9" t="s">
        <v>174</v>
      </c>
      <c r="I512" s="9" t="s">
        <v>18</v>
      </c>
      <c r="J512" s="3" t="s">
        <v>1679</v>
      </c>
      <c r="K512" s="13" t="s">
        <v>291</v>
      </c>
      <c r="L512" s="14" t="s">
        <v>292</v>
      </c>
      <c r="M512" s="18">
        <f t="shared" si="20"/>
        <v>4.187499999999994E-2</v>
      </c>
      <c r="N512">
        <f t="shared" si="21"/>
        <v>10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293</v>
      </c>
      <c r="H513" s="9" t="s">
        <v>174</v>
      </c>
      <c r="I513" s="9" t="s">
        <v>18</v>
      </c>
      <c r="J513" s="3" t="s">
        <v>1679</v>
      </c>
      <c r="K513" s="13" t="s">
        <v>294</v>
      </c>
      <c r="L513" s="14" t="s">
        <v>295</v>
      </c>
      <c r="M513" s="18">
        <f t="shared" si="20"/>
        <v>4.5798611111111165E-2</v>
      </c>
      <c r="N513">
        <f t="shared" si="21"/>
        <v>10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296</v>
      </c>
      <c r="H514" s="9" t="s">
        <v>174</v>
      </c>
      <c r="I514" s="9" t="s">
        <v>18</v>
      </c>
      <c r="J514" s="3" t="s">
        <v>1679</v>
      </c>
      <c r="K514" s="13" t="s">
        <v>297</v>
      </c>
      <c r="L514" s="14" t="s">
        <v>298</v>
      </c>
      <c r="M514" s="18">
        <f t="shared" si="20"/>
        <v>2.6168981481481501E-2</v>
      </c>
      <c r="N514">
        <f t="shared" si="21"/>
        <v>13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299</v>
      </c>
      <c r="H515" s="9" t="s">
        <v>174</v>
      </c>
      <c r="I515" s="9" t="s">
        <v>18</v>
      </c>
      <c r="J515" s="3" t="s">
        <v>1679</v>
      </c>
      <c r="K515" s="13" t="s">
        <v>300</v>
      </c>
      <c r="L515" s="14" t="s">
        <v>301</v>
      </c>
      <c r="M515" s="18">
        <f t="shared" ref="M515:M578" si="22">L515-K515</f>
        <v>1.6504629629629619E-2</v>
      </c>
      <c r="N515">
        <f t="shared" ref="N515:N578" si="23">HOUR(K515)</f>
        <v>16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302</v>
      </c>
      <c r="H516" s="9" t="s">
        <v>174</v>
      </c>
      <c r="I516" s="9" t="s">
        <v>18</v>
      </c>
      <c r="J516" s="3" t="s">
        <v>1679</v>
      </c>
      <c r="K516" s="13" t="s">
        <v>303</v>
      </c>
      <c r="L516" s="14" t="s">
        <v>304</v>
      </c>
      <c r="M516" s="18">
        <f t="shared" si="22"/>
        <v>2.6388888888889017E-2</v>
      </c>
      <c r="N516">
        <f t="shared" si="23"/>
        <v>16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305</v>
      </c>
      <c r="H517" s="9" t="s">
        <v>174</v>
      </c>
      <c r="I517" s="9" t="s">
        <v>18</v>
      </c>
      <c r="J517" s="3" t="s">
        <v>1679</v>
      </c>
      <c r="K517" s="13" t="s">
        <v>306</v>
      </c>
      <c r="L517" s="14" t="s">
        <v>307</v>
      </c>
      <c r="M517" s="18">
        <f t="shared" si="22"/>
        <v>1.4421296296296293E-2</v>
      </c>
      <c r="N517">
        <f t="shared" si="23"/>
        <v>18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308</v>
      </c>
      <c r="H518" s="9" t="s">
        <v>174</v>
      </c>
      <c r="I518" s="9" t="s">
        <v>18</v>
      </c>
      <c r="J518" s="3" t="s">
        <v>1679</v>
      </c>
      <c r="K518" s="13" t="s">
        <v>309</v>
      </c>
      <c r="L518" s="14" t="s">
        <v>310</v>
      </c>
      <c r="M518" s="18">
        <f t="shared" si="22"/>
        <v>1.09837962962962E-2</v>
      </c>
      <c r="N518">
        <f t="shared" si="23"/>
        <v>19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311</v>
      </c>
      <c r="H519" s="9" t="s">
        <v>174</v>
      </c>
      <c r="I519" s="9" t="s">
        <v>18</v>
      </c>
      <c r="J519" s="3" t="s">
        <v>1679</v>
      </c>
      <c r="K519" s="13" t="s">
        <v>312</v>
      </c>
      <c r="L519" s="14" t="s">
        <v>313</v>
      </c>
      <c r="M519" s="18">
        <f t="shared" si="22"/>
        <v>2.1724537037036917E-2</v>
      </c>
      <c r="N519">
        <f t="shared" si="23"/>
        <v>19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637</v>
      </c>
      <c r="H520" s="9" t="s">
        <v>174</v>
      </c>
      <c r="I520" s="9" t="s">
        <v>384</v>
      </c>
      <c r="J520" s="3" t="s">
        <v>1679</v>
      </c>
      <c r="K520" s="13" t="s">
        <v>638</v>
      </c>
      <c r="L520" s="14" t="s">
        <v>639</v>
      </c>
      <c r="M520" s="18">
        <f t="shared" si="22"/>
        <v>1.5254629629629646E-2</v>
      </c>
      <c r="N520">
        <f t="shared" si="23"/>
        <v>6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640</v>
      </c>
      <c r="H521" s="9" t="s">
        <v>174</v>
      </c>
      <c r="I521" s="9" t="s">
        <v>384</v>
      </c>
      <c r="J521" s="3" t="s">
        <v>1679</v>
      </c>
      <c r="K521" s="13" t="s">
        <v>641</v>
      </c>
      <c r="L521" s="14" t="s">
        <v>642</v>
      </c>
      <c r="M521" s="18">
        <f t="shared" si="22"/>
        <v>1.9780092592592613E-2</v>
      </c>
      <c r="N521">
        <f t="shared" si="23"/>
        <v>7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643</v>
      </c>
      <c r="H522" s="9" t="s">
        <v>174</v>
      </c>
      <c r="I522" s="9" t="s">
        <v>384</v>
      </c>
      <c r="J522" s="3" t="s">
        <v>1679</v>
      </c>
      <c r="K522" s="13" t="s">
        <v>644</v>
      </c>
      <c r="L522" s="14" t="s">
        <v>645</v>
      </c>
      <c r="M522" s="18">
        <f t="shared" si="22"/>
        <v>3.0717592592592657E-2</v>
      </c>
      <c r="N522">
        <f t="shared" si="23"/>
        <v>12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646</v>
      </c>
      <c r="H523" s="9" t="s">
        <v>174</v>
      </c>
      <c r="I523" s="9" t="s">
        <v>384</v>
      </c>
      <c r="J523" s="3" t="s">
        <v>1679</v>
      </c>
      <c r="K523" s="13" t="s">
        <v>647</v>
      </c>
      <c r="L523" s="14" t="s">
        <v>648</v>
      </c>
      <c r="M523" s="18">
        <f t="shared" si="22"/>
        <v>1.9247685185185159E-2</v>
      </c>
      <c r="N523">
        <f t="shared" si="23"/>
        <v>14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649</v>
      </c>
      <c r="H524" s="9" t="s">
        <v>174</v>
      </c>
      <c r="I524" s="9" t="s">
        <v>384</v>
      </c>
      <c r="J524" s="3" t="s">
        <v>1679</v>
      </c>
      <c r="K524" s="13" t="s">
        <v>650</v>
      </c>
      <c r="L524" s="14" t="s">
        <v>651</v>
      </c>
      <c r="M524" s="18">
        <f t="shared" si="22"/>
        <v>1.3784722222222157E-2</v>
      </c>
      <c r="N524">
        <f t="shared" si="23"/>
        <v>17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652</v>
      </c>
      <c r="H525" s="9" t="s">
        <v>174</v>
      </c>
      <c r="I525" s="9" t="s">
        <v>384</v>
      </c>
      <c r="J525" s="3" t="s">
        <v>1679</v>
      </c>
      <c r="K525" s="13" t="s">
        <v>653</v>
      </c>
      <c r="L525" s="14" t="s">
        <v>654</v>
      </c>
      <c r="M525" s="18">
        <f t="shared" si="22"/>
        <v>2.0960648148148131E-2</v>
      </c>
      <c r="N525">
        <f t="shared" si="23"/>
        <v>20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976</v>
      </c>
      <c r="H526" s="9" t="s">
        <v>174</v>
      </c>
      <c r="I526" s="9" t="s">
        <v>724</v>
      </c>
      <c r="J526" s="3" t="s">
        <v>1679</v>
      </c>
      <c r="K526" s="13" t="s">
        <v>977</v>
      </c>
      <c r="L526" s="14" t="s">
        <v>978</v>
      </c>
      <c r="M526" s="18">
        <f t="shared" si="22"/>
        <v>2.6724537037037061E-2</v>
      </c>
      <c r="N526">
        <f t="shared" si="23"/>
        <v>4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979</v>
      </c>
      <c r="H527" s="9" t="s">
        <v>174</v>
      </c>
      <c r="I527" s="9" t="s">
        <v>724</v>
      </c>
      <c r="J527" s="3" t="s">
        <v>1679</v>
      </c>
      <c r="K527" s="13" t="s">
        <v>980</v>
      </c>
      <c r="L527" s="14" t="s">
        <v>981</v>
      </c>
      <c r="M527" s="18">
        <f t="shared" si="22"/>
        <v>1.2650462962962961E-2</v>
      </c>
      <c r="N527">
        <f t="shared" si="23"/>
        <v>6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982</v>
      </c>
      <c r="H528" s="9" t="s">
        <v>174</v>
      </c>
      <c r="I528" s="9" t="s">
        <v>724</v>
      </c>
      <c r="J528" s="3" t="s">
        <v>1679</v>
      </c>
      <c r="K528" s="13" t="s">
        <v>983</v>
      </c>
      <c r="L528" s="14" t="s">
        <v>984</v>
      </c>
      <c r="M528" s="18">
        <f t="shared" si="22"/>
        <v>1.9583333333333286E-2</v>
      </c>
      <c r="N528">
        <f t="shared" si="23"/>
        <v>16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985</v>
      </c>
      <c r="H529" s="9" t="s">
        <v>87</v>
      </c>
      <c r="I529" s="9" t="s">
        <v>724</v>
      </c>
      <c r="J529" s="3" t="s">
        <v>1679</v>
      </c>
      <c r="K529" s="13" t="s">
        <v>986</v>
      </c>
      <c r="L529" s="17" t="s">
        <v>1690</v>
      </c>
      <c r="M529" s="18">
        <f t="shared" si="22"/>
        <v>2.3368055555555545E-2</v>
      </c>
      <c r="N529">
        <f t="shared" si="23"/>
        <v>23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987</v>
      </c>
      <c r="H530" s="9" t="s">
        <v>174</v>
      </c>
      <c r="I530" s="9" t="s">
        <v>724</v>
      </c>
      <c r="J530" s="3" t="s">
        <v>1679</v>
      </c>
      <c r="K530" s="13" t="s">
        <v>988</v>
      </c>
      <c r="L530" s="17" t="s">
        <v>1691</v>
      </c>
      <c r="M530" s="18">
        <f t="shared" si="22"/>
        <v>2.7592592592592724E-2</v>
      </c>
      <c r="N530">
        <f t="shared" si="23"/>
        <v>23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989</v>
      </c>
      <c r="H531" s="9" t="s">
        <v>174</v>
      </c>
      <c r="I531" s="9" t="s">
        <v>724</v>
      </c>
      <c r="J531" s="3" t="s">
        <v>1679</v>
      </c>
      <c r="K531" s="13" t="s">
        <v>990</v>
      </c>
      <c r="L531" s="17" t="s">
        <v>1692</v>
      </c>
      <c r="M531" s="18">
        <f t="shared" si="22"/>
        <v>3.1504629629629521E-2</v>
      </c>
      <c r="N531">
        <f t="shared" si="23"/>
        <v>23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1336</v>
      </c>
      <c r="H532" s="9" t="s">
        <v>174</v>
      </c>
      <c r="I532" s="9" t="s">
        <v>1016</v>
      </c>
      <c r="J532" s="3" t="s">
        <v>1679</v>
      </c>
      <c r="K532" s="13" t="s">
        <v>1337</v>
      </c>
      <c r="L532" s="14" t="s">
        <v>1338</v>
      </c>
      <c r="M532" s="18">
        <f t="shared" si="22"/>
        <v>1.3831018518518534E-2</v>
      </c>
      <c r="N532">
        <f t="shared" si="23"/>
        <v>6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1339</v>
      </c>
      <c r="H533" s="9" t="s">
        <v>174</v>
      </c>
      <c r="I533" s="9" t="s">
        <v>1016</v>
      </c>
      <c r="J533" s="3" t="s">
        <v>1679</v>
      </c>
      <c r="K533" s="13" t="s">
        <v>1340</v>
      </c>
      <c r="L533" s="14" t="s">
        <v>1341</v>
      </c>
      <c r="M533" s="18">
        <f t="shared" si="22"/>
        <v>2.0787037037036993E-2</v>
      </c>
      <c r="N533">
        <f t="shared" si="23"/>
        <v>6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1582</v>
      </c>
      <c r="H534" s="9" t="s">
        <v>174</v>
      </c>
      <c r="I534" s="9" t="s">
        <v>1576</v>
      </c>
      <c r="J534" s="3" t="s">
        <v>1679</v>
      </c>
      <c r="K534" s="13" t="s">
        <v>1583</v>
      </c>
      <c r="L534" s="14" t="s">
        <v>1584</v>
      </c>
      <c r="M534" s="18">
        <f t="shared" si="22"/>
        <v>1.4537037037037126E-2</v>
      </c>
      <c r="N534">
        <f t="shared" si="23"/>
        <v>22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1675</v>
      </c>
      <c r="H535" s="9" t="s">
        <v>174</v>
      </c>
      <c r="I535" s="9" t="s">
        <v>1646</v>
      </c>
      <c r="J535" s="3" t="s">
        <v>1679</v>
      </c>
      <c r="K535" s="13" t="s">
        <v>1676</v>
      </c>
      <c r="L535" s="14" t="s">
        <v>1677</v>
      </c>
      <c r="M535" s="18">
        <f t="shared" si="22"/>
        <v>1.3587962962962968E-2</v>
      </c>
      <c r="N535">
        <f t="shared" si="23"/>
        <v>2</v>
      </c>
    </row>
    <row r="536" spans="1:14" x14ac:dyDescent="0.25">
      <c r="A536" s="11"/>
      <c r="B536" s="12"/>
      <c r="C536" s="12"/>
      <c r="D536" s="12"/>
      <c r="E536" s="9" t="s">
        <v>171</v>
      </c>
      <c r="F536" s="9" t="s">
        <v>15</v>
      </c>
      <c r="G536" s="10" t="s">
        <v>12</v>
      </c>
      <c r="H536" s="5"/>
      <c r="I536" s="5"/>
      <c r="J536" s="6"/>
      <c r="K536" s="7"/>
      <c r="L536" s="8"/>
    </row>
    <row r="537" spans="1:14" x14ac:dyDescent="0.25">
      <c r="A537" s="11"/>
      <c r="B537" s="12"/>
      <c r="C537" s="12"/>
      <c r="D537" s="12"/>
      <c r="E537" s="12"/>
      <c r="F537" s="12"/>
      <c r="G537" s="9" t="s">
        <v>314</v>
      </c>
      <c r="H537" s="9" t="s">
        <v>87</v>
      </c>
      <c r="I537" s="9" t="s">
        <v>18</v>
      </c>
      <c r="J537" s="3" t="s">
        <v>1679</v>
      </c>
      <c r="K537" s="13" t="s">
        <v>315</v>
      </c>
      <c r="L537" s="14" t="s">
        <v>316</v>
      </c>
      <c r="M537" s="18">
        <f t="shared" si="22"/>
        <v>2.8784722222222281E-2</v>
      </c>
      <c r="N537">
        <f t="shared" si="23"/>
        <v>15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317</v>
      </c>
      <c r="H538" s="9" t="s">
        <v>174</v>
      </c>
      <c r="I538" s="9" t="s">
        <v>18</v>
      </c>
      <c r="J538" s="3" t="s">
        <v>1679</v>
      </c>
      <c r="K538" s="13" t="s">
        <v>318</v>
      </c>
      <c r="L538" s="14" t="s">
        <v>319</v>
      </c>
      <c r="M538" s="18">
        <f t="shared" si="22"/>
        <v>1.502314814814798E-2</v>
      </c>
      <c r="N538">
        <f t="shared" si="23"/>
        <v>18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655</v>
      </c>
      <c r="H539" s="9" t="s">
        <v>174</v>
      </c>
      <c r="I539" s="9" t="s">
        <v>384</v>
      </c>
      <c r="J539" s="3" t="s">
        <v>1679</v>
      </c>
      <c r="K539" s="13" t="s">
        <v>656</v>
      </c>
      <c r="L539" s="14" t="s">
        <v>657</v>
      </c>
      <c r="M539" s="18">
        <f t="shared" si="22"/>
        <v>1.8622685185185173E-2</v>
      </c>
      <c r="N539">
        <f t="shared" si="23"/>
        <v>9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658</v>
      </c>
      <c r="H540" s="9" t="s">
        <v>174</v>
      </c>
      <c r="I540" s="9" t="s">
        <v>384</v>
      </c>
      <c r="J540" s="3" t="s">
        <v>1679</v>
      </c>
      <c r="K540" s="13" t="s">
        <v>659</v>
      </c>
      <c r="L540" s="14" t="s">
        <v>660</v>
      </c>
      <c r="M540" s="18">
        <f t="shared" si="22"/>
        <v>1.8611111111111189E-2</v>
      </c>
      <c r="N540">
        <f t="shared" si="23"/>
        <v>11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661</v>
      </c>
      <c r="H541" s="9" t="s">
        <v>174</v>
      </c>
      <c r="I541" s="9" t="s">
        <v>384</v>
      </c>
      <c r="J541" s="3" t="s">
        <v>1679</v>
      </c>
      <c r="K541" s="13" t="s">
        <v>662</v>
      </c>
      <c r="L541" s="14" t="s">
        <v>663</v>
      </c>
      <c r="M541" s="18">
        <f t="shared" si="22"/>
        <v>2.7685185185185146E-2</v>
      </c>
      <c r="N541">
        <f t="shared" si="23"/>
        <v>12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664</v>
      </c>
      <c r="H542" s="9" t="s">
        <v>174</v>
      </c>
      <c r="I542" s="9" t="s">
        <v>384</v>
      </c>
      <c r="J542" s="3" t="s">
        <v>1679</v>
      </c>
      <c r="K542" s="13" t="s">
        <v>665</v>
      </c>
      <c r="L542" s="14" t="s">
        <v>666</v>
      </c>
      <c r="M542" s="18">
        <f t="shared" si="22"/>
        <v>2.7407407407407436E-2</v>
      </c>
      <c r="N542">
        <f t="shared" si="23"/>
        <v>14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667</v>
      </c>
      <c r="H543" s="9" t="s">
        <v>174</v>
      </c>
      <c r="I543" s="9" t="s">
        <v>384</v>
      </c>
      <c r="J543" s="3" t="s">
        <v>1679</v>
      </c>
      <c r="K543" s="13" t="s">
        <v>668</v>
      </c>
      <c r="L543" s="14" t="s">
        <v>669</v>
      </c>
      <c r="M543" s="18">
        <f t="shared" si="22"/>
        <v>2.6458333333333361E-2</v>
      </c>
      <c r="N543">
        <f t="shared" si="23"/>
        <v>15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670</v>
      </c>
      <c r="H544" s="9" t="s">
        <v>174</v>
      </c>
      <c r="I544" s="9" t="s">
        <v>384</v>
      </c>
      <c r="J544" s="3" t="s">
        <v>1679</v>
      </c>
      <c r="K544" s="13" t="s">
        <v>671</v>
      </c>
      <c r="L544" s="14" t="s">
        <v>672</v>
      </c>
      <c r="M544" s="18">
        <f t="shared" si="22"/>
        <v>2.0034722222222245E-2</v>
      </c>
      <c r="N544">
        <f t="shared" si="23"/>
        <v>16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991</v>
      </c>
      <c r="H545" s="9" t="s">
        <v>87</v>
      </c>
      <c r="I545" s="9" t="s">
        <v>724</v>
      </c>
      <c r="J545" s="3" t="s">
        <v>1679</v>
      </c>
      <c r="K545" s="13" t="s">
        <v>992</v>
      </c>
      <c r="L545" s="14" t="s">
        <v>993</v>
      </c>
      <c r="M545" s="18">
        <f t="shared" si="22"/>
        <v>1.6863425925925934E-2</v>
      </c>
      <c r="N545">
        <f t="shared" si="23"/>
        <v>10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994</v>
      </c>
      <c r="H546" s="9" t="s">
        <v>174</v>
      </c>
      <c r="I546" s="9" t="s">
        <v>724</v>
      </c>
      <c r="J546" s="3" t="s">
        <v>1679</v>
      </c>
      <c r="K546" s="13" t="s">
        <v>995</v>
      </c>
      <c r="L546" s="14" t="s">
        <v>996</v>
      </c>
      <c r="M546" s="18">
        <f t="shared" si="22"/>
        <v>2.3263888888888917E-2</v>
      </c>
      <c r="N546">
        <f t="shared" si="23"/>
        <v>10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997</v>
      </c>
      <c r="H547" s="9" t="s">
        <v>174</v>
      </c>
      <c r="I547" s="9" t="s">
        <v>724</v>
      </c>
      <c r="J547" s="3" t="s">
        <v>1679</v>
      </c>
      <c r="K547" s="13" t="s">
        <v>998</v>
      </c>
      <c r="L547" s="14" t="s">
        <v>999</v>
      </c>
      <c r="M547" s="18">
        <f t="shared" si="22"/>
        <v>2.212962962962961E-2</v>
      </c>
      <c r="N547">
        <f t="shared" si="23"/>
        <v>14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1000</v>
      </c>
      <c r="H548" s="9" t="s">
        <v>174</v>
      </c>
      <c r="I548" s="9" t="s">
        <v>724</v>
      </c>
      <c r="J548" s="3" t="s">
        <v>1679</v>
      </c>
      <c r="K548" s="13" t="s">
        <v>1001</v>
      </c>
      <c r="L548" s="14" t="s">
        <v>1002</v>
      </c>
      <c r="M548" s="18">
        <f t="shared" si="22"/>
        <v>3.0405092592592609E-2</v>
      </c>
      <c r="N548">
        <f t="shared" si="23"/>
        <v>14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1342</v>
      </c>
      <c r="H549" s="9" t="s">
        <v>174</v>
      </c>
      <c r="I549" s="9" t="s">
        <v>1016</v>
      </c>
      <c r="J549" s="3" t="s">
        <v>1679</v>
      </c>
      <c r="K549" s="13" t="s">
        <v>1343</v>
      </c>
      <c r="L549" s="14" t="s">
        <v>1344</v>
      </c>
      <c r="M549" s="18">
        <f t="shared" si="22"/>
        <v>1.8032407407407414E-2</v>
      </c>
      <c r="N549">
        <f t="shared" si="23"/>
        <v>9</v>
      </c>
    </row>
    <row r="550" spans="1:14" x14ac:dyDescent="0.25">
      <c r="A550" s="11"/>
      <c r="B550" s="12"/>
      <c r="C550" s="9" t="s">
        <v>673</v>
      </c>
      <c r="D550" s="9" t="s">
        <v>674</v>
      </c>
      <c r="E550" s="9" t="s">
        <v>674</v>
      </c>
      <c r="F550" s="9" t="s">
        <v>15</v>
      </c>
      <c r="G550" s="10" t="s">
        <v>12</v>
      </c>
      <c r="H550" s="5"/>
      <c r="I550" s="5"/>
      <c r="J550" s="6"/>
      <c r="K550" s="7"/>
      <c r="L550" s="8"/>
    </row>
    <row r="551" spans="1:14" x14ac:dyDescent="0.25">
      <c r="A551" s="11"/>
      <c r="B551" s="12"/>
      <c r="C551" s="12"/>
      <c r="D551" s="12"/>
      <c r="E551" s="12"/>
      <c r="F551" s="12"/>
      <c r="G551" s="9" t="s">
        <v>675</v>
      </c>
      <c r="H551" s="9" t="s">
        <v>87</v>
      </c>
      <c r="I551" s="9" t="s">
        <v>384</v>
      </c>
      <c r="J551" s="3" t="s">
        <v>1679</v>
      </c>
      <c r="K551" s="13" t="s">
        <v>676</v>
      </c>
      <c r="L551" s="14" t="s">
        <v>677</v>
      </c>
      <c r="M551" s="18">
        <f t="shared" si="22"/>
        <v>1.4432870370370388E-2</v>
      </c>
      <c r="N551">
        <f t="shared" si="23"/>
        <v>10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1003</v>
      </c>
      <c r="H552" s="9" t="s">
        <v>87</v>
      </c>
      <c r="I552" s="9" t="s">
        <v>724</v>
      </c>
      <c r="J552" s="3" t="s">
        <v>1679</v>
      </c>
      <c r="K552" s="13" t="s">
        <v>1004</v>
      </c>
      <c r="L552" s="14" t="s">
        <v>1005</v>
      </c>
      <c r="M552" s="18">
        <f t="shared" si="22"/>
        <v>1.8668981481481495E-2</v>
      </c>
      <c r="N552">
        <f t="shared" si="23"/>
        <v>10</v>
      </c>
    </row>
    <row r="553" spans="1:14" x14ac:dyDescent="0.25">
      <c r="A553" s="11"/>
      <c r="B553" s="12"/>
      <c r="C553" s="9" t="s">
        <v>320</v>
      </c>
      <c r="D553" s="9" t="s">
        <v>321</v>
      </c>
      <c r="E553" s="9" t="s">
        <v>321</v>
      </c>
      <c r="F553" s="9" t="s">
        <v>15</v>
      </c>
      <c r="G553" s="10" t="s">
        <v>12</v>
      </c>
      <c r="H553" s="5"/>
      <c r="I553" s="5"/>
      <c r="J553" s="6"/>
      <c r="K553" s="7"/>
      <c r="L553" s="8"/>
    </row>
    <row r="554" spans="1:14" x14ac:dyDescent="0.25">
      <c r="A554" s="11"/>
      <c r="B554" s="12"/>
      <c r="C554" s="12"/>
      <c r="D554" s="12"/>
      <c r="E554" s="12"/>
      <c r="F554" s="12"/>
      <c r="G554" s="9" t="s">
        <v>322</v>
      </c>
      <c r="H554" s="9" t="s">
        <v>87</v>
      </c>
      <c r="I554" s="9" t="s">
        <v>18</v>
      </c>
      <c r="J554" s="3" t="s">
        <v>1679</v>
      </c>
      <c r="K554" s="13" t="s">
        <v>323</v>
      </c>
      <c r="L554" s="14" t="s">
        <v>324</v>
      </c>
      <c r="M554" s="18">
        <f t="shared" si="22"/>
        <v>1.6180555555555531E-2</v>
      </c>
      <c r="N554">
        <f t="shared" si="23"/>
        <v>5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325</v>
      </c>
      <c r="H555" s="9" t="s">
        <v>87</v>
      </c>
      <c r="I555" s="9" t="s">
        <v>18</v>
      </c>
      <c r="J555" s="3" t="s">
        <v>1679</v>
      </c>
      <c r="K555" s="13" t="s">
        <v>326</v>
      </c>
      <c r="L555" s="14" t="s">
        <v>327</v>
      </c>
      <c r="M555" s="18">
        <f t="shared" si="22"/>
        <v>1.6087962962963109E-2</v>
      </c>
      <c r="N555">
        <f t="shared" si="23"/>
        <v>20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678</v>
      </c>
      <c r="H556" s="9" t="s">
        <v>87</v>
      </c>
      <c r="I556" s="9" t="s">
        <v>384</v>
      </c>
      <c r="J556" s="3" t="s">
        <v>1679</v>
      </c>
      <c r="K556" s="13" t="s">
        <v>679</v>
      </c>
      <c r="L556" s="17" t="s">
        <v>680</v>
      </c>
      <c r="M556" s="18">
        <f t="shared" si="22"/>
        <v>1.4027777777777785E-2</v>
      </c>
      <c r="N556">
        <v>0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681</v>
      </c>
      <c r="H557" s="9" t="s">
        <v>87</v>
      </c>
      <c r="I557" s="9" t="s">
        <v>384</v>
      </c>
      <c r="J557" s="3" t="s">
        <v>1679</v>
      </c>
      <c r="K557" s="13" t="s">
        <v>682</v>
      </c>
      <c r="L557" s="14" t="s">
        <v>683</v>
      </c>
      <c r="M557" s="18">
        <f t="shared" si="22"/>
        <v>2.2511574074074087E-2</v>
      </c>
      <c r="N557">
        <f t="shared" si="23"/>
        <v>4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1006</v>
      </c>
      <c r="H558" s="9" t="s">
        <v>87</v>
      </c>
      <c r="I558" s="9" t="s">
        <v>724</v>
      </c>
      <c r="J558" s="3" t="s">
        <v>1679</v>
      </c>
      <c r="K558" s="13" t="s">
        <v>1007</v>
      </c>
      <c r="L558" s="14" t="s">
        <v>1008</v>
      </c>
      <c r="M558" s="18">
        <f t="shared" si="22"/>
        <v>1.504629629629628E-2</v>
      </c>
      <c r="N558">
        <f t="shared" si="23"/>
        <v>3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1345</v>
      </c>
      <c r="H559" s="9" t="s">
        <v>87</v>
      </c>
      <c r="I559" s="9" t="s">
        <v>1016</v>
      </c>
      <c r="J559" s="3" t="s">
        <v>1679</v>
      </c>
      <c r="K559" s="13" t="s">
        <v>1346</v>
      </c>
      <c r="L559" s="14" t="s">
        <v>1347</v>
      </c>
      <c r="M559" s="18">
        <f t="shared" si="22"/>
        <v>2.0439814814814772E-2</v>
      </c>
      <c r="N559">
        <f t="shared" si="23"/>
        <v>5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1348</v>
      </c>
      <c r="H560" s="9" t="s">
        <v>87</v>
      </c>
      <c r="I560" s="9" t="s">
        <v>1016</v>
      </c>
      <c r="J560" s="3" t="s">
        <v>1679</v>
      </c>
      <c r="K560" s="13" t="s">
        <v>1349</v>
      </c>
      <c r="L560" s="14" t="s">
        <v>1350</v>
      </c>
      <c r="M560" s="18">
        <f t="shared" si="22"/>
        <v>3.6574074074074092E-2</v>
      </c>
      <c r="N560">
        <f t="shared" si="23"/>
        <v>7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1547</v>
      </c>
      <c r="H561" s="9" t="s">
        <v>87</v>
      </c>
      <c r="I561" s="9" t="s">
        <v>1359</v>
      </c>
      <c r="J561" s="3" t="s">
        <v>1679</v>
      </c>
      <c r="K561" s="13" t="s">
        <v>1548</v>
      </c>
      <c r="L561" s="14" t="s">
        <v>1549</v>
      </c>
      <c r="M561" s="18">
        <f t="shared" si="22"/>
        <v>1.771990740740742E-2</v>
      </c>
      <c r="N561">
        <f t="shared" si="23"/>
        <v>7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1550</v>
      </c>
      <c r="H562" s="9" t="s">
        <v>87</v>
      </c>
      <c r="I562" s="9" t="s">
        <v>1359</v>
      </c>
      <c r="J562" s="3" t="s">
        <v>1679</v>
      </c>
      <c r="K562" s="13" t="s">
        <v>1551</v>
      </c>
      <c r="L562" s="14" t="s">
        <v>1552</v>
      </c>
      <c r="M562" s="18">
        <f t="shared" si="22"/>
        <v>1.9861111111111107E-2</v>
      </c>
      <c r="N562">
        <f t="shared" si="23"/>
        <v>8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1553</v>
      </c>
      <c r="H563" s="9" t="s">
        <v>87</v>
      </c>
      <c r="I563" s="9" t="s">
        <v>1359</v>
      </c>
      <c r="J563" s="3" t="s">
        <v>1679</v>
      </c>
      <c r="K563" s="13" t="s">
        <v>1554</v>
      </c>
      <c r="L563" s="14" t="s">
        <v>1555</v>
      </c>
      <c r="M563" s="18">
        <f t="shared" si="22"/>
        <v>2.7905092592592551E-2</v>
      </c>
      <c r="N563">
        <f t="shared" si="23"/>
        <v>8</v>
      </c>
    </row>
    <row r="564" spans="1:14" x14ac:dyDescent="0.25">
      <c r="A564" s="11"/>
      <c r="B564" s="12"/>
      <c r="C564" s="9" t="s">
        <v>1556</v>
      </c>
      <c r="D564" s="9" t="s">
        <v>1557</v>
      </c>
      <c r="E564" s="9" t="s">
        <v>1557</v>
      </c>
      <c r="F564" s="9" t="s">
        <v>15</v>
      </c>
      <c r="G564" s="9" t="s">
        <v>1558</v>
      </c>
      <c r="H564" s="9" t="s">
        <v>87</v>
      </c>
      <c r="I564" s="9" t="s">
        <v>1359</v>
      </c>
      <c r="J564" s="3" t="s">
        <v>1679</v>
      </c>
      <c r="K564" s="13" t="s">
        <v>1559</v>
      </c>
      <c r="L564" s="14" t="s">
        <v>1560</v>
      </c>
      <c r="M564" s="18">
        <f t="shared" si="22"/>
        <v>2.8391203703703738E-2</v>
      </c>
      <c r="N564">
        <f t="shared" si="23"/>
        <v>15</v>
      </c>
    </row>
    <row r="565" spans="1:14" x14ac:dyDescent="0.25">
      <c r="A565" s="3" t="s">
        <v>373</v>
      </c>
      <c r="B565" s="9" t="s">
        <v>374</v>
      </c>
      <c r="C565" s="10" t="s">
        <v>12</v>
      </c>
      <c r="D565" s="5"/>
      <c r="E565" s="5"/>
      <c r="F565" s="5"/>
      <c r="G565" s="5"/>
      <c r="H565" s="5"/>
      <c r="I565" s="5"/>
      <c r="J565" s="6"/>
      <c r="K565" s="7"/>
      <c r="L565" s="8"/>
    </row>
    <row r="566" spans="1:14" x14ac:dyDescent="0.25">
      <c r="A566" s="11"/>
      <c r="B566" s="12"/>
      <c r="C566" s="9" t="s">
        <v>705</v>
      </c>
      <c r="D566" s="9" t="s">
        <v>706</v>
      </c>
      <c r="E566" s="9" t="s">
        <v>706</v>
      </c>
      <c r="F566" s="9" t="s">
        <v>377</v>
      </c>
      <c r="G566" s="9" t="s">
        <v>707</v>
      </c>
      <c r="H566" s="9" t="s">
        <v>87</v>
      </c>
      <c r="I566" s="9" t="s">
        <v>384</v>
      </c>
      <c r="J566" s="3" t="s">
        <v>1679</v>
      </c>
      <c r="K566" s="13" t="s">
        <v>708</v>
      </c>
      <c r="L566" s="14" t="s">
        <v>709</v>
      </c>
      <c r="M566" s="18">
        <f t="shared" si="22"/>
        <v>1.8437499999999996E-2</v>
      </c>
      <c r="N566">
        <f t="shared" si="23"/>
        <v>22</v>
      </c>
    </row>
    <row r="567" spans="1:14" x14ac:dyDescent="0.25">
      <c r="A567" s="11"/>
      <c r="B567" s="12"/>
      <c r="C567" s="9" t="s">
        <v>375</v>
      </c>
      <c r="D567" s="9" t="s">
        <v>376</v>
      </c>
      <c r="E567" s="9" t="s">
        <v>376</v>
      </c>
      <c r="F567" s="9" t="s">
        <v>377</v>
      </c>
      <c r="G567" s="10" t="s">
        <v>12</v>
      </c>
      <c r="H567" s="5"/>
      <c r="I567" s="5"/>
      <c r="J567" s="6"/>
      <c r="K567" s="7"/>
      <c r="L567" s="8"/>
    </row>
    <row r="568" spans="1:14" x14ac:dyDescent="0.25">
      <c r="A568" s="11"/>
      <c r="B568" s="12"/>
      <c r="C568" s="12"/>
      <c r="D568" s="12"/>
      <c r="E568" s="12"/>
      <c r="F568" s="12"/>
      <c r="G568" s="9" t="s">
        <v>378</v>
      </c>
      <c r="H568" s="9" t="s">
        <v>87</v>
      </c>
      <c r="I568" s="9" t="s">
        <v>18</v>
      </c>
      <c r="J568" s="3" t="s">
        <v>1679</v>
      </c>
      <c r="K568" s="13" t="s">
        <v>379</v>
      </c>
      <c r="L568" s="14" t="s">
        <v>380</v>
      </c>
      <c r="M568" s="18">
        <f t="shared" si="22"/>
        <v>2.1979166666666661E-2</v>
      </c>
      <c r="N568">
        <f t="shared" si="23"/>
        <v>16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710</v>
      </c>
      <c r="H569" s="9" t="s">
        <v>87</v>
      </c>
      <c r="I569" s="9" t="s">
        <v>384</v>
      </c>
      <c r="J569" s="3" t="s">
        <v>1679</v>
      </c>
      <c r="K569" s="13" t="s">
        <v>711</v>
      </c>
      <c r="L569" s="14" t="s">
        <v>712</v>
      </c>
      <c r="M569" s="18">
        <f t="shared" si="22"/>
        <v>2.7650462962962918E-2</v>
      </c>
      <c r="N569">
        <f t="shared" si="23"/>
        <v>13</v>
      </c>
    </row>
    <row r="570" spans="1:14" x14ac:dyDescent="0.25">
      <c r="A570" s="11"/>
      <c r="B570" s="12"/>
      <c r="C570" s="9" t="s">
        <v>713</v>
      </c>
      <c r="D570" s="9" t="s">
        <v>714</v>
      </c>
      <c r="E570" s="9" t="s">
        <v>714</v>
      </c>
      <c r="F570" s="9" t="s">
        <v>377</v>
      </c>
      <c r="G570" s="10" t="s">
        <v>12</v>
      </c>
      <c r="H570" s="5"/>
      <c r="I570" s="5"/>
      <c r="J570" s="6"/>
      <c r="K570" s="7"/>
      <c r="L570" s="8"/>
    </row>
    <row r="571" spans="1:14" x14ac:dyDescent="0.25">
      <c r="A571" s="11"/>
      <c r="B571" s="12"/>
      <c r="C571" s="12"/>
      <c r="D571" s="12"/>
      <c r="E571" s="12"/>
      <c r="F571" s="12"/>
      <c r="G571" s="9" t="s">
        <v>715</v>
      </c>
      <c r="H571" s="9" t="s">
        <v>87</v>
      </c>
      <c r="I571" s="9" t="s">
        <v>384</v>
      </c>
      <c r="J571" s="3" t="s">
        <v>1679</v>
      </c>
      <c r="K571" s="13" t="s">
        <v>716</v>
      </c>
      <c r="L571" s="14" t="s">
        <v>717</v>
      </c>
      <c r="M571" s="18">
        <f t="shared" si="22"/>
        <v>2.8333333333333321E-2</v>
      </c>
      <c r="N571">
        <f t="shared" si="23"/>
        <v>5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1009</v>
      </c>
      <c r="H572" s="9" t="s">
        <v>87</v>
      </c>
      <c r="I572" s="9" t="s">
        <v>724</v>
      </c>
      <c r="J572" s="3" t="s">
        <v>1679</v>
      </c>
      <c r="K572" s="13" t="s">
        <v>1010</v>
      </c>
      <c r="L572" s="14" t="s">
        <v>1011</v>
      </c>
      <c r="M572" s="18">
        <f t="shared" si="22"/>
        <v>1.6574074074074074E-2</v>
      </c>
      <c r="N572">
        <f t="shared" si="23"/>
        <v>7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1561</v>
      </c>
      <c r="H573" s="9" t="s">
        <v>87</v>
      </c>
      <c r="I573" s="9" t="s">
        <v>1359</v>
      </c>
      <c r="J573" s="3" t="s">
        <v>1679</v>
      </c>
      <c r="K573" s="13" t="s">
        <v>1562</v>
      </c>
      <c r="L573" s="14" t="s">
        <v>1563</v>
      </c>
      <c r="M573" s="18">
        <f t="shared" si="22"/>
        <v>1.8796296296296311E-2</v>
      </c>
      <c r="N573">
        <f t="shared" si="23"/>
        <v>5</v>
      </c>
    </row>
    <row r="574" spans="1:14" x14ac:dyDescent="0.25">
      <c r="A574" s="11"/>
      <c r="B574" s="12"/>
      <c r="C574" s="9" t="s">
        <v>1351</v>
      </c>
      <c r="D574" s="9" t="s">
        <v>1352</v>
      </c>
      <c r="E574" s="9" t="s">
        <v>1352</v>
      </c>
      <c r="F574" s="9" t="s">
        <v>377</v>
      </c>
      <c r="G574" s="10" t="s">
        <v>12</v>
      </c>
      <c r="H574" s="5"/>
      <c r="I574" s="5"/>
      <c r="J574" s="6"/>
      <c r="K574" s="7"/>
      <c r="L574" s="8"/>
    </row>
    <row r="575" spans="1:14" x14ac:dyDescent="0.25">
      <c r="A575" s="11"/>
      <c r="B575" s="12"/>
      <c r="C575" s="12"/>
      <c r="D575" s="12"/>
      <c r="E575" s="12"/>
      <c r="F575" s="12"/>
      <c r="G575" s="9" t="s">
        <v>1353</v>
      </c>
      <c r="H575" s="9" t="s">
        <v>87</v>
      </c>
      <c r="I575" s="9" t="s">
        <v>1016</v>
      </c>
      <c r="J575" s="3" t="s">
        <v>1679</v>
      </c>
      <c r="K575" s="13" t="s">
        <v>1354</v>
      </c>
      <c r="L575" s="14" t="s">
        <v>1001</v>
      </c>
      <c r="M575" s="18">
        <f t="shared" si="22"/>
        <v>2.9745370370370394E-2</v>
      </c>
      <c r="N575">
        <f t="shared" si="23"/>
        <v>13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1585</v>
      </c>
      <c r="H576" s="9" t="s">
        <v>87</v>
      </c>
      <c r="I576" s="9" t="s">
        <v>1576</v>
      </c>
      <c r="J576" s="3" t="s">
        <v>1679</v>
      </c>
      <c r="K576" s="13" t="s">
        <v>1586</v>
      </c>
      <c r="L576" s="14" t="s">
        <v>1587</v>
      </c>
      <c r="M576" s="18">
        <f t="shared" si="22"/>
        <v>3.0069444444444482E-2</v>
      </c>
      <c r="N576">
        <f t="shared" si="23"/>
        <v>9</v>
      </c>
    </row>
    <row r="577" spans="1:14" x14ac:dyDescent="0.25">
      <c r="A577" s="11"/>
      <c r="B577" s="12"/>
      <c r="C577" s="9" t="s">
        <v>718</v>
      </c>
      <c r="D577" s="9" t="s">
        <v>719</v>
      </c>
      <c r="E577" s="9" t="s">
        <v>719</v>
      </c>
      <c r="F577" s="9" t="s">
        <v>377</v>
      </c>
      <c r="G577" s="10" t="s">
        <v>12</v>
      </c>
      <c r="H577" s="5"/>
      <c r="I577" s="5"/>
      <c r="J577" s="6"/>
      <c r="K577" s="7"/>
      <c r="L577" s="8"/>
    </row>
    <row r="578" spans="1:14" x14ac:dyDescent="0.25">
      <c r="A578" s="11"/>
      <c r="B578" s="12"/>
      <c r="C578" s="12"/>
      <c r="D578" s="12"/>
      <c r="E578" s="12"/>
      <c r="F578" s="12"/>
      <c r="G578" s="9" t="s">
        <v>720</v>
      </c>
      <c r="H578" s="9" t="s">
        <v>87</v>
      </c>
      <c r="I578" s="9" t="s">
        <v>384</v>
      </c>
      <c r="J578" s="3" t="s">
        <v>1679</v>
      </c>
      <c r="K578" s="13" t="s">
        <v>721</v>
      </c>
      <c r="L578" s="14" t="s">
        <v>722</v>
      </c>
      <c r="M578" s="18">
        <f t="shared" si="22"/>
        <v>1.2986111111111115E-2</v>
      </c>
      <c r="N578">
        <f t="shared" si="23"/>
        <v>5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1012</v>
      </c>
      <c r="H579" s="9" t="s">
        <v>87</v>
      </c>
      <c r="I579" s="9" t="s">
        <v>724</v>
      </c>
      <c r="J579" s="3" t="s">
        <v>1679</v>
      </c>
      <c r="K579" s="13" t="s">
        <v>1013</v>
      </c>
      <c r="L579" s="14" t="s">
        <v>1014</v>
      </c>
      <c r="M579" s="18">
        <f t="shared" ref="M579:M642" si="24">L579-K579</f>
        <v>1.489583333333333E-2</v>
      </c>
      <c r="N579">
        <f t="shared" ref="N579:N642" si="25">HOUR(K579)</f>
        <v>5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1355</v>
      </c>
      <c r="H580" s="9" t="s">
        <v>87</v>
      </c>
      <c r="I580" s="9" t="s">
        <v>1016</v>
      </c>
      <c r="J580" s="3" t="s">
        <v>1679</v>
      </c>
      <c r="K580" s="13" t="s">
        <v>1356</v>
      </c>
      <c r="L580" s="14" t="s">
        <v>1357</v>
      </c>
      <c r="M580" s="18">
        <f t="shared" si="24"/>
        <v>4.4652777777777763E-2</v>
      </c>
      <c r="N580">
        <f t="shared" si="25"/>
        <v>6</v>
      </c>
    </row>
    <row r="581" spans="1:14" x14ac:dyDescent="0.25">
      <c r="A581" s="3" t="s">
        <v>1564</v>
      </c>
      <c r="B581" s="9" t="s">
        <v>1565</v>
      </c>
      <c r="C581" s="9" t="s">
        <v>1566</v>
      </c>
      <c r="D581" s="9" t="s">
        <v>1567</v>
      </c>
      <c r="E581" s="9" t="s">
        <v>1568</v>
      </c>
      <c r="F581" s="9" t="s">
        <v>15</v>
      </c>
      <c r="G581" s="10" t="s">
        <v>12</v>
      </c>
      <c r="H581" s="5"/>
      <c r="I581" s="5"/>
      <c r="J581" s="6"/>
      <c r="K581" s="7"/>
      <c r="L581" s="8"/>
    </row>
    <row r="582" spans="1:14" x14ac:dyDescent="0.25">
      <c r="A582" s="11"/>
      <c r="B582" s="12"/>
      <c r="C582" s="12"/>
      <c r="D582" s="12"/>
      <c r="E582" s="12"/>
      <c r="F582" s="12"/>
      <c r="G582" s="9" t="s">
        <v>1569</v>
      </c>
      <c r="H582" s="9" t="s">
        <v>87</v>
      </c>
      <c r="I582" s="9" t="s">
        <v>1359</v>
      </c>
      <c r="J582" s="3" t="s">
        <v>1679</v>
      </c>
      <c r="K582" s="13" t="s">
        <v>1570</v>
      </c>
      <c r="L582" s="14" t="s">
        <v>1571</v>
      </c>
      <c r="M582" s="18">
        <f t="shared" si="24"/>
        <v>1.9074074074074049E-2</v>
      </c>
      <c r="N582">
        <f t="shared" si="25"/>
        <v>4</v>
      </c>
    </row>
    <row r="583" spans="1:14" x14ac:dyDescent="0.25">
      <c r="A583" s="11"/>
      <c r="B583" s="11"/>
      <c r="C583" s="11"/>
      <c r="D583" s="11"/>
      <c r="E583" s="11"/>
      <c r="F583" s="11"/>
      <c r="G583" s="3" t="s">
        <v>1572</v>
      </c>
      <c r="H583" s="3" t="s">
        <v>87</v>
      </c>
      <c r="I583" s="3" t="s">
        <v>1359</v>
      </c>
      <c r="J583" s="3" t="s">
        <v>1679</v>
      </c>
      <c r="K583" s="15" t="s">
        <v>1573</v>
      </c>
      <c r="L583" s="16" t="s">
        <v>1574</v>
      </c>
      <c r="M583" s="18">
        <f t="shared" si="24"/>
        <v>1.4143518518518527E-2</v>
      </c>
      <c r="N583">
        <f t="shared" si="25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F1" workbookViewId="0">
      <selection activeCell="J1" sqref="J1:J1048576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4.125</v>
      </c>
      <c r="R2" s="25">
        <v>0</v>
      </c>
      <c r="S2" s="26">
        <f>AVERAGEIF($R$2:$R$25, "&lt;&gt; 0")</f>
        <v>2.2604125748222969E-2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4.125</v>
      </c>
      <c r="R3" s="19">
        <f t="shared" ref="R3:R25" si="1">AVERAGEIF(M:M,O3,L:L)</f>
        <v>1.5115740740740742E-2</v>
      </c>
      <c r="S3" s="18">
        <f t="shared" ref="S3:S25" si="2">AVERAGEIF($R$2:$R$25, "&lt;&gt; 0")</f>
        <v>2.2604125748222969E-2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4.125</v>
      </c>
      <c r="R4" s="19">
        <f t="shared" si="1"/>
        <v>1.489583333333333E-2</v>
      </c>
      <c r="S4" s="18">
        <f t="shared" si="2"/>
        <v>2.2604125748222969E-2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3:L66" si="3">K5-J5</f>
        <v>2.3831018518518488E-2</v>
      </c>
      <c r="M5">
        <f t="shared" ref="M3:M66" si="4">HOUR(J5)</f>
        <v>8</v>
      </c>
      <c r="O5">
        <v>3</v>
      </c>
      <c r="P5">
        <f>COUNTIF(M:M,"3")</f>
        <v>1</v>
      </c>
      <c r="Q5">
        <f t="shared" si="0"/>
        <v>4.125</v>
      </c>
      <c r="R5" s="19">
        <f t="shared" si="1"/>
        <v>1.7303240740740744E-2</v>
      </c>
      <c r="S5" s="18">
        <f t="shared" si="2"/>
        <v>2.2604125748222969E-2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4.5509259259259249E-2</v>
      </c>
      <c r="M6">
        <f t="shared" si="4"/>
        <v>11</v>
      </c>
      <c r="O6">
        <v>4</v>
      </c>
      <c r="P6">
        <f>COUNTIF(M:M,"4")</f>
        <v>7</v>
      </c>
      <c r="Q6">
        <f t="shared" si="0"/>
        <v>4.125</v>
      </c>
      <c r="R6" s="19">
        <f t="shared" si="1"/>
        <v>2.1532738095238098E-2</v>
      </c>
      <c r="S6" s="18">
        <f t="shared" si="2"/>
        <v>2.2604125748222969E-2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3"/>
        <v>2.1967592592592622E-2</v>
      </c>
      <c r="M7">
        <f t="shared" si="4"/>
        <v>15</v>
      </c>
      <c r="O7">
        <v>5</v>
      </c>
      <c r="P7">
        <f>COUNTIF(M:M,"5")</f>
        <v>4</v>
      </c>
      <c r="Q7">
        <f t="shared" si="0"/>
        <v>4.125</v>
      </c>
      <c r="R7" s="19">
        <f t="shared" si="1"/>
        <v>1.5656828703703704E-2</v>
      </c>
      <c r="S7" s="18">
        <f t="shared" si="2"/>
        <v>2.2604125748222969E-2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9" t="s">
        <v>29</v>
      </c>
      <c r="H8" s="9" t="s">
        <v>30</v>
      </c>
      <c r="I8" s="3" t="s">
        <v>18</v>
      </c>
      <c r="J8" s="13" t="s">
        <v>31</v>
      </c>
      <c r="K8" s="14" t="s">
        <v>32</v>
      </c>
      <c r="L8" s="18">
        <f t="shared" si="3"/>
        <v>1.2523148148148172E-2</v>
      </c>
      <c r="M8">
        <f t="shared" si="4"/>
        <v>5</v>
      </c>
      <c r="O8">
        <v>6</v>
      </c>
      <c r="P8">
        <f>COUNTIF(M:M,"6")</f>
        <v>4</v>
      </c>
      <c r="Q8">
        <f t="shared" si="0"/>
        <v>4.125</v>
      </c>
      <c r="R8" s="19">
        <f t="shared" si="1"/>
        <v>2.2931134259259259E-2</v>
      </c>
      <c r="S8" s="18">
        <f t="shared" si="2"/>
        <v>2.2604125748222969E-2</v>
      </c>
    </row>
    <row r="9" spans="1:19" x14ac:dyDescent="0.25">
      <c r="A9" s="11"/>
      <c r="B9" s="12"/>
      <c r="C9" s="9" t="s">
        <v>33</v>
      </c>
      <c r="D9" s="9" t="s">
        <v>34</v>
      </c>
      <c r="E9" s="9" t="s">
        <v>34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9</v>
      </c>
      <c r="Q9">
        <f t="shared" si="0"/>
        <v>4.125</v>
      </c>
      <c r="R9" s="19">
        <f t="shared" si="1"/>
        <v>2.5002572016460903E-2</v>
      </c>
      <c r="S9" s="18">
        <f t="shared" si="2"/>
        <v>2.2604125748222969E-2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35</v>
      </c>
      <c r="H10" s="9" t="s">
        <v>17</v>
      </c>
      <c r="I10" s="3" t="s">
        <v>18</v>
      </c>
      <c r="J10" s="13" t="s">
        <v>36</v>
      </c>
      <c r="K10" s="14" t="s">
        <v>37</v>
      </c>
      <c r="L10" s="18">
        <f t="shared" si="3"/>
        <v>1.489583333333333E-2</v>
      </c>
      <c r="M10">
        <f t="shared" si="4"/>
        <v>2</v>
      </c>
      <c r="O10">
        <v>8</v>
      </c>
      <c r="P10">
        <f>COUNTIF(M:M,"8")</f>
        <v>5</v>
      </c>
      <c r="Q10">
        <f t="shared" si="0"/>
        <v>4.125</v>
      </c>
      <c r="R10" s="19">
        <f t="shared" si="1"/>
        <v>2.3921296296296291E-2</v>
      </c>
      <c r="S10" s="18">
        <f t="shared" si="2"/>
        <v>2.2604125748222969E-2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38</v>
      </c>
      <c r="H11" s="9" t="s">
        <v>17</v>
      </c>
      <c r="I11" s="3" t="s">
        <v>18</v>
      </c>
      <c r="J11" s="13" t="s">
        <v>39</v>
      </c>
      <c r="K11" s="14" t="s">
        <v>40</v>
      </c>
      <c r="L11" s="18">
        <f t="shared" si="3"/>
        <v>1.271990740740736E-2</v>
      </c>
      <c r="M11">
        <f t="shared" si="4"/>
        <v>20</v>
      </c>
      <c r="O11">
        <v>9</v>
      </c>
      <c r="P11">
        <f>COUNTIF(M:M,"9")</f>
        <v>10</v>
      </c>
      <c r="Q11">
        <f t="shared" si="0"/>
        <v>4.125</v>
      </c>
      <c r="R11" s="19">
        <f t="shared" si="1"/>
        <v>3.8592592592592595E-2</v>
      </c>
      <c r="S11" s="18">
        <f t="shared" si="2"/>
        <v>2.2604125748222969E-2</v>
      </c>
    </row>
    <row r="12" spans="1:19" x14ac:dyDescent="0.25">
      <c r="A12" s="11"/>
      <c r="B12" s="12"/>
      <c r="C12" s="9" t="s">
        <v>41</v>
      </c>
      <c r="D12" s="9" t="s">
        <v>42</v>
      </c>
      <c r="E12" s="9" t="s">
        <v>43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4.125</v>
      </c>
      <c r="R12" s="19">
        <f t="shared" si="1"/>
        <v>4.672019675925923E-2</v>
      </c>
      <c r="S12" s="18">
        <f t="shared" si="2"/>
        <v>2.2604125748222969E-2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44</v>
      </c>
      <c r="H13" s="9" t="s">
        <v>17</v>
      </c>
      <c r="I13" s="3" t="s">
        <v>18</v>
      </c>
      <c r="J13" s="13" t="s">
        <v>45</v>
      </c>
      <c r="K13" s="14" t="s">
        <v>46</v>
      </c>
      <c r="L13" s="18">
        <f t="shared" si="3"/>
        <v>1.6608796296296302E-2</v>
      </c>
      <c r="M13">
        <f t="shared" si="4"/>
        <v>5</v>
      </c>
      <c r="O13">
        <v>11</v>
      </c>
      <c r="P13">
        <f>COUNTIF(M:M,"11")</f>
        <v>8</v>
      </c>
      <c r="Q13">
        <f t="shared" si="0"/>
        <v>4.125</v>
      </c>
      <c r="R13" s="19">
        <f t="shared" si="1"/>
        <v>3.6688368055555552E-2</v>
      </c>
      <c r="S13" s="18">
        <f t="shared" si="2"/>
        <v>2.2604125748222969E-2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</v>
      </c>
      <c r="H14" s="9" t="s">
        <v>17</v>
      </c>
      <c r="I14" s="3" t="s">
        <v>18</v>
      </c>
      <c r="J14" s="13" t="s">
        <v>48</v>
      </c>
      <c r="K14" s="14" t="s">
        <v>49</v>
      </c>
      <c r="L14" s="18">
        <f t="shared" si="3"/>
        <v>3.7916666666666599E-2</v>
      </c>
      <c r="M14">
        <f t="shared" si="4"/>
        <v>10</v>
      </c>
      <c r="O14">
        <v>12</v>
      </c>
      <c r="P14">
        <f>COUNTIF(M:M,"12")</f>
        <v>8</v>
      </c>
      <c r="Q14">
        <f t="shared" si="0"/>
        <v>4.125</v>
      </c>
      <c r="R14" s="19">
        <f t="shared" si="1"/>
        <v>3.8255208333333318E-2</v>
      </c>
      <c r="S14" s="18">
        <f t="shared" si="2"/>
        <v>2.2604125748222969E-2</v>
      </c>
    </row>
    <row r="15" spans="1:19" x14ac:dyDescent="0.25">
      <c r="A15" s="11"/>
      <c r="B15" s="12"/>
      <c r="C15" s="9" t="s">
        <v>50</v>
      </c>
      <c r="D15" s="9" t="s">
        <v>51</v>
      </c>
      <c r="E15" s="9" t="s">
        <v>51</v>
      </c>
      <c r="F15" s="9" t="s">
        <v>15</v>
      </c>
      <c r="G15" s="9" t="s">
        <v>52</v>
      </c>
      <c r="H15" s="9" t="s">
        <v>17</v>
      </c>
      <c r="I15" s="3" t="s">
        <v>18</v>
      </c>
      <c r="J15" s="13" t="s">
        <v>53</v>
      </c>
      <c r="K15" s="14" t="s">
        <v>54</v>
      </c>
      <c r="L15" s="18">
        <f t="shared" si="3"/>
        <v>1.7905092592592764E-2</v>
      </c>
      <c r="M15">
        <f t="shared" si="4"/>
        <v>17</v>
      </c>
      <c r="O15">
        <v>13</v>
      </c>
      <c r="P15">
        <f>COUNTIF(M:M,"13")</f>
        <v>6</v>
      </c>
      <c r="Q15">
        <f t="shared" si="0"/>
        <v>4.125</v>
      </c>
      <c r="R15" s="19">
        <f t="shared" si="1"/>
        <v>2.1406249999999998E-2</v>
      </c>
      <c r="S15" s="18">
        <f t="shared" si="2"/>
        <v>2.2604125748222969E-2</v>
      </c>
    </row>
    <row r="16" spans="1:19" x14ac:dyDescent="0.25">
      <c r="A16" s="11"/>
      <c r="B16" s="12"/>
      <c r="C16" s="9" t="s">
        <v>55</v>
      </c>
      <c r="D16" s="9" t="s">
        <v>56</v>
      </c>
      <c r="E16" s="9" t="s">
        <v>56</v>
      </c>
      <c r="F16" s="9" t="s">
        <v>15</v>
      </c>
      <c r="G16" s="9" t="s">
        <v>57</v>
      </c>
      <c r="H16" s="9" t="s">
        <v>17</v>
      </c>
      <c r="I16" s="3" t="s">
        <v>18</v>
      </c>
      <c r="J16" s="13" t="s">
        <v>58</v>
      </c>
      <c r="K16" s="14" t="s">
        <v>59</v>
      </c>
      <c r="L16" s="18">
        <f t="shared" si="3"/>
        <v>3.876157407407399E-2</v>
      </c>
      <c r="M16">
        <f t="shared" si="4"/>
        <v>12</v>
      </c>
      <c r="O16">
        <v>14</v>
      </c>
      <c r="P16">
        <f>COUNTIF(M:M,"14")</f>
        <v>4</v>
      </c>
      <c r="Q16">
        <f t="shared" si="0"/>
        <v>4.125</v>
      </c>
      <c r="R16" s="19">
        <f t="shared" si="1"/>
        <v>2.6600115740740782E-2</v>
      </c>
      <c r="S16" s="18">
        <f t="shared" si="2"/>
        <v>2.2604125748222969E-2</v>
      </c>
    </row>
    <row r="17" spans="1:19" x14ac:dyDescent="0.25">
      <c r="A17" s="11"/>
      <c r="B17" s="12"/>
      <c r="C17" s="9" t="s">
        <v>60</v>
      </c>
      <c r="D17" s="9" t="s">
        <v>61</v>
      </c>
      <c r="E17" s="9" t="s">
        <v>61</v>
      </c>
      <c r="F17" s="9" t="s">
        <v>15</v>
      </c>
      <c r="G17" s="9" t="s">
        <v>62</v>
      </c>
      <c r="H17" s="9" t="s">
        <v>17</v>
      </c>
      <c r="I17" s="3" t="s">
        <v>18</v>
      </c>
      <c r="J17" s="13" t="s">
        <v>63</v>
      </c>
      <c r="K17" s="14" t="s">
        <v>64</v>
      </c>
      <c r="L17" s="18">
        <f t="shared" si="3"/>
        <v>2.4490740740740702E-2</v>
      </c>
      <c r="M17">
        <f t="shared" si="4"/>
        <v>9</v>
      </c>
      <c r="O17">
        <v>15</v>
      </c>
      <c r="P17">
        <f>COUNTIF(M:M,"15")</f>
        <v>7</v>
      </c>
      <c r="Q17">
        <f t="shared" si="0"/>
        <v>4.125</v>
      </c>
      <c r="R17" s="19">
        <f t="shared" si="1"/>
        <v>2.4474206349206367E-2</v>
      </c>
      <c r="S17" s="18">
        <f t="shared" si="2"/>
        <v>2.2604125748222969E-2</v>
      </c>
    </row>
    <row r="18" spans="1:19" x14ac:dyDescent="0.25">
      <c r="A18" s="11"/>
      <c r="B18" s="12"/>
      <c r="C18" s="9" t="s">
        <v>65</v>
      </c>
      <c r="D18" s="9" t="s">
        <v>66</v>
      </c>
      <c r="E18" s="9" t="s">
        <v>66</v>
      </c>
      <c r="F18" s="9" t="s">
        <v>15</v>
      </c>
      <c r="G18" s="9" t="s">
        <v>67</v>
      </c>
      <c r="H18" s="9" t="s">
        <v>17</v>
      </c>
      <c r="I18" s="3" t="s">
        <v>18</v>
      </c>
      <c r="J18" s="13" t="s">
        <v>68</v>
      </c>
      <c r="K18" s="14" t="s">
        <v>69</v>
      </c>
      <c r="L18" s="18">
        <f t="shared" si="3"/>
        <v>1.7314814814814811E-2</v>
      </c>
      <c r="M18">
        <f t="shared" si="4"/>
        <v>5</v>
      </c>
      <c r="O18">
        <v>16</v>
      </c>
      <c r="P18">
        <f>COUNTIF(M:M,"16")</f>
        <v>4</v>
      </c>
      <c r="Q18">
        <f t="shared" si="0"/>
        <v>4.125</v>
      </c>
      <c r="R18" s="19">
        <f t="shared" si="1"/>
        <v>2.2442129629629659E-2</v>
      </c>
      <c r="S18" s="18">
        <f t="shared" si="2"/>
        <v>2.2604125748222969E-2</v>
      </c>
    </row>
    <row r="19" spans="1:19" x14ac:dyDescent="0.25">
      <c r="A19" s="11"/>
      <c r="B19" s="12"/>
      <c r="C19" s="9" t="s">
        <v>70</v>
      </c>
      <c r="D19" s="9" t="s">
        <v>71</v>
      </c>
      <c r="E19" s="9" t="s">
        <v>71</v>
      </c>
      <c r="F19" s="9" t="s">
        <v>15</v>
      </c>
      <c r="G19" s="9" t="s">
        <v>72</v>
      </c>
      <c r="H19" s="9" t="s">
        <v>17</v>
      </c>
      <c r="I19" s="3" t="s">
        <v>18</v>
      </c>
      <c r="J19" s="13" t="s">
        <v>73</v>
      </c>
      <c r="K19" s="14" t="s">
        <v>74</v>
      </c>
      <c r="L19" s="18">
        <f t="shared" si="3"/>
        <v>1.930555555555552E-2</v>
      </c>
      <c r="M19">
        <f t="shared" si="4"/>
        <v>8</v>
      </c>
      <c r="O19">
        <v>17</v>
      </c>
      <c r="P19">
        <f>COUNTIF(M:M,"17")</f>
        <v>2</v>
      </c>
      <c r="Q19">
        <f t="shared" si="0"/>
        <v>4.125</v>
      </c>
      <c r="R19" s="19">
        <f t="shared" si="1"/>
        <v>1.5052083333333355E-2</v>
      </c>
      <c r="S19" s="18">
        <f t="shared" si="2"/>
        <v>2.2604125748222969E-2</v>
      </c>
    </row>
    <row r="20" spans="1:19" x14ac:dyDescent="0.25">
      <c r="A20" s="3" t="s">
        <v>75</v>
      </c>
      <c r="B20" s="9" t="s">
        <v>76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4.125</v>
      </c>
      <c r="R20" s="19">
        <f t="shared" si="1"/>
        <v>1.4722222222222137E-2</v>
      </c>
      <c r="S20" s="18">
        <f t="shared" si="2"/>
        <v>2.2604125748222969E-2</v>
      </c>
    </row>
    <row r="21" spans="1:19" x14ac:dyDescent="0.25">
      <c r="A21" s="11"/>
      <c r="B21" s="12"/>
      <c r="C21" s="9" t="s">
        <v>77</v>
      </c>
      <c r="D21" s="9" t="s">
        <v>78</v>
      </c>
      <c r="E21" s="9" t="s">
        <v>79</v>
      </c>
      <c r="F21" s="9" t="s">
        <v>15</v>
      </c>
      <c r="G21" s="9" t="s">
        <v>80</v>
      </c>
      <c r="H21" s="9" t="s">
        <v>81</v>
      </c>
      <c r="I21" s="3" t="s">
        <v>18</v>
      </c>
      <c r="J21" s="13" t="s">
        <v>82</v>
      </c>
      <c r="K21" s="14" t="s">
        <v>83</v>
      </c>
      <c r="L21" s="18">
        <f t="shared" si="3"/>
        <v>2.6192129629629662E-2</v>
      </c>
      <c r="M21">
        <f t="shared" si="4"/>
        <v>4</v>
      </c>
      <c r="O21">
        <v>19</v>
      </c>
      <c r="P21">
        <f>COUNTIF(M:M,"19")</f>
        <v>2</v>
      </c>
      <c r="Q21">
        <f t="shared" si="0"/>
        <v>4.125</v>
      </c>
      <c r="R21" s="19">
        <f t="shared" si="1"/>
        <v>1.6354166666666559E-2</v>
      </c>
      <c r="S21" s="18">
        <f t="shared" si="2"/>
        <v>2.2604125748222969E-2</v>
      </c>
    </row>
    <row r="22" spans="1:19" x14ac:dyDescent="0.25">
      <c r="A22" s="11"/>
      <c r="B22" s="12"/>
      <c r="C22" s="9" t="s">
        <v>84</v>
      </c>
      <c r="D22" s="9" t="s">
        <v>85</v>
      </c>
      <c r="E22" s="10" t="s">
        <v>12</v>
      </c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4.125</v>
      </c>
      <c r="R22" s="19">
        <f t="shared" si="1"/>
        <v>1.4403935185185235E-2</v>
      </c>
      <c r="S22" s="18">
        <f t="shared" si="2"/>
        <v>2.2604125748222969E-2</v>
      </c>
    </row>
    <row r="23" spans="1:19" x14ac:dyDescent="0.25">
      <c r="A23" s="11"/>
      <c r="B23" s="12"/>
      <c r="C23" s="12"/>
      <c r="D23" s="12"/>
      <c r="E23" s="9" t="s">
        <v>85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4.125</v>
      </c>
      <c r="R23" s="19">
        <f t="shared" si="1"/>
        <v>1.2546296296296333E-2</v>
      </c>
      <c r="S23" s="18">
        <f t="shared" si="2"/>
        <v>2.2604125748222969E-2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86</v>
      </c>
      <c r="H24" s="9" t="s">
        <v>87</v>
      </c>
      <c r="I24" s="3" t="s">
        <v>18</v>
      </c>
      <c r="J24" s="13" t="s">
        <v>88</v>
      </c>
      <c r="K24" s="14" t="s">
        <v>89</v>
      </c>
      <c r="L24" s="18">
        <f t="shared" si="3"/>
        <v>1.7106481481481486E-2</v>
      </c>
      <c r="M24">
        <f t="shared" si="4"/>
        <v>1</v>
      </c>
      <c r="O24" s="24">
        <v>22</v>
      </c>
      <c r="P24" s="24">
        <f>COUNTIF(M:M,"22")</f>
        <v>0</v>
      </c>
      <c r="Q24" s="24">
        <f t="shared" si="0"/>
        <v>4.125</v>
      </c>
      <c r="R24" s="25">
        <v>0</v>
      </c>
      <c r="S24" s="26">
        <f t="shared" si="2"/>
        <v>2.2604125748222969E-2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90</v>
      </c>
      <c r="H25" s="9" t="s">
        <v>87</v>
      </c>
      <c r="I25" s="3" t="s">
        <v>18</v>
      </c>
      <c r="J25" s="13" t="s">
        <v>91</v>
      </c>
      <c r="K25" s="14" t="s">
        <v>92</v>
      </c>
      <c r="L25" s="18">
        <f t="shared" si="3"/>
        <v>3.3020833333333333E-2</v>
      </c>
      <c r="M25">
        <f t="shared" si="4"/>
        <v>4</v>
      </c>
      <c r="O25">
        <v>23</v>
      </c>
      <c r="P25">
        <f>COUNTIF(M:M,"23")</f>
        <v>1</v>
      </c>
      <c r="Q25">
        <f t="shared" si="0"/>
        <v>4.125</v>
      </c>
      <c r="R25" s="19">
        <f t="shared" si="1"/>
        <v>1.2673611111111094E-2</v>
      </c>
      <c r="S25" s="18">
        <f t="shared" si="2"/>
        <v>2.2604125748222969E-2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93</v>
      </c>
      <c r="H26" s="9" t="s">
        <v>87</v>
      </c>
      <c r="I26" s="3" t="s">
        <v>18</v>
      </c>
      <c r="J26" s="13" t="s">
        <v>94</v>
      </c>
      <c r="K26" s="14" t="s">
        <v>95</v>
      </c>
      <c r="L26" s="18">
        <f t="shared" si="3"/>
        <v>1.4907407407407425E-2</v>
      </c>
      <c r="M26">
        <f t="shared" si="4"/>
        <v>6</v>
      </c>
    </row>
    <row r="27" spans="1:19" x14ac:dyDescent="0.25">
      <c r="A27" s="11"/>
      <c r="B27" s="12"/>
      <c r="C27" s="12"/>
      <c r="D27" s="12"/>
      <c r="E27" s="12"/>
      <c r="F27" s="12"/>
      <c r="G27" s="9" t="s">
        <v>96</v>
      </c>
      <c r="H27" s="9" t="s">
        <v>87</v>
      </c>
      <c r="I27" s="3" t="s">
        <v>18</v>
      </c>
      <c r="J27" s="13" t="s">
        <v>97</v>
      </c>
      <c r="K27" s="14" t="s">
        <v>98</v>
      </c>
      <c r="L27" s="18">
        <f t="shared" si="3"/>
        <v>2.5613425925925914E-2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99</v>
      </c>
      <c r="H28" s="9" t="s">
        <v>87</v>
      </c>
      <c r="I28" s="3" t="s">
        <v>18</v>
      </c>
      <c r="J28" s="13" t="s">
        <v>100</v>
      </c>
      <c r="K28" s="14" t="s">
        <v>101</v>
      </c>
      <c r="L28" s="18">
        <f t="shared" si="3"/>
        <v>1.5682870370370361E-2</v>
      </c>
      <c r="M28">
        <f t="shared" si="4"/>
        <v>7</v>
      </c>
      <c r="O28" s="23">
        <v>54</v>
      </c>
      <c r="P28" s="20" t="s">
        <v>175</v>
      </c>
      <c r="Q28" s="21" t="s">
        <v>1687</v>
      </c>
      <c r="R28" s="22">
        <f t="shared" ref="R28" si="5">Q28-P28</f>
        <v>1.2673611111111094E-2</v>
      </c>
      <c r="S28" s="23">
        <f t="shared" ref="S28" si="6">HOUR(P28)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102</v>
      </c>
      <c r="H29" s="9" t="s">
        <v>87</v>
      </c>
      <c r="I29" s="3" t="s">
        <v>18</v>
      </c>
      <c r="J29" s="13" t="s">
        <v>103</v>
      </c>
      <c r="K29" s="14" t="s">
        <v>104</v>
      </c>
      <c r="L29" s="18">
        <f t="shared" si="3"/>
        <v>2.8703703703703787E-2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105</v>
      </c>
      <c r="H30" s="9" t="s">
        <v>87</v>
      </c>
      <c r="I30" s="3" t="s">
        <v>18</v>
      </c>
      <c r="J30" s="13" t="s">
        <v>106</v>
      </c>
      <c r="K30" s="14" t="s">
        <v>107</v>
      </c>
      <c r="L30" s="18">
        <f t="shared" si="3"/>
        <v>4.83217592592593E-2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108</v>
      </c>
      <c r="H31" s="9" t="s">
        <v>87</v>
      </c>
      <c r="I31" s="3" t="s">
        <v>18</v>
      </c>
      <c r="J31" s="13" t="s">
        <v>109</v>
      </c>
      <c r="K31" s="14" t="s">
        <v>110</v>
      </c>
      <c r="L31" s="18">
        <f t="shared" si="3"/>
        <v>6.1157407407407383E-2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111</v>
      </c>
      <c r="H32" s="9" t="s">
        <v>87</v>
      </c>
      <c r="I32" s="3" t="s">
        <v>18</v>
      </c>
      <c r="J32" s="13" t="s">
        <v>112</v>
      </c>
      <c r="K32" s="14" t="s">
        <v>113</v>
      </c>
      <c r="L32" s="18">
        <f t="shared" si="3"/>
        <v>4.2152777777777761E-2</v>
      </c>
      <c r="M32">
        <f t="shared" si="4"/>
        <v>11</v>
      </c>
    </row>
    <row r="33" spans="1:13" x14ac:dyDescent="0.25">
      <c r="A33" s="11"/>
      <c r="B33" s="12"/>
      <c r="C33" s="12"/>
      <c r="D33" s="12"/>
      <c r="E33" s="9" t="s">
        <v>114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115</v>
      </c>
      <c r="H34" s="9" t="s">
        <v>81</v>
      </c>
      <c r="I34" s="3" t="s">
        <v>18</v>
      </c>
      <c r="J34" s="13" t="s">
        <v>116</v>
      </c>
      <c r="K34" s="14" t="s">
        <v>117</v>
      </c>
      <c r="L34" s="18">
        <f t="shared" si="3"/>
        <v>6.8564814814814801E-2</v>
      </c>
      <c r="M34">
        <f t="shared" si="4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118</v>
      </c>
      <c r="H35" s="9" t="s">
        <v>81</v>
      </c>
      <c r="I35" s="3" t="s">
        <v>18</v>
      </c>
      <c r="J35" s="13" t="s">
        <v>119</v>
      </c>
      <c r="K35" s="14" t="s">
        <v>120</v>
      </c>
      <c r="L35" s="18">
        <f t="shared" si="3"/>
        <v>2.6643518518518539E-2</v>
      </c>
      <c r="M35">
        <f t="shared" si="4"/>
        <v>15</v>
      </c>
    </row>
    <row r="36" spans="1:13" x14ac:dyDescent="0.25">
      <c r="A36" s="11"/>
      <c r="B36" s="12"/>
      <c r="C36" s="12"/>
      <c r="D36" s="12"/>
      <c r="E36" s="12"/>
      <c r="F36" s="12"/>
      <c r="G36" s="9" t="s">
        <v>121</v>
      </c>
      <c r="H36" s="9" t="s">
        <v>81</v>
      </c>
      <c r="I36" s="3" t="s">
        <v>18</v>
      </c>
      <c r="J36" s="13" t="s">
        <v>122</v>
      </c>
      <c r="K36" s="14" t="s">
        <v>123</v>
      </c>
      <c r="L36" s="18">
        <f t="shared" si="3"/>
        <v>2.4895833333333339E-2</v>
      </c>
      <c r="M36">
        <f t="shared" si="4"/>
        <v>16</v>
      </c>
    </row>
    <row r="37" spans="1:13" x14ac:dyDescent="0.25">
      <c r="A37" s="11"/>
      <c r="B37" s="12"/>
      <c r="C37" s="9" t="s">
        <v>124</v>
      </c>
      <c r="D37" s="9" t="s">
        <v>125</v>
      </c>
      <c r="E37" s="9" t="s">
        <v>125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126</v>
      </c>
      <c r="H38" s="9" t="s">
        <v>87</v>
      </c>
      <c r="I38" s="3" t="s">
        <v>18</v>
      </c>
      <c r="J38" s="13" t="s">
        <v>127</v>
      </c>
      <c r="K38" s="14" t="s">
        <v>128</v>
      </c>
      <c r="L38" s="18">
        <f t="shared" si="3"/>
        <v>1.428240740740741E-2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129</v>
      </c>
      <c r="H39" s="9" t="s">
        <v>87</v>
      </c>
      <c r="I39" s="3" t="s">
        <v>18</v>
      </c>
      <c r="J39" s="13" t="s">
        <v>130</v>
      </c>
      <c r="K39" s="14" t="s">
        <v>131</v>
      </c>
      <c r="L39" s="18">
        <f t="shared" si="3"/>
        <v>2.951388888888884E-2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132</v>
      </c>
      <c r="H40" s="9" t="s">
        <v>87</v>
      </c>
      <c r="I40" s="3" t="s">
        <v>18</v>
      </c>
      <c r="J40" s="13" t="s">
        <v>133</v>
      </c>
      <c r="K40" s="14" t="s">
        <v>134</v>
      </c>
      <c r="L40" s="18">
        <f t="shared" si="3"/>
        <v>2.2962962962962963E-2</v>
      </c>
      <c r="M40">
        <f t="shared" si="4"/>
        <v>13</v>
      </c>
    </row>
    <row r="41" spans="1:13" x14ac:dyDescent="0.25">
      <c r="A41" s="11"/>
      <c r="B41" s="12"/>
      <c r="C41" s="9" t="s">
        <v>135</v>
      </c>
      <c r="D41" s="9" t="s">
        <v>136</v>
      </c>
      <c r="E41" s="9" t="s">
        <v>137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138</v>
      </c>
      <c r="H42" s="9" t="s">
        <v>81</v>
      </c>
      <c r="I42" s="3" t="s">
        <v>18</v>
      </c>
      <c r="J42" s="13" t="s">
        <v>139</v>
      </c>
      <c r="K42" s="14" t="s">
        <v>140</v>
      </c>
      <c r="L42" s="18">
        <f t="shared" si="3"/>
        <v>4.1504629629629641E-2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141</v>
      </c>
      <c r="H43" s="9" t="s">
        <v>81</v>
      </c>
      <c r="I43" s="3" t="s">
        <v>18</v>
      </c>
      <c r="J43" s="13" t="s">
        <v>142</v>
      </c>
      <c r="K43" s="14" t="s">
        <v>143</v>
      </c>
      <c r="L43" s="18">
        <f t="shared" si="3"/>
        <v>3.2870370370370328E-2</v>
      </c>
      <c r="M43">
        <f t="shared" si="4"/>
        <v>15</v>
      </c>
    </row>
    <row r="44" spans="1:13" x14ac:dyDescent="0.25">
      <c r="A44" s="11"/>
      <c r="B44" s="12"/>
      <c r="C44" s="9" t="s">
        <v>144</v>
      </c>
      <c r="D44" s="9" t="s">
        <v>145</v>
      </c>
      <c r="E44" s="9" t="s">
        <v>145</v>
      </c>
      <c r="F44" s="9" t="s">
        <v>15</v>
      </c>
      <c r="G44" s="9" t="s">
        <v>146</v>
      </c>
      <c r="H44" s="9" t="s">
        <v>87</v>
      </c>
      <c r="I44" s="3" t="s">
        <v>18</v>
      </c>
      <c r="J44" s="13" t="s">
        <v>147</v>
      </c>
      <c r="K44" s="14" t="s">
        <v>148</v>
      </c>
      <c r="L44" s="18">
        <f t="shared" si="3"/>
        <v>1.9050925925925888E-2</v>
      </c>
      <c r="M44">
        <f t="shared" si="4"/>
        <v>4</v>
      </c>
    </row>
    <row r="45" spans="1:13" x14ac:dyDescent="0.25">
      <c r="A45" s="11"/>
      <c r="B45" s="12"/>
      <c r="C45" s="9" t="s">
        <v>149</v>
      </c>
      <c r="D45" s="9" t="s">
        <v>150</v>
      </c>
      <c r="E45" s="9" t="s">
        <v>150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151</v>
      </c>
      <c r="H46" s="9" t="s">
        <v>81</v>
      </c>
      <c r="I46" s="3" t="s">
        <v>18</v>
      </c>
      <c r="J46" s="13" t="s">
        <v>152</v>
      </c>
      <c r="K46" s="14" t="s">
        <v>153</v>
      </c>
      <c r="L46" s="18">
        <f t="shared" si="3"/>
        <v>2.5115740740740689E-2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154</v>
      </c>
      <c r="H47" s="9" t="s">
        <v>81</v>
      </c>
      <c r="I47" s="3" t="s">
        <v>18</v>
      </c>
      <c r="J47" s="13" t="s">
        <v>155</v>
      </c>
      <c r="K47" s="14" t="s">
        <v>156</v>
      </c>
      <c r="L47" s="18">
        <f t="shared" si="3"/>
        <v>5.4328703703703685E-2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157</v>
      </c>
      <c r="H48" s="9" t="s">
        <v>81</v>
      </c>
      <c r="I48" s="3" t="s">
        <v>18</v>
      </c>
      <c r="J48" s="13" t="s">
        <v>158</v>
      </c>
      <c r="K48" s="14" t="s">
        <v>159</v>
      </c>
      <c r="L48" s="18">
        <f t="shared" si="3"/>
        <v>2.5555555555555554E-2</v>
      </c>
      <c r="M48">
        <f t="shared" si="4"/>
        <v>14</v>
      </c>
    </row>
    <row r="49" spans="1:13" x14ac:dyDescent="0.25">
      <c r="A49" s="11"/>
      <c r="B49" s="12"/>
      <c r="C49" s="9" t="s">
        <v>33</v>
      </c>
      <c r="D49" s="9" t="s">
        <v>34</v>
      </c>
      <c r="E49" s="10" t="s">
        <v>12</v>
      </c>
      <c r="F49" s="5"/>
      <c r="G49" s="5"/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9" t="s">
        <v>34</v>
      </c>
      <c r="F50" s="9" t="s">
        <v>15</v>
      </c>
      <c r="G50" s="9" t="s">
        <v>160</v>
      </c>
      <c r="H50" s="9" t="s">
        <v>87</v>
      </c>
      <c r="I50" s="3" t="s">
        <v>18</v>
      </c>
      <c r="J50" s="13" t="s">
        <v>161</v>
      </c>
      <c r="K50" s="14" t="s">
        <v>162</v>
      </c>
      <c r="L50" s="18">
        <f t="shared" si="3"/>
        <v>4.4155092592592649E-2</v>
      </c>
      <c r="M50">
        <f t="shared" si="4"/>
        <v>12</v>
      </c>
    </row>
    <row r="51" spans="1:13" x14ac:dyDescent="0.25">
      <c r="A51" s="11"/>
      <c r="B51" s="12"/>
      <c r="C51" s="12"/>
      <c r="D51" s="12"/>
      <c r="E51" s="9" t="s">
        <v>163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164</v>
      </c>
      <c r="H52" s="9" t="s">
        <v>87</v>
      </c>
      <c r="I52" s="3" t="s">
        <v>18</v>
      </c>
      <c r="J52" s="13" t="s">
        <v>165</v>
      </c>
      <c r="K52" s="14" t="s">
        <v>166</v>
      </c>
      <c r="L52" s="18">
        <f t="shared" si="3"/>
        <v>1.2199074074073946E-2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167</v>
      </c>
      <c r="H53" s="9" t="s">
        <v>87</v>
      </c>
      <c r="I53" s="3" t="s">
        <v>18</v>
      </c>
      <c r="J53" s="13" t="s">
        <v>168</v>
      </c>
      <c r="K53" s="14" t="s">
        <v>169</v>
      </c>
      <c r="L53" s="18">
        <f t="shared" si="3"/>
        <v>1.2546296296296333E-2</v>
      </c>
      <c r="M53">
        <f t="shared" si="4"/>
        <v>21</v>
      </c>
    </row>
    <row r="54" spans="1:13" x14ac:dyDescent="0.25">
      <c r="A54" s="11"/>
      <c r="B54" s="12"/>
      <c r="C54" s="9" t="s">
        <v>170</v>
      </c>
      <c r="D54" s="9" t="s">
        <v>171</v>
      </c>
      <c r="E54" s="9" t="s">
        <v>172</v>
      </c>
      <c r="F54" s="9" t="s">
        <v>15</v>
      </c>
      <c r="G54" s="9" t="s">
        <v>173</v>
      </c>
      <c r="H54" s="9" t="s">
        <v>174</v>
      </c>
      <c r="I54" s="3" t="s">
        <v>18</v>
      </c>
      <c r="J54" s="20" t="s">
        <v>175</v>
      </c>
      <c r="K54" s="21" t="s">
        <v>1687</v>
      </c>
      <c r="L54" s="22">
        <f t="shared" si="3"/>
        <v>1.2673611111111094E-2</v>
      </c>
      <c r="M54" s="23">
        <f t="shared" si="4"/>
        <v>23</v>
      </c>
    </row>
    <row r="55" spans="1:13" x14ac:dyDescent="0.25">
      <c r="A55" s="11"/>
      <c r="B55" s="12"/>
      <c r="C55" s="9" t="s">
        <v>176</v>
      </c>
      <c r="D55" s="9" t="s">
        <v>177</v>
      </c>
      <c r="E55" s="9" t="s">
        <v>177</v>
      </c>
      <c r="F55" s="9" t="s">
        <v>15</v>
      </c>
      <c r="G55" s="9" t="s">
        <v>178</v>
      </c>
      <c r="H55" s="9" t="s">
        <v>87</v>
      </c>
      <c r="I55" s="3" t="s">
        <v>18</v>
      </c>
      <c r="J55" s="13" t="s">
        <v>179</v>
      </c>
      <c r="K55" s="14" t="s">
        <v>180</v>
      </c>
      <c r="L55" s="18">
        <f t="shared" si="3"/>
        <v>5.0937499999999969E-2</v>
      </c>
      <c r="M55">
        <f t="shared" si="4"/>
        <v>10</v>
      </c>
    </row>
    <row r="56" spans="1:13" x14ac:dyDescent="0.25">
      <c r="A56" s="11"/>
      <c r="B56" s="12"/>
      <c r="C56" s="9" t="s">
        <v>181</v>
      </c>
      <c r="D56" s="9" t="s">
        <v>182</v>
      </c>
      <c r="E56" s="9" t="s">
        <v>182</v>
      </c>
      <c r="F56" s="9" t="s">
        <v>15</v>
      </c>
      <c r="G56" s="9" t="s">
        <v>183</v>
      </c>
      <c r="H56" s="9" t="s">
        <v>87</v>
      </c>
      <c r="I56" s="3" t="s">
        <v>18</v>
      </c>
      <c r="J56" s="13" t="s">
        <v>184</v>
      </c>
      <c r="K56" s="14" t="s">
        <v>185</v>
      </c>
      <c r="L56" s="18">
        <f t="shared" si="3"/>
        <v>1.7303240740740744E-2</v>
      </c>
      <c r="M56">
        <f t="shared" si="4"/>
        <v>3</v>
      </c>
    </row>
    <row r="57" spans="1:13" x14ac:dyDescent="0.25">
      <c r="A57" s="11"/>
      <c r="B57" s="12"/>
      <c r="C57" s="9" t="s">
        <v>186</v>
      </c>
      <c r="D57" s="9" t="s">
        <v>187</v>
      </c>
      <c r="E57" s="9" t="s">
        <v>187</v>
      </c>
      <c r="F57" s="9" t="s">
        <v>15</v>
      </c>
      <c r="G57" s="9" t="s">
        <v>188</v>
      </c>
      <c r="H57" s="9" t="s">
        <v>87</v>
      </c>
      <c r="I57" s="3" t="s">
        <v>18</v>
      </c>
      <c r="J57" s="13" t="s">
        <v>189</v>
      </c>
      <c r="K57" s="14" t="s">
        <v>190</v>
      </c>
      <c r="L57" s="18">
        <f t="shared" si="3"/>
        <v>3.58680555555555E-2</v>
      </c>
      <c r="M57">
        <f t="shared" si="4"/>
        <v>12</v>
      </c>
    </row>
    <row r="58" spans="1:13" x14ac:dyDescent="0.25">
      <c r="A58" s="11"/>
      <c r="B58" s="12"/>
      <c r="C58" s="9" t="s">
        <v>191</v>
      </c>
      <c r="D58" s="9" t="s">
        <v>192</v>
      </c>
      <c r="E58" s="9" t="s">
        <v>192</v>
      </c>
      <c r="F58" s="9" t="s">
        <v>15</v>
      </c>
      <c r="G58" s="9" t="s">
        <v>193</v>
      </c>
      <c r="H58" s="9" t="s">
        <v>87</v>
      </c>
      <c r="I58" s="3" t="s">
        <v>18</v>
      </c>
      <c r="J58" s="13" t="s">
        <v>194</v>
      </c>
      <c r="K58" s="14" t="s">
        <v>195</v>
      </c>
      <c r="L58" s="18">
        <f t="shared" si="3"/>
        <v>2.9143518518518485E-2</v>
      </c>
      <c r="M58">
        <f t="shared" si="4"/>
        <v>11</v>
      </c>
    </row>
    <row r="59" spans="1:13" x14ac:dyDescent="0.25">
      <c r="A59" s="3" t="s">
        <v>196</v>
      </c>
      <c r="B59" s="9" t="s">
        <v>197</v>
      </c>
      <c r="C59" s="10" t="s">
        <v>12</v>
      </c>
      <c r="D59" s="5"/>
      <c r="E59" s="5"/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9" t="s">
        <v>77</v>
      </c>
      <c r="D60" s="9" t="s">
        <v>78</v>
      </c>
      <c r="E60" s="9" t="s">
        <v>78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198</v>
      </c>
      <c r="H61" s="9" t="s">
        <v>87</v>
      </c>
      <c r="I61" s="3" t="s">
        <v>18</v>
      </c>
      <c r="J61" s="13" t="s">
        <v>199</v>
      </c>
      <c r="K61" s="14" t="s">
        <v>200</v>
      </c>
      <c r="L61" s="18">
        <f t="shared" si="3"/>
        <v>2.387731481481481E-2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201</v>
      </c>
      <c r="H62" s="9" t="s">
        <v>87</v>
      </c>
      <c r="I62" s="3" t="s">
        <v>18</v>
      </c>
      <c r="J62" s="13" t="s">
        <v>202</v>
      </c>
      <c r="K62" s="14" t="s">
        <v>203</v>
      </c>
      <c r="L62" s="18">
        <f t="shared" si="3"/>
        <v>2.3483796296296267E-2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204</v>
      </c>
      <c r="H63" s="9" t="s">
        <v>87</v>
      </c>
      <c r="I63" s="3" t="s">
        <v>18</v>
      </c>
      <c r="J63" s="13" t="s">
        <v>205</v>
      </c>
      <c r="K63" s="14" t="s">
        <v>206</v>
      </c>
      <c r="L63" s="18">
        <f t="shared" si="3"/>
        <v>3.4351851851851856E-2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207</v>
      </c>
      <c r="H64" s="9" t="s">
        <v>87</v>
      </c>
      <c r="I64" s="3" t="s">
        <v>18</v>
      </c>
      <c r="J64" s="13" t="s">
        <v>208</v>
      </c>
      <c r="K64" s="14" t="s">
        <v>209</v>
      </c>
      <c r="L64" s="18">
        <f t="shared" si="3"/>
        <v>3.2777777777777795E-2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210</v>
      </c>
      <c r="H65" s="9" t="s">
        <v>87</v>
      </c>
      <c r="I65" s="3" t="s">
        <v>18</v>
      </c>
      <c r="J65" s="13" t="s">
        <v>211</v>
      </c>
      <c r="K65" s="14" t="s">
        <v>212</v>
      </c>
      <c r="L65" s="18">
        <f t="shared" si="3"/>
        <v>1.8136574074074097E-2</v>
      </c>
      <c r="M65">
        <f t="shared" si="4"/>
        <v>14</v>
      </c>
    </row>
    <row r="66" spans="1:13" x14ac:dyDescent="0.25">
      <c r="A66" s="11"/>
      <c r="B66" s="12"/>
      <c r="C66" s="12"/>
      <c r="D66" s="12"/>
      <c r="E66" s="12"/>
      <c r="F66" s="12"/>
      <c r="G66" s="9" t="s">
        <v>213</v>
      </c>
      <c r="H66" s="9" t="s">
        <v>87</v>
      </c>
      <c r="I66" s="3" t="s">
        <v>18</v>
      </c>
      <c r="J66" s="13" t="s">
        <v>214</v>
      </c>
      <c r="K66" s="14" t="s">
        <v>215</v>
      </c>
      <c r="L66" s="18">
        <f t="shared" si="3"/>
        <v>1.4513888888888937E-2</v>
      </c>
      <c r="M66">
        <f t="shared" si="4"/>
        <v>15</v>
      </c>
    </row>
    <row r="67" spans="1:13" x14ac:dyDescent="0.25">
      <c r="A67" s="11"/>
      <c r="B67" s="12"/>
      <c r="C67" s="9" t="s">
        <v>124</v>
      </c>
      <c r="D67" s="9" t="s">
        <v>125</v>
      </c>
      <c r="E67" s="9" t="s">
        <v>125</v>
      </c>
      <c r="F67" s="9" t="s">
        <v>15</v>
      </c>
      <c r="G67" s="9" t="s">
        <v>216</v>
      </c>
      <c r="H67" s="9" t="s">
        <v>87</v>
      </c>
      <c r="I67" s="3" t="s">
        <v>18</v>
      </c>
      <c r="J67" s="13" t="s">
        <v>217</v>
      </c>
      <c r="K67" s="14" t="s">
        <v>218</v>
      </c>
      <c r="L67" s="18">
        <f t="shared" ref="L67:L130" si="7">K67-J67</f>
        <v>2.3935185185185226E-2</v>
      </c>
      <c r="M67">
        <f t="shared" ref="M67:M130" si="8">HOUR(J67)</f>
        <v>7</v>
      </c>
    </row>
    <row r="68" spans="1:13" x14ac:dyDescent="0.25">
      <c r="A68" s="11"/>
      <c r="B68" s="12"/>
      <c r="C68" s="9" t="s">
        <v>135</v>
      </c>
      <c r="D68" s="9" t="s">
        <v>136</v>
      </c>
      <c r="E68" s="10" t="s">
        <v>12</v>
      </c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9" t="s">
        <v>219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220</v>
      </c>
      <c r="H70" s="9" t="s">
        <v>87</v>
      </c>
      <c r="I70" s="3" t="s">
        <v>18</v>
      </c>
      <c r="J70" s="13" t="s">
        <v>221</v>
      </c>
      <c r="K70" s="14" t="s">
        <v>222</v>
      </c>
      <c r="L70" s="18">
        <f t="shared" si="7"/>
        <v>1.7673611111111126E-2</v>
      </c>
      <c r="M70">
        <f t="shared" si="8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223</v>
      </c>
      <c r="H71" s="9" t="s">
        <v>87</v>
      </c>
      <c r="I71" s="3" t="s">
        <v>18</v>
      </c>
      <c r="J71" s="13" t="s">
        <v>224</v>
      </c>
      <c r="K71" s="14" t="s">
        <v>225</v>
      </c>
      <c r="L71" s="18">
        <f t="shared" si="7"/>
        <v>3.1944444444444442E-2</v>
      </c>
      <c r="M71">
        <f t="shared" si="8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226</v>
      </c>
      <c r="H72" s="9" t="s">
        <v>87</v>
      </c>
      <c r="I72" s="3" t="s">
        <v>18</v>
      </c>
      <c r="J72" s="13" t="s">
        <v>227</v>
      </c>
      <c r="K72" s="14" t="s">
        <v>228</v>
      </c>
      <c r="L72" s="18">
        <f t="shared" si="7"/>
        <v>3.5914351851851822E-2</v>
      </c>
      <c r="M72">
        <f t="shared" si="8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229</v>
      </c>
      <c r="H73" s="9" t="s">
        <v>87</v>
      </c>
      <c r="I73" s="3" t="s">
        <v>18</v>
      </c>
      <c r="J73" s="13" t="s">
        <v>230</v>
      </c>
      <c r="K73" s="14" t="s">
        <v>231</v>
      </c>
      <c r="L73" s="18">
        <f t="shared" si="7"/>
        <v>3.6597222222222225E-2</v>
      </c>
      <c r="M73">
        <f t="shared" si="8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232</v>
      </c>
      <c r="H74" s="9" t="s">
        <v>87</v>
      </c>
      <c r="I74" s="3" t="s">
        <v>18</v>
      </c>
      <c r="J74" s="13" t="s">
        <v>233</v>
      </c>
      <c r="K74" s="14" t="s">
        <v>234</v>
      </c>
      <c r="L74" s="18">
        <f t="shared" si="7"/>
        <v>3.5081018518518414E-2</v>
      </c>
      <c r="M74">
        <f t="shared" si="8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235</v>
      </c>
      <c r="H75" s="9" t="s">
        <v>87</v>
      </c>
      <c r="I75" s="3" t="s">
        <v>18</v>
      </c>
      <c r="J75" s="13" t="s">
        <v>236</v>
      </c>
      <c r="K75" s="14" t="s">
        <v>237</v>
      </c>
      <c r="L75" s="18">
        <f t="shared" si="7"/>
        <v>4.3541666666666701E-2</v>
      </c>
      <c r="M75">
        <f t="shared" si="8"/>
        <v>12</v>
      </c>
    </row>
    <row r="76" spans="1:13" x14ac:dyDescent="0.25">
      <c r="A76" s="11"/>
      <c r="B76" s="12"/>
      <c r="C76" s="12"/>
      <c r="D76" s="12"/>
      <c r="E76" s="9" t="s">
        <v>238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239</v>
      </c>
      <c r="H77" s="9" t="s">
        <v>87</v>
      </c>
      <c r="I77" s="3" t="s">
        <v>18</v>
      </c>
      <c r="J77" s="13" t="s">
        <v>240</v>
      </c>
      <c r="K77" s="14" t="s">
        <v>241</v>
      </c>
      <c r="L77" s="18">
        <f t="shared" si="7"/>
        <v>1.6944444444444429E-2</v>
      </c>
      <c r="M77">
        <f t="shared" si="8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242</v>
      </c>
      <c r="H78" s="9" t="s">
        <v>87</v>
      </c>
      <c r="I78" s="3" t="s">
        <v>18</v>
      </c>
      <c r="J78" s="13" t="s">
        <v>243</v>
      </c>
      <c r="K78" s="14" t="s">
        <v>244</v>
      </c>
      <c r="L78" s="18">
        <f t="shared" si="7"/>
        <v>4.8506944444444422E-2</v>
      </c>
      <c r="M78">
        <f t="shared" si="8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245</v>
      </c>
      <c r="H79" s="9" t="s">
        <v>87</v>
      </c>
      <c r="I79" s="3" t="s">
        <v>18</v>
      </c>
      <c r="J79" s="13" t="s">
        <v>246</v>
      </c>
      <c r="K79" s="14" t="s">
        <v>247</v>
      </c>
      <c r="L79" s="18">
        <f t="shared" si="7"/>
        <v>2.02430555555555E-2</v>
      </c>
      <c r="M79">
        <f t="shared" si="8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248</v>
      </c>
      <c r="H80" s="9" t="s">
        <v>87</v>
      </c>
      <c r="I80" s="3" t="s">
        <v>18</v>
      </c>
      <c r="J80" s="13" t="s">
        <v>249</v>
      </c>
      <c r="K80" s="14" t="s">
        <v>250</v>
      </c>
      <c r="L80" s="18">
        <f t="shared" si="7"/>
        <v>2.7268518518518525E-2</v>
      </c>
      <c r="M80">
        <f t="shared" si="8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251</v>
      </c>
      <c r="H81" s="9" t="s">
        <v>87</v>
      </c>
      <c r="I81" s="3" t="s">
        <v>18</v>
      </c>
      <c r="J81" s="13" t="s">
        <v>252</v>
      </c>
      <c r="K81" s="14" t="s">
        <v>253</v>
      </c>
      <c r="L81" s="18">
        <f t="shared" si="7"/>
        <v>1.7847222222222237E-2</v>
      </c>
      <c r="M81">
        <f t="shared" si="8"/>
        <v>15</v>
      </c>
    </row>
    <row r="82" spans="1:13" x14ac:dyDescent="0.25">
      <c r="A82" s="11"/>
      <c r="B82" s="12"/>
      <c r="C82" s="9" t="s">
        <v>149</v>
      </c>
      <c r="D82" s="9" t="s">
        <v>150</v>
      </c>
      <c r="E82" s="9" t="s">
        <v>150</v>
      </c>
      <c r="F82" s="9" t="s">
        <v>15</v>
      </c>
      <c r="G82" s="9" t="s">
        <v>254</v>
      </c>
      <c r="H82" s="9" t="s">
        <v>87</v>
      </c>
      <c r="I82" s="3" t="s">
        <v>18</v>
      </c>
      <c r="J82" s="13" t="s">
        <v>255</v>
      </c>
      <c r="K82" s="14" t="s">
        <v>256</v>
      </c>
      <c r="L82" s="18">
        <f t="shared" si="7"/>
        <v>1.472222222222222E-2</v>
      </c>
      <c r="M82">
        <f t="shared" si="8"/>
        <v>1</v>
      </c>
    </row>
    <row r="83" spans="1:13" x14ac:dyDescent="0.25">
      <c r="A83" s="11"/>
      <c r="B83" s="12"/>
      <c r="C83" s="9" t="s">
        <v>33</v>
      </c>
      <c r="D83" s="9" t="s">
        <v>34</v>
      </c>
      <c r="E83" s="10" t="s">
        <v>12</v>
      </c>
      <c r="F83" s="5"/>
      <c r="G83" s="5"/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9" t="s">
        <v>34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257</v>
      </c>
      <c r="H85" s="9" t="s">
        <v>87</v>
      </c>
      <c r="I85" s="3" t="s">
        <v>18</v>
      </c>
      <c r="J85" s="13" t="s">
        <v>258</v>
      </c>
      <c r="K85" s="14" t="s">
        <v>259</v>
      </c>
      <c r="L85" s="18">
        <f t="shared" si="7"/>
        <v>1.6631944444444463E-2</v>
      </c>
      <c r="M85">
        <f t="shared" si="8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260</v>
      </c>
      <c r="H86" s="9" t="s">
        <v>87</v>
      </c>
      <c r="I86" s="3" t="s">
        <v>18</v>
      </c>
      <c r="J86" s="13" t="s">
        <v>261</v>
      </c>
      <c r="K86" s="14" t="s">
        <v>262</v>
      </c>
      <c r="L86" s="18">
        <f t="shared" si="7"/>
        <v>2.0046296296296284E-2</v>
      </c>
      <c r="M86">
        <f t="shared" si="8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87</v>
      </c>
      <c r="I87" s="3" t="s">
        <v>18</v>
      </c>
      <c r="J87" s="13" t="s">
        <v>264</v>
      </c>
      <c r="K87" s="14" t="s">
        <v>265</v>
      </c>
      <c r="L87" s="18">
        <f t="shared" si="7"/>
        <v>3.8449074074074108E-2</v>
      </c>
      <c r="M87">
        <f t="shared" si="8"/>
        <v>7</v>
      </c>
    </row>
    <row r="88" spans="1:13" x14ac:dyDescent="0.25">
      <c r="A88" s="11"/>
      <c r="B88" s="12"/>
      <c r="C88" s="12"/>
      <c r="D88" s="12"/>
      <c r="E88" s="9" t="s">
        <v>163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266</v>
      </c>
      <c r="H89" s="9" t="s">
        <v>87</v>
      </c>
      <c r="I89" s="3" t="s">
        <v>18</v>
      </c>
      <c r="J89" s="13" t="s">
        <v>267</v>
      </c>
      <c r="K89" s="14" t="s">
        <v>268</v>
      </c>
      <c r="L89" s="18">
        <f t="shared" si="7"/>
        <v>1.351851851851852E-2</v>
      </c>
      <c r="M89">
        <f t="shared" si="8"/>
        <v>1</v>
      </c>
    </row>
    <row r="90" spans="1:13" x14ac:dyDescent="0.25">
      <c r="A90" s="11"/>
      <c r="B90" s="12"/>
      <c r="C90" s="12"/>
      <c r="D90" s="12"/>
      <c r="E90" s="12"/>
      <c r="F90" s="12"/>
      <c r="G90" s="9" t="s">
        <v>269</v>
      </c>
      <c r="H90" s="9" t="s">
        <v>87</v>
      </c>
      <c r="I90" s="3" t="s">
        <v>18</v>
      </c>
      <c r="J90" s="13" t="s">
        <v>270</v>
      </c>
      <c r="K90" s="14" t="s">
        <v>271</v>
      </c>
      <c r="L90" s="18">
        <f t="shared" si="7"/>
        <v>2.0023148148148151E-2</v>
      </c>
      <c r="M90">
        <f t="shared" si="8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272</v>
      </c>
      <c r="H91" s="9" t="s">
        <v>87</v>
      </c>
      <c r="I91" s="3" t="s">
        <v>18</v>
      </c>
      <c r="J91" s="13" t="s">
        <v>273</v>
      </c>
      <c r="K91" s="14" t="s">
        <v>274</v>
      </c>
      <c r="L91" s="18">
        <f t="shared" si="7"/>
        <v>1.6435185185185164E-2</v>
      </c>
      <c r="M91">
        <f t="shared" si="8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275</v>
      </c>
      <c r="H92" s="9" t="s">
        <v>87</v>
      </c>
      <c r="I92" s="3" t="s">
        <v>18</v>
      </c>
      <c r="J92" s="13" t="s">
        <v>276</v>
      </c>
      <c r="K92" s="14" t="s">
        <v>277</v>
      </c>
      <c r="L92" s="18">
        <f t="shared" si="7"/>
        <v>5.0648148148148109E-2</v>
      </c>
      <c r="M92">
        <f t="shared" si="8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278</v>
      </c>
      <c r="H93" s="9" t="s">
        <v>87</v>
      </c>
      <c r="I93" s="3" t="s">
        <v>18</v>
      </c>
      <c r="J93" s="13" t="s">
        <v>279</v>
      </c>
      <c r="K93" s="14" t="s">
        <v>280</v>
      </c>
      <c r="L93" s="18">
        <f t="shared" si="7"/>
        <v>2.3113425925925968E-2</v>
      </c>
      <c r="M93">
        <f t="shared" si="8"/>
        <v>11</v>
      </c>
    </row>
    <row r="94" spans="1:13" x14ac:dyDescent="0.25">
      <c r="A94" s="11"/>
      <c r="B94" s="12"/>
      <c r="C94" s="9" t="s">
        <v>50</v>
      </c>
      <c r="D94" s="9" t="s">
        <v>51</v>
      </c>
      <c r="E94" s="9" t="s">
        <v>51</v>
      </c>
      <c r="F94" s="9" t="s">
        <v>15</v>
      </c>
      <c r="G94" s="9" t="s">
        <v>281</v>
      </c>
      <c r="H94" s="9" t="s">
        <v>87</v>
      </c>
      <c r="I94" s="3" t="s">
        <v>18</v>
      </c>
      <c r="J94" s="13" t="s">
        <v>282</v>
      </c>
      <c r="K94" s="14" t="s">
        <v>283</v>
      </c>
      <c r="L94" s="18">
        <f t="shared" si="7"/>
        <v>3.927083333333331E-2</v>
      </c>
      <c r="M94">
        <f t="shared" si="8"/>
        <v>11</v>
      </c>
    </row>
    <row r="95" spans="1:13" x14ac:dyDescent="0.25">
      <c r="A95" s="11"/>
      <c r="B95" s="12"/>
      <c r="C95" s="9" t="s">
        <v>170</v>
      </c>
      <c r="D95" s="9" t="s">
        <v>171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172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284</v>
      </c>
      <c r="H97" s="9" t="s">
        <v>174</v>
      </c>
      <c r="I97" s="3" t="s">
        <v>18</v>
      </c>
      <c r="J97" s="13" t="s">
        <v>285</v>
      </c>
      <c r="K97" s="14" t="s">
        <v>286</v>
      </c>
      <c r="L97" s="18">
        <f t="shared" si="7"/>
        <v>2.5983796296296269E-2</v>
      </c>
      <c r="M97">
        <f t="shared" si="8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287</v>
      </c>
      <c r="H98" s="9" t="s">
        <v>174</v>
      </c>
      <c r="I98" s="3" t="s">
        <v>18</v>
      </c>
      <c r="J98" s="13" t="s">
        <v>288</v>
      </c>
      <c r="K98" s="14" t="s">
        <v>289</v>
      </c>
      <c r="L98" s="18">
        <f t="shared" si="7"/>
        <v>3.2337962962962985E-2</v>
      </c>
      <c r="M98">
        <f t="shared" si="8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290</v>
      </c>
      <c r="H99" s="9" t="s">
        <v>174</v>
      </c>
      <c r="I99" s="3" t="s">
        <v>18</v>
      </c>
      <c r="J99" s="13" t="s">
        <v>291</v>
      </c>
      <c r="K99" s="14" t="s">
        <v>292</v>
      </c>
      <c r="L99" s="18">
        <f t="shared" si="7"/>
        <v>4.187499999999994E-2</v>
      </c>
      <c r="M99">
        <f t="shared" si="8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293</v>
      </c>
      <c r="H100" s="9" t="s">
        <v>174</v>
      </c>
      <c r="I100" s="3" t="s">
        <v>18</v>
      </c>
      <c r="J100" s="13" t="s">
        <v>294</v>
      </c>
      <c r="K100" s="14" t="s">
        <v>295</v>
      </c>
      <c r="L100" s="18">
        <f t="shared" si="7"/>
        <v>4.5798611111111165E-2</v>
      </c>
      <c r="M100">
        <f t="shared" si="8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174</v>
      </c>
      <c r="I101" s="3" t="s">
        <v>18</v>
      </c>
      <c r="J101" s="13" t="s">
        <v>297</v>
      </c>
      <c r="K101" s="14" t="s">
        <v>298</v>
      </c>
      <c r="L101" s="18">
        <f t="shared" si="7"/>
        <v>2.6168981481481501E-2</v>
      </c>
      <c r="M101">
        <f t="shared" si="8"/>
        <v>13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174</v>
      </c>
      <c r="I102" s="3" t="s">
        <v>18</v>
      </c>
      <c r="J102" s="13" t="s">
        <v>300</v>
      </c>
      <c r="K102" s="14" t="s">
        <v>301</v>
      </c>
      <c r="L102" s="18">
        <f t="shared" si="7"/>
        <v>1.6504629629629619E-2</v>
      </c>
      <c r="M102">
        <f t="shared" si="8"/>
        <v>16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302</v>
      </c>
      <c r="H103" s="9" t="s">
        <v>174</v>
      </c>
      <c r="I103" s="3" t="s">
        <v>18</v>
      </c>
      <c r="J103" s="13" t="s">
        <v>303</v>
      </c>
      <c r="K103" s="14" t="s">
        <v>304</v>
      </c>
      <c r="L103" s="18">
        <f t="shared" si="7"/>
        <v>2.6388888888889017E-2</v>
      </c>
      <c r="M103">
        <f t="shared" si="8"/>
        <v>16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305</v>
      </c>
      <c r="H104" s="9" t="s">
        <v>174</v>
      </c>
      <c r="I104" s="3" t="s">
        <v>18</v>
      </c>
      <c r="J104" s="13" t="s">
        <v>306</v>
      </c>
      <c r="K104" s="14" t="s">
        <v>307</v>
      </c>
      <c r="L104" s="18">
        <f t="shared" si="7"/>
        <v>1.4421296296296293E-2</v>
      </c>
      <c r="M104">
        <f t="shared" si="8"/>
        <v>18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308</v>
      </c>
      <c r="H105" s="9" t="s">
        <v>174</v>
      </c>
      <c r="I105" s="3" t="s">
        <v>18</v>
      </c>
      <c r="J105" s="13" t="s">
        <v>309</v>
      </c>
      <c r="K105" s="14" t="s">
        <v>310</v>
      </c>
      <c r="L105" s="18">
        <f t="shared" si="7"/>
        <v>1.09837962962962E-2</v>
      </c>
      <c r="M105">
        <f t="shared" si="8"/>
        <v>19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311</v>
      </c>
      <c r="H106" s="9" t="s">
        <v>174</v>
      </c>
      <c r="I106" s="3" t="s">
        <v>18</v>
      </c>
      <c r="J106" s="13" t="s">
        <v>312</v>
      </c>
      <c r="K106" s="14" t="s">
        <v>313</v>
      </c>
      <c r="L106" s="18">
        <f t="shared" si="7"/>
        <v>2.1724537037036917E-2</v>
      </c>
      <c r="M106">
        <f t="shared" si="8"/>
        <v>19</v>
      </c>
    </row>
    <row r="107" spans="1:13" x14ac:dyDescent="0.25">
      <c r="A107" s="11"/>
      <c r="B107" s="12"/>
      <c r="C107" s="12"/>
      <c r="D107" s="12"/>
      <c r="E107" s="9" t="s">
        <v>171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314</v>
      </c>
      <c r="H108" s="9" t="s">
        <v>87</v>
      </c>
      <c r="I108" s="3" t="s">
        <v>18</v>
      </c>
      <c r="J108" s="13" t="s">
        <v>315</v>
      </c>
      <c r="K108" s="14" t="s">
        <v>316</v>
      </c>
      <c r="L108" s="18">
        <f t="shared" si="7"/>
        <v>2.8784722222222281E-2</v>
      </c>
      <c r="M108">
        <f t="shared" si="8"/>
        <v>15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317</v>
      </c>
      <c r="H109" s="9" t="s">
        <v>174</v>
      </c>
      <c r="I109" s="3" t="s">
        <v>18</v>
      </c>
      <c r="J109" s="13" t="s">
        <v>318</v>
      </c>
      <c r="K109" s="14" t="s">
        <v>319</v>
      </c>
      <c r="L109" s="18">
        <f t="shared" si="7"/>
        <v>1.502314814814798E-2</v>
      </c>
      <c r="M109">
        <f t="shared" si="8"/>
        <v>18</v>
      </c>
    </row>
    <row r="110" spans="1:13" x14ac:dyDescent="0.25">
      <c r="A110" s="11"/>
      <c r="B110" s="12"/>
      <c r="C110" s="9" t="s">
        <v>320</v>
      </c>
      <c r="D110" s="9" t="s">
        <v>321</v>
      </c>
      <c r="E110" s="9" t="s">
        <v>321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322</v>
      </c>
      <c r="H111" s="9" t="s">
        <v>87</v>
      </c>
      <c r="I111" s="3" t="s">
        <v>18</v>
      </c>
      <c r="J111" s="13" t="s">
        <v>323</v>
      </c>
      <c r="K111" s="14" t="s">
        <v>324</v>
      </c>
      <c r="L111" s="18">
        <f t="shared" si="7"/>
        <v>1.6180555555555531E-2</v>
      </c>
      <c r="M111">
        <f t="shared" si="8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325</v>
      </c>
      <c r="H112" s="9" t="s">
        <v>87</v>
      </c>
      <c r="I112" s="3" t="s">
        <v>18</v>
      </c>
      <c r="J112" s="13" t="s">
        <v>326</v>
      </c>
      <c r="K112" s="14" t="s">
        <v>327</v>
      </c>
      <c r="L112" s="18">
        <f t="shared" si="7"/>
        <v>1.6087962962963109E-2</v>
      </c>
      <c r="M112">
        <f t="shared" si="8"/>
        <v>20</v>
      </c>
    </row>
    <row r="113" spans="1:13" x14ac:dyDescent="0.25">
      <c r="A113" s="3" t="s">
        <v>328</v>
      </c>
      <c r="B113" s="9" t="s">
        <v>329</v>
      </c>
      <c r="C113" s="10" t="s">
        <v>12</v>
      </c>
      <c r="D113" s="5"/>
      <c r="E113" s="5"/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9" t="s">
        <v>13</v>
      </c>
      <c r="D114" s="9" t="s">
        <v>14</v>
      </c>
      <c r="E114" s="9" t="s">
        <v>14</v>
      </c>
      <c r="F114" s="9" t="s">
        <v>15</v>
      </c>
      <c r="G114" s="9" t="s">
        <v>330</v>
      </c>
      <c r="H114" s="9" t="s">
        <v>17</v>
      </c>
      <c r="I114" s="3" t="s">
        <v>18</v>
      </c>
      <c r="J114" s="13" t="s">
        <v>331</v>
      </c>
      <c r="K114" s="14" t="s">
        <v>332</v>
      </c>
      <c r="L114" s="18">
        <f t="shared" si="7"/>
        <v>2.8252314814814827E-2</v>
      </c>
      <c r="M114">
        <f t="shared" si="8"/>
        <v>9</v>
      </c>
    </row>
    <row r="115" spans="1:13" x14ac:dyDescent="0.25">
      <c r="A115" s="11"/>
      <c r="B115" s="12"/>
      <c r="C115" s="9" t="s">
        <v>333</v>
      </c>
      <c r="D115" s="9" t="s">
        <v>334</v>
      </c>
      <c r="E115" s="9" t="s">
        <v>334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335</v>
      </c>
      <c r="H116" s="9" t="s">
        <v>17</v>
      </c>
      <c r="I116" s="3" t="s">
        <v>18</v>
      </c>
      <c r="J116" s="13" t="s">
        <v>336</v>
      </c>
      <c r="K116" s="14" t="s">
        <v>337</v>
      </c>
      <c r="L116" s="18">
        <f t="shared" si="7"/>
        <v>3.1180555555555545E-2</v>
      </c>
      <c r="M116">
        <f t="shared" si="8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338</v>
      </c>
      <c r="H117" s="9" t="s">
        <v>17</v>
      </c>
      <c r="I117" s="3" t="s">
        <v>18</v>
      </c>
      <c r="J117" s="13" t="s">
        <v>339</v>
      </c>
      <c r="K117" s="14" t="s">
        <v>340</v>
      </c>
      <c r="L117" s="18">
        <f t="shared" si="7"/>
        <v>3.1145833333333373E-2</v>
      </c>
      <c r="M117">
        <f t="shared" si="8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341</v>
      </c>
      <c r="H118" s="9" t="s">
        <v>17</v>
      </c>
      <c r="I118" s="3" t="s">
        <v>18</v>
      </c>
      <c r="J118" s="13" t="s">
        <v>342</v>
      </c>
      <c r="K118" s="14" t="s">
        <v>343</v>
      </c>
      <c r="L118" s="18">
        <f t="shared" si="7"/>
        <v>4.506944444444444E-2</v>
      </c>
      <c r="M118">
        <f t="shared" si="8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344</v>
      </c>
      <c r="H119" s="9" t="s">
        <v>17</v>
      </c>
      <c r="I119" s="3" t="s">
        <v>18</v>
      </c>
      <c r="J119" s="13" t="s">
        <v>345</v>
      </c>
      <c r="K119" s="14" t="s">
        <v>346</v>
      </c>
      <c r="L119" s="18">
        <f t="shared" si="7"/>
        <v>1.7048611111111112E-2</v>
      </c>
      <c r="M119">
        <f t="shared" si="8"/>
        <v>13</v>
      </c>
    </row>
    <row r="120" spans="1:13" x14ac:dyDescent="0.25">
      <c r="A120" s="11"/>
      <c r="B120" s="12"/>
      <c r="C120" s="9" t="s">
        <v>347</v>
      </c>
      <c r="D120" s="9" t="s">
        <v>348</v>
      </c>
      <c r="E120" s="9" t="s">
        <v>348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349</v>
      </c>
      <c r="H121" s="9" t="s">
        <v>30</v>
      </c>
      <c r="I121" s="3" t="s">
        <v>18</v>
      </c>
      <c r="J121" s="13" t="s">
        <v>350</v>
      </c>
      <c r="K121" s="14" t="s">
        <v>351</v>
      </c>
      <c r="L121" s="18">
        <f t="shared" si="7"/>
        <v>6.5462962962963001E-2</v>
      </c>
      <c r="M121">
        <f t="shared" si="8"/>
        <v>9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352</v>
      </c>
      <c r="H122" s="9" t="s">
        <v>17</v>
      </c>
      <c r="I122" s="3" t="s">
        <v>18</v>
      </c>
      <c r="J122" s="13" t="s">
        <v>353</v>
      </c>
      <c r="K122" s="14" t="s">
        <v>354</v>
      </c>
      <c r="L122" s="18">
        <f t="shared" si="7"/>
        <v>3.2754629629629717E-2</v>
      </c>
      <c r="M122">
        <f t="shared" si="8"/>
        <v>14</v>
      </c>
    </row>
    <row r="123" spans="1:13" x14ac:dyDescent="0.25">
      <c r="A123" s="11"/>
      <c r="B123" s="12"/>
      <c r="C123" s="9" t="s">
        <v>50</v>
      </c>
      <c r="D123" s="9" t="s">
        <v>51</v>
      </c>
      <c r="E123" s="9" t="s">
        <v>51</v>
      </c>
      <c r="F123" s="9" t="s">
        <v>15</v>
      </c>
      <c r="G123" s="9" t="s">
        <v>355</v>
      </c>
      <c r="H123" s="9" t="s">
        <v>17</v>
      </c>
      <c r="I123" s="3" t="s">
        <v>18</v>
      </c>
      <c r="J123" s="13" t="s">
        <v>356</v>
      </c>
      <c r="K123" s="14" t="s">
        <v>357</v>
      </c>
      <c r="L123" s="18">
        <f t="shared" si="7"/>
        <v>2.995370370370376E-2</v>
      </c>
      <c r="M123">
        <f t="shared" si="8"/>
        <v>14</v>
      </c>
    </row>
    <row r="124" spans="1:13" x14ac:dyDescent="0.25">
      <c r="A124" s="11"/>
      <c r="B124" s="12"/>
      <c r="C124" s="9" t="s">
        <v>60</v>
      </c>
      <c r="D124" s="9" t="s">
        <v>61</v>
      </c>
      <c r="E124" s="9" t="s">
        <v>61</v>
      </c>
      <c r="F124" s="9" t="s">
        <v>15</v>
      </c>
      <c r="G124" s="9" t="s">
        <v>358</v>
      </c>
      <c r="H124" s="9" t="s">
        <v>17</v>
      </c>
      <c r="I124" s="3" t="s">
        <v>18</v>
      </c>
      <c r="J124" s="13" t="s">
        <v>359</v>
      </c>
      <c r="K124" s="14" t="s">
        <v>360</v>
      </c>
      <c r="L124" s="18">
        <f t="shared" si="7"/>
        <v>1.6631944444444435E-2</v>
      </c>
      <c r="M124">
        <f t="shared" si="8"/>
        <v>7</v>
      </c>
    </row>
    <row r="125" spans="1:13" x14ac:dyDescent="0.25">
      <c r="A125" s="11"/>
      <c r="B125" s="12"/>
      <c r="C125" s="9" t="s">
        <v>170</v>
      </c>
      <c r="D125" s="9" t="s">
        <v>171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172</v>
      </c>
      <c r="F126" s="9" t="s">
        <v>15</v>
      </c>
      <c r="G126" s="9" t="s">
        <v>361</v>
      </c>
      <c r="H126" s="9" t="s">
        <v>17</v>
      </c>
      <c r="I126" s="3" t="s">
        <v>18</v>
      </c>
      <c r="J126" s="13" t="s">
        <v>362</v>
      </c>
      <c r="K126" s="14" t="s">
        <v>363</v>
      </c>
      <c r="L126" s="18">
        <f t="shared" si="7"/>
        <v>1.4745370370370381E-2</v>
      </c>
      <c r="M126">
        <f t="shared" si="8"/>
        <v>13</v>
      </c>
    </row>
    <row r="127" spans="1:13" x14ac:dyDescent="0.25">
      <c r="A127" s="11"/>
      <c r="B127" s="12"/>
      <c r="C127" s="12"/>
      <c r="D127" s="12"/>
      <c r="E127" s="9" t="s">
        <v>171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364</v>
      </c>
      <c r="H128" s="9" t="s">
        <v>17</v>
      </c>
      <c r="I128" s="3" t="s">
        <v>18</v>
      </c>
      <c r="J128" s="13" t="s">
        <v>365</v>
      </c>
      <c r="K128" s="14" t="s">
        <v>366</v>
      </c>
      <c r="L128" s="18">
        <f t="shared" si="7"/>
        <v>2.2650462962962969E-2</v>
      </c>
      <c r="M128">
        <f t="shared" si="8"/>
        <v>8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367</v>
      </c>
      <c r="H129" s="9" t="s">
        <v>17</v>
      </c>
      <c r="I129" s="3" t="s">
        <v>18</v>
      </c>
      <c r="J129" s="13" t="s">
        <v>368</v>
      </c>
      <c r="K129" s="14" t="s">
        <v>369</v>
      </c>
      <c r="L129" s="18">
        <f t="shared" si="7"/>
        <v>3.2650462962962978E-2</v>
      </c>
      <c r="M129">
        <f t="shared" si="8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370</v>
      </c>
      <c r="H130" s="9" t="s">
        <v>17</v>
      </c>
      <c r="I130" s="3" t="s">
        <v>18</v>
      </c>
      <c r="J130" s="13" t="s">
        <v>371</v>
      </c>
      <c r="K130" s="14" t="s">
        <v>372</v>
      </c>
      <c r="L130" s="18">
        <f t="shared" si="7"/>
        <v>2.8692129629629637E-2</v>
      </c>
      <c r="M130">
        <f t="shared" si="8"/>
        <v>15</v>
      </c>
    </row>
    <row r="131" spans="1:13" x14ac:dyDescent="0.25">
      <c r="A131" s="3" t="s">
        <v>373</v>
      </c>
      <c r="B131" s="3" t="s">
        <v>374</v>
      </c>
      <c r="C131" s="3" t="s">
        <v>375</v>
      </c>
      <c r="D131" s="3" t="s">
        <v>376</v>
      </c>
      <c r="E131" s="3" t="s">
        <v>376</v>
      </c>
      <c r="F131" s="3" t="s">
        <v>377</v>
      </c>
      <c r="G131" s="3" t="s">
        <v>378</v>
      </c>
      <c r="H131" s="3" t="s">
        <v>87</v>
      </c>
      <c r="I131" s="3" t="s">
        <v>18</v>
      </c>
      <c r="J131" s="15" t="s">
        <v>379</v>
      </c>
      <c r="K131" s="16" t="s">
        <v>380</v>
      </c>
      <c r="L131" s="18">
        <f t="shared" ref="L131:L194" si="9">K131-J131</f>
        <v>2.1979166666666661E-2</v>
      </c>
      <c r="M131">
        <f t="shared" ref="M131:M194" si="10">HOUR(J131)</f>
        <v>16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topLeftCell="I1" workbookViewId="0">
      <selection activeCell="R33" sqref="R33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4.458333333333333</v>
      </c>
      <c r="R2" s="19">
        <f>AVERAGEIF(M:M,O2,L:L)</f>
        <v>1.6246141975308642E-2</v>
      </c>
      <c r="S2" s="18">
        <f>AVERAGEIF($R$2:$R$25, "&lt;&gt; 0")</f>
        <v>2.0247440927128438E-2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4.458333333333333</v>
      </c>
      <c r="R3" s="19">
        <f t="shared" ref="R3:R25" si="1">AVERAGEIF(M:M,O3,L:L)</f>
        <v>1.4151234567901232E-2</v>
      </c>
      <c r="S3" s="18">
        <f t="shared" ref="S3:S25" si="2">AVERAGEIF($R$2:$R$25, "&lt;&gt; 0")</f>
        <v>2.0247440927128438E-2</v>
      </c>
    </row>
    <row r="4" spans="1:19" x14ac:dyDescent="0.25">
      <c r="A4" s="11"/>
      <c r="B4" s="12"/>
      <c r="C4" s="9" t="s">
        <v>381</v>
      </c>
      <c r="D4" s="9" t="s">
        <v>382</v>
      </c>
      <c r="E4" s="9" t="s">
        <v>382</v>
      </c>
      <c r="F4" s="9" t="s">
        <v>15</v>
      </c>
      <c r="G4" s="9" t="s">
        <v>383</v>
      </c>
      <c r="H4" s="9" t="s">
        <v>17</v>
      </c>
      <c r="I4" s="3" t="s">
        <v>384</v>
      </c>
      <c r="J4" s="13" t="s">
        <v>385</v>
      </c>
      <c r="K4" s="14" t="s">
        <v>386</v>
      </c>
      <c r="L4" s="18">
        <f t="shared" ref="L3:L66" si="3">K4-J4</f>
        <v>1.8148148148148191E-2</v>
      </c>
      <c r="M4">
        <f t="shared" ref="M3:M66" si="4">HOUR(J4)</f>
        <v>8</v>
      </c>
      <c r="O4" s="24">
        <v>2</v>
      </c>
      <c r="P4" s="24">
        <f>COUNTIF(M:M,"2")</f>
        <v>0</v>
      </c>
      <c r="Q4" s="24">
        <f t="shared" si="0"/>
        <v>4.458333333333333</v>
      </c>
      <c r="R4" s="25">
        <v>0</v>
      </c>
      <c r="S4" s="26">
        <f t="shared" si="2"/>
        <v>2.0247440927128438E-2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4.458333333333333</v>
      </c>
      <c r="R5" s="19">
        <f t="shared" si="1"/>
        <v>1.2355324074074081E-2</v>
      </c>
      <c r="S5" s="18">
        <f t="shared" si="2"/>
        <v>2.0247440927128438E-2</v>
      </c>
    </row>
    <row r="6" spans="1:19" x14ac:dyDescent="0.25">
      <c r="A6" s="11"/>
      <c r="B6" s="12"/>
      <c r="C6" s="12"/>
      <c r="D6" s="12"/>
      <c r="E6" s="12"/>
      <c r="F6" s="12"/>
      <c r="G6" s="9" t="s">
        <v>387</v>
      </c>
      <c r="H6" s="9" t="s">
        <v>17</v>
      </c>
      <c r="I6" s="3" t="s">
        <v>384</v>
      </c>
      <c r="J6" s="13" t="s">
        <v>388</v>
      </c>
      <c r="K6" s="14" t="s">
        <v>389</v>
      </c>
      <c r="L6" s="18">
        <f t="shared" si="3"/>
        <v>2.2245370370370388E-2</v>
      </c>
      <c r="M6">
        <f t="shared" si="4"/>
        <v>8</v>
      </c>
      <c r="O6">
        <v>4</v>
      </c>
      <c r="P6">
        <f>COUNTIF(M:M,"4")</f>
        <v>7</v>
      </c>
      <c r="Q6">
        <f t="shared" si="0"/>
        <v>4.458333333333333</v>
      </c>
      <c r="R6" s="19">
        <f t="shared" si="1"/>
        <v>1.8844246031746028E-2</v>
      </c>
      <c r="S6" s="18">
        <f t="shared" si="2"/>
        <v>2.0247440927128438E-2</v>
      </c>
    </row>
    <row r="7" spans="1:19" x14ac:dyDescent="0.25">
      <c r="A7" s="11"/>
      <c r="B7" s="12"/>
      <c r="C7" s="12"/>
      <c r="D7" s="12"/>
      <c r="E7" s="12"/>
      <c r="F7" s="12"/>
      <c r="G7" s="9" t="s">
        <v>390</v>
      </c>
      <c r="H7" s="9" t="s">
        <v>17</v>
      </c>
      <c r="I7" s="3" t="s">
        <v>384</v>
      </c>
      <c r="J7" s="13" t="s">
        <v>391</v>
      </c>
      <c r="K7" s="14" t="s">
        <v>392</v>
      </c>
      <c r="L7" s="18">
        <f t="shared" si="3"/>
        <v>3.3402777777777837E-2</v>
      </c>
      <c r="M7">
        <f t="shared" si="4"/>
        <v>11</v>
      </c>
      <c r="O7">
        <v>5</v>
      </c>
      <c r="P7">
        <f>COUNTIF(M:M,"5")</f>
        <v>5</v>
      </c>
      <c r="Q7">
        <f t="shared" si="0"/>
        <v>4.458333333333333</v>
      </c>
      <c r="R7" s="19">
        <f t="shared" si="1"/>
        <v>2.0395833333333325E-2</v>
      </c>
      <c r="S7" s="18">
        <f t="shared" si="2"/>
        <v>2.0247440927128438E-2</v>
      </c>
    </row>
    <row r="8" spans="1:19" x14ac:dyDescent="0.25">
      <c r="A8" s="11"/>
      <c r="B8" s="12"/>
      <c r="C8" s="12"/>
      <c r="D8" s="12"/>
      <c r="E8" s="12"/>
      <c r="F8" s="12"/>
      <c r="G8" s="9" t="s">
        <v>393</v>
      </c>
      <c r="H8" s="9" t="s">
        <v>17</v>
      </c>
      <c r="I8" s="3" t="s">
        <v>384</v>
      </c>
      <c r="J8" s="13" t="s">
        <v>394</v>
      </c>
      <c r="K8" s="14" t="s">
        <v>395</v>
      </c>
      <c r="L8" s="18">
        <f t="shared" si="3"/>
        <v>2.0081018518518512E-2</v>
      </c>
      <c r="M8">
        <f t="shared" si="4"/>
        <v>13</v>
      </c>
      <c r="O8">
        <v>6</v>
      </c>
      <c r="P8">
        <f>COUNTIF(M:M,"6")</f>
        <v>5</v>
      </c>
      <c r="Q8">
        <f t="shared" si="0"/>
        <v>4.458333333333333</v>
      </c>
      <c r="R8" s="19">
        <f t="shared" si="1"/>
        <v>1.8104166666666654E-2</v>
      </c>
      <c r="S8" s="18">
        <f t="shared" si="2"/>
        <v>2.0247440927128438E-2</v>
      </c>
    </row>
    <row r="9" spans="1:19" x14ac:dyDescent="0.25">
      <c r="A9" s="11"/>
      <c r="B9" s="12"/>
      <c r="C9" s="12"/>
      <c r="D9" s="12"/>
      <c r="E9" s="12"/>
      <c r="F9" s="12"/>
      <c r="G9" s="9" t="s">
        <v>396</v>
      </c>
      <c r="H9" s="9" t="s">
        <v>17</v>
      </c>
      <c r="I9" s="3" t="s">
        <v>384</v>
      </c>
      <c r="J9" s="13" t="s">
        <v>397</v>
      </c>
      <c r="K9" s="14" t="s">
        <v>398</v>
      </c>
      <c r="L9" s="18">
        <f t="shared" si="3"/>
        <v>4.3449074074074057E-2</v>
      </c>
      <c r="M9">
        <f t="shared" si="4"/>
        <v>16</v>
      </c>
      <c r="O9">
        <v>7</v>
      </c>
      <c r="P9">
        <f>COUNTIF(M:M,"7")</f>
        <v>8</v>
      </c>
      <c r="Q9">
        <f t="shared" si="0"/>
        <v>4.458333333333333</v>
      </c>
      <c r="R9" s="19">
        <f t="shared" si="1"/>
        <v>1.947193287037037E-2</v>
      </c>
      <c r="S9" s="18">
        <f t="shared" si="2"/>
        <v>2.0247440927128438E-2</v>
      </c>
    </row>
    <row r="10" spans="1:19" x14ac:dyDescent="0.25">
      <c r="A10" s="11"/>
      <c r="B10" s="12"/>
      <c r="C10" s="9" t="s">
        <v>27</v>
      </c>
      <c r="D10" s="9" t="s">
        <v>28</v>
      </c>
      <c r="E10" s="9" t="s">
        <v>28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4.458333333333333</v>
      </c>
      <c r="R10" s="19">
        <f t="shared" si="1"/>
        <v>2.5071097883597886E-2</v>
      </c>
      <c r="S10" s="18">
        <f t="shared" si="2"/>
        <v>2.0247440927128438E-2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399</v>
      </c>
      <c r="H11" s="9" t="s">
        <v>30</v>
      </c>
      <c r="I11" s="3" t="s">
        <v>384</v>
      </c>
      <c r="J11" s="13" t="s">
        <v>400</v>
      </c>
      <c r="K11" s="14" t="s">
        <v>401</v>
      </c>
      <c r="L11" s="18">
        <f t="shared" si="3"/>
        <v>2.250000000000002E-2</v>
      </c>
      <c r="M11">
        <f t="shared" si="4"/>
        <v>7</v>
      </c>
      <c r="O11">
        <v>9</v>
      </c>
      <c r="P11">
        <f>COUNTIF(M:M,"9")</f>
        <v>8</v>
      </c>
      <c r="Q11">
        <f t="shared" si="0"/>
        <v>4.458333333333333</v>
      </c>
      <c r="R11" s="19">
        <f t="shared" si="1"/>
        <v>2.4205729166666662E-2</v>
      </c>
      <c r="S11" s="18">
        <f t="shared" si="2"/>
        <v>2.0247440927128438E-2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402</v>
      </c>
      <c r="H12" s="9" t="s">
        <v>30</v>
      </c>
      <c r="I12" s="3" t="s">
        <v>384</v>
      </c>
      <c r="J12" s="13" t="s">
        <v>403</v>
      </c>
      <c r="K12" s="14" t="s">
        <v>404</v>
      </c>
      <c r="L12" s="18">
        <f t="shared" si="3"/>
        <v>2.1793981481481539E-2</v>
      </c>
      <c r="M12">
        <f t="shared" si="4"/>
        <v>11</v>
      </c>
      <c r="O12">
        <v>10</v>
      </c>
      <c r="P12">
        <f>COUNTIF(M:M,"10")</f>
        <v>6</v>
      </c>
      <c r="Q12">
        <f t="shared" si="0"/>
        <v>4.458333333333333</v>
      </c>
      <c r="R12" s="19">
        <f t="shared" si="1"/>
        <v>2.1925154320987655E-2</v>
      </c>
      <c r="S12" s="18">
        <f t="shared" si="2"/>
        <v>2.0247440927128438E-2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405</v>
      </c>
      <c r="H13" s="9" t="s">
        <v>30</v>
      </c>
      <c r="I13" s="3" t="s">
        <v>384</v>
      </c>
      <c r="J13" s="13" t="s">
        <v>406</v>
      </c>
      <c r="K13" s="14" t="s">
        <v>407</v>
      </c>
      <c r="L13" s="18">
        <f t="shared" si="3"/>
        <v>7.002314814814814E-2</v>
      </c>
      <c r="M13">
        <f t="shared" si="4"/>
        <v>14</v>
      </c>
      <c r="O13">
        <v>11</v>
      </c>
      <c r="P13">
        <f>COUNTIF(M:M,"11")</f>
        <v>10</v>
      </c>
      <c r="Q13">
        <f t="shared" si="0"/>
        <v>4.458333333333333</v>
      </c>
      <c r="R13" s="19">
        <f t="shared" si="1"/>
        <v>2.2869212962962994E-2</v>
      </c>
      <c r="S13" s="18">
        <f t="shared" si="2"/>
        <v>2.0247440927128438E-2</v>
      </c>
    </row>
    <row r="14" spans="1:19" x14ac:dyDescent="0.25">
      <c r="A14" s="11"/>
      <c r="B14" s="12"/>
      <c r="C14" s="9" t="s">
        <v>347</v>
      </c>
      <c r="D14" s="9" t="s">
        <v>348</v>
      </c>
      <c r="E14" s="9" t="s">
        <v>348</v>
      </c>
      <c r="F14" s="9" t="s">
        <v>15</v>
      </c>
      <c r="G14" s="9" t="s">
        <v>408</v>
      </c>
      <c r="H14" s="9" t="s">
        <v>17</v>
      </c>
      <c r="I14" s="3" t="s">
        <v>384</v>
      </c>
      <c r="J14" s="13" t="s">
        <v>409</v>
      </c>
      <c r="K14" s="14" t="s">
        <v>410</v>
      </c>
      <c r="L14" s="18">
        <f t="shared" si="3"/>
        <v>3.1168981481481395E-2</v>
      </c>
      <c r="M14">
        <f t="shared" si="4"/>
        <v>9</v>
      </c>
      <c r="O14">
        <v>12</v>
      </c>
      <c r="P14">
        <f>COUNTIF(M:M,"12")</f>
        <v>7</v>
      </c>
      <c r="Q14">
        <f t="shared" si="0"/>
        <v>4.458333333333333</v>
      </c>
      <c r="R14" s="19">
        <f t="shared" si="1"/>
        <v>2.3108465608465641E-2</v>
      </c>
      <c r="S14" s="18">
        <f t="shared" si="2"/>
        <v>2.0247440927128438E-2</v>
      </c>
    </row>
    <row r="15" spans="1:19" x14ac:dyDescent="0.25">
      <c r="A15" s="11"/>
      <c r="B15" s="12"/>
      <c r="C15" s="9" t="s">
        <v>33</v>
      </c>
      <c r="D15" s="9" t="s">
        <v>34</v>
      </c>
      <c r="E15" s="9" t="s">
        <v>34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4.458333333333333</v>
      </c>
      <c r="R15" s="19">
        <f t="shared" si="1"/>
        <v>2.6946373456790129E-2</v>
      </c>
      <c r="S15" s="18">
        <f t="shared" si="2"/>
        <v>2.0247440927128438E-2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411</v>
      </c>
      <c r="H16" s="9" t="s">
        <v>17</v>
      </c>
      <c r="I16" s="3" t="s">
        <v>384</v>
      </c>
      <c r="J16" s="28" t="s">
        <v>412</v>
      </c>
      <c r="K16" s="29" t="s">
        <v>413</v>
      </c>
      <c r="L16" s="30">
        <f t="shared" si="3"/>
        <v>1.6539351851851854E-2</v>
      </c>
      <c r="M16" s="31">
        <v>0</v>
      </c>
      <c r="O16">
        <v>14</v>
      </c>
      <c r="P16">
        <f>COUNTIF(M:M,"14")</f>
        <v>14</v>
      </c>
      <c r="Q16">
        <f t="shared" si="0"/>
        <v>4.458333333333333</v>
      </c>
      <c r="R16" s="19">
        <f t="shared" si="1"/>
        <v>4.0780423280423292E-2</v>
      </c>
      <c r="S16" s="18">
        <f t="shared" si="2"/>
        <v>2.0247440927128438E-2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414</v>
      </c>
      <c r="H17" s="9" t="s">
        <v>17</v>
      </c>
      <c r="I17" s="3" t="s">
        <v>384</v>
      </c>
      <c r="J17" s="13" t="s">
        <v>415</v>
      </c>
      <c r="K17" s="14" t="s">
        <v>416</v>
      </c>
      <c r="L17" s="18">
        <f t="shared" si="3"/>
        <v>1.3101851851851865E-2</v>
      </c>
      <c r="M17">
        <f t="shared" si="4"/>
        <v>3</v>
      </c>
      <c r="O17">
        <v>15</v>
      </c>
      <c r="P17">
        <f>COUNTIF(M:M,"15")</f>
        <v>3</v>
      </c>
      <c r="Q17">
        <f t="shared" si="0"/>
        <v>4.458333333333333</v>
      </c>
      <c r="R17" s="19">
        <f t="shared" si="1"/>
        <v>2.593750000000002E-2</v>
      </c>
      <c r="S17" s="18">
        <f t="shared" si="2"/>
        <v>2.0247440927128438E-2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417</v>
      </c>
      <c r="H18" s="9" t="s">
        <v>17</v>
      </c>
      <c r="I18" s="3" t="s">
        <v>384</v>
      </c>
      <c r="J18" s="13" t="s">
        <v>418</v>
      </c>
      <c r="K18" s="14" t="s">
        <v>419</v>
      </c>
      <c r="L18" s="18">
        <f t="shared" si="3"/>
        <v>3.1620370370370354E-2</v>
      </c>
      <c r="M18">
        <f t="shared" si="4"/>
        <v>7</v>
      </c>
      <c r="O18">
        <v>16</v>
      </c>
      <c r="P18">
        <f>COUNTIF(M:M,"16")</f>
        <v>3</v>
      </c>
      <c r="Q18">
        <f t="shared" si="0"/>
        <v>4.458333333333333</v>
      </c>
      <c r="R18" s="19">
        <f t="shared" si="1"/>
        <v>2.5088734567901283E-2</v>
      </c>
      <c r="S18" s="18">
        <f t="shared" si="2"/>
        <v>2.0247440927128438E-2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420</v>
      </c>
      <c r="H19" s="9" t="s">
        <v>17</v>
      </c>
      <c r="I19" s="3" t="s">
        <v>384</v>
      </c>
      <c r="J19" s="13" t="s">
        <v>421</v>
      </c>
      <c r="K19" s="14" t="s">
        <v>422</v>
      </c>
      <c r="L19" s="18">
        <f t="shared" si="3"/>
        <v>1.4756944444444475E-2</v>
      </c>
      <c r="M19">
        <f t="shared" si="4"/>
        <v>7</v>
      </c>
      <c r="O19">
        <v>17</v>
      </c>
      <c r="P19">
        <f>COUNTIF(M:M,"17")</f>
        <v>2</v>
      </c>
      <c r="Q19">
        <f t="shared" si="0"/>
        <v>4.458333333333333</v>
      </c>
      <c r="R19" s="19">
        <f t="shared" si="1"/>
        <v>1.3182870370370359E-2</v>
      </c>
      <c r="S19" s="18">
        <f t="shared" si="2"/>
        <v>2.0247440927128438E-2</v>
      </c>
    </row>
    <row r="20" spans="1:19" x14ac:dyDescent="0.25">
      <c r="A20" s="11"/>
      <c r="B20" s="12"/>
      <c r="C20" s="9" t="s">
        <v>423</v>
      </c>
      <c r="D20" s="9" t="s">
        <v>424</v>
      </c>
      <c r="E20" s="9" t="s">
        <v>424</v>
      </c>
      <c r="F20" s="9" t="s">
        <v>15</v>
      </c>
      <c r="G20" s="10" t="s">
        <v>12</v>
      </c>
      <c r="H20" s="5"/>
      <c r="I20" s="6"/>
      <c r="J20" s="7"/>
      <c r="K20" s="8"/>
      <c r="O20" s="24">
        <v>18</v>
      </c>
      <c r="P20" s="24">
        <f>COUNTIF(M:M,"18")</f>
        <v>0</v>
      </c>
      <c r="Q20" s="24">
        <f t="shared" si="0"/>
        <v>4.458333333333333</v>
      </c>
      <c r="R20" s="25">
        <v>0</v>
      </c>
      <c r="S20" s="26">
        <f t="shared" si="2"/>
        <v>2.0247440927128438E-2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425</v>
      </c>
      <c r="H21" s="9" t="s">
        <v>30</v>
      </c>
      <c r="I21" s="3" t="s">
        <v>384</v>
      </c>
      <c r="J21" s="13" t="s">
        <v>426</v>
      </c>
      <c r="K21" s="14" t="s">
        <v>427</v>
      </c>
      <c r="L21" s="18">
        <f t="shared" si="3"/>
        <v>2.2187499999999971E-2</v>
      </c>
      <c r="M21">
        <f t="shared" si="4"/>
        <v>6</v>
      </c>
      <c r="O21">
        <v>19</v>
      </c>
      <c r="P21">
        <f>COUNTIF(M:M,"19")</f>
        <v>1</v>
      </c>
      <c r="Q21">
        <f t="shared" si="0"/>
        <v>4.458333333333333</v>
      </c>
      <c r="R21" s="19">
        <f t="shared" si="1"/>
        <v>1.1192129629629788E-2</v>
      </c>
      <c r="S21" s="18">
        <f t="shared" si="2"/>
        <v>2.0247440927128438E-2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428</v>
      </c>
      <c r="H22" s="9" t="s">
        <v>30</v>
      </c>
      <c r="I22" s="3" t="s">
        <v>384</v>
      </c>
      <c r="J22" s="13" t="s">
        <v>429</v>
      </c>
      <c r="K22" s="14" t="s">
        <v>430</v>
      </c>
      <c r="L22" s="18">
        <f t="shared" si="3"/>
        <v>2.6203703703703729E-2</v>
      </c>
      <c r="M22">
        <f t="shared" si="4"/>
        <v>8</v>
      </c>
      <c r="O22">
        <v>20</v>
      </c>
      <c r="P22">
        <f>COUNTIF(M:M,"20")</f>
        <v>3</v>
      </c>
      <c r="Q22">
        <f t="shared" si="0"/>
        <v>4.458333333333333</v>
      </c>
      <c r="R22" s="19">
        <f t="shared" si="1"/>
        <v>2.0277777777777766E-2</v>
      </c>
      <c r="S22" s="18">
        <f t="shared" si="2"/>
        <v>2.0247440927128438E-2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431</v>
      </c>
      <c r="H23" s="9" t="s">
        <v>30</v>
      </c>
      <c r="I23" s="3" t="s">
        <v>384</v>
      </c>
      <c r="J23" s="13" t="s">
        <v>432</v>
      </c>
      <c r="K23" s="14" t="s">
        <v>433</v>
      </c>
      <c r="L23" s="18">
        <f t="shared" si="3"/>
        <v>3.2129629629629675E-2</v>
      </c>
      <c r="M23">
        <f t="shared" si="4"/>
        <v>11</v>
      </c>
      <c r="O23">
        <v>21</v>
      </c>
      <c r="P23">
        <f>COUNTIF(M:M,"21")</f>
        <v>2</v>
      </c>
      <c r="Q23">
        <f t="shared" si="0"/>
        <v>4.458333333333333</v>
      </c>
      <c r="R23" s="19">
        <f t="shared" si="1"/>
        <v>1.3715277777777812E-2</v>
      </c>
      <c r="S23" s="18">
        <f t="shared" si="2"/>
        <v>2.0247440927128438E-2</v>
      </c>
    </row>
    <row r="24" spans="1:19" x14ac:dyDescent="0.25">
      <c r="A24" s="11"/>
      <c r="B24" s="12"/>
      <c r="C24" s="9" t="s">
        <v>41</v>
      </c>
      <c r="D24" s="9" t="s">
        <v>42</v>
      </c>
      <c r="E24" s="9" t="s">
        <v>43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4.458333333333333</v>
      </c>
      <c r="R24" s="19">
        <f t="shared" si="1"/>
        <v>1.8437499999999996E-2</v>
      </c>
      <c r="S24" s="18">
        <f t="shared" si="2"/>
        <v>2.0247440927128438E-2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434</v>
      </c>
      <c r="H25" s="9" t="s">
        <v>17</v>
      </c>
      <c r="I25" s="3" t="s">
        <v>384</v>
      </c>
      <c r="J25" s="13" t="s">
        <v>435</v>
      </c>
      <c r="K25" s="14" t="s">
        <v>436</v>
      </c>
      <c r="L25" s="18">
        <f t="shared" si="3"/>
        <v>1.9074074074074049E-2</v>
      </c>
      <c r="M25">
        <f t="shared" si="4"/>
        <v>5</v>
      </c>
      <c r="O25">
        <v>23</v>
      </c>
      <c r="P25">
        <f>COUNTIF(M:M,"23")</f>
        <v>1</v>
      </c>
      <c r="Q25">
        <f t="shared" si="0"/>
        <v>4.458333333333333</v>
      </c>
      <c r="R25" s="19">
        <f t="shared" si="1"/>
        <v>1.3136574074074092E-2</v>
      </c>
      <c r="S25" s="18">
        <f t="shared" si="2"/>
        <v>2.0247440927128438E-2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437</v>
      </c>
      <c r="H26" s="9" t="s">
        <v>17</v>
      </c>
      <c r="I26" s="3" t="s">
        <v>384</v>
      </c>
      <c r="J26" s="13" t="s">
        <v>438</v>
      </c>
      <c r="K26" s="14" t="s">
        <v>439</v>
      </c>
      <c r="L26" s="18">
        <f t="shared" si="3"/>
        <v>1.5578703703703733E-2</v>
      </c>
      <c r="M26">
        <f t="shared" si="4"/>
        <v>11</v>
      </c>
    </row>
    <row r="27" spans="1:19" x14ac:dyDescent="0.25">
      <c r="A27" s="11"/>
      <c r="B27" s="12"/>
      <c r="C27" s="9" t="s">
        <v>50</v>
      </c>
      <c r="D27" s="9" t="s">
        <v>51</v>
      </c>
      <c r="E27" s="9" t="s">
        <v>51</v>
      </c>
      <c r="F27" s="9" t="s">
        <v>15</v>
      </c>
      <c r="G27" s="9" t="s">
        <v>440</v>
      </c>
      <c r="H27" s="9" t="s">
        <v>30</v>
      </c>
      <c r="I27" s="3" t="s">
        <v>384</v>
      </c>
      <c r="J27" s="13" t="s">
        <v>441</v>
      </c>
      <c r="K27" s="14" t="s">
        <v>442</v>
      </c>
      <c r="L27" s="18">
        <f t="shared" si="3"/>
        <v>1.9027777777777866E-2</v>
      </c>
      <c r="M27">
        <f t="shared" si="4"/>
        <v>12</v>
      </c>
    </row>
    <row r="28" spans="1:19" x14ac:dyDescent="0.25">
      <c r="A28" s="3" t="s">
        <v>75</v>
      </c>
      <c r="B28" s="9" t="s">
        <v>76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  <c r="O28" s="31">
        <v>16</v>
      </c>
      <c r="P28" s="28" t="s">
        <v>412</v>
      </c>
      <c r="Q28" s="29" t="s">
        <v>413</v>
      </c>
      <c r="R28" s="30">
        <f t="shared" ref="R28:R30" si="5">Q28-P28</f>
        <v>1.6539351851851854E-2</v>
      </c>
      <c r="S28" s="31">
        <v>0</v>
      </c>
    </row>
    <row r="29" spans="1:19" x14ac:dyDescent="0.25">
      <c r="A29" s="11"/>
      <c r="B29" s="12"/>
      <c r="C29" s="9" t="s">
        <v>443</v>
      </c>
      <c r="D29" s="9" t="s">
        <v>444</v>
      </c>
      <c r="E29" s="9" t="s">
        <v>445</v>
      </c>
      <c r="F29" s="9" t="s">
        <v>15</v>
      </c>
      <c r="G29" s="9" t="s">
        <v>446</v>
      </c>
      <c r="H29" s="9" t="s">
        <v>87</v>
      </c>
      <c r="I29" s="3" t="s">
        <v>384</v>
      </c>
      <c r="J29" s="13" t="s">
        <v>447</v>
      </c>
      <c r="K29" s="14" t="s">
        <v>448</v>
      </c>
      <c r="L29" s="18">
        <f t="shared" si="3"/>
        <v>3.1469907407407405E-2</v>
      </c>
      <c r="M29">
        <f t="shared" si="4"/>
        <v>8</v>
      </c>
      <c r="O29" s="31">
        <v>108</v>
      </c>
      <c r="P29" s="28" t="s">
        <v>629</v>
      </c>
      <c r="Q29" s="29" t="s">
        <v>630</v>
      </c>
      <c r="R29" s="30">
        <f t="shared" si="5"/>
        <v>1.817129629629629E-2</v>
      </c>
      <c r="S29" s="31">
        <v>0</v>
      </c>
    </row>
    <row r="30" spans="1:19" x14ac:dyDescent="0.25">
      <c r="A30" s="11"/>
      <c r="B30" s="12"/>
      <c r="C30" s="9" t="s">
        <v>84</v>
      </c>
      <c r="D30" s="9" t="s">
        <v>85</v>
      </c>
      <c r="E30" s="10" t="s">
        <v>12</v>
      </c>
      <c r="F30" s="5"/>
      <c r="G30" s="5"/>
      <c r="H30" s="5"/>
      <c r="I30" s="6"/>
      <c r="J30" s="7"/>
      <c r="K30" s="8"/>
      <c r="O30" s="31">
        <v>128</v>
      </c>
      <c r="P30" s="28" t="s">
        <v>679</v>
      </c>
      <c r="Q30" s="29" t="s">
        <v>680</v>
      </c>
      <c r="R30" s="30">
        <f t="shared" si="5"/>
        <v>1.4027777777777785E-2</v>
      </c>
      <c r="S30" s="31">
        <v>0</v>
      </c>
    </row>
    <row r="31" spans="1:19" x14ac:dyDescent="0.25">
      <c r="A31" s="11"/>
      <c r="B31" s="12"/>
      <c r="C31" s="12"/>
      <c r="D31" s="12"/>
      <c r="E31" s="9" t="s">
        <v>85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449</v>
      </c>
      <c r="H32" s="9" t="s">
        <v>87</v>
      </c>
      <c r="I32" s="3" t="s">
        <v>384</v>
      </c>
      <c r="J32" s="13" t="s">
        <v>450</v>
      </c>
      <c r="K32" s="14" t="s">
        <v>451</v>
      </c>
      <c r="L32" s="18">
        <f t="shared" si="3"/>
        <v>1.7187499999999994E-2</v>
      </c>
      <c r="M32">
        <f t="shared" si="4"/>
        <v>1</v>
      </c>
      <c r="O32" s="23">
        <v>67</v>
      </c>
      <c r="P32" s="20" t="s">
        <v>535</v>
      </c>
      <c r="Q32" s="21" t="s">
        <v>1688</v>
      </c>
      <c r="R32" s="22">
        <f t="shared" ref="R32" si="6">Q32-P32</f>
        <v>1.3136574074074092E-2</v>
      </c>
      <c r="S32" s="23">
        <f t="shared" ref="S32" si="7">HOUR(P32)</f>
        <v>23</v>
      </c>
    </row>
    <row r="33" spans="1:13" x14ac:dyDescent="0.25">
      <c r="A33" s="11"/>
      <c r="B33" s="12"/>
      <c r="C33" s="12"/>
      <c r="D33" s="12"/>
      <c r="E33" s="12"/>
      <c r="F33" s="12"/>
      <c r="G33" s="9" t="s">
        <v>452</v>
      </c>
      <c r="H33" s="9" t="s">
        <v>87</v>
      </c>
      <c r="I33" s="3" t="s">
        <v>384</v>
      </c>
      <c r="J33" s="13" t="s">
        <v>453</v>
      </c>
      <c r="K33" s="14" t="s">
        <v>454</v>
      </c>
      <c r="L33" s="18">
        <f t="shared" si="3"/>
        <v>1.5266203703703712E-2</v>
      </c>
      <c r="M33">
        <f t="shared" si="4"/>
        <v>4</v>
      </c>
    </row>
    <row r="34" spans="1:13" x14ac:dyDescent="0.25">
      <c r="A34" s="11"/>
      <c r="B34" s="12"/>
      <c r="C34" s="12"/>
      <c r="D34" s="12"/>
      <c r="E34" s="12"/>
      <c r="F34" s="12"/>
      <c r="G34" s="9" t="s">
        <v>455</v>
      </c>
      <c r="H34" s="9" t="s">
        <v>87</v>
      </c>
      <c r="I34" s="3" t="s">
        <v>384</v>
      </c>
      <c r="J34" s="13" t="s">
        <v>456</v>
      </c>
      <c r="K34" s="14" t="s">
        <v>457</v>
      </c>
      <c r="L34" s="18">
        <f t="shared" si="3"/>
        <v>2.2627314814814808E-2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458</v>
      </c>
      <c r="H35" s="9" t="s">
        <v>87</v>
      </c>
      <c r="I35" s="3" t="s">
        <v>384</v>
      </c>
      <c r="J35" s="13" t="s">
        <v>459</v>
      </c>
      <c r="K35" s="14" t="s">
        <v>460</v>
      </c>
      <c r="L35" s="18">
        <f t="shared" si="3"/>
        <v>1.8715277777777761E-2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461</v>
      </c>
      <c r="H36" s="9" t="s">
        <v>87</v>
      </c>
      <c r="I36" s="3" t="s">
        <v>384</v>
      </c>
      <c r="J36" s="13" t="s">
        <v>462</v>
      </c>
      <c r="K36" s="14" t="s">
        <v>463</v>
      </c>
      <c r="L36" s="18">
        <f t="shared" si="3"/>
        <v>1.9085648148148115E-2</v>
      </c>
      <c r="M36">
        <f t="shared" si="4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464</v>
      </c>
      <c r="H37" s="9" t="s">
        <v>87</v>
      </c>
      <c r="I37" s="3" t="s">
        <v>384</v>
      </c>
      <c r="J37" s="13" t="s">
        <v>465</v>
      </c>
      <c r="K37" s="14" t="s">
        <v>466</v>
      </c>
      <c r="L37" s="18">
        <f t="shared" si="3"/>
        <v>2.8090277777777728E-2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467</v>
      </c>
      <c r="H38" s="9" t="s">
        <v>87</v>
      </c>
      <c r="I38" s="3" t="s">
        <v>384</v>
      </c>
      <c r="J38" s="13" t="s">
        <v>468</v>
      </c>
      <c r="K38" s="14" t="s">
        <v>469</v>
      </c>
      <c r="L38" s="18">
        <f t="shared" si="3"/>
        <v>6.7615740740740726E-2</v>
      </c>
      <c r="M38">
        <f t="shared" si="4"/>
        <v>14</v>
      </c>
    </row>
    <row r="39" spans="1:13" x14ac:dyDescent="0.25">
      <c r="A39" s="11"/>
      <c r="B39" s="12"/>
      <c r="C39" s="12"/>
      <c r="D39" s="12"/>
      <c r="E39" s="9" t="s">
        <v>114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470</v>
      </c>
      <c r="H40" s="9" t="s">
        <v>81</v>
      </c>
      <c r="I40" s="3" t="s">
        <v>384</v>
      </c>
      <c r="J40" s="13" t="s">
        <v>471</v>
      </c>
      <c r="K40" s="14" t="s">
        <v>270</v>
      </c>
      <c r="L40" s="18">
        <f t="shared" si="3"/>
        <v>1.8958333333333327E-2</v>
      </c>
      <c r="M40">
        <f t="shared" si="4"/>
        <v>5</v>
      </c>
    </row>
    <row r="41" spans="1:13" x14ac:dyDescent="0.25">
      <c r="A41" s="11"/>
      <c r="B41" s="12"/>
      <c r="C41" s="12"/>
      <c r="D41" s="12"/>
      <c r="E41" s="12"/>
      <c r="F41" s="12"/>
      <c r="G41" s="9" t="s">
        <v>472</v>
      </c>
      <c r="H41" s="9" t="s">
        <v>81</v>
      </c>
      <c r="I41" s="3" t="s">
        <v>384</v>
      </c>
      <c r="J41" s="13" t="s">
        <v>473</v>
      </c>
      <c r="K41" s="14" t="s">
        <v>474</v>
      </c>
      <c r="L41" s="18">
        <f t="shared" si="3"/>
        <v>3.43518518518518E-2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475</v>
      </c>
      <c r="H42" s="9" t="s">
        <v>81</v>
      </c>
      <c r="I42" s="3" t="s">
        <v>384</v>
      </c>
      <c r="J42" s="13" t="s">
        <v>476</v>
      </c>
      <c r="K42" s="14" t="s">
        <v>477</v>
      </c>
      <c r="L42" s="18">
        <f t="shared" si="3"/>
        <v>7.4143518518518525E-2</v>
      </c>
      <c r="M42">
        <f t="shared" si="4"/>
        <v>14</v>
      </c>
    </row>
    <row r="43" spans="1:13" x14ac:dyDescent="0.25">
      <c r="A43" s="11"/>
      <c r="B43" s="12"/>
      <c r="C43" s="12"/>
      <c r="D43" s="12"/>
      <c r="E43" s="12"/>
      <c r="F43" s="12"/>
      <c r="G43" s="9" t="s">
        <v>478</v>
      </c>
      <c r="H43" s="9" t="s">
        <v>81</v>
      </c>
      <c r="I43" s="3" t="s">
        <v>384</v>
      </c>
      <c r="J43" s="13" t="s">
        <v>479</v>
      </c>
      <c r="K43" s="14" t="s">
        <v>480</v>
      </c>
      <c r="L43" s="18">
        <f t="shared" si="3"/>
        <v>8.0740740740740669E-2</v>
      </c>
      <c r="M43">
        <f t="shared" si="4"/>
        <v>14</v>
      </c>
    </row>
    <row r="44" spans="1:13" x14ac:dyDescent="0.25">
      <c r="A44" s="11"/>
      <c r="B44" s="12"/>
      <c r="C44" s="9" t="s">
        <v>124</v>
      </c>
      <c r="D44" s="9" t="s">
        <v>125</v>
      </c>
      <c r="E44" s="9" t="s">
        <v>125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481</v>
      </c>
      <c r="H45" s="9" t="s">
        <v>87</v>
      </c>
      <c r="I45" s="3" t="s">
        <v>384</v>
      </c>
      <c r="J45" s="13" t="s">
        <v>482</v>
      </c>
      <c r="K45" s="14" t="s">
        <v>483</v>
      </c>
      <c r="L45" s="18">
        <f t="shared" si="3"/>
        <v>1.4861111111111103E-2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484</v>
      </c>
      <c r="H46" s="9" t="s">
        <v>87</v>
      </c>
      <c r="I46" s="3" t="s">
        <v>384</v>
      </c>
      <c r="J46" s="13" t="s">
        <v>485</v>
      </c>
      <c r="K46" s="14" t="s">
        <v>486</v>
      </c>
      <c r="L46" s="18">
        <f t="shared" si="3"/>
        <v>1.4386574074074066E-2</v>
      </c>
      <c r="M46">
        <f t="shared" si="4"/>
        <v>9</v>
      </c>
    </row>
    <row r="47" spans="1:13" x14ac:dyDescent="0.25">
      <c r="A47" s="11"/>
      <c r="B47" s="12"/>
      <c r="C47" s="12"/>
      <c r="D47" s="12"/>
      <c r="E47" s="12"/>
      <c r="F47" s="12"/>
      <c r="G47" s="9" t="s">
        <v>487</v>
      </c>
      <c r="H47" s="9" t="s">
        <v>87</v>
      </c>
      <c r="I47" s="3" t="s">
        <v>384</v>
      </c>
      <c r="J47" s="13" t="s">
        <v>488</v>
      </c>
      <c r="K47" s="14" t="s">
        <v>489</v>
      </c>
      <c r="L47" s="18">
        <f t="shared" si="3"/>
        <v>1.8645833333333361E-2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490</v>
      </c>
      <c r="H48" s="9" t="s">
        <v>87</v>
      </c>
      <c r="I48" s="3" t="s">
        <v>384</v>
      </c>
      <c r="J48" s="13" t="s">
        <v>491</v>
      </c>
      <c r="K48" s="14" t="s">
        <v>492</v>
      </c>
      <c r="L48" s="18">
        <f t="shared" si="3"/>
        <v>1.6967592592592728E-2</v>
      </c>
      <c r="M48">
        <f t="shared" si="4"/>
        <v>14</v>
      </c>
    </row>
    <row r="49" spans="1:13" x14ac:dyDescent="0.25">
      <c r="A49" s="11"/>
      <c r="B49" s="12"/>
      <c r="C49" s="9" t="s">
        <v>144</v>
      </c>
      <c r="D49" s="9" t="s">
        <v>145</v>
      </c>
      <c r="E49" s="9" t="s">
        <v>145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493</v>
      </c>
      <c r="H50" s="9" t="s">
        <v>87</v>
      </c>
      <c r="I50" s="3" t="s">
        <v>384</v>
      </c>
      <c r="J50" s="13" t="s">
        <v>494</v>
      </c>
      <c r="K50" s="14" t="s">
        <v>495</v>
      </c>
      <c r="L50" s="18">
        <f t="shared" si="3"/>
        <v>1.2650462962962961E-2</v>
      </c>
      <c r="M50">
        <f t="shared" si="4"/>
        <v>1</v>
      </c>
    </row>
    <row r="51" spans="1:13" x14ac:dyDescent="0.25">
      <c r="A51" s="11"/>
      <c r="B51" s="12"/>
      <c r="C51" s="12"/>
      <c r="D51" s="12"/>
      <c r="E51" s="12"/>
      <c r="F51" s="12"/>
      <c r="G51" s="9" t="s">
        <v>496</v>
      </c>
      <c r="H51" s="9" t="s">
        <v>87</v>
      </c>
      <c r="I51" s="3" t="s">
        <v>384</v>
      </c>
      <c r="J51" s="13" t="s">
        <v>497</v>
      </c>
      <c r="K51" s="14" t="s">
        <v>498</v>
      </c>
      <c r="L51" s="18">
        <f t="shared" si="3"/>
        <v>1.4212962962962955E-2</v>
      </c>
      <c r="M51">
        <f t="shared" si="4"/>
        <v>4</v>
      </c>
    </row>
    <row r="52" spans="1:13" x14ac:dyDescent="0.25">
      <c r="A52" s="11"/>
      <c r="B52" s="12"/>
      <c r="C52" s="9" t="s">
        <v>149</v>
      </c>
      <c r="D52" s="9" t="s">
        <v>150</v>
      </c>
      <c r="E52" s="9" t="s">
        <v>150</v>
      </c>
      <c r="F52" s="9" t="s">
        <v>15</v>
      </c>
      <c r="G52" s="9" t="s">
        <v>499</v>
      </c>
      <c r="H52" s="9" t="s">
        <v>81</v>
      </c>
      <c r="I52" s="3" t="s">
        <v>384</v>
      </c>
      <c r="J52" s="13" t="s">
        <v>500</v>
      </c>
      <c r="K52" s="14" t="s">
        <v>501</v>
      </c>
      <c r="L52" s="18">
        <f t="shared" si="3"/>
        <v>2.9502314814814801E-2</v>
      </c>
      <c r="M52">
        <f t="shared" si="4"/>
        <v>8</v>
      </c>
    </row>
    <row r="53" spans="1:13" x14ac:dyDescent="0.25">
      <c r="A53" s="11"/>
      <c r="B53" s="12"/>
      <c r="C53" s="9" t="s">
        <v>33</v>
      </c>
      <c r="D53" s="9" t="s">
        <v>34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34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502</v>
      </c>
      <c r="H55" s="9" t="s">
        <v>87</v>
      </c>
      <c r="I55" s="3" t="s">
        <v>384</v>
      </c>
      <c r="J55" s="13" t="s">
        <v>503</v>
      </c>
      <c r="K55" s="14" t="s">
        <v>504</v>
      </c>
      <c r="L55" s="18">
        <f t="shared" si="3"/>
        <v>1.7002314814814845E-2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505</v>
      </c>
      <c r="H56" s="9" t="s">
        <v>87</v>
      </c>
      <c r="I56" s="3" t="s">
        <v>384</v>
      </c>
      <c r="J56" s="13" t="s">
        <v>506</v>
      </c>
      <c r="K56" s="14" t="s">
        <v>507</v>
      </c>
      <c r="L56" s="18">
        <f t="shared" si="3"/>
        <v>1.3506944444444446E-2</v>
      </c>
      <c r="M56">
        <f t="shared" si="4"/>
        <v>21</v>
      </c>
    </row>
    <row r="57" spans="1:13" x14ac:dyDescent="0.25">
      <c r="A57" s="11"/>
      <c r="B57" s="12"/>
      <c r="C57" s="12"/>
      <c r="D57" s="12"/>
      <c r="E57" s="9" t="s">
        <v>163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508</v>
      </c>
      <c r="H58" s="9" t="s">
        <v>87</v>
      </c>
      <c r="I58" s="3" t="s">
        <v>384</v>
      </c>
      <c r="J58" s="13" t="s">
        <v>509</v>
      </c>
      <c r="K58" s="14" t="s">
        <v>510</v>
      </c>
      <c r="L58" s="18">
        <f t="shared" si="3"/>
        <v>1.71412037037037E-2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511</v>
      </c>
      <c r="H59" s="9" t="s">
        <v>87</v>
      </c>
      <c r="I59" s="3" t="s">
        <v>384</v>
      </c>
      <c r="J59" s="13" t="s">
        <v>512</v>
      </c>
      <c r="K59" s="14" t="s">
        <v>513</v>
      </c>
      <c r="L59" s="18">
        <f t="shared" si="3"/>
        <v>1.2581018518518561E-2</v>
      </c>
      <c r="M59">
        <f t="shared" si="4"/>
        <v>17</v>
      </c>
    </row>
    <row r="60" spans="1:13" x14ac:dyDescent="0.25">
      <c r="A60" s="11"/>
      <c r="B60" s="12"/>
      <c r="C60" s="12"/>
      <c r="D60" s="12"/>
      <c r="E60" s="12"/>
      <c r="F60" s="12"/>
      <c r="G60" s="9" t="s">
        <v>514</v>
      </c>
      <c r="H60" s="9" t="s">
        <v>87</v>
      </c>
      <c r="I60" s="3" t="s">
        <v>384</v>
      </c>
      <c r="J60" s="13" t="s">
        <v>515</v>
      </c>
      <c r="K60" s="14" t="s">
        <v>516</v>
      </c>
      <c r="L60" s="18">
        <f t="shared" si="3"/>
        <v>1.460648148148147E-2</v>
      </c>
      <c r="M60">
        <f t="shared" si="4"/>
        <v>20</v>
      </c>
    </row>
    <row r="61" spans="1:13" x14ac:dyDescent="0.25">
      <c r="A61" s="11"/>
      <c r="B61" s="12"/>
      <c r="C61" s="9" t="s">
        <v>517</v>
      </c>
      <c r="D61" s="9" t="s">
        <v>518</v>
      </c>
      <c r="E61" s="9" t="s">
        <v>518</v>
      </c>
      <c r="F61" s="9" t="s">
        <v>15</v>
      </c>
      <c r="G61" s="9" t="s">
        <v>519</v>
      </c>
      <c r="H61" s="9" t="s">
        <v>87</v>
      </c>
      <c r="I61" s="3" t="s">
        <v>384</v>
      </c>
      <c r="J61" s="13" t="s">
        <v>520</v>
      </c>
      <c r="K61" s="14" t="s">
        <v>521</v>
      </c>
      <c r="L61" s="18">
        <f t="shared" si="3"/>
        <v>2.3240740740740784E-2</v>
      </c>
      <c r="M61">
        <f t="shared" si="4"/>
        <v>9</v>
      </c>
    </row>
    <row r="62" spans="1:13" x14ac:dyDescent="0.25">
      <c r="A62" s="11"/>
      <c r="B62" s="12"/>
      <c r="C62" s="9" t="s">
        <v>170</v>
      </c>
      <c r="D62" s="9" t="s">
        <v>171</v>
      </c>
      <c r="E62" s="9" t="s">
        <v>172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522</v>
      </c>
      <c r="H63" s="9" t="s">
        <v>174</v>
      </c>
      <c r="I63" s="3" t="s">
        <v>384</v>
      </c>
      <c r="J63" s="13" t="s">
        <v>523</v>
      </c>
      <c r="K63" s="14" t="s">
        <v>524</v>
      </c>
      <c r="L63" s="18">
        <f t="shared" si="3"/>
        <v>2.8842592592592586E-2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525</v>
      </c>
      <c r="H64" s="9" t="s">
        <v>174</v>
      </c>
      <c r="I64" s="3" t="s">
        <v>384</v>
      </c>
      <c r="J64" s="13" t="s">
        <v>526</v>
      </c>
      <c r="K64" s="14" t="s">
        <v>527</v>
      </c>
      <c r="L64" s="18">
        <f t="shared" si="3"/>
        <v>2.5833333333333319E-2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528</v>
      </c>
      <c r="H65" s="9" t="s">
        <v>174</v>
      </c>
      <c r="I65" s="3" t="s">
        <v>384</v>
      </c>
      <c r="J65" s="13" t="s">
        <v>529</v>
      </c>
      <c r="K65" s="14" t="s">
        <v>530</v>
      </c>
      <c r="L65" s="18">
        <f t="shared" si="3"/>
        <v>3.9490740740740771E-2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531</v>
      </c>
      <c r="H66" s="9" t="s">
        <v>174</v>
      </c>
      <c r="I66" s="3" t="s">
        <v>384</v>
      </c>
      <c r="J66" s="13" t="s">
        <v>532</v>
      </c>
      <c r="K66" s="14" t="s">
        <v>533</v>
      </c>
      <c r="L66" s="18">
        <f t="shared" si="3"/>
        <v>1.1192129629629788E-2</v>
      </c>
      <c r="M66">
        <f t="shared" si="4"/>
        <v>19</v>
      </c>
    </row>
    <row r="67" spans="1:13" x14ac:dyDescent="0.25">
      <c r="A67" s="11"/>
      <c r="B67" s="12"/>
      <c r="C67" s="12"/>
      <c r="D67" s="12"/>
      <c r="E67" s="12"/>
      <c r="F67" s="12"/>
      <c r="G67" s="9" t="s">
        <v>534</v>
      </c>
      <c r="H67" s="9" t="s">
        <v>174</v>
      </c>
      <c r="I67" s="3" t="s">
        <v>384</v>
      </c>
      <c r="J67" s="20" t="s">
        <v>535</v>
      </c>
      <c r="K67" s="21" t="s">
        <v>1688</v>
      </c>
      <c r="L67" s="22">
        <f t="shared" ref="L67:L130" si="8">K67-J67</f>
        <v>1.3136574074074092E-2</v>
      </c>
      <c r="M67" s="23">
        <f t="shared" ref="M67:M130" si="9">HOUR(J67)</f>
        <v>23</v>
      </c>
    </row>
    <row r="68" spans="1:13" x14ac:dyDescent="0.25">
      <c r="A68" s="11"/>
      <c r="B68" s="12"/>
      <c r="C68" s="9" t="s">
        <v>176</v>
      </c>
      <c r="D68" s="9" t="s">
        <v>177</v>
      </c>
      <c r="E68" s="9" t="s">
        <v>177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536</v>
      </c>
      <c r="H69" s="9" t="s">
        <v>87</v>
      </c>
      <c r="I69" s="3" t="s">
        <v>384</v>
      </c>
      <c r="J69" s="13" t="s">
        <v>20</v>
      </c>
      <c r="K69" s="14" t="s">
        <v>537</v>
      </c>
      <c r="L69" s="18">
        <f t="shared" si="8"/>
        <v>2.3993055555555587E-2</v>
      </c>
      <c r="M69">
        <f t="shared" si="9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538</v>
      </c>
      <c r="H70" s="9" t="s">
        <v>87</v>
      </c>
      <c r="I70" s="3" t="s">
        <v>384</v>
      </c>
      <c r="J70" s="13" t="s">
        <v>539</v>
      </c>
      <c r="K70" s="14" t="s">
        <v>540</v>
      </c>
      <c r="L70" s="18">
        <f t="shared" si="8"/>
        <v>2.9907407407407383E-2</v>
      </c>
      <c r="M70">
        <f t="shared" si="9"/>
        <v>13</v>
      </c>
    </row>
    <row r="71" spans="1:13" x14ac:dyDescent="0.25">
      <c r="A71" s="11"/>
      <c r="B71" s="12"/>
      <c r="C71" s="9" t="s">
        <v>541</v>
      </c>
      <c r="D71" s="9" t="s">
        <v>542</v>
      </c>
      <c r="E71" s="9" t="s">
        <v>542</v>
      </c>
      <c r="F71" s="9" t="s">
        <v>15</v>
      </c>
      <c r="G71" s="9" t="s">
        <v>543</v>
      </c>
      <c r="H71" s="9" t="s">
        <v>87</v>
      </c>
      <c r="I71" s="3" t="s">
        <v>384</v>
      </c>
      <c r="J71" s="13" t="s">
        <v>544</v>
      </c>
      <c r="K71" s="14" t="s">
        <v>545</v>
      </c>
      <c r="L71" s="18">
        <f t="shared" si="8"/>
        <v>3.2222222222222263E-2</v>
      </c>
      <c r="M71">
        <f t="shared" si="9"/>
        <v>14</v>
      </c>
    </row>
    <row r="72" spans="1:13" x14ac:dyDescent="0.25">
      <c r="A72" s="11"/>
      <c r="B72" s="12"/>
      <c r="C72" s="9" t="s">
        <v>546</v>
      </c>
      <c r="D72" s="9" t="s">
        <v>547</v>
      </c>
      <c r="E72" s="9" t="s">
        <v>547</v>
      </c>
      <c r="F72" s="9" t="s">
        <v>15</v>
      </c>
      <c r="G72" s="9" t="s">
        <v>548</v>
      </c>
      <c r="H72" s="9" t="s">
        <v>87</v>
      </c>
      <c r="I72" s="3" t="s">
        <v>384</v>
      </c>
      <c r="J72" s="13" t="s">
        <v>549</v>
      </c>
      <c r="K72" s="14" t="s">
        <v>550</v>
      </c>
      <c r="L72" s="18">
        <f t="shared" si="8"/>
        <v>3.8240740740740686E-2</v>
      </c>
      <c r="M72">
        <f t="shared" si="9"/>
        <v>14</v>
      </c>
    </row>
    <row r="73" spans="1:13" x14ac:dyDescent="0.25">
      <c r="A73" s="11"/>
      <c r="B73" s="12"/>
      <c r="C73" s="9" t="s">
        <v>320</v>
      </c>
      <c r="D73" s="9" t="s">
        <v>321</v>
      </c>
      <c r="E73" s="9" t="s">
        <v>321</v>
      </c>
      <c r="F73" s="9" t="s">
        <v>15</v>
      </c>
      <c r="G73" s="9" t="s">
        <v>551</v>
      </c>
      <c r="H73" s="9" t="s">
        <v>87</v>
      </c>
      <c r="I73" s="3" t="s">
        <v>384</v>
      </c>
      <c r="J73" s="13" t="s">
        <v>552</v>
      </c>
      <c r="K73" s="14" t="s">
        <v>553</v>
      </c>
      <c r="L73" s="18">
        <f t="shared" si="8"/>
        <v>3.9212962962962949E-2</v>
      </c>
      <c r="M73">
        <f t="shared" si="9"/>
        <v>14</v>
      </c>
    </row>
    <row r="74" spans="1:13" x14ac:dyDescent="0.25">
      <c r="A74" s="11"/>
      <c r="B74" s="12"/>
      <c r="C74" s="9" t="s">
        <v>186</v>
      </c>
      <c r="D74" s="9" t="s">
        <v>187</v>
      </c>
      <c r="E74" s="9" t="s">
        <v>187</v>
      </c>
      <c r="F74" s="9" t="s">
        <v>15</v>
      </c>
      <c r="G74" s="9" t="s">
        <v>554</v>
      </c>
      <c r="H74" s="9" t="s">
        <v>87</v>
      </c>
      <c r="I74" s="3" t="s">
        <v>384</v>
      </c>
      <c r="J74" s="13" t="s">
        <v>555</v>
      </c>
      <c r="K74" s="14" t="s">
        <v>556</v>
      </c>
      <c r="L74" s="18">
        <f t="shared" si="8"/>
        <v>2.7893518518518512E-2</v>
      </c>
      <c r="M74">
        <f t="shared" si="9"/>
        <v>11</v>
      </c>
    </row>
    <row r="75" spans="1:13" x14ac:dyDescent="0.25">
      <c r="A75" s="3" t="s">
        <v>196</v>
      </c>
      <c r="B75" s="9" t="s">
        <v>197</v>
      </c>
      <c r="C75" s="10" t="s">
        <v>12</v>
      </c>
      <c r="D75" s="5"/>
      <c r="E75" s="5"/>
      <c r="F75" s="5"/>
      <c r="G75" s="5"/>
      <c r="H75" s="5"/>
      <c r="I75" s="6"/>
      <c r="J75" s="7"/>
      <c r="K75" s="8"/>
    </row>
    <row r="76" spans="1:13" x14ac:dyDescent="0.25">
      <c r="A76" s="11"/>
      <c r="B76" s="12"/>
      <c r="C76" s="9" t="s">
        <v>77</v>
      </c>
      <c r="D76" s="9" t="s">
        <v>78</v>
      </c>
      <c r="E76" s="9" t="s">
        <v>78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557</v>
      </c>
      <c r="H77" s="9" t="s">
        <v>87</v>
      </c>
      <c r="I77" s="3" t="s">
        <v>384</v>
      </c>
      <c r="J77" s="13" t="s">
        <v>558</v>
      </c>
      <c r="K77" s="14" t="s">
        <v>559</v>
      </c>
      <c r="L77" s="18">
        <f t="shared" si="8"/>
        <v>1.8900462962962938E-2</v>
      </c>
      <c r="M77">
        <f t="shared" si="9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560</v>
      </c>
      <c r="H78" s="9" t="s">
        <v>87</v>
      </c>
      <c r="I78" s="3" t="s">
        <v>384</v>
      </c>
      <c r="J78" s="13" t="s">
        <v>561</v>
      </c>
      <c r="K78" s="14" t="s">
        <v>562</v>
      </c>
      <c r="L78" s="18">
        <f t="shared" si="8"/>
        <v>3.0370370370370381E-2</v>
      </c>
      <c r="M78">
        <f t="shared" si="9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563</v>
      </c>
      <c r="H79" s="9" t="s">
        <v>87</v>
      </c>
      <c r="I79" s="3" t="s">
        <v>384</v>
      </c>
      <c r="J79" s="13" t="s">
        <v>564</v>
      </c>
      <c r="K79" s="14" t="s">
        <v>565</v>
      </c>
      <c r="L79" s="18">
        <f t="shared" si="8"/>
        <v>1.1782407407407547E-2</v>
      </c>
      <c r="M79">
        <f t="shared" si="9"/>
        <v>16</v>
      </c>
    </row>
    <row r="80" spans="1:13" x14ac:dyDescent="0.25">
      <c r="A80" s="11"/>
      <c r="B80" s="12"/>
      <c r="C80" s="9" t="s">
        <v>124</v>
      </c>
      <c r="D80" s="9" t="s">
        <v>125</v>
      </c>
      <c r="E80" s="9" t="s">
        <v>125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566</v>
      </c>
      <c r="H81" s="9" t="s">
        <v>87</v>
      </c>
      <c r="I81" s="3" t="s">
        <v>384</v>
      </c>
      <c r="J81" s="13" t="s">
        <v>567</v>
      </c>
      <c r="K81" s="14" t="s">
        <v>568</v>
      </c>
      <c r="L81" s="18">
        <f t="shared" si="8"/>
        <v>1.6296296296296309E-2</v>
      </c>
      <c r="M81">
        <f t="shared" si="9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569</v>
      </c>
      <c r="H82" s="9" t="s">
        <v>87</v>
      </c>
      <c r="I82" s="3" t="s">
        <v>384</v>
      </c>
      <c r="J82" s="13" t="s">
        <v>570</v>
      </c>
      <c r="K82" s="14" t="s">
        <v>571</v>
      </c>
      <c r="L82" s="18">
        <f t="shared" si="8"/>
        <v>2.0937500000000053E-2</v>
      </c>
      <c r="M82">
        <f t="shared" si="9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572</v>
      </c>
      <c r="H83" s="9" t="s">
        <v>87</v>
      </c>
      <c r="I83" s="3" t="s">
        <v>384</v>
      </c>
      <c r="J83" s="13" t="s">
        <v>573</v>
      </c>
      <c r="K83" s="14" t="s">
        <v>574</v>
      </c>
      <c r="L83" s="18">
        <f t="shared" si="8"/>
        <v>1.7916666666666692E-2</v>
      </c>
      <c r="M83">
        <f t="shared" si="9"/>
        <v>14</v>
      </c>
    </row>
    <row r="84" spans="1:13" x14ac:dyDescent="0.25">
      <c r="A84" s="11"/>
      <c r="B84" s="12"/>
      <c r="C84" s="9" t="s">
        <v>135</v>
      </c>
      <c r="D84" s="9" t="s">
        <v>136</v>
      </c>
      <c r="E84" s="10" t="s">
        <v>12</v>
      </c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9" t="s">
        <v>219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575</v>
      </c>
      <c r="H86" s="9" t="s">
        <v>87</v>
      </c>
      <c r="I86" s="3" t="s">
        <v>384</v>
      </c>
      <c r="J86" s="13" t="s">
        <v>576</v>
      </c>
      <c r="K86" s="14" t="s">
        <v>577</v>
      </c>
      <c r="L86" s="18">
        <f t="shared" si="8"/>
        <v>2.0451388888888866E-2</v>
      </c>
      <c r="M86">
        <f t="shared" si="9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578</v>
      </c>
      <c r="H87" s="9" t="s">
        <v>87</v>
      </c>
      <c r="I87" s="3" t="s">
        <v>384</v>
      </c>
      <c r="J87" s="13" t="s">
        <v>579</v>
      </c>
      <c r="K87" s="14" t="s">
        <v>580</v>
      </c>
      <c r="L87" s="18">
        <f t="shared" si="8"/>
        <v>2.047453703703711E-2</v>
      </c>
      <c r="M87">
        <f t="shared" si="9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581</v>
      </c>
      <c r="H88" s="9" t="s">
        <v>87</v>
      </c>
      <c r="I88" s="3" t="s">
        <v>384</v>
      </c>
      <c r="J88" s="13" t="s">
        <v>582</v>
      </c>
      <c r="K88" s="14" t="s">
        <v>583</v>
      </c>
      <c r="L88" s="18">
        <f t="shared" si="8"/>
        <v>2.1203703703703669E-2</v>
      </c>
      <c r="M88">
        <f t="shared" si="9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584</v>
      </c>
      <c r="H89" s="9" t="s">
        <v>87</v>
      </c>
      <c r="I89" s="3" t="s">
        <v>384</v>
      </c>
      <c r="J89" s="13" t="s">
        <v>585</v>
      </c>
      <c r="K89" s="14" t="s">
        <v>586</v>
      </c>
      <c r="L89" s="18">
        <f t="shared" si="8"/>
        <v>3.1168981481481506E-2</v>
      </c>
      <c r="M89">
        <f t="shared" si="9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587</v>
      </c>
      <c r="H90" s="9" t="s">
        <v>87</v>
      </c>
      <c r="I90" s="3" t="s">
        <v>384</v>
      </c>
      <c r="J90" s="13" t="s">
        <v>588</v>
      </c>
      <c r="K90" s="14" t="s">
        <v>589</v>
      </c>
      <c r="L90" s="18">
        <f t="shared" si="8"/>
        <v>2.2592592592592609E-2</v>
      </c>
      <c r="M90">
        <f t="shared" si="9"/>
        <v>15</v>
      </c>
    </row>
    <row r="91" spans="1:13" x14ac:dyDescent="0.25">
      <c r="A91" s="11"/>
      <c r="B91" s="12"/>
      <c r="C91" s="12"/>
      <c r="D91" s="12"/>
      <c r="E91" s="9" t="s">
        <v>238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590</v>
      </c>
      <c r="H92" s="9" t="s">
        <v>87</v>
      </c>
      <c r="I92" s="3" t="s">
        <v>384</v>
      </c>
      <c r="J92" s="13" t="s">
        <v>591</v>
      </c>
      <c r="K92" s="14" t="s">
        <v>592</v>
      </c>
      <c r="L92" s="18">
        <f t="shared" si="8"/>
        <v>1.4120370370370394E-2</v>
      </c>
      <c r="M92">
        <f t="shared" si="9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593</v>
      </c>
      <c r="H93" s="9" t="s">
        <v>87</v>
      </c>
      <c r="I93" s="3" t="s">
        <v>384</v>
      </c>
      <c r="J93" s="13" t="s">
        <v>594</v>
      </c>
      <c r="K93" s="14" t="s">
        <v>595</v>
      </c>
      <c r="L93" s="18">
        <f t="shared" si="8"/>
        <v>1.6469907407407391E-2</v>
      </c>
      <c r="M93">
        <f t="shared" si="9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596</v>
      </c>
      <c r="H94" s="9" t="s">
        <v>87</v>
      </c>
      <c r="I94" s="3" t="s">
        <v>384</v>
      </c>
      <c r="J94" s="13" t="s">
        <v>597</v>
      </c>
      <c r="K94" s="14" t="s">
        <v>598</v>
      </c>
      <c r="L94" s="18">
        <f t="shared" si="8"/>
        <v>1.7048611111111167E-2</v>
      </c>
      <c r="M94">
        <f t="shared" si="9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599</v>
      </c>
      <c r="H95" s="9" t="s">
        <v>87</v>
      </c>
      <c r="I95" s="3" t="s">
        <v>384</v>
      </c>
      <c r="J95" s="13" t="s">
        <v>600</v>
      </c>
      <c r="K95" s="14" t="s">
        <v>601</v>
      </c>
      <c r="L95" s="18">
        <f t="shared" si="8"/>
        <v>1.475694444444442E-2</v>
      </c>
      <c r="M95">
        <f t="shared" si="9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602</v>
      </c>
      <c r="H96" s="9" t="s">
        <v>87</v>
      </c>
      <c r="I96" s="3" t="s">
        <v>384</v>
      </c>
      <c r="J96" s="13" t="s">
        <v>603</v>
      </c>
      <c r="K96" s="14" t="s">
        <v>604</v>
      </c>
      <c r="L96" s="18">
        <f t="shared" si="8"/>
        <v>2.0902777777777826E-2</v>
      </c>
      <c r="M96">
        <f t="shared" si="9"/>
        <v>12</v>
      </c>
    </row>
    <row r="97" spans="1:13" x14ac:dyDescent="0.25">
      <c r="A97" s="11"/>
      <c r="B97" s="12"/>
      <c r="C97" s="12"/>
      <c r="D97" s="12"/>
      <c r="E97" s="12"/>
      <c r="F97" s="12"/>
      <c r="G97" s="9" t="s">
        <v>605</v>
      </c>
      <c r="H97" s="9" t="s">
        <v>87</v>
      </c>
      <c r="I97" s="3" t="s">
        <v>384</v>
      </c>
      <c r="J97" s="13" t="s">
        <v>606</v>
      </c>
      <c r="K97" s="14" t="s">
        <v>607</v>
      </c>
      <c r="L97" s="18">
        <f t="shared" si="8"/>
        <v>2.8761574074074092E-2</v>
      </c>
      <c r="M97">
        <f t="shared" si="9"/>
        <v>15</v>
      </c>
    </row>
    <row r="98" spans="1:13" x14ac:dyDescent="0.25">
      <c r="A98" s="11"/>
      <c r="B98" s="12"/>
      <c r="C98" s="9" t="s">
        <v>33</v>
      </c>
      <c r="D98" s="9" t="s">
        <v>34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34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608</v>
      </c>
      <c r="H100" s="9" t="s">
        <v>87</v>
      </c>
      <c r="I100" s="3" t="s">
        <v>384</v>
      </c>
      <c r="J100" s="13" t="s">
        <v>609</v>
      </c>
      <c r="K100" s="14" t="s">
        <v>610</v>
      </c>
      <c r="L100" s="18">
        <f t="shared" si="8"/>
        <v>1.1608796296296298E-2</v>
      </c>
      <c r="M100">
        <f t="shared" si="9"/>
        <v>3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611</v>
      </c>
      <c r="H101" s="9" t="s">
        <v>87</v>
      </c>
      <c r="I101" s="3" t="s">
        <v>384</v>
      </c>
      <c r="J101" s="13" t="s">
        <v>612</v>
      </c>
      <c r="K101" s="14" t="s">
        <v>613</v>
      </c>
      <c r="L101" s="18">
        <f t="shared" si="8"/>
        <v>1.5787037037037016E-2</v>
      </c>
      <c r="M101">
        <f t="shared" si="9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614</v>
      </c>
      <c r="H102" s="9" t="s">
        <v>87</v>
      </c>
      <c r="I102" s="3" t="s">
        <v>384</v>
      </c>
      <c r="J102" s="13" t="s">
        <v>615</v>
      </c>
      <c r="K102" s="14" t="s">
        <v>616</v>
      </c>
      <c r="L102" s="18">
        <f t="shared" si="8"/>
        <v>1.2789351851851816E-2</v>
      </c>
      <c r="M102">
        <f t="shared" si="9"/>
        <v>7</v>
      </c>
    </row>
    <row r="103" spans="1:13" x14ac:dyDescent="0.25">
      <c r="A103" s="11"/>
      <c r="B103" s="12"/>
      <c r="C103" s="12"/>
      <c r="D103" s="12"/>
      <c r="E103" s="9" t="s">
        <v>163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617</v>
      </c>
      <c r="H104" s="9" t="s">
        <v>87</v>
      </c>
      <c r="I104" s="3" t="s">
        <v>384</v>
      </c>
      <c r="J104" s="13" t="s">
        <v>618</v>
      </c>
      <c r="K104" s="14" t="s">
        <v>619</v>
      </c>
      <c r="L104" s="18">
        <f t="shared" si="8"/>
        <v>1.261574074074074E-2</v>
      </c>
      <c r="M104">
        <f t="shared" si="9"/>
        <v>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620</v>
      </c>
      <c r="H105" s="9" t="s">
        <v>87</v>
      </c>
      <c r="I105" s="3" t="s">
        <v>384</v>
      </c>
      <c r="J105" s="13" t="s">
        <v>621</v>
      </c>
      <c r="K105" s="14" t="s">
        <v>622</v>
      </c>
      <c r="L105" s="18">
        <f t="shared" si="8"/>
        <v>1.5312499999999951E-2</v>
      </c>
      <c r="M105">
        <f t="shared" si="9"/>
        <v>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623</v>
      </c>
      <c r="H106" s="9" t="s">
        <v>87</v>
      </c>
      <c r="I106" s="3" t="s">
        <v>384</v>
      </c>
      <c r="J106" s="13" t="s">
        <v>624</v>
      </c>
      <c r="K106" s="14" t="s">
        <v>625</v>
      </c>
      <c r="L106" s="18">
        <f t="shared" si="8"/>
        <v>3.0023148148148215E-2</v>
      </c>
      <c r="M106">
        <f t="shared" si="9"/>
        <v>12</v>
      </c>
    </row>
    <row r="107" spans="1:13" x14ac:dyDescent="0.25">
      <c r="A107" s="11"/>
      <c r="B107" s="12"/>
      <c r="C107" s="9" t="s">
        <v>626</v>
      </c>
      <c r="D107" s="9" t="s">
        <v>627</v>
      </c>
      <c r="E107" s="9" t="s">
        <v>627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628</v>
      </c>
      <c r="H108" s="9" t="s">
        <v>87</v>
      </c>
      <c r="I108" s="3" t="s">
        <v>384</v>
      </c>
      <c r="J108" s="13" t="s">
        <v>629</v>
      </c>
      <c r="K108" s="14" t="s">
        <v>630</v>
      </c>
      <c r="L108" s="18">
        <f t="shared" si="8"/>
        <v>1.817129629629629E-2</v>
      </c>
      <c r="M108">
        <v>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631</v>
      </c>
      <c r="H109" s="9" t="s">
        <v>87</v>
      </c>
      <c r="I109" s="3" t="s">
        <v>384</v>
      </c>
      <c r="J109" s="13" t="s">
        <v>632</v>
      </c>
      <c r="K109" s="14" t="s">
        <v>633</v>
      </c>
      <c r="L109" s="18">
        <f t="shared" si="8"/>
        <v>2.5266203703703694E-2</v>
      </c>
      <c r="M109">
        <f t="shared" si="9"/>
        <v>20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634</v>
      </c>
      <c r="H110" s="9" t="s">
        <v>87</v>
      </c>
      <c r="I110" s="3" t="s">
        <v>384</v>
      </c>
      <c r="J110" s="13" t="s">
        <v>635</v>
      </c>
      <c r="K110" s="14" t="s">
        <v>636</v>
      </c>
      <c r="L110" s="18">
        <f t="shared" si="8"/>
        <v>1.3923611111111178E-2</v>
      </c>
      <c r="M110">
        <f t="shared" si="9"/>
        <v>21</v>
      </c>
    </row>
    <row r="111" spans="1:13" x14ac:dyDescent="0.25">
      <c r="A111" s="11"/>
      <c r="B111" s="12"/>
      <c r="C111" s="9" t="s">
        <v>170</v>
      </c>
      <c r="D111" s="9" t="s">
        <v>171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172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637</v>
      </c>
      <c r="H113" s="9" t="s">
        <v>174</v>
      </c>
      <c r="I113" s="3" t="s">
        <v>384</v>
      </c>
      <c r="J113" s="13" t="s">
        <v>638</v>
      </c>
      <c r="K113" s="14" t="s">
        <v>639</v>
      </c>
      <c r="L113" s="18">
        <f t="shared" si="8"/>
        <v>1.5254629629629646E-2</v>
      </c>
      <c r="M113">
        <f t="shared" si="9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640</v>
      </c>
      <c r="H114" s="9" t="s">
        <v>174</v>
      </c>
      <c r="I114" s="3" t="s">
        <v>384</v>
      </c>
      <c r="J114" s="13" t="s">
        <v>641</v>
      </c>
      <c r="K114" s="14" t="s">
        <v>642</v>
      </c>
      <c r="L114" s="18">
        <f t="shared" si="8"/>
        <v>1.9780092592592613E-2</v>
      </c>
      <c r="M114">
        <f t="shared" si="9"/>
        <v>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643</v>
      </c>
      <c r="H115" s="9" t="s">
        <v>174</v>
      </c>
      <c r="I115" s="3" t="s">
        <v>384</v>
      </c>
      <c r="J115" s="13" t="s">
        <v>644</v>
      </c>
      <c r="K115" s="14" t="s">
        <v>645</v>
      </c>
      <c r="L115" s="18">
        <f t="shared" si="8"/>
        <v>3.0717592592592657E-2</v>
      </c>
      <c r="M115">
        <f t="shared" si="9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646</v>
      </c>
      <c r="H116" s="9" t="s">
        <v>174</v>
      </c>
      <c r="I116" s="3" t="s">
        <v>384</v>
      </c>
      <c r="J116" s="13" t="s">
        <v>647</v>
      </c>
      <c r="K116" s="14" t="s">
        <v>648</v>
      </c>
      <c r="L116" s="18">
        <f t="shared" si="8"/>
        <v>1.9247685185185159E-2</v>
      </c>
      <c r="M116">
        <f t="shared" si="9"/>
        <v>14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649</v>
      </c>
      <c r="H117" s="9" t="s">
        <v>174</v>
      </c>
      <c r="I117" s="3" t="s">
        <v>384</v>
      </c>
      <c r="J117" s="13" t="s">
        <v>650</v>
      </c>
      <c r="K117" s="14" t="s">
        <v>651</v>
      </c>
      <c r="L117" s="18">
        <f t="shared" si="8"/>
        <v>1.3784722222222157E-2</v>
      </c>
      <c r="M117">
        <f t="shared" si="9"/>
        <v>17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652</v>
      </c>
      <c r="H118" s="9" t="s">
        <v>174</v>
      </c>
      <c r="I118" s="3" t="s">
        <v>384</v>
      </c>
      <c r="J118" s="13" t="s">
        <v>653</v>
      </c>
      <c r="K118" s="14" t="s">
        <v>654</v>
      </c>
      <c r="L118" s="18">
        <f t="shared" si="8"/>
        <v>2.0960648148148131E-2</v>
      </c>
      <c r="M118">
        <f t="shared" si="9"/>
        <v>20</v>
      </c>
    </row>
    <row r="119" spans="1:13" x14ac:dyDescent="0.25">
      <c r="A119" s="11"/>
      <c r="B119" s="12"/>
      <c r="C119" s="12"/>
      <c r="D119" s="12"/>
      <c r="E119" s="9" t="s">
        <v>171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655</v>
      </c>
      <c r="H120" s="9" t="s">
        <v>174</v>
      </c>
      <c r="I120" s="3" t="s">
        <v>384</v>
      </c>
      <c r="J120" s="13" t="s">
        <v>656</v>
      </c>
      <c r="K120" s="14" t="s">
        <v>657</v>
      </c>
      <c r="L120" s="18">
        <f t="shared" si="8"/>
        <v>1.8622685185185173E-2</v>
      </c>
      <c r="M120">
        <f t="shared" si="9"/>
        <v>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658</v>
      </c>
      <c r="H121" s="9" t="s">
        <v>174</v>
      </c>
      <c r="I121" s="3" t="s">
        <v>384</v>
      </c>
      <c r="J121" s="13" t="s">
        <v>659</v>
      </c>
      <c r="K121" s="14" t="s">
        <v>660</v>
      </c>
      <c r="L121" s="18">
        <f t="shared" si="8"/>
        <v>1.8611111111111189E-2</v>
      </c>
      <c r="M121">
        <f t="shared" si="9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661</v>
      </c>
      <c r="H122" s="9" t="s">
        <v>174</v>
      </c>
      <c r="I122" s="3" t="s">
        <v>384</v>
      </c>
      <c r="J122" s="13" t="s">
        <v>662</v>
      </c>
      <c r="K122" s="14" t="s">
        <v>663</v>
      </c>
      <c r="L122" s="18">
        <f t="shared" si="8"/>
        <v>2.7685185185185146E-2</v>
      </c>
      <c r="M122">
        <f t="shared" si="9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664</v>
      </c>
      <c r="H123" s="9" t="s">
        <v>174</v>
      </c>
      <c r="I123" s="3" t="s">
        <v>384</v>
      </c>
      <c r="J123" s="13" t="s">
        <v>665</v>
      </c>
      <c r="K123" s="14" t="s">
        <v>666</v>
      </c>
      <c r="L123" s="18">
        <f t="shared" si="8"/>
        <v>2.7407407407407436E-2</v>
      </c>
      <c r="M123">
        <f t="shared" si="9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667</v>
      </c>
      <c r="H124" s="9" t="s">
        <v>174</v>
      </c>
      <c r="I124" s="3" t="s">
        <v>384</v>
      </c>
      <c r="J124" s="13" t="s">
        <v>668</v>
      </c>
      <c r="K124" s="14" t="s">
        <v>669</v>
      </c>
      <c r="L124" s="18">
        <f t="shared" si="8"/>
        <v>2.6458333333333361E-2</v>
      </c>
      <c r="M124">
        <f t="shared" si="9"/>
        <v>15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670</v>
      </c>
      <c r="H125" s="9" t="s">
        <v>174</v>
      </c>
      <c r="I125" s="3" t="s">
        <v>384</v>
      </c>
      <c r="J125" s="13" t="s">
        <v>671</v>
      </c>
      <c r="K125" s="14" t="s">
        <v>672</v>
      </c>
      <c r="L125" s="18">
        <f t="shared" si="8"/>
        <v>2.0034722222222245E-2</v>
      </c>
      <c r="M125">
        <f t="shared" si="9"/>
        <v>16</v>
      </c>
    </row>
    <row r="126" spans="1:13" x14ac:dyDescent="0.25">
      <c r="A126" s="11"/>
      <c r="B126" s="12"/>
      <c r="C126" s="9" t="s">
        <v>673</v>
      </c>
      <c r="D126" s="9" t="s">
        <v>674</v>
      </c>
      <c r="E126" s="9" t="s">
        <v>674</v>
      </c>
      <c r="F126" s="9" t="s">
        <v>15</v>
      </c>
      <c r="G126" s="9" t="s">
        <v>675</v>
      </c>
      <c r="H126" s="9" t="s">
        <v>87</v>
      </c>
      <c r="I126" s="3" t="s">
        <v>384</v>
      </c>
      <c r="J126" s="13" t="s">
        <v>676</v>
      </c>
      <c r="K126" s="14" t="s">
        <v>677</v>
      </c>
      <c r="L126" s="18">
        <f t="shared" si="8"/>
        <v>1.4432870370370388E-2</v>
      </c>
      <c r="M126">
        <f t="shared" si="9"/>
        <v>10</v>
      </c>
    </row>
    <row r="127" spans="1:13" x14ac:dyDescent="0.25">
      <c r="A127" s="11"/>
      <c r="B127" s="12"/>
      <c r="C127" s="9" t="s">
        <v>320</v>
      </c>
      <c r="D127" s="9" t="s">
        <v>321</v>
      </c>
      <c r="E127" s="9" t="s">
        <v>321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678</v>
      </c>
      <c r="H128" s="9" t="s">
        <v>87</v>
      </c>
      <c r="I128" s="3" t="s">
        <v>384</v>
      </c>
      <c r="J128" s="28" t="s">
        <v>679</v>
      </c>
      <c r="K128" s="29" t="s">
        <v>680</v>
      </c>
      <c r="L128" s="30">
        <f t="shared" si="8"/>
        <v>1.4027777777777785E-2</v>
      </c>
      <c r="M128" s="31">
        <v>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681</v>
      </c>
      <c r="H129" s="9" t="s">
        <v>87</v>
      </c>
      <c r="I129" s="3" t="s">
        <v>384</v>
      </c>
      <c r="J129" s="13" t="s">
        <v>682</v>
      </c>
      <c r="K129" s="14" t="s">
        <v>683</v>
      </c>
      <c r="L129" s="18">
        <f t="shared" si="8"/>
        <v>2.2511574074074087E-2</v>
      </c>
      <c r="M129">
        <f t="shared" si="9"/>
        <v>4</v>
      </c>
    </row>
    <row r="130" spans="1:13" x14ac:dyDescent="0.25">
      <c r="A130" s="3" t="s">
        <v>328</v>
      </c>
      <c r="B130" s="9" t="s">
        <v>329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333</v>
      </c>
      <c r="D131" s="9" t="s">
        <v>334</v>
      </c>
      <c r="E131" s="9" t="s">
        <v>334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684</v>
      </c>
      <c r="H132" s="9" t="s">
        <v>17</v>
      </c>
      <c r="I132" s="3" t="s">
        <v>384</v>
      </c>
      <c r="J132" s="13" t="s">
        <v>685</v>
      </c>
      <c r="K132" s="14" t="s">
        <v>686</v>
      </c>
      <c r="L132" s="18">
        <f t="shared" ref="L131:L194" si="10">K132-J132</f>
        <v>2.1469907407407396E-2</v>
      </c>
      <c r="M132">
        <f t="shared" ref="M131:M194" si="11">HOUR(J132)</f>
        <v>6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687</v>
      </c>
      <c r="H133" s="9" t="s">
        <v>17</v>
      </c>
      <c r="I133" s="3" t="s">
        <v>384</v>
      </c>
      <c r="J133" s="13" t="s">
        <v>688</v>
      </c>
      <c r="K133" s="14" t="s">
        <v>689</v>
      </c>
      <c r="L133" s="18">
        <f t="shared" si="10"/>
        <v>2.9456018518518534E-2</v>
      </c>
      <c r="M133">
        <f t="shared" si="11"/>
        <v>13</v>
      </c>
    </row>
    <row r="134" spans="1:13" x14ac:dyDescent="0.25">
      <c r="A134" s="11"/>
      <c r="B134" s="12"/>
      <c r="C134" s="9" t="s">
        <v>347</v>
      </c>
      <c r="D134" s="9" t="s">
        <v>348</v>
      </c>
      <c r="E134" s="9" t="s">
        <v>348</v>
      </c>
      <c r="F134" s="9" t="s">
        <v>15</v>
      </c>
      <c r="G134" s="9" t="s">
        <v>690</v>
      </c>
      <c r="H134" s="9" t="s">
        <v>17</v>
      </c>
      <c r="I134" s="3" t="s">
        <v>384</v>
      </c>
      <c r="J134" s="13" t="s">
        <v>691</v>
      </c>
      <c r="K134" s="14" t="s">
        <v>692</v>
      </c>
      <c r="L134" s="18">
        <f t="shared" si="10"/>
        <v>2.3414351851851922E-2</v>
      </c>
      <c r="M134">
        <f t="shared" si="11"/>
        <v>13</v>
      </c>
    </row>
    <row r="135" spans="1:13" x14ac:dyDescent="0.25">
      <c r="A135" s="11"/>
      <c r="B135" s="12"/>
      <c r="C135" s="9" t="s">
        <v>50</v>
      </c>
      <c r="D135" s="9" t="s">
        <v>51</v>
      </c>
      <c r="E135" s="9" t="s">
        <v>51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693</v>
      </c>
      <c r="H136" s="9" t="s">
        <v>30</v>
      </c>
      <c r="I136" s="3" t="s">
        <v>384</v>
      </c>
      <c r="J136" s="13" t="s">
        <v>694</v>
      </c>
      <c r="K136" s="14" t="s">
        <v>695</v>
      </c>
      <c r="L136" s="18">
        <f t="shared" si="10"/>
        <v>2.740740740740738E-2</v>
      </c>
      <c r="M136">
        <f t="shared" si="11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696</v>
      </c>
      <c r="H137" s="9" t="s">
        <v>30</v>
      </c>
      <c r="I137" s="3" t="s">
        <v>384</v>
      </c>
      <c r="J137" s="13" t="s">
        <v>697</v>
      </c>
      <c r="K137" s="14" t="s">
        <v>698</v>
      </c>
      <c r="L137" s="18">
        <f t="shared" si="10"/>
        <v>4.1006944444444526E-2</v>
      </c>
      <c r="M137">
        <f t="shared" si="11"/>
        <v>14</v>
      </c>
    </row>
    <row r="138" spans="1:13" x14ac:dyDescent="0.25">
      <c r="A138" s="11"/>
      <c r="B138" s="12"/>
      <c r="C138" s="9" t="s">
        <v>60</v>
      </c>
      <c r="D138" s="9" t="s">
        <v>61</v>
      </c>
      <c r="E138" s="9" t="s">
        <v>61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699</v>
      </c>
      <c r="H139" s="9" t="s">
        <v>17</v>
      </c>
      <c r="I139" s="3" t="s">
        <v>384</v>
      </c>
      <c r="J139" s="13" t="s">
        <v>700</v>
      </c>
      <c r="K139" s="14" t="s">
        <v>701</v>
      </c>
      <c r="L139" s="18">
        <f t="shared" si="10"/>
        <v>1.5162037037037057E-2</v>
      </c>
      <c r="M139">
        <f t="shared" si="11"/>
        <v>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702</v>
      </c>
      <c r="H140" s="9" t="s">
        <v>17</v>
      </c>
      <c r="I140" s="3" t="s">
        <v>384</v>
      </c>
      <c r="J140" s="13" t="s">
        <v>703</v>
      </c>
      <c r="K140" s="14" t="s">
        <v>704</v>
      </c>
      <c r="L140" s="18">
        <f t="shared" si="10"/>
        <v>2.5243055555555505E-2</v>
      </c>
      <c r="M140">
        <f t="shared" si="11"/>
        <v>14</v>
      </c>
    </row>
    <row r="141" spans="1:13" x14ac:dyDescent="0.25">
      <c r="A141" s="3" t="s">
        <v>373</v>
      </c>
      <c r="B141" s="9" t="s">
        <v>374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705</v>
      </c>
      <c r="D142" s="9" t="s">
        <v>706</v>
      </c>
      <c r="E142" s="9" t="s">
        <v>706</v>
      </c>
      <c r="F142" s="9" t="s">
        <v>377</v>
      </c>
      <c r="G142" s="9" t="s">
        <v>707</v>
      </c>
      <c r="H142" s="9" t="s">
        <v>87</v>
      </c>
      <c r="I142" s="3" t="s">
        <v>384</v>
      </c>
      <c r="J142" s="13" t="s">
        <v>708</v>
      </c>
      <c r="K142" s="14" t="s">
        <v>709</v>
      </c>
      <c r="L142" s="18">
        <f t="shared" si="10"/>
        <v>1.8437499999999996E-2</v>
      </c>
      <c r="M142">
        <f t="shared" si="11"/>
        <v>22</v>
      </c>
    </row>
    <row r="143" spans="1:13" x14ac:dyDescent="0.25">
      <c r="A143" s="11"/>
      <c r="B143" s="12"/>
      <c r="C143" s="9" t="s">
        <v>375</v>
      </c>
      <c r="D143" s="9" t="s">
        <v>376</v>
      </c>
      <c r="E143" s="9" t="s">
        <v>376</v>
      </c>
      <c r="F143" s="9" t="s">
        <v>377</v>
      </c>
      <c r="G143" s="9" t="s">
        <v>710</v>
      </c>
      <c r="H143" s="9" t="s">
        <v>87</v>
      </c>
      <c r="I143" s="3" t="s">
        <v>384</v>
      </c>
      <c r="J143" s="13" t="s">
        <v>711</v>
      </c>
      <c r="K143" s="14" t="s">
        <v>712</v>
      </c>
      <c r="L143" s="18">
        <f t="shared" si="10"/>
        <v>2.7650462962962918E-2</v>
      </c>
      <c r="M143">
        <f t="shared" si="11"/>
        <v>13</v>
      </c>
    </row>
    <row r="144" spans="1:13" x14ac:dyDescent="0.25">
      <c r="A144" s="11"/>
      <c r="B144" s="12"/>
      <c r="C144" s="9" t="s">
        <v>713</v>
      </c>
      <c r="D144" s="9" t="s">
        <v>714</v>
      </c>
      <c r="E144" s="9" t="s">
        <v>714</v>
      </c>
      <c r="F144" s="9" t="s">
        <v>377</v>
      </c>
      <c r="G144" s="9" t="s">
        <v>715</v>
      </c>
      <c r="H144" s="9" t="s">
        <v>87</v>
      </c>
      <c r="I144" s="3" t="s">
        <v>384</v>
      </c>
      <c r="J144" s="13" t="s">
        <v>716</v>
      </c>
      <c r="K144" s="14" t="s">
        <v>717</v>
      </c>
      <c r="L144" s="18">
        <f t="shared" si="10"/>
        <v>2.8333333333333321E-2</v>
      </c>
      <c r="M144">
        <f t="shared" si="11"/>
        <v>5</v>
      </c>
    </row>
    <row r="145" spans="1:13" x14ac:dyDescent="0.25">
      <c r="A145" s="11"/>
      <c r="B145" s="11"/>
      <c r="C145" s="3" t="s">
        <v>718</v>
      </c>
      <c r="D145" s="3" t="s">
        <v>719</v>
      </c>
      <c r="E145" s="3" t="s">
        <v>719</v>
      </c>
      <c r="F145" s="3" t="s">
        <v>377</v>
      </c>
      <c r="G145" s="3" t="s">
        <v>720</v>
      </c>
      <c r="H145" s="3" t="s">
        <v>87</v>
      </c>
      <c r="I145" s="3" t="s">
        <v>384</v>
      </c>
      <c r="J145" s="15" t="s">
        <v>721</v>
      </c>
      <c r="K145" s="16" t="s">
        <v>722</v>
      </c>
      <c r="L145" s="18">
        <f t="shared" si="10"/>
        <v>1.2986111111111115E-2</v>
      </c>
      <c r="M145">
        <f t="shared" si="11"/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opLeftCell="D107" workbookViewId="0">
      <selection activeCell="P25" sqref="P25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4.083333333333333</v>
      </c>
      <c r="R2" s="25">
        <v>0</v>
      </c>
      <c r="S2" s="26">
        <f>AVERAGEIF($R$2:$R$25, "&lt;&gt; 0")</f>
        <v>1.7965182676120173E-2</v>
      </c>
    </row>
    <row r="3" spans="1:19" x14ac:dyDescent="0.25">
      <c r="A3" s="3" t="s">
        <v>328</v>
      </c>
      <c r="B3" s="9" t="s">
        <v>329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4.083333333333333</v>
      </c>
      <c r="R3" s="19">
        <f t="shared" ref="R3:R25" si="1">AVERAGEIF(M:M,O3,L:L)</f>
        <v>1.5636574074074081E-2</v>
      </c>
      <c r="S3" s="18">
        <f t="shared" ref="S3:S25" si="2">AVERAGEIF($R$2:$R$25, "&lt;&gt; 0")</f>
        <v>1.7965182676120173E-2</v>
      </c>
    </row>
    <row r="4" spans="1:19" x14ac:dyDescent="0.25">
      <c r="A4" s="11"/>
      <c r="B4" s="12"/>
      <c r="C4" s="9" t="s">
        <v>333</v>
      </c>
      <c r="D4" s="9" t="s">
        <v>334</v>
      </c>
      <c r="E4" s="9" t="s">
        <v>334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4.083333333333333</v>
      </c>
      <c r="R4" s="19">
        <f t="shared" si="1"/>
        <v>1.2708333333333321E-2</v>
      </c>
      <c r="S4" s="18">
        <f t="shared" si="2"/>
        <v>1.7965182676120173E-2</v>
      </c>
    </row>
    <row r="5" spans="1:19" x14ac:dyDescent="0.25">
      <c r="A5" s="11"/>
      <c r="B5" s="12"/>
      <c r="C5" s="12"/>
      <c r="D5" s="12"/>
      <c r="E5" s="12"/>
      <c r="F5" s="12"/>
      <c r="G5" s="9" t="s">
        <v>723</v>
      </c>
      <c r="H5" s="9" t="s">
        <v>17</v>
      </c>
      <c r="I5" s="3" t="s">
        <v>724</v>
      </c>
      <c r="J5" s="13" t="s">
        <v>725</v>
      </c>
      <c r="K5" s="14" t="s">
        <v>726</v>
      </c>
      <c r="L5" s="18">
        <f t="shared" ref="L3:L66" si="3">K5-J5</f>
        <v>2.4895833333333339E-2</v>
      </c>
      <c r="M5">
        <f t="shared" ref="M3:M66" si="4">HOUR(J5)</f>
        <v>6</v>
      </c>
      <c r="O5">
        <v>3</v>
      </c>
      <c r="P5">
        <f>COUNTIF(M:M,"3")</f>
        <v>2</v>
      </c>
      <c r="Q5">
        <f t="shared" si="0"/>
        <v>4.083333333333333</v>
      </c>
      <c r="R5" s="19">
        <f t="shared" si="1"/>
        <v>1.3998842592592584E-2</v>
      </c>
      <c r="S5" s="18">
        <f t="shared" si="2"/>
        <v>1.7965182676120173E-2</v>
      </c>
    </row>
    <row r="6" spans="1:19" x14ac:dyDescent="0.25">
      <c r="A6" s="11"/>
      <c r="B6" s="12"/>
      <c r="C6" s="12"/>
      <c r="D6" s="12"/>
      <c r="E6" s="12"/>
      <c r="F6" s="12"/>
      <c r="G6" s="9" t="s">
        <v>727</v>
      </c>
      <c r="H6" s="9" t="s">
        <v>17</v>
      </c>
      <c r="I6" s="3" t="s">
        <v>724</v>
      </c>
      <c r="J6" s="13" t="s">
        <v>728</v>
      </c>
      <c r="K6" s="14" t="s">
        <v>729</v>
      </c>
      <c r="L6" s="18">
        <f t="shared" si="3"/>
        <v>1.5694444444444455E-2</v>
      </c>
      <c r="M6">
        <f t="shared" si="4"/>
        <v>8</v>
      </c>
      <c r="O6">
        <v>4</v>
      </c>
      <c r="P6">
        <f>COUNTIF(M:M,"4")</f>
        <v>7</v>
      </c>
      <c r="Q6">
        <f t="shared" si="0"/>
        <v>4.083333333333333</v>
      </c>
      <c r="R6" s="19">
        <f t="shared" si="1"/>
        <v>2.0462962962962964E-2</v>
      </c>
      <c r="S6" s="18">
        <f t="shared" si="2"/>
        <v>1.7965182676120173E-2</v>
      </c>
    </row>
    <row r="7" spans="1:19" x14ac:dyDescent="0.25">
      <c r="A7" s="11"/>
      <c r="B7" s="12"/>
      <c r="C7" s="12"/>
      <c r="D7" s="12"/>
      <c r="E7" s="12"/>
      <c r="F7" s="12"/>
      <c r="G7" s="9" t="s">
        <v>730</v>
      </c>
      <c r="H7" s="9" t="s">
        <v>17</v>
      </c>
      <c r="I7" s="3" t="s">
        <v>724</v>
      </c>
      <c r="J7" s="13" t="s">
        <v>731</v>
      </c>
      <c r="K7" s="14" t="s">
        <v>732</v>
      </c>
      <c r="L7" s="18">
        <f t="shared" si="3"/>
        <v>2.3611111111111083E-2</v>
      </c>
      <c r="M7">
        <f t="shared" si="4"/>
        <v>10</v>
      </c>
      <c r="O7">
        <v>5</v>
      </c>
      <c r="P7">
        <f>COUNTIF(M:M,"5")</f>
        <v>2</v>
      </c>
      <c r="Q7">
        <f t="shared" si="0"/>
        <v>4.083333333333333</v>
      </c>
      <c r="R7" s="19">
        <f t="shared" si="1"/>
        <v>1.4837962962962956E-2</v>
      </c>
      <c r="S7" s="18">
        <f t="shared" si="2"/>
        <v>1.7965182676120173E-2</v>
      </c>
    </row>
    <row r="8" spans="1:19" x14ac:dyDescent="0.25">
      <c r="A8" s="11"/>
      <c r="B8" s="12"/>
      <c r="C8" s="9" t="s">
        <v>50</v>
      </c>
      <c r="D8" s="9" t="s">
        <v>51</v>
      </c>
      <c r="E8" s="9" t="s">
        <v>51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4.083333333333333</v>
      </c>
      <c r="R8" s="19">
        <f t="shared" si="1"/>
        <v>1.6689814814814817E-2</v>
      </c>
      <c r="S8" s="18">
        <f t="shared" si="2"/>
        <v>1.7965182676120173E-2</v>
      </c>
    </row>
    <row r="9" spans="1:19" x14ac:dyDescent="0.25">
      <c r="A9" s="11"/>
      <c r="B9" s="12"/>
      <c r="C9" s="12"/>
      <c r="D9" s="12"/>
      <c r="E9" s="12"/>
      <c r="F9" s="12"/>
      <c r="G9" s="9" t="s">
        <v>733</v>
      </c>
      <c r="H9" s="9" t="s">
        <v>17</v>
      </c>
      <c r="I9" s="3" t="s">
        <v>724</v>
      </c>
      <c r="J9" s="13" t="s">
        <v>734</v>
      </c>
      <c r="K9" s="14" t="s">
        <v>735</v>
      </c>
      <c r="L9" s="18">
        <f t="shared" si="3"/>
        <v>1.7858796296296331E-2</v>
      </c>
      <c r="M9">
        <f t="shared" si="4"/>
        <v>10</v>
      </c>
      <c r="O9">
        <v>7</v>
      </c>
      <c r="P9">
        <f>COUNTIF(M:M,"7")</f>
        <v>13</v>
      </c>
      <c r="Q9">
        <f t="shared" si="0"/>
        <v>4.083333333333333</v>
      </c>
      <c r="R9" s="19">
        <f t="shared" si="1"/>
        <v>2.3562143874643868E-2</v>
      </c>
      <c r="S9" s="18">
        <f t="shared" si="2"/>
        <v>1.7965182676120173E-2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736</v>
      </c>
      <c r="H10" s="9" t="s">
        <v>30</v>
      </c>
      <c r="I10" s="3" t="s">
        <v>724</v>
      </c>
      <c r="J10" s="13" t="s">
        <v>737</v>
      </c>
      <c r="K10" s="14" t="s">
        <v>738</v>
      </c>
      <c r="L10" s="18">
        <f t="shared" si="3"/>
        <v>1.9976851851851829E-2</v>
      </c>
      <c r="M10">
        <f t="shared" si="4"/>
        <v>12</v>
      </c>
      <c r="O10">
        <v>8</v>
      </c>
      <c r="P10">
        <f>COUNTIF(M:M,"8")</f>
        <v>6</v>
      </c>
      <c r="Q10">
        <f t="shared" si="0"/>
        <v>4.083333333333333</v>
      </c>
      <c r="R10" s="19">
        <f t="shared" si="1"/>
        <v>1.6984953703703676E-2</v>
      </c>
      <c r="S10" s="18">
        <f t="shared" si="2"/>
        <v>1.7965182676120173E-2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739</v>
      </c>
      <c r="H11" s="9" t="s">
        <v>17</v>
      </c>
      <c r="I11" s="3" t="s">
        <v>724</v>
      </c>
      <c r="J11" s="13" t="s">
        <v>740</v>
      </c>
      <c r="K11" s="14" t="s">
        <v>741</v>
      </c>
      <c r="L11" s="18">
        <f t="shared" si="3"/>
        <v>1.7708333333333437E-2</v>
      </c>
      <c r="M11">
        <f t="shared" si="4"/>
        <v>15</v>
      </c>
      <c r="O11">
        <v>9</v>
      </c>
      <c r="P11">
        <f>COUNTIF(M:M,"9")</f>
        <v>4</v>
      </c>
      <c r="Q11">
        <f t="shared" si="0"/>
        <v>4.083333333333333</v>
      </c>
      <c r="R11" s="19">
        <f t="shared" si="1"/>
        <v>1.8087384259259279E-2</v>
      </c>
      <c r="S11" s="18">
        <f t="shared" si="2"/>
        <v>1.7965182676120173E-2</v>
      </c>
    </row>
    <row r="12" spans="1:19" x14ac:dyDescent="0.25">
      <c r="A12" s="3" t="s">
        <v>10</v>
      </c>
      <c r="B12" s="9" t="s">
        <v>11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4.083333333333333</v>
      </c>
      <c r="R12" s="19">
        <f t="shared" si="1"/>
        <v>2.3026620370370364E-2</v>
      </c>
      <c r="S12" s="18">
        <f t="shared" si="2"/>
        <v>1.7965182676120173E-2</v>
      </c>
    </row>
    <row r="13" spans="1:19" x14ac:dyDescent="0.25">
      <c r="A13" s="11"/>
      <c r="B13" s="12"/>
      <c r="C13" s="9" t="s">
        <v>13</v>
      </c>
      <c r="D13" s="9" t="s">
        <v>14</v>
      </c>
      <c r="E13" s="9" t="s">
        <v>14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6</v>
      </c>
      <c r="Q13">
        <f t="shared" si="0"/>
        <v>4.083333333333333</v>
      </c>
      <c r="R13" s="19">
        <f t="shared" si="1"/>
        <v>2.0474537037037038E-2</v>
      </c>
      <c r="S13" s="18">
        <f t="shared" si="2"/>
        <v>1.7965182676120173E-2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742</v>
      </c>
      <c r="H14" s="9" t="s">
        <v>17</v>
      </c>
      <c r="I14" s="3" t="s">
        <v>724</v>
      </c>
      <c r="J14" s="13" t="s">
        <v>743</v>
      </c>
      <c r="K14" s="14" t="s">
        <v>744</v>
      </c>
      <c r="L14" s="18">
        <f t="shared" si="3"/>
        <v>1.9004629629629566E-2</v>
      </c>
      <c r="M14">
        <f t="shared" si="4"/>
        <v>9</v>
      </c>
      <c r="O14">
        <v>12</v>
      </c>
      <c r="P14">
        <f>COUNTIF(M:M,"12")</f>
        <v>5</v>
      </c>
      <c r="Q14">
        <f t="shared" si="0"/>
        <v>4.083333333333333</v>
      </c>
      <c r="R14" s="19">
        <f t="shared" si="1"/>
        <v>2.0759259259259234E-2</v>
      </c>
      <c r="S14" s="18">
        <f t="shared" si="2"/>
        <v>1.7965182676120173E-2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745</v>
      </c>
      <c r="H15" s="9" t="s">
        <v>17</v>
      </c>
      <c r="I15" s="3" t="s">
        <v>724</v>
      </c>
      <c r="J15" s="13" t="s">
        <v>746</v>
      </c>
      <c r="K15" s="14" t="s">
        <v>747</v>
      </c>
      <c r="L15" s="18">
        <f t="shared" si="3"/>
        <v>1.7824074074074103E-2</v>
      </c>
      <c r="M15">
        <f t="shared" si="4"/>
        <v>11</v>
      </c>
      <c r="O15">
        <v>13</v>
      </c>
      <c r="P15">
        <f>COUNTIF(M:M,"13")</f>
        <v>8</v>
      </c>
      <c r="Q15">
        <f t="shared" si="0"/>
        <v>4.083333333333333</v>
      </c>
      <c r="R15" s="19">
        <f t="shared" si="1"/>
        <v>1.9700520833333304E-2</v>
      </c>
      <c r="S15" s="18">
        <f t="shared" si="2"/>
        <v>1.7965182676120173E-2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748</v>
      </c>
      <c r="H16" s="9" t="s">
        <v>17</v>
      </c>
      <c r="I16" s="3" t="s">
        <v>724</v>
      </c>
      <c r="J16" s="13" t="s">
        <v>749</v>
      </c>
      <c r="K16" s="14" t="s">
        <v>750</v>
      </c>
      <c r="L16" s="18">
        <f t="shared" si="3"/>
        <v>1.8136574074073986E-2</v>
      </c>
      <c r="M16">
        <f t="shared" si="4"/>
        <v>14</v>
      </c>
      <c r="O16">
        <v>14</v>
      </c>
      <c r="P16">
        <f>COUNTIF(M:M,"14")</f>
        <v>8</v>
      </c>
      <c r="Q16">
        <f t="shared" si="0"/>
        <v>4.083333333333333</v>
      </c>
      <c r="R16" s="19">
        <f t="shared" si="1"/>
        <v>2.3991608796296304E-2</v>
      </c>
      <c r="S16" s="18">
        <f t="shared" si="2"/>
        <v>1.7965182676120173E-2</v>
      </c>
    </row>
    <row r="17" spans="1:19" x14ac:dyDescent="0.25">
      <c r="A17" s="11"/>
      <c r="B17" s="12"/>
      <c r="C17" s="9" t="s">
        <v>27</v>
      </c>
      <c r="D17" s="9" t="s">
        <v>28</v>
      </c>
      <c r="E17" s="9" t="s">
        <v>28</v>
      </c>
      <c r="F17" s="9" t="s">
        <v>15</v>
      </c>
      <c r="G17" s="9" t="s">
        <v>751</v>
      </c>
      <c r="H17" s="9" t="s">
        <v>30</v>
      </c>
      <c r="I17" s="3" t="s">
        <v>724</v>
      </c>
      <c r="J17" s="13" t="s">
        <v>752</v>
      </c>
      <c r="K17" s="14" t="s">
        <v>753</v>
      </c>
      <c r="L17" s="18">
        <f t="shared" si="3"/>
        <v>1.4583333333333337E-2</v>
      </c>
      <c r="M17">
        <f t="shared" si="4"/>
        <v>8</v>
      </c>
      <c r="O17">
        <v>15</v>
      </c>
      <c r="P17">
        <f>COUNTIF(M:M,"15")</f>
        <v>3</v>
      </c>
      <c r="Q17">
        <f t="shared" si="0"/>
        <v>4.083333333333333</v>
      </c>
      <c r="R17" s="19">
        <f t="shared" si="1"/>
        <v>1.9899691358024756E-2</v>
      </c>
      <c r="S17" s="18">
        <f t="shared" si="2"/>
        <v>1.7965182676120173E-2</v>
      </c>
    </row>
    <row r="18" spans="1:19" x14ac:dyDescent="0.25">
      <c r="A18" s="11"/>
      <c r="B18" s="12"/>
      <c r="C18" s="9" t="s">
        <v>33</v>
      </c>
      <c r="D18" s="9" t="s">
        <v>34</v>
      </c>
      <c r="E18" s="9" t="s">
        <v>34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4.083333333333333</v>
      </c>
      <c r="R18" s="19">
        <f t="shared" si="1"/>
        <v>1.9583333333333286E-2</v>
      </c>
      <c r="S18" s="18">
        <f t="shared" si="2"/>
        <v>1.7965182676120173E-2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754</v>
      </c>
      <c r="H19" s="9" t="s">
        <v>17</v>
      </c>
      <c r="I19" s="3" t="s">
        <v>724</v>
      </c>
      <c r="J19" s="13" t="s">
        <v>755</v>
      </c>
      <c r="K19" s="14" t="s">
        <v>756</v>
      </c>
      <c r="L19" s="18">
        <f t="shared" si="3"/>
        <v>2.0902777777777784E-2</v>
      </c>
      <c r="M19">
        <f t="shared" si="4"/>
        <v>1</v>
      </c>
      <c r="O19">
        <v>17</v>
      </c>
      <c r="P19">
        <f>COUNTIF(M:M,"17")</f>
        <v>2</v>
      </c>
      <c r="Q19">
        <f t="shared" si="0"/>
        <v>4.083333333333333</v>
      </c>
      <c r="R19" s="19">
        <f t="shared" si="1"/>
        <v>1.4155092592592566E-2</v>
      </c>
      <c r="S19" s="18">
        <f t="shared" si="2"/>
        <v>1.7965182676120173E-2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757</v>
      </c>
      <c r="H20" s="9" t="s">
        <v>17</v>
      </c>
      <c r="I20" s="3" t="s">
        <v>724</v>
      </c>
      <c r="J20" s="13" t="s">
        <v>758</v>
      </c>
      <c r="K20" s="14" t="s">
        <v>759</v>
      </c>
      <c r="L20" s="18">
        <f t="shared" si="3"/>
        <v>1.7708333333333354E-2</v>
      </c>
      <c r="M20">
        <f t="shared" si="4"/>
        <v>4</v>
      </c>
      <c r="O20">
        <v>18</v>
      </c>
      <c r="P20">
        <f>COUNTIF(M:M,"18")</f>
        <v>2</v>
      </c>
      <c r="Q20">
        <f t="shared" si="0"/>
        <v>4.083333333333333</v>
      </c>
      <c r="R20" s="19">
        <f t="shared" si="1"/>
        <v>1.4317129629629499E-2</v>
      </c>
      <c r="S20" s="18">
        <f t="shared" si="2"/>
        <v>1.7965182676120173E-2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760</v>
      </c>
      <c r="H21" s="9" t="s">
        <v>17</v>
      </c>
      <c r="I21" s="3" t="s">
        <v>724</v>
      </c>
      <c r="J21" s="13" t="s">
        <v>761</v>
      </c>
      <c r="K21" s="14" t="s">
        <v>762</v>
      </c>
      <c r="L21" s="18">
        <f t="shared" si="3"/>
        <v>1.2662037037037166E-2</v>
      </c>
      <c r="M21">
        <f t="shared" si="4"/>
        <v>21</v>
      </c>
      <c r="O21">
        <v>19</v>
      </c>
      <c r="P21">
        <f>COUNTIF(M:M,"19")</f>
        <v>1</v>
      </c>
      <c r="Q21">
        <f t="shared" si="0"/>
        <v>4.083333333333333</v>
      </c>
      <c r="R21" s="19">
        <f t="shared" si="1"/>
        <v>1.1041666666666616E-2</v>
      </c>
      <c r="S21" s="18">
        <f t="shared" si="2"/>
        <v>1.7965182676120173E-2</v>
      </c>
    </row>
    <row r="22" spans="1:19" x14ac:dyDescent="0.25">
      <c r="A22" s="11"/>
      <c r="B22" s="12"/>
      <c r="C22" s="9" t="s">
        <v>41</v>
      </c>
      <c r="D22" s="9" t="s">
        <v>42</v>
      </c>
      <c r="E22" s="9" t="s">
        <v>43</v>
      </c>
      <c r="F22" s="9" t="s">
        <v>15</v>
      </c>
      <c r="G22" s="9" t="s">
        <v>763</v>
      </c>
      <c r="H22" s="9" t="s">
        <v>17</v>
      </c>
      <c r="I22" s="3" t="s">
        <v>724</v>
      </c>
      <c r="J22" s="13" t="s">
        <v>764</v>
      </c>
      <c r="K22" s="14" t="s">
        <v>765</v>
      </c>
      <c r="L22" s="18">
        <f t="shared" si="3"/>
        <v>2.1018518518518492E-2</v>
      </c>
      <c r="M22">
        <f t="shared" si="4"/>
        <v>10</v>
      </c>
      <c r="O22">
        <v>20</v>
      </c>
      <c r="P22">
        <f>COUNTIF(M:M,"20")</f>
        <v>3</v>
      </c>
      <c r="Q22">
        <f t="shared" si="0"/>
        <v>4.083333333333333</v>
      </c>
      <c r="R22" s="19">
        <f t="shared" si="1"/>
        <v>1.584104938271606E-2</v>
      </c>
      <c r="S22" s="18">
        <f t="shared" si="2"/>
        <v>1.7965182676120173E-2</v>
      </c>
    </row>
    <row r="23" spans="1:19" x14ac:dyDescent="0.25">
      <c r="A23" s="3" t="s">
        <v>75</v>
      </c>
      <c r="B23" s="9" t="s">
        <v>76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4.083333333333333</v>
      </c>
      <c r="R23" s="19">
        <f t="shared" si="1"/>
        <v>1.2662037037037166E-2</v>
      </c>
      <c r="S23" s="18">
        <f t="shared" si="2"/>
        <v>1.7965182676120173E-2</v>
      </c>
    </row>
    <row r="24" spans="1:19" x14ac:dyDescent="0.25">
      <c r="A24" s="11"/>
      <c r="B24" s="12"/>
      <c r="C24" s="9" t="s">
        <v>443</v>
      </c>
      <c r="D24" s="9" t="s">
        <v>444</v>
      </c>
      <c r="E24" s="9" t="s">
        <v>445</v>
      </c>
      <c r="F24" s="9" t="s">
        <v>15</v>
      </c>
      <c r="G24" s="10" t="s">
        <v>12</v>
      </c>
      <c r="H24" s="5"/>
      <c r="I24" s="6"/>
      <c r="J24" s="7"/>
      <c r="K24" s="8"/>
      <c r="O24" s="24">
        <v>22</v>
      </c>
      <c r="P24" s="24">
        <f>COUNTIF(M:M,"22")</f>
        <v>0</v>
      </c>
      <c r="Q24" s="24">
        <f t="shared" si="0"/>
        <v>4.083333333333333</v>
      </c>
      <c r="R24" s="25">
        <v>0</v>
      </c>
      <c r="S24" s="26">
        <f t="shared" si="2"/>
        <v>1.7965182676120173E-2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766</v>
      </c>
      <c r="H25" s="9" t="s">
        <v>87</v>
      </c>
      <c r="I25" s="3" t="s">
        <v>724</v>
      </c>
      <c r="J25" s="13" t="s">
        <v>767</v>
      </c>
      <c r="K25" s="14" t="s">
        <v>768</v>
      </c>
      <c r="L25" s="18">
        <f t="shared" si="3"/>
        <v>2.3807870370370354E-2</v>
      </c>
      <c r="M25">
        <f t="shared" si="4"/>
        <v>7</v>
      </c>
      <c r="O25">
        <v>23</v>
      </c>
      <c r="P25">
        <f>COUNTIF(M:M,"23")</f>
        <v>5</v>
      </c>
      <c r="Q25">
        <f t="shared" si="0"/>
        <v>4.083333333333333</v>
      </c>
      <c r="R25" s="19">
        <f t="shared" si="1"/>
        <v>2.6812500000000062E-2</v>
      </c>
      <c r="S25" s="18">
        <f t="shared" si="2"/>
        <v>1.7965182676120173E-2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769</v>
      </c>
      <c r="H26" s="9" t="s">
        <v>87</v>
      </c>
      <c r="I26" s="3" t="s">
        <v>724</v>
      </c>
      <c r="J26" s="13" t="s">
        <v>770</v>
      </c>
      <c r="K26" s="14" t="s">
        <v>771</v>
      </c>
      <c r="L26" s="18">
        <f t="shared" si="3"/>
        <v>3.262731481481479E-2</v>
      </c>
      <c r="M26">
        <f t="shared" si="4"/>
        <v>7</v>
      </c>
    </row>
    <row r="27" spans="1:19" x14ac:dyDescent="0.25">
      <c r="A27" s="11"/>
      <c r="B27" s="12"/>
      <c r="C27" s="9" t="s">
        <v>84</v>
      </c>
      <c r="D27" s="9" t="s">
        <v>85</v>
      </c>
      <c r="E27" s="10" t="s">
        <v>12</v>
      </c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9" t="s">
        <v>85</v>
      </c>
      <c r="F28" s="9" t="s">
        <v>15</v>
      </c>
      <c r="G28" s="10" t="s">
        <v>12</v>
      </c>
      <c r="H28" s="5"/>
      <c r="I28" s="6"/>
      <c r="J28" s="7"/>
      <c r="K28" s="8"/>
      <c r="O28" s="23">
        <v>61</v>
      </c>
      <c r="P28" s="20" t="s">
        <v>853</v>
      </c>
      <c r="Q28" s="21" t="s">
        <v>854</v>
      </c>
      <c r="R28" s="22">
        <f t="shared" ref="R28:R32" si="5">Q28-P28</f>
        <v>2.1388888888889013E-2</v>
      </c>
      <c r="S28" s="23">
        <f t="shared" ref="S28:S32" si="6">HOUR(P28)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772</v>
      </c>
      <c r="H29" s="9" t="s">
        <v>87</v>
      </c>
      <c r="I29" s="3" t="s">
        <v>724</v>
      </c>
      <c r="J29" s="13" t="s">
        <v>773</v>
      </c>
      <c r="K29" s="14" t="s">
        <v>774</v>
      </c>
      <c r="L29" s="18">
        <f t="shared" si="3"/>
        <v>1.2569444444444453E-2</v>
      </c>
      <c r="M29">
        <f t="shared" si="4"/>
        <v>1</v>
      </c>
      <c r="O29" s="23">
        <v>111</v>
      </c>
      <c r="P29" s="20" t="s">
        <v>975</v>
      </c>
      <c r="Q29" s="21" t="s">
        <v>1689</v>
      </c>
      <c r="R29" s="22">
        <f t="shared" si="5"/>
        <v>3.0208333333333504E-2</v>
      </c>
      <c r="S29" s="23">
        <f t="shared" si="6"/>
        <v>23</v>
      </c>
    </row>
    <row r="30" spans="1:19" x14ac:dyDescent="0.25">
      <c r="A30" s="11"/>
      <c r="B30" s="12"/>
      <c r="C30" s="12"/>
      <c r="D30" s="12"/>
      <c r="E30" s="12"/>
      <c r="F30" s="12"/>
      <c r="G30" s="9" t="s">
        <v>775</v>
      </c>
      <c r="H30" s="9" t="s">
        <v>87</v>
      </c>
      <c r="I30" s="3" t="s">
        <v>724</v>
      </c>
      <c r="J30" s="13" t="s">
        <v>776</v>
      </c>
      <c r="K30" s="14" t="s">
        <v>777</v>
      </c>
      <c r="L30" s="18">
        <f t="shared" si="3"/>
        <v>1.2951388888888887E-2</v>
      </c>
      <c r="M30">
        <f t="shared" si="4"/>
        <v>3</v>
      </c>
      <c r="O30" s="23">
        <v>117</v>
      </c>
      <c r="P30" s="20" t="s">
        <v>986</v>
      </c>
      <c r="Q30" s="21" t="s">
        <v>1690</v>
      </c>
      <c r="R30" s="22">
        <f t="shared" si="5"/>
        <v>2.3368055555555545E-2</v>
      </c>
      <c r="S30" s="23">
        <f t="shared" si="6"/>
        <v>23</v>
      </c>
    </row>
    <row r="31" spans="1:19" x14ac:dyDescent="0.25">
      <c r="A31" s="11"/>
      <c r="B31" s="12"/>
      <c r="C31" s="12"/>
      <c r="D31" s="12"/>
      <c r="E31" s="12"/>
      <c r="F31" s="12"/>
      <c r="G31" s="9" t="s">
        <v>778</v>
      </c>
      <c r="H31" s="9" t="s">
        <v>87</v>
      </c>
      <c r="I31" s="3" t="s">
        <v>724</v>
      </c>
      <c r="J31" s="13" t="s">
        <v>779</v>
      </c>
      <c r="K31" s="14" t="s">
        <v>780</v>
      </c>
      <c r="L31" s="18">
        <f t="shared" si="3"/>
        <v>1.7453703703703694E-2</v>
      </c>
      <c r="M31">
        <f t="shared" si="4"/>
        <v>7</v>
      </c>
      <c r="O31" s="23">
        <v>118</v>
      </c>
      <c r="P31" s="20" t="s">
        <v>988</v>
      </c>
      <c r="Q31" s="21" t="s">
        <v>1691</v>
      </c>
      <c r="R31" s="22">
        <f t="shared" si="5"/>
        <v>2.7592592592592724E-2</v>
      </c>
      <c r="S31" s="23">
        <f t="shared" si="6"/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781</v>
      </c>
      <c r="H32" s="9" t="s">
        <v>87</v>
      </c>
      <c r="I32" s="3" t="s">
        <v>724</v>
      </c>
      <c r="J32" s="13" t="s">
        <v>782</v>
      </c>
      <c r="K32" s="14" t="s">
        <v>783</v>
      </c>
      <c r="L32" s="18">
        <f t="shared" si="3"/>
        <v>2.9004629629629686E-2</v>
      </c>
      <c r="M32">
        <f t="shared" si="4"/>
        <v>7</v>
      </c>
      <c r="O32" s="23">
        <v>119</v>
      </c>
      <c r="P32" s="20" t="s">
        <v>990</v>
      </c>
      <c r="Q32" s="21" t="s">
        <v>1692</v>
      </c>
      <c r="R32" s="22">
        <f t="shared" si="5"/>
        <v>3.1504629629629521E-2</v>
      </c>
      <c r="S32" s="23">
        <f t="shared" si="6"/>
        <v>23</v>
      </c>
    </row>
    <row r="33" spans="1:13" x14ac:dyDescent="0.25">
      <c r="A33" s="11"/>
      <c r="B33" s="12"/>
      <c r="C33" s="12"/>
      <c r="D33" s="12"/>
      <c r="E33" s="12"/>
      <c r="F33" s="12"/>
      <c r="G33" s="9" t="s">
        <v>784</v>
      </c>
      <c r="H33" s="9" t="s">
        <v>87</v>
      </c>
      <c r="I33" s="3" t="s">
        <v>724</v>
      </c>
      <c r="J33" s="13" t="s">
        <v>785</v>
      </c>
      <c r="K33" s="14" t="s">
        <v>786</v>
      </c>
      <c r="L33" s="18">
        <f t="shared" si="3"/>
        <v>1.3935185185185217E-2</v>
      </c>
      <c r="M33">
        <f t="shared" si="4"/>
        <v>11</v>
      </c>
    </row>
    <row r="34" spans="1:13" x14ac:dyDescent="0.25">
      <c r="A34" s="11"/>
      <c r="B34" s="12"/>
      <c r="C34" s="12"/>
      <c r="D34" s="12"/>
      <c r="E34" s="9" t="s">
        <v>114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787</v>
      </c>
      <c r="H35" s="9" t="s">
        <v>81</v>
      </c>
      <c r="I35" s="3" t="s">
        <v>724</v>
      </c>
      <c r="J35" s="13" t="s">
        <v>788</v>
      </c>
      <c r="K35" s="14" t="s">
        <v>789</v>
      </c>
      <c r="L35" s="18">
        <f t="shared" si="3"/>
        <v>1.5069444444444469E-2</v>
      </c>
      <c r="M35">
        <f t="shared" si="4"/>
        <v>20</v>
      </c>
    </row>
    <row r="36" spans="1:13" x14ac:dyDescent="0.25">
      <c r="A36" s="11"/>
      <c r="B36" s="12"/>
      <c r="C36" s="12"/>
      <c r="D36" s="12"/>
      <c r="E36" s="12"/>
      <c r="F36" s="12"/>
      <c r="G36" s="9" t="s">
        <v>790</v>
      </c>
      <c r="H36" s="9" t="s">
        <v>81</v>
      </c>
      <c r="I36" s="3" t="s">
        <v>724</v>
      </c>
      <c r="J36" s="13" t="s">
        <v>791</v>
      </c>
      <c r="K36" s="14" t="s">
        <v>792</v>
      </c>
      <c r="L36" s="18">
        <f t="shared" si="3"/>
        <v>1.6412037037037086E-2</v>
      </c>
      <c r="M36">
        <f t="shared" si="4"/>
        <v>20</v>
      </c>
    </row>
    <row r="37" spans="1:13" x14ac:dyDescent="0.25">
      <c r="A37" s="11"/>
      <c r="B37" s="12"/>
      <c r="C37" s="9" t="s">
        <v>124</v>
      </c>
      <c r="D37" s="9" t="s">
        <v>125</v>
      </c>
      <c r="E37" s="9" t="s">
        <v>125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793</v>
      </c>
      <c r="H38" s="9" t="s">
        <v>87</v>
      </c>
      <c r="I38" s="3" t="s">
        <v>724</v>
      </c>
      <c r="J38" s="13" t="s">
        <v>794</v>
      </c>
      <c r="K38" s="14" t="s">
        <v>795</v>
      </c>
      <c r="L38" s="18">
        <f t="shared" si="3"/>
        <v>1.4953703703703719E-2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796</v>
      </c>
      <c r="H39" s="9" t="s">
        <v>87</v>
      </c>
      <c r="I39" s="3" t="s">
        <v>724</v>
      </c>
      <c r="J39" s="13" t="s">
        <v>797</v>
      </c>
      <c r="K39" s="14" t="s">
        <v>798</v>
      </c>
      <c r="L39" s="18">
        <f t="shared" si="3"/>
        <v>1.4270833333333399E-2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799</v>
      </c>
      <c r="H40" s="9" t="s">
        <v>87</v>
      </c>
      <c r="I40" s="3" t="s">
        <v>724</v>
      </c>
      <c r="J40" s="13" t="s">
        <v>800</v>
      </c>
      <c r="K40" s="14" t="s">
        <v>801</v>
      </c>
      <c r="L40" s="18">
        <f t="shared" si="3"/>
        <v>1.8333333333333313E-2</v>
      </c>
      <c r="M40">
        <f t="shared" si="4"/>
        <v>13</v>
      </c>
    </row>
    <row r="41" spans="1:13" x14ac:dyDescent="0.25">
      <c r="A41" s="11"/>
      <c r="B41" s="12"/>
      <c r="C41" s="9" t="s">
        <v>135</v>
      </c>
      <c r="D41" s="9" t="s">
        <v>136</v>
      </c>
      <c r="E41" s="9" t="s">
        <v>137</v>
      </c>
      <c r="F41" s="9" t="s">
        <v>15</v>
      </c>
      <c r="G41" s="9" t="s">
        <v>802</v>
      </c>
      <c r="H41" s="9" t="s">
        <v>81</v>
      </c>
      <c r="I41" s="3" t="s">
        <v>724</v>
      </c>
      <c r="J41" s="13" t="s">
        <v>803</v>
      </c>
      <c r="K41" s="14" t="s">
        <v>804</v>
      </c>
      <c r="L41" s="18">
        <f t="shared" si="3"/>
        <v>1.7638888888888926E-2</v>
      </c>
      <c r="M41">
        <f t="shared" si="4"/>
        <v>9</v>
      </c>
    </row>
    <row r="42" spans="1:13" x14ac:dyDescent="0.25">
      <c r="A42" s="11"/>
      <c r="B42" s="12"/>
      <c r="C42" s="9" t="s">
        <v>144</v>
      </c>
      <c r="D42" s="9" t="s">
        <v>145</v>
      </c>
      <c r="E42" s="9" t="s">
        <v>145</v>
      </c>
      <c r="F42" s="9" t="s">
        <v>15</v>
      </c>
      <c r="G42" s="9" t="s">
        <v>805</v>
      </c>
      <c r="H42" s="9" t="s">
        <v>87</v>
      </c>
      <c r="I42" s="3" t="s">
        <v>724</v>
      </c>
      <c r="J42" s="13" t="s">
        <v>806</v>
      </c>
      <c r="K42" s="14" t="s">
        <v>807</v>
      </c>
      <c r="L42" s="18">
        <f t="shared" si="3"/>
        <v>1.2708333333333321E-2</v>
      </c>
      <c r="M42">
        <f t="shared" si="4"/>
        <v>2</v>
      </c>
    </row>
    <row r="43" spans="1:13" x14ac:dyDescent="0.25">
      <c r="A43" s="11"/>
      <c r="B43" s="12"/>
      <c r="C43" s="9" t="s">
        <v>33</v>
      </c>
      <c r="D43" s="9" t="s">
        <v>34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34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808</v>
      </c>
      <c r="H45" s="9" t="s">
        <v>87</v>
      </c>
      <c r="I45" s="3" t="s">
        <v>724</v>
      </c>
      <c r="J45" s="13" t="s">
        <v>809</v>
      </c>
      <c r="K45" s="14" t="s">
        <v>810</v>
      </c>
      <c r="L45" s="18">
        <f t="shared" si="3"/>
        <v>1.6134259259259265E-2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811</v>
      </c>
      <c r="H46" s="9" t="s">
        <v>87</v>
      </c>
      <c r="I46" s="3" t="s">
        <v>724</v>
      </c>
      <c r="J46" s="13" t="s">
        <v>812</v>
      </c>
      <c r="K46" s="14" t="s">
        <v>813</v>
      </c>
      <c r="L46" s="18">
        <f t="shared" si="3"/>
        <v>1.5740740740740722E-2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12"/>
      <c r="F47" s="12"/>
      <c r="G47" s="9" t="s">
        <v>814</v>
      </c>
      <c r="H47" s="9" t="s">
        <v>87</v>
      </c>
      <c r="I47" s="3" t="s">
        <v>724</v>
      </c>
      <c r="J47" s="13" t="s">
        <v>815</v>
      </c>
      <c r="K47" s="14" t="s">
        <v>816</v>
      </c>
      <c r="L47" s="18">
        <f t="shared" si="3"/>
        <v>1.6516203703703658E-2</v>
      </c>
      <c r="M47">
        <f t="shared" si="4"/>
        <v>17</v>
      </c>
    </row>
    <row r="48" spans="1:13" x14ac:dyDescent="0.25">
      <c r="A48" s="11"/>
      <c r="B48" s="12"/>
      <c r="C48" s="12"/>
      <c r="D48" s="12"/>
      <c r="E48" s="12"/>
      <c r="F48" s="12"/>
      <c r="G48" s="9" t="s">
        <v>817</v>
      </c>
      <c r="H48" s="9" t="s">
        <v>87</v>
      </c>
      <c r="I48" s="3" t="s">
        <v>724</v>
      </c>
      <c r="J48" s="13" t="s">
        <v>818</v>
      </c>
      <c r="K48" s="14" t="s">
        <v>819</v>
      </c>
      <c r="L48" s="18">
        <f t="shared" si="3"/>
        <v>1.5115740740740624E-2</v>
      </c>
      <c r="M48">
        <f t="shared" si="4"/>
        <v>18</v>
      </c>
    </row>
    <row r="49" spans="1:13" x14ac:dyDescent="0.25">
      <c r="A49" s="11"/>
      <c r="B49" s="12"/>
      <c r="C49" s="12"/>
      <c r="D49" s="12"/>
      <c r="E49" s="9" t="s">
        <v>163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820</v>
      </c>
      <c r="H50" s="9" t="s">
        <v>87</v>
      </c>
      <c r="I50" s="3" t="s">
        <v>724</v>
      </c>
      <c r="J50" s="13" t="s">
        <v>821</v>
      </c>
      <c r="K50" s="14" t="s">
        <v>822</v>
      </c>
      <c r="L50" s="18">
        <f t="shared" si="3"/>
        <v>1.4571759259259243E-2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823</v>
      </c>
      <c r="H51" s="9" t="s">
        <v>87</v>
      </c>
      <c r="I51" s="3" t="s">
        <v>724</v>
      </c>
      <c r="J51" s="13" t="s">
        <v>824</v>
      </c>
      <c r="K51" s="14" t="s">
        <v>825</v>
      </c>
      <c r="L51" s="18">
        <f t="shared" si="3"/>
        <v>2.5590277777777726E-2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826</v>
      </c>
      <c r="H52" s="9" t="s">
        <v>87</v>
      </c>
      <c r="I52" s="3" t="s">
        <v>724</v>
      </c>
      <c r="J52" s="13" t="s">
        <v>827</v>
      </c>
      <c r="K52" s="14" t="s">
        <v>828</v>
      </c>
      <c r="L52" s="18">
        <f t="shared" si="3"/>
        <v>1.6423611111111125E-2</v>
      </c>
      <c r="M52">
        <f t="shared" si="4"/>
        <v>13</v>
      </c>
    </row>
    <row r="53" spans="1:13" x14ac:dyDescent="0.25">
      <c r="A53" s="11"/>
      <c r="B53" s="12"/>
      <c r="C53" s="12"/>
      <c r="D53" s="12"/>
      <c r="E53" s="12"/>
      <c r="F53" s="12"/>
      <c r="G53" s="9" t="s">
        <v>829</v>
      </c>
      <c r="H53" s="9" t="s">
        <v>87</v>
      </c>
      <c r="I53" s="3" t="s">
        <v>724</v>
      </c>
      <c r="J53" s="13" t="s">
        <v>830</v>
      </c>
      <c r="K53" s="14" t="s">
        <v>831</v>
      </c>
      <c r="L53" s="18">
        <f t="shared" si="3"/>
        <v>1.1793981481481475E-2</v>
      </c>
      <c r="M53">
        <f t="shared" si="4"/>
        <v>17</v>
      </c>
    </row>
    <row r="54" spans="1:13" x14ac:dyDescent="0.25">
      <c r="A54" s="11"/>
      <c r="B54" s="12"/>
      <c r="C54" s="12"/>
      <c r="D54" s="12"/>
      <c r="E54" s="12"/>
      <c r="F54" s="12"/>
      <c r="G54" s="9" t="s">
        <v>832</v>
      </c>
      <c r="H54" s="9" t="s">
        <v>87</v>
      </c>
      <c r="I54" s="3" t="s">
        <v>724</v>
      </c>
      <c r="J54" s="13" t="s">
        <v>833</v>
      </c>
      <c r="K54" s="14" t="s">
        <v>834</v>
      </c>
      <c r="L54" s="18">
        <f t="shared" si="3"/>
        <v>1.6041666666666621E-2</v>
      </c>
      <c r="M54">
        <f t="shared" si="4"/>
        <v>20</v>
      </c>
    </row>
    <row r="55" spans="1:13" x14ac:dyDescent="0.25">
      <c r="A55" s="11"/>
      <c r="B55" s="12"/>
      <c r="C55" s="9" t="s">
        <v>423</v>
      </c>
      <c r="D55" s="9" t="s">
        <v>424</v>
      </c>
      <c r="E55" s="9" t="s">
        <v>424</v>
      </c>
      <c r="F55" s="9" t="s">
        <v>15</v>
      </c>
      <c r="G55" s="9" t="s">
        <v>835</v>
      </c>
      <c r="H55" s="9" t="s">
        <v>87</v>
      </c>
      <c r="I55" s="3" t="s">
        <v>724</v>
      </c>
      <c r="J55" s="13" t="s">
        <v>836</v>
      </c>
      <c r="K55" s="14" t="s">
        <v>837</v>
      </c>
      <c r="L55" s="18">
        <f t="shared" si="3"/>
        <v>2.4988425925925872E-2</v>
      </c>
      <c r="M55">
        <f t="shared" si="4"/>
        <v>10</v>
      </c>
    </row>
    <row r="56" spans="1:13" x14ac:dyDescent="0.25">
      <c r="A56" s="11"/>
      <c r="B56" s="12"/>
      <c r="C56" s="9" t="s">
        <v>170</v>
      </c>
      <c r="D56" s="9" t="s">
        <v>171</v>
      </c>
      <c r="E56" s="9" t="s">
        <v>172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838</v>
      </c>
      <c r="H57" s="9" t="s">
        <v>87</v>
      </c>
      <c r="I57" s="3" t="s">
        <v>724</v>
      </c>
      <c r="J57" s="13" t="s">
        <v>839</v>
      </c>
      <c r="K57" s="14" t="s">
        <v>840</v>
      </c>
      <c r="L57" s="18">
        <f t="shared" si="3"/>
        <v>1.8750000000000044E-2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841</v>
      </c>
      <c r="H58" s="9" t="s">
        <v>87</v>
      </c>
      <c r="I58" s="3" t="s">
        <v>724</v>
      </c>
      <c r="J58" s="13" t="s">
        <v>842</v>
      </c>
      <c r="K58" s="14" t="s">
        <v>843</v>
      </c>
      <c r="L58" s="18">
        <f t="shared" si="3"/>
        <v>1.1041666666666616E-2</v>
      </c>
      <c r="M58">
        <f t="shared" si="4"/>
        <v>19</v>
      </c>
    </row>
    <row r="59" spans="1:13" x14ac:dyDescent="0.25">
      <c r="A59" s="11"/>
      <c r="B59" s="12"/>
      <c r="C59" s="9" t="s">
        <v>844</v>
      </c>
      <c r="D59" s="9" t="s">
        <v>845</v>
      </c>
      <c r="E59" s="9" t="s">
        <v>845</v>
      </c>
      <c r="F59" s="9" t="s">
        <v>15</v>
      </c>
      <c r="G59" s="9" t="s">
        <v>846</v>
      </c>
      <c r="H59" s="9" t="s">
        <v>87</v>
      </c>
      <c r="I59" s="3" t="s">
        <v>724</v>
      </c>
      <c r="J59" s="13" t="s">
        <v>847</v>
      </c>
      <c r="K59" s="14" t="s">
        <v>848</v>
      </c>
      <c r="L59" s="18">
        <f t="shared" si="3"/>
        <v>2.7418981481481475E-2</v>
      </c>
      <c r="M59">
        <f t="shared" si="4"/>
        <v>15</v>
      </c>
    </row>
    <row r="60" spans="1:13" x14ac:dyDescent="0.25">
      <c r="A60" s="11"/>
      <c r="B60" s="12"/>
      <c r="C60" s="9" t="s">
        <v>176</v>
      </c>
      <c r="D60" s="9" t="s">
        <v>177</v>
      </c>
      <c r="E60" s="9" t="s">
        <v>177</v>
      </c>
      <c r="F60" s="9" t="s">
        <v>15</v>
      </c>
      <c r="G60" s="9" t="s">
        <v>849</v>
      </c>
      <c r="H60" s="9" t="s">
        <v>87</v>
      </c>
      <c r="I60" s="3" t="s">
        <v>724</v>
      </c>
      <c r="J60" s="13" t="s">
        <v>850</v>
      </c>
      <c r="K60" s="14" t="s">
        <v>851</v>
      </c>
      <c r="L60" s="18">
        <f t="shared" si="3"/>
        <v>1.3831018518518534E-2</v>
      </c>
      <c r="M60">
        <f t="shared" si="4"/>
        <v>14</v>
      </c>
    </row>
    <row r="61" spans="1:13" x14ac:dyDescent="0.25">
      <c r="A61" s="11"/>
      <c r="B61" s="12"/>
      <c r="C61" s="9" t="s">
        <v>541</v>
      </c>
      <c r="D61" s="9" t="s">
        <v>542</v>
      </c>
      <c r="E61" s="9" t="s">
        <v>542</v>
      </c>
      <c r="F61" s="9" t="s">
        <v>15</v>
      </c>
      <c r="G61" s="9" t="s">
        <v>852</v>
      </c>
      <c r="H61" s="9" t="s">
        <v>87</v>
      </c>
      <c r="I61" s="3" t="s">
        <v>724</v>
      </c>
      <c r="J61" s="20" t="s">
        <v>853</v>
      </c>
      <c r="K61" s="21" t="s">
        <v>854</v>
      </c>
      <c r="L61" s="22">
        <f t="shared" si="3"/>
        <v>2.1388888888889013E-2</v>
      </c>
      <c r="M61" s="23">
        <f t="shared" si="4"/>
        <v>23</v>
      </c>
    </row>
    <row r="62" spans="1:13" x14ac:dyDescent="0.25">
      <c r="A62" s="11"/>
      <c r="B62" s="12"/>
      <c r="C62" s="9" t="s">
        <v>181</v>
      </c>
      <c r="D62" s="9" t="s">
        <v>182</v>
      </c>
      <c r="E62" s="9" t="s">
        <v>182</v>
      </c>
      <c r="F62" s="9" t="s">
        <v>15</v>
      </c>
      <c r="G62" s="9" t="s">
        <v>855</v>
      </c>
      <c r="H62" s="9" t="s">
        <v>81</v>
      </c>
      <c r="I62" s="3" t="s">
        <v>724</v>
      </c>
      <c r="J62" s="13" t="s">
        <v>441</v>
      </c>
      <c r="K62" s="14" t="s">
        <v>856</v>
      </c>
      <c r="L62" s="18">
        <f t="shared" si="3"/>
        <v>2.1956018518518583E-2</v>
      </c>
      <c r="M62">
        <f t="shared" si="4"/>
        <v>12</v>
      </c>
    </row>
    <row r="63" spans="1:13" x14ac:dyDescent="0.25">
      <c r="A63" s="11"/>
      <c r="B63" s="12"/>
      <c r="C63" s="9" t="s">
        <v>320</v>
      </c>
      <c r="D63" s="9" t="s">
        <v>321</v>
      </c>
      <c r="E63" s="9" t="s">
        <v>321</v>
      </c>
      <c r="F63" s="9" t="s">
        <v>15</v>
      </c>
      <c r="G63" s="9" t="s">
        <v>857</v>
      </c>
      <c r="H63" s="9" t="s">
        <v>87</v>
      </c>
      <c r="I63" s="3" t="s">
        <v>724</v>
      </c>
      <c r="J63" s="13" t="s">
        <v>858</v>
      </c>
      <c r="K63" s="14" t="s">
        <v>859</v>
      </c>
      <c r="L63" s="18">
        <f t="shared" si="3"/>
        <v>2.9305555555555529E-2</v>
      </c>
      <c r="M63">
        <f t="shared" si="4"/>
        <v>7</v>
      </c>
    </row>
    <row r="64" spans="1:13" x14ac:dyDescent="0.25">
      <c r="A64" s="11"/>
      <c r="B64" s="12"/>
      <c r="C64" s="9" t="s">
        <v>186</v>
      </c>
      <c r="D64" s="9" t="s">
        <v>187</v>
      </c>
      <c r="E64" s="9" t="s">
        <v>187</v>
      </c>
      <c r="F64" s="9" t="s">
        <v>15</v>
      </c>
      <c r="G64" s="9" t="s">
        <v>860</v>
      </c>
      <c r="H64" s="9" t="s">
        <v>87</v>
      </c>
      <c r="I64" s="3" t="s">
        <v>724</v>
      </c>
      <c r="J64" s="13" t="s">
        <v>861</v>
      </c>
      <c r="K64" s="14" t="s">
        <v>862</v>
      </c>
      <c r="L64" s="18">
        <f t="shared" si="3"/>
        <v>2.5578703703703742E-2</v>
      </c>
      <c r="M64">
        <f t="shared" si="4"/>
        <v>13</v>
      </c>
    </row>
    <row r="65" spans="1:13" x14ac:dyDescent="0.25">
      <c r="A65" s="3" t="s">
        <v>196</v>
      </c>
      <c r="B65" s="9" t="s">
        <v>197</v>
      </c>
      <c r="C65" s="10" t="s">
        <v>12</v>
      </c>
      <c r="D65" s="5"/>
      <c r="E65" s="5"/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9" t="s">
        <v>77</v>
      </c>
      <c r="D66" s="9" t="s">
        <v>78</v>
      </c>
      <c r="E66" s="9" t="s">
        <v>78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863</v>
      </c>
      <c r="H67" s="9" t="s">
        <v>87</v>
      </c>
      <c r="I67" s="3" t="s">
        <v>724</v>
      </c>
      <c r="J67" s="13" t="s">
        <v>864</v>
      </c>
      <c r="K67" s="14" t="s">
        <v>865</v>
      </c>
      <c r="L67" s="18">
        <f t="shared" ref="L67:L130" si="7">K67-J67</f>
        <v>2.0046296296296312E-2</v>
      </c>
      <c r="M67">
        <f t="shared" ref="M67:M130" si="8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866</v>
      </c>
      <c r="H68" s="9" t="s">
        <v>87</v>
      </c>
      <c r="I68" s="3" t="s">
        <v>724</v>
      </c>
      <c r="J68" s="13" t="s">
        <v>867</v>
      </c>
      <c r="K68" s="14" t="s">
        <v>868</v>
      </c>
      <c r="L68" s="18">
        <f t="shared" si="7"/>
        <v>2.4143518518518509E-2</v>
      </c>
      <c r="M68">
        <f t="shared" si="8"/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869</v>
      </c>
      <c r="H69" s="9" t="s">
        <v>87</v>
      </c>
      <c r="I69" s="3" t="s">
        <v>724</v>
      </c>
      <c r="J69" s="13" t="s">
        <v>870</v>
      </c>
      <c r="K69" s="14" t="s">
        <v>871</v>
      </c>
      <c r="L69" s="18">
        <f t="shared" si="7"/>
        <v>1.4780092592592581E-2</v>
      </c>
      <c r="M69">
        <f t="shared" si="8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872</v>
      </c>
      <c r="H70" s="9" t="s">
        <v>87</v>
      </c>
      <c r="I70" s="3" t="s">
        <v>724</v>
      </c>
      <c r="J70" s="13" t="s">
        <v>873</v>
      </c>
      <c r="K70" s="14" t="s">
        <v>874</v>
      </c>
      <c r="L70" s="18">
        <f t="shared" si="7"/>
        <v>2.8831018518518492E-2</v>
      </c>
      <c r="M70">
        <f t="shared" si="8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875</v>
      </c>
      <c r="H71" s="9" t="s">
        <v>87</v>
      </c>
      <c r="I71" s="3" t="s">
        <v>724</v>
      </c>
      <c r="J71" s="13" t="s">
        <v>876</v>
      </c>
      <c r="K71" s="14" t="s">
        <v>877</v>
      </c>
      <c r="L71" s="18">
        <f t="shared" si="7"/>
        <v>1.532407407407399E-2</v>
      </c>
      <c r="M71">
        <f t="shared" si="8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878</v>
      </c>
      <c r="H72" s="9" t="s">
        <v>87</v>
      </c>
      <c r="I72" s="3" t="s">
        <v>724</v>
      </c>
      <c r="J72" s="13" t="s">
        <v>879</v>
      </c>
      <c r="K72" s="14" t="s">
        <v>880</v>
      </c>
      <c r="L72" s="18">
        <f t="shared" si="7"/>
        <v>2.1273148148148069E-2</v>
      </c>
      <c r="M72">
        <f t="shared" si="8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881</v>
      </c>
      <c r="H73" s="9" t="s">
        <v>87</v>
      </c>
      <c r="I73" s="3" t="s">
        <v>724</v>
      </c>
      <c r="J73" s="13" t="s">
        <v>882</v>
      </c>
      <c r="K73" s="14" t="s">
        <v>883</v>
      </c>
      <c r="L73" s="18">
        <f t="shared" si="7"/>
        <v>1.7175925925925872E-2</v>
      </c>
      <c r="M73">
        <f t="shared" si="8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884</v>
      </c>
      <c r="H74" s="9" t="s">
        <v>87</v>
      </c>
      <c r="I74" s="3" t="s">
        <v>724</v>
      </c>
      <c r="J74" s="13" t="s">
        <v>885</v>
      </c>
      <c r="K74" s="14" t="s">
        <v>886</v>
      </c>
      <c r="L74" s="18">
        <f t="shared" si="7"/>
        <v>2.0787037037036993E-2</v>
      </c>
      <c r="M74">
        <f t="shared" si="8"/>
        <v>13</v>
      </c>
    </row>
    <row r="75" spans="1:13" x14ac:dyDescent="0.25">
      <c r="A75" s="11"/>
      <c r="B75" s="12"/>
      <c r="C75" s="12"/>
      <c r="D75" s="12"/>
      <c r="E75" s="12"/>
      <c r="F75" s="12"/>
      <c r="G75" s="9" t="s">
        <v>887</v>
      </c>
      <c r="H75" s="9" t="s">
        <v>87</v>
      </c>
      <c r="I75" s="3" t="s">
        <v>724</v>
      </c>
      <c r="J75" s="13" t="s">
        <v>888</v>
      </c>
      <c r="K75" s="14" t="s">
        <v>889</v>
      </c>
      <c r="L75" s="18">
        <f t="shared" si="7"/>
        <v>1.3518518518518374E-2</v>
      </c>
      <c r="M75">
        <f t="shared" si="8"/>
        <v>18</v>
      </c>
    </row>
    <row r="76" spans="1:13" x14ac:dyDescent="0.25">
      <c r="A76" s="11"/>
      <c r="B76" s="12"/>
      <c r="C76" s="9" t="s">
        <v>124</v>
      </c>
      <c r="D76" s="9" t="s">
        <v>125</v>
      </c>
      <c r="E76" s="9" t="s">
        <v>125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890</v>
      </c>
      <c r="H77" s="9" t="s">
        <v>87</v>
      </c>
      <c r="I77" s="3" t="s">
        <v>724</v>
      </c>
      <c r="J77" s="13" t="s">
        <v>891</v>
      </c>
      <c r="K77" s="14" t="s">
        <v>892</v>
      </c>
      <c r="L77" s="18">
        <f t="shared" si="7"/>
        <v>1.207175925925924E-2</v>
      </c>
      <c r="M77">
        <f t="shared" si="8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893</v>
      </c>
      <c r="H78" s="9" t="s">
        <v>87</v>
      </c>
      <c r="I78" s="3" t="s">
        <v>724</v>
      </c>
      <c r="J78" s="13" t="s">
        <v>894</v>
      </c>
      <c r="K78" s="14" t="s">
        <v>895</v>
      </c>
      <c r="L78" s="18">
        <f t="shared" si="7"/>
        <v>5.5868055555555518E-2</v>
      </c>
      <c r="M78">
        <f t="shared" si="8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896</v>
      </c>
      <c r="H79" s="9" t="s">
        <v>87</v>
      </c>
      <c r="I79" s="3" t="s">
        <v>724</v>
      </c>
      <c r="J79" s="13" t="s">
        <v>897</v>
      </c>
      <c r="K79" s="14" t="s">
        <v>898</v>
      </c>
      <c r="L79" s="18">
        <f t="shared" si="7"/>
        <v>2.711805555555552E-2</v>
      </c>
      <c r="M79">
        <f t="shared" si="8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899</v>
      </c>
      <c r="H80" s="9" t="s">
        <v>87</v>
      </c>
      <c r="I80" s="3" t="s">
        <v>724</v>
      </c>
      <c r="J80" s="13" t="s">
        <v>900</v>
      </c>
      <c r="K80" s="14" t="s">
        <v>901</v>
      </c>
      <c r="L80" s="18">
        <f t="shared" si="7"/>
        <v>4.2361111111111072E-3</v>
      </c>
      <c r="M80">
        <f t="shared" si="8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902</v>
      </c>
      <c r="H81" s="9" t="s">
        <v>87</v>
      </c>
      <c r="I81" s="3" t="s">
        <v>724</v>
      </c>
      <c r="J81" s="13" t="s">
        <v>903</v>
      </c>
      <c r="K81" s="14" t="s">
        <v>904</v>
      </c>
      <c r="L81" s="18">
        <f t="shared" si="7"/>
        <v>1.4814814814814725E-2</v>
      </c>
      <c r="M81">
        <f t="shared" si="8"/>
        <v>13</v>
      </c>
    </row>
    <row r="82" spans="1:13" x14ac:dyDescent="0.25">
      <c r="A82" s="11"/>
      <c r="B82" s="12"/>
      <c r="C82" s="12"/>
      <c r="D82" s="12"/>
      <c r="E82" s="12"/>
      <c r="F82" s="12"/>
      <c r="G82" s="9" t="s">
        <v>905</v>
      </c>
      <c r="H82" s="9" t="s">
        <v>87</v>
      </c>
      <c r="I82" s="3" t="s">
        <v>724</v>
      </c>
      <c r="J82" s="13" t="s">
        <v>906</v>
      </c>
      <c r="K82" s="14" t="s">
        <v>907</v>
      </c>
      <c r="L82" s="18">
        <f t="shared" si="7"/>
        <v>1.7581018518518454E-2</v>
      </c>
      <c r="M82">
        <f t="shared" si="8"/>
        <v>13</v>
      </c>
    </row>
    <row r="83" spans="1:13" x14ac:dyDescent="0.25">
      <c r="A83" s="11"/>
      <c r="B83" s="12"/>
      <c r="C83" s="12"/>
      <c r="D83" s="12"/>
      <c r="E83" s="12"/>
      <c r="F83" s="12"/>
      <c r="G83" s="9" t="s">
        <v>908</v>
      </c>
      <c r="H83" s="9" t="s">
        <v>87</v>
      </c>
      <c r="I83" s="3" t="s">
        <v>724</v>
      </c>
      <c r="J83" s="13" t="s">
        <v>909</v>
      </c>
      <c r="K83" s="14" t="s">
        <v>910</v>
      </c>
      <c r="L83" s="18">
        <f t="shared" si="7"/>
        <v>2.1180555555555536E-2</v>
      </c>
      <c r="M83">
        <f t="shared" si="8"/>
        <v>13</v>
      </c>
    </row>
    <row r="84" spans="1:13" x14ac:dyDescent="0.25">
      <c r="A84" s="11"/>
      <c r="B84" s="12"/>
      <c r="C84" s="12"/>
      <c r="D84" s="12"/>
      <c r="E84" s="12"/>
      <c r="F84" s="12"/>
      <c r="G84" s="9" t="s">
        <v>911</v>
      </c>
      <c r="H84" s="9" t="s">
        <v>87</v>
      </c>
      <c r="I84" s="3" t="s">
        <v>724</v>
      </c>
      <c r="J84" s="13" t="s">
        <v>912</v>
      </c>
      <c r="K84" s="14" t="s">
        <v>913</v>
      </c>
      <c r="L84" s="18">
        <f t="shared" si="7"/>
        <v>2.2905092592592546E-2</v>
      </c>
      <c r="M84">
        <f t="shared" si="8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914</v>
      </c>
      <c r="H85" s="9" t="s">
        <v>87</v>
      </c>
      <c r="I85" s="3" t="s">
        <v>724</v>
      </c>
      <c r="J85" s="13" t="s">
        <v>915</v>
      </c>
      <c r="K85" s="14" t="s">
        <v>916</v>
      </c>
      <c r="L85" s="18">
        <f t="shared" si="7"/>
        <v>3.28356481481481E-2</v>
      </c>
      <c r="M85">
        <f t="shared" si="8"/>
        <v>14</v>
      </c>
    </row>
    <row r="86" spans="1:13" x14ac:dyDescent="0.25">
      <c r="A86" s="11"/>
      <c r="B86" s="12"/>
      <c r="C86" s="12"/>
      <c r="D86" s="12"/>
      <c r="E86" s="12"/>
      <c r="F86" s="12"/>
      <c r="G86" s="9" t="s">
        <v>917</v>
      </c>
      <c r="H86" s="9" t="s">
        <v>87</v>
      </c>
      <c r="I86" s="3" t="s">
        <v>724</v>
      </c>
      <c r="J86" s="13" t="s">
        <v>918</v>
      </c>
      <c r="K86" s="14" t="s">
        <v>919</v>
      </c>
      <c r="L86" s="18">
        <f t="shared" si="7"/>
        <v>1.4571759259259354E-2</v>
      </c>
      <c r="M86">
        <f t="shared" si="8"/>
        <v>15</v>
      </c>
    </row>
    <row r="87" spans="1:13" x14ac:dyDescent="0.25">
      <c r="A87" s="11"/>
      <c r="B87" s="12"/>
      <c r="C87" s="9" t="s">
        <v>135</v>
      </c>
      <c r="D87" s="9" t="s">
        <v>136</v>
      </c>
      <c r="E87" s="10" t="s">
        <v>12</v>
      </c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9" t="s">
        <v>219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920</v>
      </c>
      <c r="H89" s="9" t="s">
        <v>87</v>
      </c>
      <c r="I89" s="3" t="s">
        <v>724</v>
      </c>
      <c r="J89" s="13" t="s">
        <v>921</v>
      </c>
      <c r="K89" s="14" t="s">
        <v>922</v>
      </c>
      <c r="L89" s="18">
        <f t="shared" si="7"/>
        <v>1.2581018518518505E-2</v>
      </c>
      <c r="M89">
        <f t="shared" si="8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923</v>
      </c>
      <c r="H90" s="9" t="s">
        <v>87</v>
      </c>
      <c r="I90" s="3" t="s">
        <v>724</v>
      </c>
      <c r="J90" s="13" t="s">
        <v>924</v>
      </c>
      <c r="K90" s="14" t="s">
        <v>925</v>
      </c>
      <c r="L90" s="18">
        <f t="shared" si="7"/>
        <v>1.743055555555556E-2</v>
      </c>
      <c r="M90">
        <f t="shared" si="8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926</v>
      </c>
      <c r="H91" s="9" t="s">
        <v>87</v>
      </c>
      <c r="I91" s="3" t="s">
        <v>724</v>
      </c>
      <c r="J91" s="13" t="s">
        <v>927</v>
      </c>
      <c r="K91" s="14" t="s">
        <v>928</v>
      </c>
      <c r="L91" s="18">
        <f t="shared" si="7"/>
        <v>2.0381944444444466E-2</v>
      </c>
      <c r="M91">
        <f t="shared" si="8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929</v>
      </c>
      <c r="H92" s="9" t="s">
        <v>87</v>
      </c>
      <c r="I92" s="3" t="s">
        <v>724</v>
      </c>
      <c r="J92" s="13" t="s">
        <v>930</v>
      </c>
      <c r="K92" s="14" t="s">
        <v>931</v>
      </c>
      <c r="L92" s="18">
        <f t="shared" si="7"/>
        <v>2.228009259259256E-2</v>
      </c>
      <c r="M92">
        <f t="shared" si="8"/>
        <v>8</v>
      </c>
    </row>
    <row r="93" spans="1:13" x14ac:dyDescent="0.25">
      <c r="A93" s="11"/>
      <c r="B93" s="12"/>
      <c r="C93" s="12"/>
      <c r="D93" s="12"/>
      <c r="E93" s="12"/>
      <c r="F93" s="12"/>
      <c r="G93" s="9" t="s">
        <v>932</v>
      </c>
      <c r="H93" s="9" t="s">
        <v>87</v>
      </c>
      <c r="I93" s="3" t="s">
        <v>724</v>
      </c>
      <c r="J93" s="13" t="s">
        <v>933</v>
      </c>
      <c r="K93" s="14" t="s">
        <v>934</v>
      </c>
      <c r="L93" s="18">
        <f t="shared" si="7"/>
        <v>2.1435185185185224E-2</v>
      </c>
      <c r="M93">
        <f t="shared" si="8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935</v>
      </c>
      <c r="H94" s="9" t="s">
        <v>87</v>
      </c>
      <c r="I94" s="3" t="s">
        <v>724</v>
      </c>
      <c r="J94" s="13" t="s">
        <v>936</v>
      </c>
      <c r="K94" s="14" t="s">
        <v>937</v>
      </c>
      <c r="L94" s="18">
        <f t="shared" si="7"/>
        <v>3.2743055555555678E-2</v>
      </c>
      <c r="M94">
        <f t="shared" si="8"/>
        <v>14</v>
      </c>
    </row>
    <row r="95" spans="1:13" x14ac:dyDescent="0.25">
      <c r="A95" s="11"/>
      <c r="B95" s="12"/>
      <c r="C95" s="12"/>
      <c r="D95" s="12"/>
      <c r="E95" s="9" t="s">
        <v>238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938</v>
      </c>
      <c r="H96" s="9" t="s">
        <v>87</v>
      </c>
      <c r="I96" s="3" t="s">
        <v>724</v>
      </c>
      <c r="J96" s="13" t="s">
        <v>939</v>
      </c>
      <c r="K96" s="14" t="s">
        <v>940</v>
      </c>
      <c r="L96" s="18">
        <f t="shared" si="7"/>
        <v>1.4432870370370332E-2</v>
      </c>
      <c r="M96">
        <f t="shared" si="8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941</v>
      </c>
      <c r="H97" s="9" t="s">
        <v>87</v>
      </c>
      <c r="I97" s="3" t="s">
        <v>724</v>
      </c>
      <c r="J97" s="13" t="s">
        <v>942</v>
      </c>
      <c r="K97" s="14" t="s">
        <v>943</v>
      </c>
      <c r="L97" s="18">
        <f t="shared" si="7"/>
        <v>1.959490740740738E-2</v>
      </c>
      <c r="M97">
        <f t="shared" si="8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944</v>
      </c>
      <c r="H98" s="9" t="s">
        <v>87</v>
      </c>
      <c r="I98" s="3" t="s">
        <v>724</v>
      </c>
      <c r="J98" s="13" t="s">
        <v>945</v>
      </c>
      <c r="K98" s="14" t="s">
        <v>946</v>
      </c>
      <c r="L98" s="18">
        <f t="shared" si="7"/>
        <v>3.4143518518518545E-2</v>
      </c>
      <c r="M98">
        <f t="shared" si="8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947</v>
      </c>
      <c r="H99" s="9" t="s">
        <v>87</v>
      </c>
      <c r="I99" s="3" t="s">
        <v>724</v>
      </c>
      <c r="J99" s="13" t="s">
        <v>948</v>
      </c>
      <c r="K99" s="14" t="s">
        <v>949</v>
      </c>
      <c r="L99" s="18">
        <f t="shared" si="7"/>
        <v>2.3414351851851811E-2</v>
      </c>
      <c r="M99">
        <f t="shared" si="8"/>
        <v>12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950</v>
      </c>
      <c r="H100" s="9" t="s">
        <v>87</v>
      </c>
      <c r="I100" s="3" t="s">
        <v>724</v>
      </c>
      <c r="J100" s="13" t="s">
        <v>951</v>
      </c>
      <c r="K100" s="14" t="s">
        <v>952</v>
      </c>
      <c r="L100" s="18">
        <f t="shared" si="7"/>
        <v>2.1400462962962941E-2</v>
      </c>
      <c r="M100">
        <f t="shared" si="8"/>
        <v>14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953</v>
      </c>
      <c r="H101" s="9" t="s">
        <v>87</v>
      </c>
      <c r="I101" s="3" t="s">
        <v>724</v>
      </c>
      <c r="J101" s="13" t="s">
        <v>954</v>
      </c>
      <c r="K101" s="14" t="s">
        <v>955</v>
      </c>
      <c r="L101" s="18">
        <f t="shared" si="7"/>
        <v>2.0451388888888977E-2</v>
      </c>
      <c r="M101">
        <f t="shared" si="8"/>
        <v>14</v>
      </c>
    </row>
    <row r="102" spans="1:13" x14ac:dyDescent="0.25">
      <c r="A102" s="11"/>
      <c r="B102" s="12"/>
      <c r="C102" s="9" t="s">
        <v>149</v>
      </c>
      <c r="D102" s="9" t="s">
        <v>150</v>
      </c>
      <c r="E102" s="9" t="s">
        <v>150</v>
      </c>
      <c r="F102" s="9" t="s">
        <v>15</v>
      </c>
      <c r="G102" s="9" t="s">
        <v>956</v>
      </c>
      <c r="H102" s="9" t="s">
        <v>87</v>
      </c>
      <c r="I102" s="3" t="s">
        <v>724</v>
      </c>
      <c r="J102" s="13" t="s">
        <v>957</v>
      </c>
      <c r="K102" s="14" t="s">
        <v>958</v>
      </c>
      <c r="L102" s="18">
        <f t="shared" si="7"/>
        <v>1.2384259259259289E-2</v>
      </c>
      <c r="M102">
        <f t="shared" si="8"/>
        <v>10</v>
      </c>
    </row>
    <row r="103" spans="1:13" x14ac:dyDescent="0.25">
      <c r="A103" s="11"/>
      <c r="B103" s="12"/>
      <c r="C103" s="9" t="s">
        <v>33</v>
      </c>
      <c r="D103" s="9" t="s">
        <v>34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34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959</v>
      </c>
      <c r="H105" s="9" t="s">
        <v>87</v>
      </c>
      <c r="I105" s="3" t="s">
        <v>724</v>
      </c>
      <c r="J105" s="13" t="s">
        <v>960</v>
      </c>
      <c r="K105" s="14" t="s">
        <v>961</v>
      </c>
      <c r="L105" s="18">
        <f t="shared" si="7"/>
        <v>2.7592592592592557E-2</v>
      </c>
      <c r="M105">
        <f t="shared" si="8"/>
        <v>4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962</v>
      </c>
      <c r="H106" s="9" t="s">
        <v>87</v>
      </c>
      <c r="I106" s="3" t="s">
        <v>724</v>
      </c>
      <c r="J106" s="13" t="s">
        <v>963</v>
      </c>
      <c r="K106" s="14" t="s">
        <v>964</v>
      </c>
      <c r="L106" s="18">
        <f t="shared" si="7"/>
        <v>1.7592592592592549E-2</v>
      </c>
      <c r="M106">
        <f t="shared" si="8"/>
        <v>7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965</v>
      </c>
      <c r="H107" s="9" t="s">
        <v>87</v>
      </c>
      <c r="I107" s="3" t="s">
        <v>724</v>
      </c>
      <c r="J107" s="13" t="s">
        <v>966</v>
      </c>
      <c r="K107" s="14" t="s">
        <v>967</v>
      </c>
      <c r="L107" s="18">
        <f t="shared" si="7"/>
        <v>3.0358796296296287E-2</v>
      </c>
      <c r="M107">
        <f t="shared" si="8"/>
        <v>7</v>
      </c>
    </row>
    <row r="108" spans="1:13" x14ac:dyDescent="0.25">
      <c r="A108" s="11"/>
      <c r="B108" s="12"/>
      <c r="C108" s="12"/>
      <c r="D108" s="12"/>
      <c r="E108" s="9" t="s">
        <v>163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968</v>
      </c>
      <c r="H109" s="9" t="s">
        <v>87</v>
      </c>
      <c r="I109" s="3" t="s">
        <v>724</v>
      </c>
      <c r="J109" s="13" t="s">
        <v>969</v>
      </c>
      <c r="K109" s="14" t="s">
        <v>970</v>
      </c>
      <c r="L109" s="18">
        <f t="shared" si="7"/>
        <v>1.3437500000000005E-2</v>
      </c>
      <c r="M109">
        <f t="shared" si="8"/>
        <v>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971</v>
      </c>
      <c r="H110" s="9" t="s">
        <v>87</v>
      </c>
      <c r="I110" s="3" t="s">
        <v>724</v>
      </c>
      <c r="J110" s="13" t="s">
        <v>972</v>
      </c>
      <c r="K110" s="14" t="s">
        <v>973</v>
      </c>
      <c r="L110" s="18">
        <f t="shared" si="7"/>
        <v>2.6805555555555527E-2</v>
      </c>
      <c r="M110">
        <f t="shared" si="8"/>
        <v>7</v>
      </c>
    </row>
    <row r="111" spans="1:13" x14ac:dyDescent="0.25">
      <c r="A111" s="11"/>
      <c r="B111" s="12"/>
      <c r="C111" s="9" t="s">
        <v>626</v>
      </c>
      <c r="D111" s="9" t="s">
        <v>627</v>
      </c>
      <c r="E111" s="9" t="s">
        <v>627</v>
      </c>
      <c r="F111" s="9" t="s">
        <v>15</v>
      </c>
      <c r="G111" s="9" t="s">
        <v>974</v>
      </c>
      <c r="H111" s="9" t="s">
        <v>87</v>
      </c>
      <c r="I111" s="3" t="s">
        <v>724</v>
      </c>
      <c r="J111" s="20" t="s">
        <v>975</v>
      </c>
      <c r="K111" s="21" t="s">
        <v>1689</v>
      </c>
      <c r="L111" s="22">
        <f t="shared" si="7"/>
        <v>3.0208333333333504E-2</v>
      </c>
      <c r="M111" s="23">
        <f t="shared" si="8"/>
        <v>23</v>
      </c>
    </row>
    <row r="112" spans="1:13" x14ac:dyDescent="0.25">
      <c r="A112" s="11"/>
      <c r="B112" s="12"/>
      <c r="C112" s="9" t="s">
        <v>170</v>
      </c>
      <c r="D112" s="9" t="s">
        <v>171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172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976</v>
      </c>
      <c r="H114" s="9" t="s">
        <v>174</v>
      </c>
      <c r="I114" s="3" t="s">
        <v>724</v>
      </c>
      <c r="J114" s="13" t="s">
        <v>977</v>
      </c>
      <c r="K114" s="14" t="s">
        <v>978</v>
      </c>
      <c r="L114" s="18">
        <f t="shared" si="7"/>
        <v>2.6724537037037061E-2</v>
      </c>
      <c r="M114">
        <f t="shared" si="8"/>
        <v>4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979</v>
      </c>
      <c r="H115" s="9" t="s">
        <v>174</v>
      </c>
      <c r="I115" s="3" t="s">
        <v>724</v>
      </c>
      <c r="J115" s="13" t="s">
        <v>980</v>
      </c>
      <c r="K115" s="14" t="s">
        <v>981</v>
      </c>
      <c r="L115" s="18">
        <f t="shared" si="7"/>
        <v>1.2650462962962961E-2</v>
      </c>
      <c r="M115">
        <f t="shared" si="8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982</v>
      </c>
      <c r="H116" s="9" t="s">
        <v>174</v>
      </c>
      <c r="I116" s="3" t="s">
        <v>724</v>
      </c>
      <c r="J116" s="13" t="s">
        <v>983</v>
      </c>
      <c r="K116" s="14" t="s">
        <v>984</v>
      </c>
      <c r="L116" s="18">
        <f t="shared" si="7"/>
        <v>1.9583333333333286E-2</v>
      </c>
      <c r="M116">
        <f t="shared" si="8"/>
        <v>16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985</v>
      </c>
      <c r="H117" s="9" t="s">
        <v>87</v>
      </c>
      <c r="I117" s="3" t="s">
        <v>724</v>
      </c>
      <c r="J117" s="13" t="s">
        <v>986</v>
      </c>
      <c r="K117" s="17" t="s">
        <v>1690</v>
      </c>
      <c r="L117" s="18">
        <f t="shared" si="7"/>
        <v>2.3368055555555545E-2</v>
      </c>
      <c r="M117">
        <f t="shared" si="8"/>
        <v>23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987</v>
      </c>
      <c r="H118" s="9" t="s">
        <v>174</v>
      </c>
      <c r="I118" s="3" t="s">
        <v>724</v>
      </c>
      <c r="J118" s="13" t="s">
        <v>988</v>
      </c>
      <c r="K118" s="17" t="s">
        <v>1691</v>
      </c>
      <c r="L118" s="18">
        <f t="shared" si="7"/>
        <v>2.7592592592592724E-2</v>
      </c>
      <c r="M118">
        <f t="shared" si="8"/>
        <v>23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989</v>
      </c>
      <c r="H119" s="9" t="s">
        <v>174</v>
      </c>
      <c r="I119" s="3" t="s">
        <v>724</v>
      </c>
      <c r="J119" s="13" t="s">
        <v>990</v>
      </c>
      <c r="K119" s="17" t="s">
        <v>1692</v>
      </c>
      <c r="L119" s="18">
        <f t="shared" si="7"/>
        <v>3.1504629629629521E-2</v>
      </c>
      <c r="M119">
        <f t="shared" si="8"/>
        <v>23</v>
      </c>
    </row>
    <row r="120" spans="1:13" x14ac:dyDescent="0.25">
      <c r="A120" s="11"/>
      <c r="B120" s="12"/>
      <c r="C120" s="12"/>
      <c r="D120" s="12"/>
      <c r="E120" s="9" t="s">
        <v>171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991</v>
      </c>
      <c r="H121" s="9" t="s">
        <v>87</v>
      </c>
      <c r="I121" s="3" t="s">
        <v>724</v>
      </c>
      <c r="J121" s="13" t="s">
        <v>992</v>
      </c>
      <c r="K121" s="14" t="s">
        <v>993</v>
      </c>
      <c r="L121" s="18">
        <f t="shared" si="7"/>
        <v>1.6863425925925934E-2</v>
      </c>
      <c r="M121">
        <f t="shared" si="8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994</v>
      </c>
      <c r="H122" s="9" t="s">
        <v>174</v>
      </c>
      <c r="I122" s="3" t="s">
        <v>724</v>
      </c>
      <c r="J122" s="13" t="s">
        <v>995</v>
      </c>
      <c r="K122" s="14" t="s">
        <v>996</v>
      </c>
      <c r="L122" s="18">
        <f t="shared" si="7"/>
        <v>2.3263888888888917E-2</v>
      </c>
      <c r="M122">
        <f t="shared" si="8"/>
        <v>10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997</v>
      </c>
      <c r="H123" s="9" t="s">
        <v>174</v>
      </c>
      <c r="I123" s="3" t="s">
        <v>724</v>
      </c>
      <c r="J123" s="13" t="s">
        <v>998</v>
      </c>
      <c r="K123" s="14" t="s">
        <v>999</v>
      </c>
      <c r="L123" s="18">
        <f t="shared" si="7"/>
        <v>2.212962962962961E-2</v>
      </c>
      <c r="M123">
        <f t="shared" si="8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1000</v>
      </c>
      <c r="H124" s="9" t="s">
        <v>174</v>
      </c>
      <c r="I124" s="3" t="s">
        <v>724</v>
      </c>
      <c r="J124" s="13" t="s">
        <v>1001</v>
      </c>
      <c r="K124" s="14" t="s">
        <v>1002</v>
      </c>
      <c r="L124" s="18">
        <f t="shared" si="7"/>
        <v>3.0405092592592609E-2</v>
      </c>
      <c r="M124">
        <f t="shared" si="8"/>
        <v>14</v>
      </c>
    </row>
    <row r="125" spans="1:13" x14ac:dyDescent="0.25">
      <c r="A125" s="11"/>
      <c r="B125" s="12"/>
      <c r="C125" s="9" t="s">
        <v>673</v>
      </c>
      <c r="D125" s="9" t="s">
        <v>674</v>
      </c>
      <c r="E125" s="9" t="s">
        <v>674</v>
      </c>
      <c r="F125" s="9" t="s">
        <v>15</v>
      </c>
      <c r="G125" s="9" t="s">
        <v>1003</v>
      </c>
      <c r="H125" s="9" t="s">
        <v>87</v>
      </c>
      <c r="I125" s="3" t="s">
        <v>724</v>
      </c>
      <c r="J125" s="13" t="s">
        <v>1004</v>
      </c>
      <c r="K125" s="14" t="s">
        <v>1005</v>
      </c>
      <c r="L125" s="18">
        <f t="shared" si="7"/>
        <v>1.8668981481481495E-2</v>
      </c>
      <c r="M125">
        <f t="shared" si="8"/>
        <v>10</v>
      </c>
    </row>
    <row r="126" spans="1:13" x14ac:dyDescent="0.25">
      <c r="A126" s="11"/>
      <c r="B126" s="12"/>
      <c r="C126" s="9" t="s">
        <v>320</v>
      </c>
      <c r="D126" s="9" t="s">
        <v>321</v>
      </c>
      <c r="E126" s="9" t="s">
        <v>321</v>
      </c>
      <c r="F126" s="9" t="s">
        <v>15</v>
      </c>
      <c r="G126" s="9" t="s">
        <v>1006</v>
      </c>
      <c r="H126" s="9" t="s">
        <v>87</v>
      </c>
      <c r="I126" s="3" t="s">
        <v>724</v>
      </c>
      <c r="J126" s="13" t="s">
        <v>1007</v>
      </c>
      <c r="K126" s="14" t="s">
        <v>1008</v>
      </c>
      <c r="L126" s="18">
        <f t="shared" si="7"/>
        <v>1.504629629629628E-2</v>
      </c>
      <c r="M126">
        <f t="shared" si="8"/>
        <v>3</v>
      </c>
    </row>
    <row r="127" spans="1:13" x14ac:dyDescent="0.25">
      <c r="A127" s="3" t="s">
        <v>373</v>
      </c>
      <c r="B127" s="9" t="s">
        <v>374</v>
      </c>
      <c r="C127" s="10" t="s">
        <v>12</v>
      </c>
      <c r="D127" s="5"/>
      <c r="E127" s="5"/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9" t="s">
        <v>713</v>
      </c>
      <c r="D128" s="9" t="s">
        <v>714</v>
      </c>
      <c r="E128" s="9" t="s">
        <v>714</v>
      </c>
      <c r="F128" s="9" t="s">
        <v>377</v>
      </c>
      <c r="G128" s="9" t="s">
        <v>1009</v>
      </c>
      <c r="H128" s="9" t="s">
        <v>87</v>
      </c>
      <c r="I128" s="3" t="s">
        <v>724</v>
      </c>
      <c r="J128" s="13" t="s">
        <v>1010</v>
      </c>
      <c r="K128" s="14" t="s">
        <v>1011</v>
      </c>
      <c r="L128" s="18">
        <f t="shared" si="7"/>
        <v>1.6574074074074074E-2</v>
      </c>
      <c r="M128">
        <f t="shared" si="8"/>
        <v>7</v>
      </c>
    </row>
    <row r="129" spans="1:13" x14ac:dyDescent="0.25">
      <c r="A129" s="11"/>
      <c r="B129" s="11"/>
      <c r="C129" s="3" t="s">
        <v>718</v>
      </c>
      <c r="D129" s="3" t="s">
        <v>719</v>
      </c>
      <c r="E129" s="3" t="s">
        <v>719</v>
      </c>
      <c r="F129" s="3" t="s">
        <v>377</v>
      </c>
      <c r="G129" s="3" t="s">
        <v>1012</v>
      </c>
      <c r="H129" s="3" t="s">
        <v>87</v>
      </c>
      <c r="I129" s="3" t="s">
        <v>724</v>
      </c>
      <c r="J129" s="15" t="s">
        <v>1013</v>
      </c>
      <c r="K129" s="16" t="s">
        <v>1014</v>
      </c>
      <c r="L129" s="18">
        <f t="shared" si="7"/>
        <v>1.489583333333333E-2</v>
      </c>
      <c r="M129">
        <f t="shared" si="8"/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B124" workbookViewId="0">
      <selection activeCell="L26" sqref="L26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4.666666666666667</v>
      </c>
      <c r="R2" s="19">
        <f>AVERAGEIF(M:M,O2,L:L)</f>
        <v>1.353009259259259E-2</v>
      </c>
      <c r="S2" s="18">
        <f>AVERAGEIF($R$2:$R$25, "&lt;&gt; 0")</f>
        <v>2.0565626616999726E-2</v>
      </c>
    </row>
    <row r="3" spans="1:19" x14ac:dyDescent="0.25">
      <c r="A3" s="3" t="s">
        <v>328</v>
      </c>
      <c r="B3" s="9" t="s">
        <v>329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4.666666666666667</v>
      </c>
      <c r="R3" s="19">
        <f t="shared" ref="R3:R25" si="1">AVERAGEIF(M:M,O3,L:L)</f>
        <v>1.6927083333333336E-2</v>
      </c>
      <c r="S3" s="18">
        <f t="shared" ref="S3:S25" si="2">AVERAGEIF($R$2:$R$25, "&lt;&gt; 0")</f>
        <v>2.0565626616999726E-2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1015</v>
      </c>
      <c r="H4" s="9" t="s">
        <v>17</v>
      </c>
      <c r="I4" s="3" t="s">
        <v>1016</v>
      </c>
      <c r="J4" s="13" t="s">
        <v>1017</v>
      </c>
      <c r="K4" s="14" t="s">
        <v>1018</v>
      </c>
      <c r="L4" s="18">
        <f t="shared" ref="L3:L66" si="3">K4-J4</f>
        <v>1.3101851851851865E-2</v>
      </c>
      <c r="M4">
        <f t="shared" ref="M3:M66" si="4">HOUR(J4)</f>
        <v>15</v>
      </c>
      <c r="O4" s="24">
        <v>2</v>
      </c>
      <c r="P4" s="24">
        <f>COUNTIF(M:M,"2")</f>
        <v>0</v>
      </c>
      <c r="Q4" s="24">
        <f t="shared" si="0"/>
        <v>4.666666666666667</v>
      </c>
      <c r="R4" s="25">
        <v>0</v>
      </c>
      <c r="S4" s="26">
        <f t="shared" si="2"/>
        <v>2.0565626616999726E-2</v>
      </c>
    </row>
    <row r="5" spans="1:19" x14ac:dyDescent="0.25">
      <c r="A5" s="11"/>
      <c r="B5" s="12"/>
      <c r="C5" s="9" t="s">
        <v>333</v>
      </c>
      <c r="D5" s="9" t="s">
        <v>334</v>
      </c>
      <c r="E5" s="9" t="s">
        <v>334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4.666666666666667</v>
      </c>
      <c r="R5" s="19">
        <f t="shared" si="1"/>
        <v>1.3506944444444433E-2</v>
      </c>
      <c r="S5" s="18">
        <f t="shared" si="2"/>
        <v>2.0565626616999726E-2</v>
      </c>
    </row>
    <row r="6" spans="1:19" x14ac:dyDescent="0.25">
      <c r="A6" s="11"/>
      <c r="B6" s="12"/>
      <c r="C6" s="12"/>
      <c r="D6" s="12"/>
      <c r="E6" s="12"/>
      <c r="F6" s="12"/>
      <c r="G6" s="9" t="s">
        <v>1019</v>
      </c>
      <c r="H6" s="9" t="s">
        <v>17</v>
      </c>
      <c r="I6" s="3" t="s">
        <v>1016</v>
      </c>
      <c r="J6" s="13" t="s">
        <v>1020</v>
      </c>
      <c r="K6" s="14" t="s">
        <v>1021</v>
      </c>
      <c r="L6" s="18">
        <f t="shared" si="3"/>
        <v>2.1701388888888895E-2</v>
      </c>
      <c r="M6">
        <f t="shared" si="4"/>
        <v>5</v>
      </c>
      <c r="O6">
        <v>4</v>
      </c>
      <c r="P6">
        <f>COUNTIF(M:M,"4")</f>
        <v>8</v>
      </c>
      <c r="Q6">
        <f t="shared" si="0"/>
        <v>4.666666666666667</v>
      </c>
      <c r="R6" s="19">
        <f t="shared" si="1"/>
        <v>1.8522858796296292E-2</v>
      </c>
      <c r="S6" s="18">
        <f t="shared" si="2"/>
        <v>2.0565626616999726E-2</v>
      </c>
    </row>
    <row r="7" spans="1:19" x14ac:dyDescent="0.25">
      <c r="A7" s="11"/>
      <c r="B7" s="12"/>
      <c r="C7" s="12"/>
      <c r="D7" s="12"/>
      <c r="E7" s="12"/>
      <c r="F7" s="12"/>
      <c r="G7" s="9" t="s">
        <v>1022</v>
      </c>
      <c r="H7" s="9" t="s">
        <v>17</v>
      </c>
      <c r="I7" s="3" t="s">
        <v>1016</v>
      </c>
      <c r="J7" s="13" t="s">
        <v>1023</v>
      </c>
      <c r="K7" s="14" t="s">
        <v>1024</v>
      </c>
      <c r="L7" s="18">
        <f t="shared" si="3"/>
        <v>1.5381944444444517E-2</v>
      </c>
      <c r="M7">
        <f t="shared" si="4"/>
        <v>12</v>
      </c>
      <c r="O7">
        <v>5</v>
      </c>
      <c r="P7">
        <f>COUNTIF(M:M,"5")</f>
        <v>8</v>
      </c>
      <c r="Q7">
        <f t="shared" si="0"/>
        <v>4.666666666666667</v>
      </c>
      <c r="R7" s="19">
        <f t="shared" si="1"/>
        <v>2.3744212962962963E-2</v>
      </c>
      <c r="S7" s="18">
        <f t="shared" si="2"/>
        <v>2.0565626616999726E-2</v>
      </c>
    </row>
    <row r="8" spans="1:19" x14ac:dyDescent="0.25">
      <c r="A8" s="11"/>
      <c r="B8" s="12"/>
      <c r="C8" s="9" t="s">
        <v>50</v>
      </c>
      <c r="D8" s="9" t="s">
        <v>51</v>
      </c>
      <c r="E8" s="9" t="s">
        <v>51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4.666666666666667</v>
      </c>
      <c r="R8" s="19">
        <f t="shared" si="1"/>
        <v>2.8076388888888894E-2</v>
      </c>
      <c r="S8" s="18">
        <f t="shared" si="2"/>
        <v>2.0565626616999726E-2</v>
      </c>
    </row>
    <row r="9" spans="1:19" x14ac:dyDescent="0.25">
      <c r="A9" s="11"/>
      <c r="B9" s="12"/>
      <c r="C9" s="12"/>
      <c r="D9" s="12"/>
      <c r="E9" s="12"/>
      <c r="F9" s="12"/>
      <c r="G9" s="9" t="s">
        <v>1025</v>
      </c>
      <c r="H9" s="9" t="s">
        <v>17</v>
      </c>
      <c r="I9" s="3" t="s">
        <v>1016</v>
      </c>
      <c r="J9" s="13" t="s">
        <v>1026</v>
      </c>
      <c r="K9" s="14" t="s">
        <v>1027</v>
      </c>
      <c r="L9" s="18">
        <f t="shared" si="3"/>
        <v>1.8217592592592535E-2</v>
      </c>
      <c r="M9">
        <f t="shared" si="4"/>
        <v>11</v>
      </c>
      <c r="O9">
        <v>7</v>
      </c>
      <c r="P9">
        <f>COUNTIF(M:M,"7")</f>
        <v>11</v>
      </c>
      <c r="Q9">
        <f t="shared" si="0"/>
        <v>4.666666666666667</v>
      </c>
      <c r="R9" s="19">
        <f t="shared" si="1"/>
        <v>3.1185816498316511E-2</v>
      </c>
      <c r="S9" s="18">
        <f t="shared" si="2"/>
        <v>2.0565626616999726E-2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1028</v>
      </c>
      <c r="H10" s="9" t="s">
        <v>17</v>
      </c>
      <c r="I10" s="3" t="s">
        <v>1016</v>
      </c>
      <c r="J10" s="13" t="s">
        <v>1029</v>
      </c>
      <c r="K10" s="14" t="s">
        <v>1030</v>
      </c>
      <c r="L10" s="18">
        <f t="shared" si="3"/>
        <v>3.804398148148147E-2</v>
      </c>
      <c r="M10">
        <f t="shared" si="4"/>
        <v>14</v>
      </c>
      <c r="O10">
        <v>8</v>
      </c>
      <c r="P10">
        <f>COUNTIF(M:M,"8")</f>
        <v>7</v>
      </c>
      <c r="Q10">
        <f t="shared" si="0"/>
        <v>4.666666666666667</v>
      </c>
      <c r="R10" s="19">
        <f t="shared" si="1"/>
        <v>2.5496031746031742E-2</v>
      </c>
      <c r="S10" s="18">
        <f t="shared" si="2"/>
        <v>2.0565626616999726E-2</v>
      </c>
    </row>
    <row r="11" spans="1:19" x14ac:dyDescent="0.25">
      <c r="A11" s="11"/>
      <c r="B11" s="12"/>
      <c r="C11" s="9" t="s">
        <v>60</v>
      </c>
      <c r="D11" s="9" t="s">
        <v>61</v>
      </c>
      <c r="E11" s="9" t="s">
        <v>61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6</v>
      </c>
      <c r="Q11">
        <f t="shared" si="0"/>
        <v>4.666666666666667</v>
      </c>
      <c r="R11" s="19">
        <f t="shared" si="1"/>
        <v>1.6386959876543206E-2</v>
      </c>
      <c r="S11" s="18">
        <f t="shared" si="2"/>
        <v>2.0565626616999726E-2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1031</v>
      </c>
      <c r="H12" s="9" t="s">
        <v>17</v>
      </c>
      <c r="I12" s="3" t="s">
        <v>1016</v>
      </c>
      <c r="J12" s="13" t="s">
        <v>1032</v>
      </c>
      <c r="K12" s="14" t="s">
        <v>1033</v>
      </c>
      <c r="L12" s="18">
        <f t="shared" si="3"/>
        <v>4.4814814814814863E-2</v>
      </c>
      <c r="M12">
        <f t="shared" si="4"/>
        <v>6</v>
      </c>
      <c r="O12">
        <v>10</v>
      </c>
      <c r="P12">
        <f>COUNTIF(M:M,"10")</f>
        <v>4</v>
      </c>
      <c r="Q12">
        <f t="shared" si="0"/>
        <v>4.666666666666667</v>
      </c>
      <c r="R12" s="19">
        <f t="shared" si="1"/>
        <v>1.7381365740740742E-2</v>
      </c>
      <c r="S12" s="18">
        <f t="shared" si="2"/>
        <v>2.0565626616999726E-2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1034</v>
      </c>
      <c r="H13" s="9" t="s">
        <v>17</v>
      </c>
      <c r="I13" s="3" t="s">
        <v>1016</v>
      </c>
      <c r="J13" s="13" t="s">
        <v>130</v>
      </c>
      <c r="K13" s="14" t="s">
        <v>1035</v>
      </c>
      <c r="L13" s="18">
        <f t="shared" si="3"/>
        <v>1.7951388888888864E-2</v>
      </c>
      <c r="M13">
        <f t="shared" si="4"/>
        <v>10</v>
      </c>
      <c r="O13">
        <v>11</v>
      </c>
      <c r="P13">
        <f>COUNTIF(M:M,"11")</f>
        <v>11</v>
      </c>
      <c r="Q13">
        <f t="shared" si="0"/>
        <v>4.666666666666667</v>
      </c>
      <c r="R13" s="19">
        <f t="shared" si="1"/>
        <v>2.2778829966329947E-2</v>
      </c>
      <c r="S13" s="18">
        <f t="shared" si="2"/>
        <v>2.0565626616999726E-2</v>
      </c>
    </row>
    <row r="14" spans="1:19" x14ac:dyDescent="0.25">
      <c r="A14" s="11"/>
      <c r="B14" s="12"/>
      <c r="C14" s="9" t="s">
        <v>170</v>
      </c>
      <c r="D14" s="9" t="s">
        <v>171</v>
      </c>
      <c r="E14" s="9" t="s">
        <v>171</v>
      </c>
      <c r="F14" s="9" t="s">
        <v>15</v>
      </c>
      <c r="G14" s="9" t="s">
        <v>1036</v>
      </c>
      <c r="H14" s="9" t="s">
        <v>17</v>
      </c>
      <c r="I14" s="3" t="s">
        <v>1016</v>
      </c>
      <c r="J14" s="13" t="s">
        <v>1037</v>
      </c>
      <c r="K14" s="14" t="s">
        <v>1038</v>
      </c>
      <c r="L14" s="18">
        <f t="shared" si="3"/>
        <v>3.7453703703703711E-2</v>
      </c>
      <c r="M14">
        <f t="shared" si="4"/>
        <v>13</v>
      </c>
      <c r="O14">
        <v>12</v>
      </c>
      <c r="P14">
        <f>COUNTIF(M:M,"12")</f>
        <v>8</v>
      </c>
      <c r="Q14">
        <f t="shared" si="0"/>
        <v>4.666666666666667</v>
      </c>
      <c r="R14" s="19">
        <f t="shared" si="1"/>
        <v>2.1864872685185194E-2</v>
      </c>
      <c r="S14" s="18">
        <f t="shared" si="2"/>
        <v>2.0565626616999726E-2</v>
      </c>
    </row>
    <row r="15" spans="1:19" x14ac:dyDescent="0.25">
      <c r="A15" s="3" t="s">
        <v>10</v>
      </c>
      <c r="B15" s="9" t="s">
        <v>11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4.666666666666667</v>
      </c>
      <c r="R15" s="19">
        <f t="shared" si="1"/>
        <v>2.9424189814814816E-2</v>
      </c>
      <c r="S15" s="18">
        <f t="shared" si="2"/>
        <v>2.0565626616999726E-2</v>
      </c>
    </row>
    <row r="16" spans="1:19" x14ac:dyDescent="0.25">
      <c r="A16" s="11"/>
      <c r="B16" s="12"/>
      <c r="C16" s="9" t="s">
        <v>381</v>
      </c>
      <c r="D16" s="9" t="s">
        <v>382</v>
      </c>
      <c r="E16" s="9" t="s">
        <v>382</v>
      </c>
      <c r="F16" s="9" t="s">
        <v>15</v>
      </c>
      <c r="G16" s="9" t="s">
        <v>1039</v>
      </c>
      <c r="H16" s="9" t="s">
        <v>17</v>
      </c>
      <c r="I16" s="3" t="s">
        <v>1016</v>
      </c>
      <c r="J16" s="13" t="s">
        <v>1040</v>
      </c>
      <c r="K16" s="14" t="s">
        <v>1041</v>
      </c>
      <c r="L16" s="18">
        <f t="shared" si="3"/>
        <v>1.6956018518518523E-2</v>
      </c>
      <c r="M16">
        <f t="shared" si="4"/>
        <v>8</v>
      </c>
      <c r="O16">
        <v>14</v>
      </c>
      <c r="P16">
        <f>COUNTIF(M:M,"14")</f>
        <v>7</v>
      </c>
      <c r="Q16">
        <f t="shared" si="0"/>
        <v>4.666666666666667</v>
      </c>
      <c r="R16" s="19">
        <f t="shared" si="1"/>
        <v>3.1850198412698393E-2</v>
      </c>
      <c r="S16" s="18">
        <f t="shared" si="2"/>
        <v>2.0565626616999726E-2</v>
      </c>
    </row>
    <row r="17" spans="1:19" x14ac:dyDescent="0.25">
      <c r="A17" s="11"/>
      <c r="B17" s="12"/>
      <c r="C17" s="9" t="s">
        <v>13</v>
      </c>
      <c r="D17" s="9" t="s">
        <v>14</v>
      </c>
      <c r="E17" s="9" t="s">
        <v>14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4.666666666666667</v>
      </c>
      <c r="R17" s="19">
        <f t="shared" si="1"/>
        <v>1.6964699074074024E-2</v>
      </c>
      <c r="S17" s="18">
        <f t="shared" si="2"/>
        <v>2.0565626616999726E-2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1042</v>
      </c>
      <c r="H18" s="9" t="s">
        <v>17</v>
      </c>
      <c r="I18" s="3" t="s">
        <v>1016</v>
      </c>
      <c r="J18" s="13" t="s">
        <v>1043</v>
      </c>
      <c r="K18" s="14" t="s">
        <v>1044</v>
      </c>
      <c r="L18" s="18">
        <f t="shared" si="3"/>
        <v>3.3726851851851813E-2</v>
      </c>
      <c r="M18">
        <f t="shared" si="4"/>
        <v>8</v>
      </c>
      <c r="O18">
        <v>16</v>
      </c>
      <c r="P18">
        <f>COUNTIF(M:M,"16")</f>
        <v>3</v>
      </c>
      <c r="Q18">
        <f t="shared" si="0"/>
        <v>4.666666666666667</v>
      </c>
      <c r="R18" s="19">
        <f t="shared" si="1"/>
        <v>1.7870370370370425E-2</v>
      </c>
      <c r="S18" s="18">
        <f t="shared" si="2"/>
        <v>2.0565626616999726E-2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1045</v>
      </c>
      <c r="H19" s="9" t="s">
        <v>17</v>
      </c>
      <c r="I19" s="3" t="s">
        <v>1016</v>
      </c>
      <c r="J19" s="13" t="s">
        <v>1046</v>
      </c>
      <c r="K19" s="14" t="s">
        <v>1047</v>
      </c>
      <c r="L19" s="18">
        <f t="shared" si="3"/>
        <v>2.0509259259259283E-2</v>
      </c>
      <c r="M19">
        <f t="shared" si="4"/>
        <v>13</v>
      </c>
      <c r="O19">
        <v>17</v>
      </c>
      <c r="P19">
        <f>COUNTIF(M:M,"17")</f>
        <v>4</v>
      </c>
      <c r="Q19">
        <f t="shared" si="0"/>
        <v>4.666666666666667</v>
      </c>
      <c r="R19" s="19">
        <f t="shared" si="1"/>
        <v>2.0150462962962967E-2</v>
      </c>
      <c r="S19" s="18">
        <f t="shared" si="2"/>
        <v>2.0565626616999726E-2</v>
      </c>
    </row>
    <row r="20" spans="1:19" x14ac:dyDescent="0.25">
      <c r="A20" s="11"/>
      <c r="B20" s="12"/>
      <c r="C20" s="9" t="s">
        <v>333</v>
      </c>
      <c r="D20" s="9" t="s">
        <v>334</v>
      </c>
      <c r="E20" s="9" t="s">
        <v>334</v>
      </c>
      <c r="F20" s="9" t="s">
        <v>15</v>
      </c>
      <c r="G20" s="9" t="s">
        <v>1048</v>
      </c>
      <c r="H20" s="9" t="s">
        <v>17</v>
      </c>
      <c r="I20" s="3" t="s">
        <v>1016</v>
      </c>
      <c r="J20" s="13" t="s">
        <v>1049</v>
      </c>
      <c r="K20" s="14" t="s">
        <v>1050</v>
      </c>
      <c r="L20" s="18">
        <f t="shared" si="3"/>
        <v>4.2754629629629504E-2</v>
      </c>
      <c r="M20">
        <f t="shared" si="4"/>
        <v>14</v>
      </c>
      <c r="O20">
        <v>18</v>
      </c>
      <c r="P20">
        <f>COUNTIF(M:M,"18")</f>
        <v>2</v>
      </c>
      <c r="Q20">
        <f t="shared" si="0"/>
        <v>4.666666666666667</v>
      </c>
      <c r="R20" s="19">
        <f t="shared" si="1"/>
        <v>1.9346064814814878E-2</v>
      </c>
      <c r="S20" s="18">
        <f t="shared" si="2"/>
        <v>2.0565626616999726E-2</v>
      </c>
    </row>
    <row r="21" spans="1:19" x14ac:dyDescent="0.25">
      <c r="A21" s="11"/>
      <c r="B21" s="12"/>
      <c r="C21" s="9" t="s">
        <v>33</v>
      </c>
      <c r="D21" s="9" t="s">
        <v>34</v>
      </c>
      <c r="E21" s="9" t="s">
        <v>34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4.666666666666667</v>
      </c>
      <c r="R21" s="19">
        <f t="shared" si="1"/>
        <v>1.8715277777777706E-2</v>
      </c>
      <c r="S21" s="18">
        <f t="shared" si="2"/>
        <v>2.0565626616999726E-2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1051</v>
      </c>
      <c r="H22" s="9" t="s">
        <v>17</v>
      </c>
      <c r="I22" s="3" t="s">
        <v>1016</v>
      </c>
      <c r="J22" s="13" t="s">
        <v>1052</v>
      </c>
      <c r="K22" s="14" t="s">
        <v>1053</v>
      </c>
      <c r="L22" s="18">
        <f t="shared" si="3"/>
        <v>1.7256944444444422E-2</v>
      </c>
      <c r="M22">
        <f t="shared" si="4"/>
        <v>6</v>
      </c>
      <c r="O22">
        <v>20</v>
      </c>
      <c r="P22">
        <f>COUNTIF(M:M,"20")</f>
        <v>1</v>
      </c>
      <c r="Q22">
        <f t="shared" si="0"/>
        <v>4.666666666666667</v>
      </c>
      <c r="R22" s="19">
        <f t="shared" si="1"/>
        <v>1.3518518518518596E-2</v>
      </c>
      <c r="S22" s="18">
        <f t="shared" si="2"/>
        <v>2.0565626616999726E-2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1054</v>
      </c>
      <c r="H23" s="9" t="s">
        <v>17</v>
      </c>
      <c r="I23" s="3" t="s">
        <v>1016</v>
      </c>
      <c r="J23" s="13" t="s">
        <v>1055</v>
      </c>
      <c r="K23" s="14" t="s">
        <v>1056</v>
      </c>
      <c r="L23" s="18">
        <f t="shared" si="3"/>
        <v>3.5833333333333328E-2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4.666666666666667</v>
      </c>
      <c r="R23" s="19">
        <f t="shared" si="1"/>
        <v>1.9131944444444493E-2</v>
      </c>
      <c r="S23" s="18">
        <f t="shared" si="2"/>
        <v>2.0565626616999726E-2</v>
      </c>
    </row>
    <row r="24" spans="1:19" x14ac:dyDescent="0.25">
      <c r="A24" s="11"/>
      <c r="B24" s="12"/>
      <c r="C24" s="9" t="s">
        <v>41</v>
      </c>
      <c r="D24" s="9" t="s">
        <v>42</v>
      </c>
      <c r="E24" s="9" t="s">
        <v>43</v>
      </c>
      <c r="F24" s="9" t="s">
        <v>15</v>
      </c>
      <c r="G24" s="9" t="s">
        <v>1057</v>
      </c>
      <c r="H24" s="9" t="s">
        <v>17</v>
      </c>
      <c r="I24" s="3" t="s">
        <v>1016</v>
      </c>
      <c r="J24" s="13" t="s">
        <v>1058</v>
      </c>
      <c r="K24" s="14" t="s">
        <v>1059</v>
      </c>
      <c r="L24" s="18">
        <f t="shared" si="3"/>
        <v>1.6435185185185164E-2</v>
      </c>
      <c r="M24">
        <f t="shared" si="4"/>
        <v>9</v>
      </c>
      <c r="O24" s="24">
        <v>22</v>
      </c>
      <c r="P24" s="24">
        <f>COUNTIF(M:M,"22")</f>
        <v>0</v>
      </c>
      <c r="Q24" s="24">
        <f t="shared" si="0"/>
        <v>4.666666666666667</v>
      </c>
      <c r="R24" s="25">
        <v>0</v>
      </c>
      <c r="S24" s="26">
        <f t="shared" si="2"/>
        <v>2.0565626616999726E-2</v>
      </c>
    </row>
    <row r="25" spans="1:19" x14ac:dyDescent="0.25">
      <c r="A25" s="11"/>
      <c r="B25" s="12"/>
      <c r="C25" s="9" t="s">
        <v>50</v>
      </c>
      <c r="D25" s="9" t="s">
        <v>51</v>
      </c>
      <c r="E25" s="9" t="s">
        <v>51</v>
      </c>
      <c r="F25" s="9" t="s">
        <v>15</v>
      </c>
      <c r="G25" s="9" t="s">
        <v>1060</v>
      </c>
      <c r="H25" s="9" t="s">
        <v>17</v>
      </c>
      <c r="I25" s="3" t="s">
        <v>1016</v>
      </c>
      <c r="J25" s="13" t="s">
        <v>1061</v>
      </c>
      <c r="K25" s="14" t="s">
        <v>1062</v>
      </c>
      <c r="L25" s="18">
        <f t="shared" si="3"/>
        <v>1.6759259259259363E-2</v>
      </c>
      <c r="M25">
        <f t="shared" si="4"/>
        <v>16</v>
      </c>
      <c r="O25">
        <v>23</v>
      </c>
      <c r="P25">
        <f>COUNTIF(M:M,"23")</f>
        <v>2</v>
      </c>
      <c r="Q25">
        <f t="shared" si="0"/>
        <v>4.666666666666667</v>
      </c>
      <c r="R25" s="19">
        <f t="shared" si="1"/>
        <v>1.6070601851851885E-2</v>
      </c>
      <c r="S25" s="18">
        <f t="shared" si="2"/>
        <v>2.0565626616999726E-2</v>
      </c>
    </row>
    <row r="26" spans="1:19" x14ac:dyDescent="0.25">
      <c r="A26" s="11"/>
      <c r="B26" s="12"/>
      <c r="C26" s="9" t="s">
        <v>60</v>
      </c>
      <c r="D26" s="9" t="s">
        <v>61</v>
      </c>
      <c r="E26" s="9" t="s">
        <v>61</v>
      </c>
      <c r="F26" s="9" t="s">
        <v>15</v>
      </c>
      <c r="G26" s="9" t="s">
        <v>1063</v>
      </c>
      <c r="H26" s="9" t="s">
        <v>17</v>
      </c>
      <c r="I26" s="3" t="s">
        <v>1016</v>
      </c>
      <c r="J26" s="13" t="s">
        <v>1064</v>
      </c>
      <c r="K26" s="14" t="s">
        <v>1065</v>
      </c>
      <c r="L26" s="18">
        <f t="shared" si="3"/>
        <v>3.3726851851851869E-2</v>
      </c>
      <c r="M26">
        <f t="shared" si="4"/>
        <v>8</v>
      </c>
    </row>
    <row r="27" spans="1:19" x14ac:dyDescent="0.25">
      <c r="A27" s="11"/>
      <c r="B27" s="12"/>
      <c r="C27" s="9" t="s">
        <v>170</v>
      </c>
      <c r="D27" s="9" t="s">
        <v>171</v>
      </c>
      <c r="E27" s="9" t="s">
        <v>171</v>
      </c>
      <c r="F27" s="9" t="s">
        <v>15</v>
      </c>
      <c r="G27" s="9" t="s">
        <v>1066</v>
      </c>
      <c r="H27" s="9" t="s">
        <v>17</v>
      </c>
      <c r="I27" s="3" t="s">
        <v>1016</v>
      </c>
      <c r="J27" s="13" t="s">
        <v>1067</v>
      </c>
      <c r="K27" s="14" t="s">
        <v>1068</v>
      </c>
      <c r="L27" s="18">
        <f t="shared" si="3"/>
        <v>1.7094907407407434E-2</v>
      </c>
      <c r="M27">
        <f t="shared" si="4"/>
        <v>11</v>
      </c>
      <c r="O27" s="31">
        <v>127</v>
      </c>
      <c r="P27" s="28" t="s">
        <v>1304</v>
      </c>
      <c r="Q27" s="29" t="s">
        <v>1305</v>
      </c>
      <c r="R27" s="30">
        <f t="shared" ref="R27" si="5">Q27-P27</f>
        <v>1.353009259259259E-2</v>
      </c>
      <c r="S27" s="31">
        <v>0</v>
      </c>
    </row>
    <row r="28" spans="1:19" x14ac:dyDescent="0.25">
      <c r="A28" s="3" t="s">
        <v>75</v>
      </c>
      <c r="B28" s="9" t="s">
        <v>76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77</v>
      </c>
      <c r="D29" s="9" t="s">
        <v>78</v>
      </c>
      <c r="E29" s="9" t="s">
        <v>79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1069</v>
      </c>
      <c r="H30" s="9" t="s">
        <v>81</v>
      </c>
      <c r="I30" s="3" t="s">
        <v>1016</v>
      </c>
      <c r="J30" s="13" t="s">
        <v>1070</v>
      </c>
      <c r="K30" s="14" t="s">
        <v>1071</v>
      </c>
      <c r="L30" s="18">
        <f t="shared" si="3"/>
        <v>2.2754629629629625E-2</v>
      </c>
      <c r="M30">
        <f t="shared" si="4"/>
        <v>4</v>
      </c>
      <c r="O30" s="23">
        <v>43</v>
      </c>
      <c r="P30" s="20" t="s">
        <v>1100</v>
      </c>
      <c r="Q30" s="21" t="s">
        <v>1101</v>
      </c>
      <c r="R30" s="22">
        <f t="shared" ref="R30:R31" si="6">Q30-P30</f>
        <v>1.3472222222222219E-2</v>
      </c>
      <c r="S30" s="23">
        <f t="shared" ref="S30:S31" si="7">HOUR(P30)</f>
        <v>23</v>
      </c>
    </row>
    <row r="31" spans="1:19" x14ac:dyDescent="0.25">
      <c r="A31" s="11"/>
      <c r="B31" s="12"/>
      <c r="C31" s="12"/>
      <c r="D31" s="12"/>
      <c r="E31" s="12"/>
      <c r="F31" s="12"/>
      <c r="G31" s="9" t="s">
        <v>1072</v>
      </c>
      <c r="H31" s="9" t="s">
        <v>81</v>
      </c>
      <c r="I31" s="3" t="s">
        <v>1016</v>
      </c>
      <c r="J31" s="13" t="s">
        <v>1073</v>
      </c>
      <c r="K31" s="14" t="s">
        <v>1074</v>
      </c>
      <c r="L31" s="18">
        <f t="shared" si="3"/>
        <v>2.5659722222222237E-2</v>
      </c>
      <c r="M31">
        <f t="shared" si="4"/>
        <v>7</v>
      </c>
      <c r="O31" s="23">
        <v>138</v>
      </c>
      <c r="P31" s="20" t="s">
        <v>1334</v>
      </c>
      <c r="Q31" s="21" t="s">
        <v>1335</v>
      </c>
      <c r="R31" s="22">
        <f t="shared" si="6"/>
        <v>1.866898148148155E-2</v>
      </c>
      <c r="S31" s="23">
        <f t="shared" si="7"/>
        <v>23</v>
      </c>
    </row>
    <row r="32" spans="1:19" x14ac:dyDescent="0.25">
      <c r="A32" s="11"/>
      <c r="B32" s="12"/>
      <c r="C32" s="9" t="s">
        <v>443</v>
      </c>
      <c r="D32" s="9" t="s">
        <v>444</v>
      </c>
      <c r="E32" s="9" t="s">
        <v>445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1075</v>
      </c>
      <c r="H33" s="9" t="s">
        <v>87</v>
      </c>
      <c r="I33" s="3" t="s">
        <v>1016</v>
      </c>
      <c r="J33" s="13" t="s">
        <v>1076</v>
      </c>
      <c r="K33" s="14" t="s">
        <v>1077</v>
      </c>
      <c r="L33" s="18">
        <f t="shared" si="3"/>
        <v>3.9016203703703733E-2</v>
      </c>
      <c r="M33">
        <f t="shared" si="4"/>
        <v>7</v>
      </c>
    </row>
    <row r="34" spans="1:13" x14ac:dyDescent="0.25">
      <c r="A34" s="11"/>
      <c r="B34" s="12"/>
      <c r="C34" s="12"/>
      <c r="D34" s="12"/>
      <c r="E34" s="12"/>
      <c r="F34" s="12"/>
      <c r="G34" s="9" t="s">
        <v>1078</v>
      </c>
      <c r="H34" s="9" t="s">
        <v>87</v>
      </c>
      <c r="I34" s="3" t="s">
        <v>1016</v>
      </c>
      <c r="J34" s="13" t="s">
        <v>1079</v>
      </c>
      <c r="K34" s="14" t="s">
        <v>1080</v>
      </c>
      <c r="L34" s="18">
        <f t="shared" si="3"/>
        <v>4.1203703703703742E-2</v>
      </c>
      <c r="M34">
        <f t="shared" si="4"/>
        <v>7</v>
      </c>
    </row>
    <row r="35" spans="1:13" x14ac:dyDescent="0.25">
      <c r="A35" s="11"/>
      <c r="B35" s="12"/>
      <c r="C35" s="9" t="s">
        <v>84</v>
      </c>
      <c r="D35" s="9" t="s">
        <v>85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85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1081</v>
      </c>
      <c r="H37" s="9" t="s">
        <v>87</v>
      </c>
      <c r="I37" s="3" t="s">
        <v>1016</v>
      </c>
      <c r="J37" s="13" t="s">
        <v>1082</v>
      </c>
      <c r="K37" s="14" t="s">
        <v>1083</v>
      </c>
      <c r="L37" s="18">
        <f t="shared" si="3"/>
        <v>1.5555555555555552E-2</v>
      </c>
      <c r="M37">
        <f t="shared" si="4"/>
        <v>1</v>
      </c>
    </row>
    <row r="38" spans="1:13" x14ac:dyDescent="0.25">
      <c r="A38" s="11"/>
      <c r="B38" s="12"/>
      <c r="C38" s="12"/>
      <c r="D38" s="12"/>
      <c r="E38" s="12"/>
      <c r="F38" s="12"/>
      <c r="G38" s="9" t="s">
        <v>1084</v>
      </c>
      <c r="H38" s="9" t="s">
        <v>87</v>
      </c>
      <c r="I38" s="3" t="s">
        <v>1016</v>
      </c>
      <c r="J38" s="13" t="s">
        <v>1085</v>
      </c>
      <c r="K38" s="14" t="s">
        <v>1086</v>
      </c>
      <c r="L38" s="18">
        <f t="shared" si="3"/>
        <v>1.8321759259259274E-2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1087</v>
      </c>
      <c r="H39" s="9" t="s">
        <v>87</v>
      </c>
      <c r="I39" s="3" t="s">
        <v>1016</v>
      </c>
      <c r="J39" s="13" t="s">
        <v>1088</v>
      </c>
      <c r="K39" s="14" t="s">
        <v>1089</v>
      </c>
      <c r="L39" s="18">
        <f t="shared" si="3"/>
        <v>1.4942129629629597E-2</v>
      </c>
      <c r="M39">
        <f t="shared" si="4"/>
        <v>5</v>
      </c>
    </row>
    <row r="40" spans="1:13" x14ac:dyDescent="0.25">
      <c r="A40" s="11"/>
      <c r="B40" s="12"/>
      <c r="C40" s="12"/>
      <c r="D40" s="12"/>
      <c r="E40" s="12"/>
      <c r="F40" s="12"/>
      <c r="G40" s="9" t="s">
        <v>1090</v>
      </c>
      <c r="H40" s="9" t="s">
        <v>87</v>
      </c>
      <c r="I40" s="3" t="s">
        <v>1016</v>
      </c>
      <c r="J40" s="13" t="s">
        <v>1091</v>
      </c>
      <c r="K40" s="14" t="s">
        <v>1092</v>
      </c>
      <c r="L40" s="18">
        <f t="shared" si="3"/>
        <v>5.3576388888888937E-2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1093</v>
      </c>
      <c r="H41" s="9" t="s">
        <v>87</v>
      </c>
      <c r="I41" s="3" t="s">
        <v>1016</v>
      </c>
      <c r="J41" s="13" t="s">
        <v>1094</v>
      </c>
      <c r="K41" s="14" t="s">
        <v>1095</v>
      </c>
      <c r="L41" s="18">
        <f t="shared" si="3"/>
        <v>3.9942129629629619E-2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1096</v>
      </c>
      <c r="H42" s="9" t="s">
        <v>87</v>
      </c>
      <c r="I42" s="3" t="s">
        <v>1016</v>
      </c>
      <c r="J42" s="13" t="s">
        <v>1097</v>
      </c>
      <c r="K42" s="14" t="s">
        <v>1098</v>
      </c>
      <c r="L42" s="18">
        <f t="shared" si="3"/>
        <v>1.4143518518518527E-2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1099</v>
      </c>
      <c r="H43" s="9" t="s">
        <v>87</v>
      </c>
      <c r="I43" s="3" t="s">
        <v>1016</v>
      </c>
      <c r="J43" s="20" t="s">
        <v>1100</v>
      </c>
      <c r="K43" s="21" t="s">
        <v>1101</v>
      </c>
      <c r="L43" s="22">
        <f t="shared" si="3"/>
        <v>1.3472222222222219E-2</v>
      </c>
      <c r="M43" s="23">
        <f t="shared" si="4"/>
        <v>23</v>
      </c>
    </row>
    <row r="44" spans="1:13" x14ac:dyDescent="0.25">
      <c r="A44" s="11"/>
      <c r="B44" s="12"/>
      <c r="C44" s="12"/>
      <c r="D44" s="12"/>
      <c r="E44" s="9" t="s">
        <v>114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1102</v>
      </c>
      <c r="H45" s="9" t="s">
        <v>81</v>
      </c>
      <c r="I45" s="3" t="s">
        <v>1016</v>
      </c>
      <c r="J45" s="13" t="s">
        <v>1103</v>
      </c>
      <c r="K45" s="14" t="s">
        <v>1104</v>
      </c>
      <c r="L45" s="18">
        <f t="shared" si="3"/>
        <v>1.3182870370370359E-2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1105</v>
      </c>
      <c r="H46" s="9" t="s">
        <v>81</v>
      </c>
      <c r="I46" s="3" t="s">
        <v>1016</v>
      </c>
      <c r="J46" s="13" t="s">
        <v>1106</v>
      </c>
      <c r="K46" s="14" t="s">
        <v>1107</v>
      </c>
      <c r="L46" s="18">
        <f t="shared" si="3"/>
        <v>2.2523148148148153E-2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1108</v>
      </c>
      <c r="H47" s="9" t="s">
        <v>81</v>
      </c>
      <c r="I47" s="3" t="s">
        <v>1016</v>
      </c>
      <c r="J47" s="13" t="s">
        <v>1109</v>
      </c>
      <c r="K47" s="14" t="s">
        <v>1110</v>
      </c>
      <c r="L47" s="18">
        <f t="shared" si="3"/>
        <v>1.7384259259259238E-2</v>
      </c>
      <c r="M47">
        <f t="shared" si="4"/>
        <v>15</v>
      </c>
    </row>
    <row r="48" spans="1:13" x14ac:dyDescent="0.25">
      <c r="A48" s="11"/>
      <c r="B48" s="12"/>
      <c r="C48" s="12"/>
      <c r="D48" s="12"/>
      <c r="E48" s="12"/>
      <c r="F48" s="12"/>
      <c r="G48" s="9" t="s">
        <v>1111</v>
      </c>
      <c r="H48" s="9" t="s">
        <v>81</v>
      </c>
      <c r="I48" s="3" t="s">
        <v>1016</v>
      </c>
      <c r="J48" s="13" t="s">
        <v>1112</v>
      </c>
      <c r="K48" s="14" t="s">
        <v>1113</v>
      </c>
      <c r="L48" s="18">
        <f t="shared" si="3"/>
        <v>1.7071759259259411E-2</v>
      </c>
      <c r="M48">
        <f t="shared" si="4"/>
        <v>18</v>
      </c>
    </row>
    <row r="49" spans="1:13" x14ac:dyDescent="0.25">
      <c r="A49" s="11"/>
      <c r="B49" s="12"/>
      <c r="C49" s="12"/>
      <c r="D49" s="12"/>
      <c r="E49" s="12"/>
      <c r="F49" s="12"/>
      <c r="G49" s="9" t="s">
        <v>1114</v>
      </c>
      <c r="H49" s="9" t="s">
        <v>81</v>
      </c>
      <c r="I49" s="3" t="s">
        <v>1016</v>
      </c>
      <c r="J49" s="13" t="s">
        <v>1115</v>
      </c>
      <c r="K49" s="14" t="s">
        <v>1116</v>
      </c>
      <c r="L49" s="18">
        <f t="shared" si="3"/>
        <v>2.1620370370370345E-2</v>
      </c>
      <c r="M49">
        <f t="shared" si="4"/>
        <v>18</v>
      </c>
    </row>
    <row r="50" spans="1:13" x14ac:dyDescent="0.25">
      <c r="A50" s="11"/>
      <c r="B50" s="12"/>
      <c r="C50" s="12"/>
      <c r="D50" s="12"/>
      <c r="E50" s="12"/>
      <c r="F50" s="12"/>
      <c r="G50" s="9" t="s">
        <v>1117</v>
      </c>
      <c r="H50" s="9" t="s">
        <v>81</v>
      </c>
      <c r="I50" s="3" t="s">
        <v>1016</v>
      </c>
      <c r="J50" s="13" t="s">
        <v>1118</v>
      </c>
      <c r="K50" s="14" t="s">
        <v>1119</v>
      </c>
      <c r="L50" s="18">
        <f t="shared" si="3"/>
        <v>1.8229166666666741E-2</v>
      </c>
      <c r="M50">
        <f t="shared" si="4"/>
        <v>21</v>
      </c>
    </row>
    <row r="51" spans="1:13" x14ac:dyDescent="0.25">
      <c r="A51" s="11"/>
      <c r="B51" s="12"/>
      <c r="C51" s="9" t="s">
        <v>124</v>
      </c>
      <c r="D51" s="9" t="s">
        <v>125</v>
      </c>
      <c r="E51" s="9" t="s">
        <v>125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1120</v>
      </c>
      <c r="H52" s="9" t="s">
        <v>87</v>
      </c>
      <c r="I52" s="3" t="s">
        <v>1016</v>
      </c>
      <c r="J52" s="13" t="s">
        <v>1121</v>
      </c>
      <c r="K52" s="14" t="s">
        <v>1122</v>
      </c>
      <c r="L52" s="18">
        <f t="shared" si="3"/>
        <v>1.5578703703703706E-2</v>
      </c>
      <c r="M52">
        <f t="shared" si="4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1123</v>
      </c>
      <c r="H53" s="9" t="s">
        <v>87</v>
      </c>
      <c r="I53" s="3" t="s">
        <v>1016</v>
      </c>
      <c r="J53" s="13" t="s">
        <v>1124</v>
      </c>
      <c r="K53" s="14" t="s">
        <v>1125</v>
      </c>
      <c r="L53" s="18">
        <f t="shared" si="3"/>
        <v>1.6516203703703658E-2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1126</v>
      </c>
      <c r="H54" s="9" t="s">
        <v>87</v>
      </c>
      <c r="I54" s="3" t="s">
        <v>1016</v>
      </c>
      <c r="J54" s="13" t="s">
        <v>1127</v>
      </c>
      <c r="K54" s="14" t="s">
        <v>1128</v>
      </c>
      <c r="L54" s="18">
        <f t="shared" si="3"/>
        <v>1.7847222222222237E-2</v>
      </c>
      <c r="M54">
        <f t="shared" si="4"/>
        <v>12</v>
      </c>
    </row>
    <row r="55" spans="1:13" x14ac:dyDescent="0.25">
      <c r="A55" s="11"/>
      <c r="B55" s="12"/>
      <c r="C55" s="9" t="s">
        <v>33</v>
      </c>
      <c r="D55" s="9" t="s">
        <v>34</v>
      </c>
      <c r="E55" s="10" t="s">
        <v>12</v>
      </c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9" t="s">
        <v>34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1129</v>
      </c>
      <c r="H57" s="9" t="s">
        <v>87</v>
      </c>
      <c r="I57" s="3" t="s">
        <v>1016</v>
      </c>
      <c r="J57" s="13" t="s">
        <v>1130</v>
      </c>
      <c r="K57" s="14" t="s">
        <v>1131</v>
      </c>
      <c r="L57" s="18">
        <f t="shared" si="3"/>
        <v>1.5381944444444434E-2</v>
      </c>
      <c r="M57">
        <f t="shared" si="4"/>
        <v>3</v>
      </c>
    </row>
    <row r="58" spans="1:13" x14ac:dyDescent="0.25">
      <c r="A58" s="11"/>
      <c r="B58" s="12"/>
      <c r="C58" s="12"/>
      <c r="D58" s="12"/>
      <c r="E58" s="12"/>
      <c r="F58" s="12"/>
      <c r="G58" s="9" t="s">
        <v>1132</v>
      </c>
      <c r="H58" s="9" t="s">
        <v>87</v>
      </c>
      <c r="I58" s="3" t="s">
        <v>1016</v>
      </c>
      <c r="J58" s="13" t="s">
        <v>1133</v>
      </c>
      <c r="K58" s="14" t="s">
        <v>1134</v>
      </c>
      <c r="L58" s="18">
        <f t="shared" si="3"/>
        <v>1.3969907407407445E-2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1135</v>
      </c>
      <c r="H59" s="9" t="s">
        <v>87</v>
      </c>
      <c r="I59" s="3" t="s">
        <v>1016</v>
      </c>
      <c r="J59" s="13" t="s">
        <v>1136</v>
      </c>
      <c r="K59" s="14" t="s">
        <v>1137</v>
      </c>
      <c r="L59" s="18">
        <f t="shared" si="3"/>
        <v>3.2997685185185199E-2</v>
      </c>
      <c r="M59">
        <f t="shared" si="4"/>
        <v>12</v>
      </c>
    </row>
    <row r="60" spans="1:13" x14ac:dyDescent="0.25">
      <c r="A60" s="11"/>
      <c r="B60" s="12"/>
      <c r="C60" s="12"/>
      <c r="D60" s="12"/>
      <c r="E60" s="9" t="s">
        <v>163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1138</v>
      </c>
      <c r="H61" s="9" t="s">
        <v>87</v>
      </c>
      <c r="I61" s="3" t="s">
        <v>1016</v>
      </c>
      <c r="J61" s="13" t="s">
        <v>1139</v>
      </c>
      <c r="K61" s="14" t="s">
        <v>1140</v>
      </c>
      <c r="L61" s="18">
        <f t="shared" si="3"/>
        <v>1.1944444444444369E-2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1141</v>
      </c>
      <c r="H62" s="9" t="s">
        <v>87</v>
      </c>
      <c r="I62" s="3" t="s">
        <v>1016</v>
      </c>
      <c r="J62" s="13" t="s">
        <v>1142</v>
      </c>
      <c r="K62" s="14" t="s">
        <v>1143</v>
      </c>
      <c r="L62" s="18">
        <f t="shared" si="3"/>
        <v>1.72106481481481E-2</v>
      </c>
      <c r="M62">
        <f t="shared" si="4"/>
        <v>12</v>
      </c>
    </row>
    <row r="63" spans="1:13" x14ac:dyDescent="0.25">
      <c r="A63" s="11"/>
      <c r="B63" s="12"/>
      <c r="C63" s="12"/>
      <c r="D63" s="12"/>
      <c r="E63" s="12"/>
      <c r="F63" s="12"/>
      <c r="G63" s="9" t="s">
        <v>1144</v>
      </c>
      <c r="H63" s="9" t="s">
        <v>87</v>
      </c>
      <c r="I63" s="3" t="s">
        <v>1016</v>
      </c>
      <c r="J63" s="13" t="s">
        <v>1145</v>
      </c>
      <c r="K63" s="14" t="s">
        <v>1146</v>
      </c>
      <c r="L63" s="18">
        <f t="shared" si="3"/>
        <v>1.3101851851851976E-2</v>
      </c>
      <c r="M63">
        <f t="shared" si="4"/>
        <v>17</v>
      </c>
    </row>
    <row r="64" spans="1:13" x14ac:dyDescent="0.25">
      <c r="A64" s="11"/>
      <c r="B64" s="12"/>
      <c r="C64" s="9" t="s">
        <v>423</v>
      </c>
      <c r="D64" s="9" t="s">
        <v>424</v>
      </c>
      <c r="E64" s="9" t="s">
        <v>424</v>
      </c>
      <c r="F64" s="9" t="s">
        <v>15</v>
      </c>
      <c r="G64" s="9" t="s">
        <v>1147</v>
      </c>
      <c r="H64" s="9" t="s">
        <v>87</v>
      </c>
      <c r="I64" s="3" t="s">
        <v>1016</v>
      </c>
      <c r="J64" s="13" t="s">
        <v>1148</v>
      </c>
      <c r="K64" s="14" t="s">
        <v>1149</v>
      </c>
      <c r="L64" s="18">
        <f t="shared" si="3"/>
        <v>3.153935185185186E-2</v>
      </c>
      <c r="M64">
        <f t="shared" si="4"/>
        <v>7</v>
      </c>
    </row>
    <row r="65" spans="1:13" x14ac:dyDescent="0.25">
      <c r="A65" s="11"/>
      <c r="B65" s="12"/>
      <c r="C65" s="9" t="s">
        <v>1150</v>
      </c>
      <c r="D65" s="9" t="s">
        <v>1151</v>
      </c>
      <c r="E65" s="9" t="s">
        <v>1151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1152</v>
      </c>
      <c r="H66" s="9" t="s">
        <v>87</v>
      </c>
      <c r="I66" s="3" t="s">
        <v>1016</v>
      </c>
      <c r="J66" s="13" t="s">
        <v>1153</v>
      </c>
      <c r="K66" s="14" t="s">
        <v>1154</v>
      </c>
      <c r="L66" s="18">
        <f t="shared" si="3"/>
        <v>1.8518518518518545E-2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1155</v>
      </c>
      <c r="H67" s="9" t="s">
        <v>87</v>
      </c>
      <c r="I67" s="3" t="s">
        <v>1016</v>
      </c>
      <c r="J67" s="13" t="s">
        <v>1156</v>
      </c>
      <c r="K67" s="14" t="s">
        <v>1157</v>
      </c>
      <c r="L67" s="18">
        <f t="shared" ref="L67:L130" si="8">K67-J67</f>
        <v>1.8715277777777706E-2</v>
      </c>
      <c r="M67">
        <f t="shared" ref="M67:M130" si="9">HOUR(J67)</f>
        <v>19</v>
      </c>
    </row>
    <row r="68" spans="1:13" x14ac:dyDescent="0.25">
      <c r="A68" s="11"/>
      <c r="B68" s="12"/>
      <c r="C68" s="9" t="s">
        <v>170</v>
      </c>
      <c r="D68" s="9" t="s">
        <v>171</v>
      </c>
      <c r="E68" s="9" t="s">
        <v>172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1158</v>
      </c>
      <c r="H69" s="9" t="s">
        <v>174</v>
      </c>
      <c r="I69" s="3" t="s">
        <v>1016</v>
      </c>
      <c r="J69" s="13" t="s">
        <v>1159</v>
      </c>
      <c r="K69" s="14" t="s">
        <v>1160</v>
      </c>
      <c r="L69" s="18">
        <f t="shared" si="8"/>
        <v>3.3865740740740669E-2</v>
      </c>
      <c r="M69">
        <f t="shared" si="9"/>
        <v>13</v>
      </c>
    </row>
    <row r="70" spans="1:13" x14ac:dyDescent="0.25">
      <c r="A70" s="11"/>
      <c r="B70" s="12"/>
      <c r="C70" s="12"/>
      <c r="D70" s="12"/>
      <c r="E70" s="12"/>
      <c r="F70" s="12"/>
      <c r="G70" s="9" t="s">
        <v>1161</v>
      </c>
      <c r="H70" s="9" t="s">
        <v>174</v>
      </c>
      <c r="I70" s="3" t="s">
        <v>1016</v>
      </c>
      <c r="J70" s="13" t="s">
        <v>1162</v>
      </c>
      <c r="K70" s="14" t="s">
        <v>1163</v>
      </c>
      <c r="L70" s="18">
        <f t="shared" si="8"/>
        <v>3.8263888888888875E-2</v>
      </c>
      <c r="M70">
        <f t="shared" si="9"/>
        <v>13</v>
      </c>
    </row>
    <row r="71" spans="1:13" x14ac:dyDescent="0.25">
      <c r="A71" s="11"/>
      <c r="B71" s="12"/>
      <c r="C71" s="12"/>
      <c r="D71" s="12"/>
      <c r="E71" s="12"/>
      <c r="F71" s="12"/>
      <c r="G71" s="9" t="s">
        <v>1164</v>
      </c>
      <c r="H71" s="9" t="s">
        <v>174</v>
      </c>
      <c r="I71" s="3" t="s">
        <v>1016</v>
      </c>
      <c r="J71" s="13" t="s">
        <v>1165</v>
      </c>
      <c r="K71" s="14" t="s">
        <v>1166</v>
      </c>
      <c r="L71" s="18">
        <f t="shared" si="8"/>
        <v>1.8344907407407351E-2</v>
      </c>
      <c r="M71">
        <f t="shared" si="9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1167</v>
      </c>
      <c r="H72" s="9" t="s">
        <v>87</v>
      </c>
      <c r="I72" s="3" t="s">
        <v>1016</v>
      </c>
      <c r="J72" s="13" t="s">
        <v>1168</v>
      </c>
      <c r="K72" s="14" t="s">
        <v>1169</v>
      </c>
      <c r="L72" s="18">
        <f t="shared" si="8"/>
        <v>2.0034722222222245E-2</v>
      </c>
      <c r="M72">
        <f t="shared" si="9"/>
        <v>21</v>
      </c>
    </row>
    <row r="73" spans="1:13" x14ac:dyDescent="0.25">
      <c r="A73" s="11"/>
      <c r="B73" s="12"/>
      <c r="C73" s="9" t="s">
        <v>1170</v>
      </c>
      <c r="D73" s="9" t="s">
        <v>1171</v>
      </c>
      <c r="E73" s="9" t="s">
        <v>1171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1172</v>
      </c>
      <c r="H74" s="9" t="s">
        <v>87</v>
      </c>
      <c r="I74" s="3" t="s">
        <v>1016</v>
      </c>
      <c r="J74" s="13" t="s">
        <v>1173</v>
      </c>
      <c r="K74" s="14" t="s">
        <v>1174</v>
      </c>
      <c r="L74" s="18">
        <f t="shared" si="8"/>
        <v>3.2974537037037038E-2</v>
      </c>
      <c r="M74">
        <f t="shared" si="9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1175</v>
      </c>
      <c r="H75" s="9" t="s">
        <v>87</v>
      </c>
      <c r="I75" s="3" t="s">
        <v>1016</v>
      </c>
      <c r="J75" s="13" t="s">
        <v>1176</v>
      </c>
      <c r="K75" s="14" t="s">
        <v>1177</v>
      </c>
      <c r="L75" s="18">
        <f t="shared" si="8"/>
        <v>4.0960648148148149E-2</v>
      </c>
      <c r="M75">
        <f t="shared" si="9"/>
        <v>5</v>
      </c>
    </row>
    <row r="76" spans="1:13" x14ac:dyDescent="0.25">
      <c r="A76" s="11"/>
      <c r="B76" s="12"/>
      <c r="C76" s="9" t="s">
        <v>176</v>
      </c>
      <c r="D76" s="9" t="s">
        <v>177</v>
      </c>
      <c r="E76" s="9" t="s">
        <v>177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1178</v>
      </c>
      <c r="H77" s="9" t="s">
        <v>87</v>
      </c>
      <c r="I77" s="3" t="s">
        <v>1016</v>
      </c>
      <c r="J77" s="13" t="s">
        <v>1179</v>
      </c>
      <c r="K77" s="14" t="s">
        <v>1180</v>
      </c>
      <c r="L77" s="18">
        <f t="shared" si="8"/>
        <v>1.2916666666666687E-2</v>
      </c>
      <c r="M77">
        <f t="shared" si="9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1181</v>
      </c>
      <c r="H78" s="9" t="s">
        <v>87</v>
      </c>
      <c r="I78" s="3" t="s">
        <v>1016</v>
      </c>
      <c r="J78" s="13" t="s">
        <v>1182</v>
      </c>
      <c r="K78" s="14" t="s">
        <v>1183</v>
      </c>
      <c r="L78" s="18">
        <f t="shared" si="8"/>
        <v>3.0208333333333393E-2</v>
      </c>
      <c r="M78">
        <f t="shared" si="9"/>
        <v>13</v>
      </c>
    </row>
    <row r="79" spans="1:13" x14ac:dyDescent="0.25">
      <c r="A79" s="11"/>
      <c r="B79" s="12"/>
      <c r="C79" s="9" t="s">
        <v>1184</v>
      </c>
      <c r="D79" s="9" t="s">
        <v>1185</v>
      </c>
      <c r="E79" s="9" t="s">
        <v>1185</v>
      </c>
      <c r="F79" s="9" t="s">
        <v>15</v>
      </c>
      <c r="G79" s="9" t="s">
        <v>1186</v>
      </c>
      <c r="H79" s="9" t="s">
        <v>87</v>
      </c>
      <c r="I79" s="3" t="s">
        <v>1016</v>
      </c>
      <c r="J79" s="13" t="s">
        <v>1187</v>
      </c>
      <c r="K79" s="14" t="s">
        <v>133</v>
      </c>
      <c r="L79" s="18">
        <f t="shared" si="8"/>
        <v>1.6331018518518481E-2</v>
      </c>
      <c r="M79">
        <f t="shared" si="9"/>
        <v>12</v>
      </c>
    </row>
    <row r="80" spans="1:13" x14ac:dyDescent="0.25">
      <c r="A80" s="11"/>
      <c r="B80" s="12"/>
      <c r="C80" s="9" t="s">
        <v>1188</v>
      </c>
      <c r="D80" s="9" t="s">
        <v>1189</v>
      </c>
      <c r="E80" s="9" t="s">
        <v>1189</v>
      </c>
      <c r="F80" s="9" t="s">
        <v>15</v>
      </c>
      <c r="G80" s="9" t="s">
        <v>1190</v>
      </c>
      <c r="H80" s="9" t="s">
        <v>87</v>
      </c>
      <c r="I80" s="3" t="s">
        <v>1016</v>
      </c>
      <c r="J80" s="13" t="s">
        <v>1191</v>
      </c>
      <c r="K80" s="14" t="s">
        <v>1192</v>
      </c>
      <c r="L80" s="18">
        <f t="shared" si="8"/>
        <v>3.4247685185185173E-2</v>
      </c>
      <c r="M80">
        <f t="shared" si="9"/>
        <v>8</v>
      </c>
    </row>
    <row r="81" spans="1:13" x14ac:dyDescent="0.25">
      <c r="A81" s="11"/>
      <c r="B81" s="12"/>
      <c r="C81" s="9" t="s">
        <v>541</v>
      </c>
      <c r="D81" s="9" t="s">
        <v>542</v>
      </c>
      <c r="E81" s="9" t="s">
        <v>542</v>
      </c>
      <c r="F81" s="9" t="s">
        <v>15</v>
      </c>
      <c r="G81" s="9" t="s">
        <v>1193</v>
      </c>
      <c r="H81" s="9" t="s">
        <v>87</v>
      </c>
      <c r="I81" s="3" t="s">
        <v>1016</v>
      </c>
      <c r="J81" s="13" t="s">
        <v>1194</v>
      </c>
      <c r="K81" s="14" t="s">
        <v>1195</v>
      </c>
      <c r="L81" s="18">
        <f t="shared" si="8"/>
        <v>2.0023148148148096E-2</v>
      </c>
      <c r="M81">
        <f t="shared" si="9"/>
        <v>17</v>
      </c>
    </row>
    <row r="82" spans="1:13" x14ac:dyDescent="0.25">
      <c r="A82" s="11"/>
      <c r="B82" s="12"/>
      <c r="C82" s="9" t="s">
        <v>320</v>
      </c>
      <c r="D82" s="9" t="s">
        <v>321</v>
      </c>
      <c r="E82" s="9" t="s">
        <v>321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1196</v>
      </c>
      <c r="H83" s="9" t="s">
        <v>87</v>
      </c>
      <c r="I83" s="3" t="s">
        <v>1016</v>
      </c>
      <c r="J83" s="13" t="s">
        <v>1197</v>
      </c>
      <c r="K83" s="14" t="s">
        <v>1198</v>
      </c>
      <c r="L83" s="18">
        <f t="shared" si="8"/>
        <v>2.3460648148148133E-2</v>
      </c>
      <c r="M83">
        <f t="shared" si="9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1199</v>
      </c>
      <c r="H84" s="9" t="s">
        <v>87</v>
      </c>
      <c r="I84" s="3" t="s">
        <v>1016</v>
      </c>
      <c r="J84" s="13" t="s">
        <v>1200</v>
      </c>
      <c r="K84" s="14" t="s">
        <v>1201</v>
      </c>
      <c r="L84" s="18">
        <f t="shared" si="8"/>
        <v>2.1168981481481497E-2</v>
      </c>
      <c r="M84">
        <f t="shared" si="9"/>
        <v>14</v>
      </c>
    </row>
    <row r="85" spans="1:13" x14ac:dyDescent="0.25">
      <c r="A85" s="11"/>
      <c r="B85" s="12"/>
      <c r="C85" s="12"/>
      <c r="D85" s="12"/>
      <c r="E85" s="12"/>
      <c r="F85" s="12"/>
      <c r="G85" s="9" t="s">
        <v>1202</v>
      </c>
      <c r="H85" s="9" t="s">
        <v>87</v>
      </c>
      <c r="I85" s="3" t="s">
        <v>1016</v>
      </c>
      <c r="J85" s="13" t="s">
        <v>1203</v>
      </c>
      <c r="K85" s="14" t="s">
        <v>1204</v>
      </c>
      <c r="L85" s="18">
        <f t="shared" si="8"/>
        <v>2.3888888888888848E-2</v>
      </c>
      <c r="M85">
        <f t="shared" si="9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1205</v>
      </c>
      <c r="H86" s="9" t="s">
        <v>87</v>
      </c>
      <c r="I86" s="3" t="s">
        <v>1016</v>
      </c>
      <c r="J86" s="13" t="s">
        <v>1206</v>
      </c>
      <c r="K86" s="14" t="s">
        <v>1207</v>
      </c>
      <c r="L86" s="18">
        <f t="shared" si="8"/>
        <v>3.009259259259256E-2</v>
      </c>
      <c r="M86">
        <f t="shared" si="9"/>
        <v>17</v>
      </c>
    </row>
    <row r="87" spans="1:13" x14ac:dyDescent="0.25">
      <c r="A87" s="3" t="s">
        <v>196</v>
      </c>
      <c r="B87" s="9" t="s">
        <v>197</v>
      </c>
      <c r="C87" s="10" t="s">
        <v>12</v>
      </c>
      <c r="D87" s="5"/>
      <c r="E87" s="5"/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9" t="s">
        <v>77</v>
      </c>
      <c r="D88" s="9" t="s">
        <v>78</v>
      </c>
      <c r="E88" s="9" t="s">
        <v>78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1208</v>
      </c>
      <c r="H89" s="9" t="s">
        <v>87</v>
      </c>
      <c r="I89" s="3" t="s">
        <v>1016</v>
      </c>
      <c r="J89" s="13" t="s">
        <v>1209</v>
      </c>
      <c r="K89" s="14" t="s">
        <v>1210</v>
      </c>
      <c r="L89" s="18">
        <f t="shared" si="8"/>
        <v>3.1932870370370348E-2</v>
      </c>
      <c r="M89">
        <f t="shared" si="9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1211</v>
      </c>
      <c r="H90" s="9" t="s">
        <v>87</v>
      </c>
      <c r="I90" s="3" t="s">
        <v>1016</v>
      </c>
      <c r="J90" s="13" t="s">
        <v>1212</v>
      </c>
      <c r="K90" s="14" t="s">
        <v>1213</v>
      </c>
      <c r="L90" s="18">
        <f t="shared" si="8"/>
        <v>2.5671296296296331E-2</v>
      </c>
      <c r="M90">
        <f t="shared" si="9"/>
        <v>5</v>
      </c>
    </row>
    <row r="91" spans="1:13" x14ac:dyDescent="0.25">
      <c r="A91" s="11"/>
      <c r="B91" s="12"/>
      <c r="C91" s="12"/>
      <c r="D91" s="12"/>
      <c r="E91" s="12"/>
      <c r="F91" s="12"/>
      <c r="G91" s="9" t="s">
        <v>1214</v>
      </c>
      <c r="H91" s="9" t="s">
        <v>87</v>
      </c>
      <c r="I91" s="3" t="s">
        <v>1016</v>
      </c>
      <c r="J91" s="13" t="s">
        <v>1215</v>
      </c>
      <c r="K91" s="14" t="s">
        <v>1216</v>
      </c>
      <c r="L91" s="18">
        <f t="shared" si="8"/>
        <v>2.7754629629629601E-2</v>
      </c>
      <c r="M91">
        <f t="shared" si="9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1217</v>
      </c>
      <c r="H92" s="9" t="s">
        <v>87</v>
      </c>
      <c r="I92" s="3" t="s">
        <v>1016</v>
      </c>
      <c r="J92" s="13" t="s">
        <v>1218</v>
      </c>
      <c r="K92" s="14" t="s">
        <v>1219</v>
      </c>
      <c r="L92" s="18">
        <f t="shared" si="8"/>
        <v>1.6180555555555531E-2</v>
      </c>
      <c r="M92">
        <f t="shared" si="9"/>
        <v>14</v>
      </c>
    </row>
    <row r="93" spans="1:13" x14ac:dyDescent="0.25">
      <c r="A93" s="11"/>
      <c r="B93" s="12"/>
      <c r="C93" s="12"/>
      <c r="D93" s="12"/>
      <c r="E93" s="12"/>
      <c r="F93" s="12"/>
      <c r="G93" s="9" t="s">
        <v>1220</v>
      </c>
      <c r="H93" s="9" t="s">
        <v>87</v>
      </c>
      <c r="I93" s="3" t="s">
        <v>1016</v>
      </c>
      <c r="J93" s="13" t="s">
        <v>1221</v>
      </c>
      <c r="K93" s="14" t="s">
        <v>1222</v>
      </c>
      <c r="L93" s="18">
        <f t="shared" si="8"/>
        <v>1.2962962962963065E-2</v>
      </c>
      <c r="M93">
        <f t="shared" si="9"/>
        <v>16</v>
      </c>
    </row>
    <row r="94" spans="1:13" x14ac:dyDescent="0.25">
      <c r="A94" s="11"/>
      <c r="B94" s="12"/>
      <c r="C94" s="9" t="s">
        <v>124</v>
      </c>
      <c r="D94" s="9" t="s">
        <v>125</v>
      </c>
      <c r="E94" s="9" t="s">
        <v>125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1223</v>
      </c>
      <c r="H95" s="9" t="s">
        <v>87</v>
      </c>
      <c r="I95" s="3" t="s">
        <v>1016</v>
      </c>
      <c r="J95" s="13" t="s">
        <v>1224</v>
      </c>
      <c r="K95" s="14" t="s">
        <v>1225</v>
      </c>
      <c r="L95" s="18">
        <f t="shared" si="8"/>
        <v>1.2673611111111122E-2</v>
      </c>
      <c r="M95">
        <f t="shared" si="9"/>
        <v>4</v>
      </c>
    </row>
    <row r="96" spans="1:13" x14ac:dyDescent="0.25">
      <c r="A96" s="11"/>
      <c r="B96" s="12"/>
      <c r="C96" s="12"/>
      <c r="D96" s="12"/>
      <c r="E96" s="12"/>
      <c r="F96" s="12"/>
      <c r="G96" s="9" t="s">
        <v>1226</v>
      </c>
      <c r="H96" s="9" t="s">
        <v>87</v>
      </c>
      <c r="I96" s="3" t="s">
        <v>1016</v>
      </c>
      <c r="J96" s="13" t="s">
        <v>1227</v>
      </c>
      <c r="K96" s="14" t="s">
        <v>1228</v>
      </c>
      <c r="L96" s="18">
        <f t="shared" si="8"/>
        <v>1.4837962962962969E-2</v>
      </c>
      <c r="M96">
        <f t="shared" si="9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1229</v>
      </c>
      <c r="H97" s="9" t="s">
        <v>87</v>
      </c>
      <c r="I97" s="3" t="s">
        <v>1016</v>
      </c>
      <c r="J97" s="13" t="s">
        <v>1230</v>
      </c>
      <c r="K97" s="14" t="s">
        <v>1231</v>
      </c>
      <c r="L97" s="18">
        <f t="shared" si="8"/>
        <v>1.6261574074074081E-2</v>
      </c>
      <c r="M97">
        <f t="shared" si="9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1232</v>
      </c>
      <c r="H98" s="9" t="s">
        <v>87</v>
      </c>
      <c r="I98" s="3" t="s">
        <v>1016</v>
      </c>
      <c r="J98" s="13" t="s">
        <v>1233</v>
      </c>
      <c r="K98" s="14" t="s">
        <v>1234</v>
      </c>
      <c r="L98" s="18">
        <f t="shared" si="8"/>
        <v>1.6342592592592575E-2</v>
      </c>
      <c r="M98">
        <f t="shared" si="9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1235</v>
      </c>
      <c r="H99" s="9" t="s">
        <v>87</v>
      </c>
      <c r="I99" s="3" t="s">
        <v>1016</v>
      </c>
      <c r="J99" s="13" t="s">
        <v>1236</v>
      </c>
      <c r="K99" s="14" t="s">
        <v>1237</v>
      </c>
      <c r="L99" s="18">
        <f t="shared" si="8"/>
        <v>1.7141203703703756E-2</v>
      </c>
      <c r="M99">
        <f t="shared" si="9"/>
        <v>7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1238</v>
      </c>
      <c r="H100" s="9" t="s">
        <v>87</v>
      </c>
      <c r="I100" s="3" t="s">
        <v>1016</v>
      </c>
      <c r="J100" s="13" t="s">
        <v>1239</v>
      </c>
      <c r="K100" s="14" t="s">
        <v>1240</v>
      </c>
      <c r="L100" s="18">
        <f t="shared" si="8"/>
        <v>1.8888888888888844E-2</v>
      </c>
      <c r="M100">
        <f t="shared" si="9"/>
        <v>8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1241</v>
      </c>
      <c r="H101" s="9" t="s">
        <v>87</v>
      </c>
      <c r="I101" s="3" t="s">
        <v>1016</v>
      </c>
      <c r="J101" s="13" t="s">
        <v>1242</v>
      </c>
      <c r="K101" s="14" t="s">
        <v>1243</v>
      </c>
      <c r="L101" s="18">
        <f t="shared" si="8"/>
        <v>2.7835648148148151E-2</v>
      </c>
      <c r="M101">
        <f t="shared" si="9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1244</v>
      </c>
      <c r="H102" s="9" t="s">
        <v>87</v>
      </c>
      <c r="I102" s="3" t="s">
        <v>1016</v>
      </c>
      <c r="J102" s="13" t="s">
        <v>1245</v>
      </c>
      <c r="K102" s="14" t="s">
        <v>1246</v>
      </c>
      <c r="L102" s="18">
        <f t="shared" si="8"/>
        <v>2.5289351851851882E-2</v>
      </c>
      <c r="M102">
        <f t="shared" si="9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1247</v>
      </c>
      <c r="H103" s="9" t="s">
        <v>87</v>
      </c>
      <c r="I103" s="3" t="s">
        <v>1016</v>
      </c>
      <c r="J103" s="13" t="s">
        <v>1248</v>
      </c>
      <c r="K103" s="14" t="s">
        <v>1249</v>
      </c>
      <c r="L103" s="18">
        <f t="shared" si="8"/>
        <v>3.0196759259259243E-2</v>
      </c>
      <c r="M103">
        <f t="shared" si="9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1250</v>
      </c>
      <c r="H104" s="9" t="s">
        <v>87</v>
      </c>
      <c r="I104" s="3" t="s">
        <v>1016</v>
      </c>
      <c r="J104" s="13" t="s">
        <v>1251</v>
      </c>
      <c r="K104" s="14" t="s">
        <v>1252</v>
      </c>
      <c r="L104" s="18">
        <f t="shared" si="8"/>
        <v>3.3761574074074041E-2</v>
      </c>
      <c r="M104">
        <f t="shared" si="9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1253</v>
      </c>
      <c r="H105" s="9" t="s">
        <v>87</v>
      </c>
      <c r="I105" s="3" t="s">
        <v>1016</v>
      </c>
      <c r="J105" s="13" t="s">
        <v>1254</v>
      </c>
      <c r="K105" s="14" t="s">
        <v>1255</v>
      </c>
      <c r="L105" s="18">
        <f t="shared" si="8"/>
        <v>1.3564814814814752E-2</v>
      </c>
      <c r="M105">
        <f t="shared" si="9"/>
        <v>13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1256</v>
      </c>
      <c r="H106" s="9" t="s">
        <v>87</v>
      </c>
      <c r="I106" s="3" t="s">
        <v>1016</v>
      </c>
      <c r="J106" s="13" t="s">
        <v>1257</v>
      </c>
      <c r="K106" s="14" t="s">
        <v>1258</v>
      </c>
      <c r="L106" s="18">
        <f t="shared" si="8"/>
        <v>3.2881944444444478E-2</v>
      </c>
      <c r="M106">
        <f t="shared" si="9"/>
        <v>14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1259</v>
      </c>
      <c r="H107" s="9" t="s">
        <v>87</v>
      </c>
      <c r="I107" s="3" t="s">
        <v>1016</v>
      </c>
      <c r="J107" s="13" t="s">
        <v>1260</v>
      </c>
      <c r="K107" s="14" t="s">
        <v>1261</v>
      </c>
      <c r="L107" s="18">
        <f t="shared" si="8"/>
        <v>3.4305555555555478E-2</v>
      </c>
      <c r="M107">
        <f t="shared" si="9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1262</v>
      </c>
      <c r="H108" s="9" t="s">
        <v>87</v>
      </c>
      <c r="I108" s="3" t="s">
        <v>1016</v>
      </c>
      <c r="J108" s="13" t="s">
        <v>1263</v>
      </c>
      <c r="K108" s="14" t="s">
        <v>1264</v>
      </c>
      <c r="L108" s="18">
        <f t="shared" si="8"/>
        <v>3.7615740740740811E-2</v>
      </c>
      <c r="M108">
        <f t="shared" si="9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1265</v>
      </c>
      <c r="H109" s="9" t="s">
        <v>87</v>
      </c>
      <c r="I109" s="3" t="s">
        <v>1016</v>
      </c>
      <c r="J109" s="13" t="s">
        <v>1266</v>
      </c>
      <c r="K109" s="14" t="s">
        <v>1267</v>
      </c>
      <c r="L109" s="18">
        <f t="shared" si="8"/>
        <v>1.9027777777777644E-2</v>
      </c>
      <c r="M109">
        <f t="shared" si="9"/>
        <v>15</v>
      </c>
    </row>
    <row r="110" spans="1:13" x14ac:dyDescent="0.25">
      <c r="A110" s="11"/>
      <c r="B110" s="12"/>
      <c r="C110" s="9" t="s">
        <v>135</v>
      </c>
      <c r="D110" s="9" t="s">
        <v>136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219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1268</v>
      </c>
      <c r="H112" s="9" t="s">
        <v>87</v>
      </c>
      <c r="I112" s="3" t="s">
        <v>1016</v>
      </c>
      <c r="J112" s="13" t="s">
        <v>1269</v>
      </c>
      <c r="K112" s="14" t="s">
        <v>1270</v>
      </c>
      <c r="L112" s="18">
        <f t="shared" si="8"/>
        <v>1.4745370370370381E-2</v>
      </c>
      <c r="M112">
        <f t="shared" si="9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1271</v>
      </c>
      <c r="H113" s="9" t="s">
        <v>87</v>
      </c>
      <c r="I113" s="3" t="s">
        <v>1016</v>
      </c>
      <c r="J113" s="13" t="s">
        <v>1272</v>
      </c>
      <c r="K113" s="14" t="s">
        <v>1273</v>
      </c>
      <c r="L113" s="18">
        <f t="shared" si="8"/>
        <v>2.6527777777777817E-2</v>
      </c>
      <c r="M113">
        <f t="shared" si="9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1274</v>
      </c>
      <c r="H114" s="9" t="s">
        <v>87</v>
      </c>
      <c r="I114" s="3" t="s">
        <v>1016</v>
      </c>
      <c r="J114" s="13" t="s">
        <v>639</v>
      </c>
      <c r="K114" s="14" t="s">
        <v>1275</v>
      </c>
      <c r="L114" s="18">
        <f t="shared" si="8"/>
        <v>3.0636574074074052E-2</v>
      </c>
      <c r="M114">
        <f t="shared" si="9"/>
        <v>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1276</v>
      </c>
      <c r="H115" s="9" t="s">
        <v>87</v>
      </c>
      <c r="I115" s="3" t="s">
        <v>1016</v>
      </c>
      <c r="J115" s="13" t="s">
        <v>1277</v>
      </c>
      <c r="K115" s="14" t="s">
        <v>1278</v>
      </c>
      <c r="L115" s="18">
        <f t="shared" si="8"/>
        <v>1.8692129629629628E-2</v>
      </c>
      <c r="M115">
        <f t="shared" si="9"/>
        <v>11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1279</v>
      </c>
      <c r="H116" s="9" t="s">
        <v>87</v>
      </c>
      <c r="I116" s="3" t="s">
        <v>1016</v>
      </c>
      <c r="J116" s="13" t="s">
        <v>1280</v>
      </c>
      <c r="K116" s="14" t="s">
        <v>1281</v>
      </c>
      <c r="L116" s="18">
        <f t="shared" si="8"/>
        <v>2.126157407407403E-2</v>
      </c>
      <c r="M116">
        <f t="shared" si="9"/>
        <v>11</v>
      </c>
    </row>
    <row r="117" spans="1:13" x14ac:dyDescent="0.25">
      <c r="A117" s="11"/>
      <c r="B117" s="12"/>
      <c r="C117" s="12"/>
      <c r="D117" s="12"/>
      <c r="E117" s="9" t="s">
        <v>238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1282</v>
      </c>
      <c r="H118" s="9" t="s">
        <v>87</v>
      </c>
      <c r="I118" s="3" t="s">
        <v>1016</v>
      </c>
      <c r="J118" s="13" t="s">
        <v>1283</v>
      </c>
      <c r="K118" s="14" t="s">
        <v>1284</v>
      </c>
      <c r="L118" s="18">
        <f t="shared" si="8"/>
        <v>1.8402777777777823E-2</v>
      </c>
      <c r="M118">
        <f t="shared" si="9"/>
        <v>8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1285</v>
      </c>
      <c r="H119" s="9" t="s">
        <v>87</v>
      </c>
      <c r="I119" s="3" t="s">
        <v>1016</v>
      </c>
      <c r="J119" s="13" t="s">
        <v>1286</v>
      </c>
      <c r="K119" s="14" t="s">
        <v>1287</v>
      </c>
      <c r="L119" s="18">
        <f t="shared" si="8"/>
        <v>2.1041666666666681E-2</v>
      </c>
      <c r="M119">
        <f t="shared" si="9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1288</v>
      </c>
      <c r="H120" s="9" t="s">
        <v>87</v>
      </c>
      <c r="I120" s="3" t="s">
        <v>1016</v>
      </c>
      <c r="J120" s="13" t="s">
        <v>1289</v>
      </c>
      <c r="K120" s="14" t="s">
        <v>1290</v>
      </c>
      <c r="L120" s="18">
        <f t="shared" si="8"/>
        <v>1.988425925925924E-2</v>
      </c>
      <c r="M120">
        <f t="shared" si="9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1291</v>
      </c>
      <c r="H121" s="9" t="s">
        <v>87</v>
      </c>
      <c r="I121" s="3" t="s">
        <v>1016</v>
      </c>
      <c r="J121" s="13" t="s">
        <v>1292</v>
      </c>
      <c r="K121" s="14" t="s">
        <v>1293</v>
      </c>
      <c r="L121" s="18">
        <f t="shared" si="8"/>
        <v>2.6388888888888851E-2</v>
      </c>
      <c r="M121">
        <f t="shared" si="9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1294</v>
      </c>
      <c r="H122" s="9" t="s">
        <v>87</v>
      </c>
      <c r="I122" s="3" t="s">
        <v>1016</v>
      </c>
      <c r="J122" s="13" t="s">
        <v>1295</v>
      </c>
      <c r="K122" s="14" t="s">
        <v>1296</v>
      </c>
      <c r="L122" s="18">
        <f t="shared" si="8"/>
        <v>2.6469907407407511E-2</v>
      </c>
      <c r="M122">
        <f t="shared" si="9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1297</v>
      </c>
      <c r="H123" s="9" t="s">
        <v>87</v>
      </c>
      <c r="I123" s="3" t="s">
        <v>1016</v>
      </c>
      <c r="J123" s="13" t="s">
        <v>1298</v>
      </c>
      <c r="K123" s="14" t="s">
        <v>1299</v>
      </c>
      <c r="L123" s="18">
        <f t="shared" si="8"/>
        <v>3.1782407407407454E-2</v>
      </c>
      <c r="M123">
        <f t="shared" si="9"/>
        <v>13</v>
      </c>
    </row>
    <row r="124" spans="1:13" x14ac:dyDescent="0.25">
      <c r="A124" s="11"/>
      <c r="B124" s="12"/>
      <c r="C124" s="9" t="s">
        <v>149</v>
      </c>
      <c r="D124" s="9" t="s">
        <v>150</v>
      </c>
      <c r="E124" s="9" t="s">
        <v>150</v>
      </c>
      <c r="F124" s="9" t="s">
        <v>15</v>
      </c>
      <c r="G124" s="9" t="s">
        <v>1300</v>
      </c>
      <c r="H124" s="9" t="s">
        <v>87</v>
      </c>
      <c r="I124" s="3" t="s">
        <v>1016</v>
      </c>
      <c r="J124" s="13" t="s">
        <v>1301</v>
      </c>
      <c r="K124" s="14" t="s">
        <v>1302</v>
      </c>
      <c r="L124" s="18">
        <f t="shared" si="8"/>
        <v>1.337962962962963E-2</v>
      </c>
      <c r="M124">
        <f t="shared" si="9"/>
        <v>9</v>
      </c>
    </row>
    <row r="125" spans="1:13" x14ac:dyDescent="0.25">
      <c r="A125" s="11"/>
      <c r="B125" s="12"/>
      <c r="C125" s="9" t="s">
        <v>33</v>
      </c>
      <c r="D125" s="9" t="s">
        <v>34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34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1303</v>
      </c>
      <c r="H127" s="9" t="s">
        <v>87</v>
      </c>
      <c r="I127" s="3" t="s">
        <v>1016</v>
      </c>
      <c r="J127" s="28" t="s">
        <v>1304</v>
      </c>
      <c r="K127" s="29" t="s">
        <v>1305</v>
      </c>
      <c r="L127" s="30">
        <f t="shared" si="8"/>
        <v>1.353009259259259E-2</v>
      </c>
      <c r="M127" s="31">
        <v>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1306</v>
      </c>
      <c r="H128" s="9" t="s">
        <v>87</v>
      </c>
      <c r="I128" s="3" t="s">
        <v>1016</v>
      </c>
      <c r="J128" s="13" t="s">
        <v>1307</v>
      </c>
      <c r="K128" s="14" t="s">
        <v>1308</v>
      </c>
      <c r="L128" s="18">
        <f t="shared" si="8"/>
        <v>1.1631944444444431E-2</v>
      </c>
      <c r="M128">
        <f t="shared" si="9"/>
        <v>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1309</v>
      </c>
      <c r="H129" s="9" t="s">
        <v>87</v>
      </c>
      <c r="I129" s="3" t="s">
        <v>1016</v>
      </c>
      <c r="J129" s="13" t="s">
        <v>1310</v>
      </c>
      <c r="K129" s="14" t="s">
        <v>1311</v>
      </c>
      <c r="L129" s="18">
        <f t="shared" si="8"/>
        <v>1.8900462962962938E-2</v>
      </c>
      <c r="M129">
        <f t="shared" si="9"/>
        <v>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1312</v>
      </c>
      <c r="H130" s="9" t="s">
        <v>87</v>
      </c>
      <c r="I130" s="3" t="s">
        <v>1016</v>
      </c>
      <c r="J130" s="13" t="s">
        <v>1313</v>
      </c>
      <c r="K130" s="14" t="s">
        <v>1314</v>
      </c>
      <c r="L130" s="18">
        <f t="shared" si="8"/>
        <v>2.0925925925925903E-2</v>
      </c>
      <c r="M130">
        <f t="shared" si="9"/>
        <v>12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1315</v>
      </c>
      <c r="H131" s="9" t="s">
        <v>87</v>
      </c>
      <c r="I131" s="3" t="s">
        <v>1016</v>
      </c>
      <c r="J131" s="13" t="s">
        <v>1316</v>
      </c>
      <c r="K131" s="14" t="s">
        <v>1317</v>
      </c>
      <c r="L131" s="18">
        <f t="shared" ref="L131:L194" si="10">K131-J131</f>
        <v>1.7384259259259238E-2</v>
      </c>
      <c r="M131">
        <f t="shared" ref="M131:M194" si="11">HOUR(J131)</f>
        <v>17</v>
      </c>
    </row>
    <row r="132" spans="1:13" x14ac:dyDescent="0.25">
      <c r="A132" s="11"/>
      <c r="B132" s="12"/>
      <c r="C132" s="12"/>
      <c r="D132" s="12"/>
      <c r="E132" s="9" t="s">
        <v>163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1318</v>
      </c>
      <c r="H133" s="9" t="s">
        <v>87</v>
      </c>
      <c r="I133" s="3" t="s">
        <v>1016</v>
      </c>
      <c r="J133" s="13" t="s">
        <v>1319</v>
      </c>
      <c r="K133" s="14" t="s">
        <v>1320</v>
      </c>
      <c r="L133" s="18">
        <f t="shared" si="10"/>
        <v>1.829861111111112E-2</v>
      </c>
      <c r="M133">
        <f t="shared" si="11"/>
        <v>1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1321</v>
      </c>
      <c r="H134" s="9" t="s">
        <v>87</v>
      </c>
      <c r="I134" s="3" t="s">
        <v>1016</v>
      </c>
      <c r="J134" s="13" t="s">
        <v>1322</v>
      </c>
      <c r="K134" s="14" t="s">
        <v>1323</v>
      </c>
      <c r="L134" s="18">
        <f t="shared" si="10"/>
        <v>1.3298611111111136E-2</v>
      </c>
      <c r="M134">
        <f t="shared" si="11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1324</v>
      </c>
      <c r="H135" s="9" t="s">
        <v>87</v>
      </c>
      <c r="I135" s="3" t="s">
        <v>1016</v>
      </c>
      <c r="J135" s="13" t="s">
        <v>1325</v>
      </c>
      <c r="K135" s="14" t="s">
        <v>1326</v>
      </c>
      <c r="L135" s="18">
        <f t="shared" si="10"/>
        <v>2.748842592592593E-2</v>
      </c>
      <c r="M135">
        <f t="shared" si="11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1327</v>
      </c>
      <c r="H136" s="9" t="s">
        <v>87</v>
      </c>
      <c r="I136" s="3" t="s">
        <v>1016</v>
      </c>
      <c r="J136" s="13" t="s">
        <v>1328</v>
      </c>
      <c r="K136" s="14" t="s">
        <v>1329</v>
      </c>
      <c r="L136" s="18">
        <f t="shared" si="10"/>
        <v>3.1423611111111083E-2</v>
      </c>
      <c r="M136">
        <f t="shared" si="11"/>
        <v>7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1330</v>
      </c>
      <c r="H137" s="9" t="s">
        <v>87</v>
      </c>
      <c r="I137" s="3" t="s">
        <v>1016</v>
      </c>
      <c r="J137" s="13" t="s">
        <v>1331</v>
      </c>
      <c r="K137" s="14" t="s">
        <v>1332</v>
      </c>
      <c r="L137" s="18">
        <f t="shared" si="10"/>
        <v>1.3518518518518596E-2</v>
      </c>
      <c r="M137">
        <f t="shared" si="11"/>
        <v>20</v>
      </c>
    </row>
    <row r="138" spans="1:13" x14ac:dyDescent="0.25">
      <c r="A138" s="11"/>
      <c r="B138" s="12"/>
      <c r="C138" s="9" t="s">
        <v>626</v>
      </c>
      <c r="D138" s="9" t="s">
        <v>627</v>
      </c>
      <c r="E138" s="9" t="s">
        <v>627</v>
      </c>
      <c r="F138" s="9" t="s">
        <v>15</v>
      </c>
      <c r="G138" s="9" t="s">
        <v>1333</v>
      </c>
      <c r="H138" s="9" t="s">
        <v>87</v>
      </c>
      <c r="I138" s="3" t="s">
        <v>1016</v>
      </c>
      <c r="J138" s="20" t="s">
        <v>1334</v>
      </c>
      <c r="K138" s="21" t="s">
        <v>1335</v>
      </c>
      <c r="L138" s="22">
        <f t="shared" si="10"/>
        <v>1.866898148148155E-2</v>
      </c>
      <c r="M138" s="23">
        <f t="shared" si="11"/>
        <v>23</v>
      </c>
    </row>
    <row r="139" spans="1:13" x14ac:dyDescent="0.25">
      <c r="A139" s="11"/>
      <c r="B139" s="12"/>
      <c r="C139" s="9" t="s">
        <v>170</v>
      </c>
      <c r="D139" s="9" t="s">
        <v>171</v>
      </c>
      <c r="E139" s="10" t="s">
        <v>12</v>
      </c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9" t="s">
        <v>172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1336</v>
      </c>
      <c r="H141" s="9" t="s">
        <v>174</v>
      </c>
      <c r="I141" s="3" t="s">
        <v>1016</v>
      </c>
      <c r="J141" s="13" t="s">
        <v>1337</v>
      </c>
      <c r="K141" s="14" t="s">
        <v>1338</v>
      </c>
      <c r="L141" s="18">
        <f t="shared" si="10"/>
        <v>1.3831018518518534E-2</v>
      </c>
      <c r="M141">
        <f t="shared" si="11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1339</v>
      </c>
      <c r="H142" s="9" t="s">
        <v>174</v>
      </c>
      <c r="I142" s="3" t="s">
        <v>1016</v>
      </c>
      <c r="J142" s="13" t="s">
        <v>1340</v>
      </c>
      <c r="K142" s="14" t="s">
        <v>1341</v>
      </c>
      <c r="L142" s="18">
        <f t="shared" si="10"/>
        <v>2.0787037037036993E-2</v>
      </c>
      <c r="M142">
        <f t="shared" si="11"/>
        <v>6</v>
      </c>
    </row>
    <row r="143" spans="1:13" x14ac:dyDescent="0.25">
      <c r="A143" s="11"/>
      <c r="B143" s="12"/>
      <c r="C143" s="12"/>
      <c r="D143" s="12"/>
      <c r="E143" s="9" t="s">
        <v>171</v>
      </c>
      <c r="F143" s="9" t="s">
        <v>15</v>
      </c>
      <c r="G143" s="9" t="s">
        <v>1342</v>
      </c>
      <c r="H143" s="9" t="s">
        <v>174</v>
      </c>
      <c r="I143" s="3" t="s">
        <v>1016</v>
      </c>
      <c r="J143" s="13" t="s">
        <v>1343</v>
      </c>
      <c r="K143" s="14" t="s">
        <v>1344</v>
      </c>
      <c r="L143" s="18">
        <f t="shared" si="10"/>
        <v>1.8032407407407414E-2</v>
      </c>
      <c r="M143">
        <f t="shared" si="11"/>
        <v>9</v>
      </c>
    </row>
    <row r="144" spans="1:13" x14ac:dyDescent="0.25">
      <c r="A144" s="11"/>
      <c r="B144" s="12"/>
      <c r="C144" s="9" t="s">
        <v>320</v>
      </c>
      <c r="D144" s="9" t="s">
        <v>321</v>
      </c>
      <c r="E144" s="9" t="s">
        <v>321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1345</v>
      </c>
      <c r="H145" s="9" t="s">
        <v>87</v>
      </c>
      <c r="I145" s="3" t="s">
        <v>1016</v>
      </c>
      <c r="J145" s="13" t="s">
        <v>1346</v>
      </c>
      <c r="K145" s="14" t="s">
        <v>1347</v>
      </c>
      <c r="L145" s="18">
        <f t="shared" si="10"/>
        <v>2.0439814814814772E-2</v>
      </c>
      <c r="M145">
        <f t="shared" si="11"/>
        <v>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1348</v>
      </c>
      <c r="H146" s="9" t="s">
        <v>87</v>
      </c>
      <c r="I146" s="3" t="s">
        <v>1016</v>
      </c>
      <c r="J146" s="13" t="s">
        <v>1349</v>
      </c>
      <c r="K146" s="14" t="s">
        <v>1350</v>
      </c>
      <c r="L146" s="18">
        <f t="shared" si="10"/>
        <v>3.6574074074074092E-2</v>
      </c>
      <c r="M146">
        <f t="shared" si="11"/>
        <v>7</v>
      </c>
    </row>
    <row r="147" spans="1:13" x14ac:dyDescent="0.25">
      <c r="A147" s="3" t="s">
        <v>373</v>
      </c>
      <c r="B147" s="9" t="s">
        <v>374</v>
      </c>
      <c r="C147" s="10" t="s">
        <v>12</v>
      </c>
      <c r="D147" s="5"/>
      <c r="E147" s="5"/>
      <c r="F147" s="5"/>
      <c r="G147" s="5"/>
      <c r="H147" s="5"/>
      <c r="I147" s="6"/>
      <c r="J147" s="7"/>
      <c r="K147" s="8"/>
    </row>
    <row r="148" spans="1:13" x14ac:dyDescent="0.25">
      <c r="A148" s="11"/>
      <c r="B148" s="12"/>
      <c r="C148" s="9" t="s">
        <v>1351</v>
      </c>
      <c r="D148" s="9" t="s">
        <v>1352</v>
      </c>
      <c r="E148" s="9" t="s">
        <v>1352</v>
      </c>
      <c r="F148" s="9" t="s">
        <v>377</v>
      </c>
      <c r="G148" s="9" t="s">
        <v>1353</v>
      </c>
      <c r="H148" s="9" t="s">
        <v>87</v>
      </c>
      <c r="I148" s="3" t="s">
        <v>1016</v>
      </c>
      <c r="J148" s="13" t="s">
        <v>1354</v>
      </c>
      <c r="K148" s="14" t="s">
        <v>1001</v>
      </c>
      <c r="L148" s="18">
        <f t="shared" si="10"/>
        <v>2.9745370370370394E-2</v>
      </c>
      <c r="M148">
        <f t="shared" si="11"/>
        <v>13</v>
      </c>
    </row>
    <row r="149" spans="1:13" x14ac:dyDescent="0.25">
      <c r="A149" s="11"/>
      <c r="B149" s="11"/>
      <c r="C149" s="3" t="s">
        <v>718</v>
      </c>
      <c r="D149" s="3" t="s">
        <v>719</v>
      </c>
      <c r="E149" s="3" t="s">
        <v>719</v>
      </c>
      <c r="F149" s="3" t="s">
        <v>377</v>
      </c>
      <c r="G149" s="3" t="s">
        <v>1355</v>
      </c>
      <c r="H149" s="3" t="s">
        <v>87</v>
      </c>
      <c r="I149" s="3" t="s">
        <v>1016</v>
      </c>
      <c r="J149" s="15" t="s">
        <v>1356</v>
      </c>
      <c r="K149" s="16" t="s">
        <v>1357</v>
      </c>
      <c r="L149" s="18">
        <f t="shared" si="10"/>
        <v>4.4652777777777763E-2</v>
      </c>
      <c r="M149">
        <f t="shared" si="11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69" workbookViewId="0">
      <selection activeCell="Q8" sqref="Q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2.875</v>
      </c>
      <c r="R2" s="19">
        <f>AVERAGEIF(M:M,O2,L:L)</f>
        <v>1.5162037037037033E-2</v>
      </c>
      <c r="S2" s="18">
        <f>AVERAGEIF($R$2:$R$25, "&lt;&gt; 0")</f>
        <v>1.8692978764250696E-2</v>
      </c>
    </row>
    <row r="3" spans="1:19" x14ac:dyDescent="0.25">
      <c r="A3" s="3" t="s">
        <v>328</v>
      </c>
      <c r="B3" s="9" t="s">
        <v>329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2.875</v>
      </c>
      <c r="R3" s="19">
        <f t="shared" ref="R3:R25" si="1">AVERAGEIF(M:M,O3,L:L)</f>
        <v>1.1608796296296298E-2</v>
      </c>
      <c r="S3" s="18">
        <f t="shared" ref="S3:S25" si="2">AVERAGEIF($R$2:$R$25, "&lt;&gt; 0")</f>
        <v>1.8692978764250696E-2</v>
      </c>
    </row>
    <row r="4" spans="1:19" x14ac:dyDescent="0.25">
      <c r="A4" s="11"/>
      <c r="B4" s="12"/>
      <c r="C4" s="9" t="s">
        <v>347</v>
      </c>
      <c r="D4" s="9" t="s">
        <v>348</v>
      </c>
      <c r="E4" s="9" t="s">
        <v>348</v>
      </c>
      <c r="F4" s="9" t="s">
        <v>15</v>
      </c>
      <c r="G4" s="9" t="s">
        <v>1358</v>
      </c>
      <c r="H4" s="9" t="s">
        <v>17</v>
      </c>
      <c r="I4" s="3" t="s">
        <v>1359</v>
      </c>
      <c r="J4" s="13" t="s">
        <v>1360</v>
      </c>
      <c r="K4" s="14" t="s">
        <v>1361</v>
      </c>
      <c r="L4" s="18">
        <f t="shared" ref="L3:L66" si="3">K4-J4</f>
        <v>1.8275462962962952E-2</v>
      </c>
      <c r="M4">
        <f t="shared" ref="M3:M66" si="4">HOUR(J4)</f>
        <v>7</v>
      </c>
      <c r="O4">
        <v>2</v>
      </c>
      <c r="P4">
        <f>COUNTIF(M:M,"2")</f>
        <v>1</v>
      </c>
      <c r="Q4">
        <f t="shared" si="0"/>
        <v>2.875</v>
      </c>
      <c r="R4" s="19">
        <f t="shared" si="1"/>
        <v>1.3043981481481476E-2</v>
      </c>
      <c r="S4" s="18">
        <f t="shared" si="2"/>
        <v>1.8692978764250696E-2</v>
      </c>
    </row>
    <row r="5" spans="1:19" x14ac:dyDescent="0.25">
      <c r="A5" s="11"/>
      <c r="B5" s="12"/>
      <c r="C5" s="9" t="s">
        <v>170</v>
      </c>
      <c r="D5" s="9" t="s">
        <v>171</v>
      </c>
      <c r="E5" s="9" t="s">
        <v>171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2.875</v>
      </c>
      <c r="R5" s="19">
        <f t="shared" si="1"/>
        <v>1.4409722222222227E-2</v>
      </c>
      <c r="S5" s="18">
        <f t="shared" si="2"/>
        <v>1.8692978764250696E-2</v>
      </c>
    </row>
    <row r="6" spans="1:19" x14ac:dyDescent="0.25">
      <c r="A6" s="11"/>
      <c r="B6" s="12"/>
      <c r="C6" s="12"/>
      <c r="D6" s="12"/>
      <c r="E6" s="12"/>
      <c r="F6" s="12"/>
      <c r="G6" s="9" t="s">
        <v>1362</v>
      </c>
      <c r="H6" s="9" t="s">
        <v>17</v>
      </c>
      <c r="I6" s="3" t="s">
        <v>1359</v>
      </c>
      <c r="J6" s="13" t="s">
        <v>1363</v>
      </c>
      <c r="K6" s="14" t="s">
        <v>1364</v>
      </c>
      <c r="L6" s="18">
        <f t="shared" si="3"/>
        <v>4.2361111111111127E-2</v>
      </c>
      <c r="M6">
        <f t="shared" si="4"/>
        <v>8</v>
      </c>
      <c r="O6">
        <v>4</v>
      </c>
      <c r="P6">
        <f>COUNTIF(M:M,"4")</f>
        <v>4</v>
      </c>
      <c r="Q6">
        <f t="shared" si="0"/>
        <v>2.875</v>
      </c>
      <c r="R6" s="19">
        <f t="shared" si="1"/>
        <v>1.5462962962962949E-2</v>
      </c>
      <c r="S6" s="18">
        <f t="shared" si="2"/>
        <v>1.8692978764250696E-2</v>
      </c>
    </row>
    <row r="7" spans="1:19" x14ac:dyDescent="0.25">
      <c r="A7" s="11"/>
      <c r="B7" s="12"/>
      <c r="C7" s="12"/>
      <c r="D7" s="12"/>
      <c r="E7" s="12"/>
      <c r="F7" s="12"/>
      <c r="G7" s="9" t="s">
        <v>1365</v>
      </c>
      <c r="H7" s="9" t="s">
        <v>17</v>
      </c>
      <c r="I7" s="3" t="s">
        <v>1359</v>
      </c>
      <c r="J7" s="13" t="s">
        <v>1366</v>
      </c>
      <c r="K7" s="14" t="s">
        <v>1367</v>
      </c>
      <c r="L7" s="18">
        <f t="shared" si="3"/>
        <v>2.0416666666666694E-2</v>
      </c>
      <c r="M7">
        <f t="shared" si="4"/>
        <v>11</v>
      </c>
      <c r="O7">
        <v>5</v>
      </c>
      <c r="P7">
        <f>COUNTIF(M:M,"5")</f>
        <v>4</v>
      </c>
      <c r="Q7">
        <f t="shared" si="0"/>
        <v>2.875</v>
      </c>
      <c r="R7" s="19">
        <f t="shared" si="1"/>
        <v>1.4502314814814808E-2</v>
      </c>
      <c r="S7" s="18">
        <f t="shared" si="2"/>
        <v>1.8692978764250696E-2</v>
      </c>
    </row>
    <row r="8" spans="1:19" x14ac:dyDescent="0.25">
      <c r="A8" s="11"/>
      <c r="B8" s="12"/>
      <c r="C8" s="12"/>
      <c r="D8" s="12"/>
      <c r="E8" s="12"/>
      <c r="F8" s="12"/>
      <c r="G8" s="9" t="s">
        <v>1368</v>
      </c>
      <c r="H8" s="9" t="s">
        <v>17</v>
      </c>
      <c r="I8" s="3" t="s">
        <v>1359</v>
      </c>
      <c r="J8" s="13" t="s">
        <v>1369</v>
      </c>
      <c r="K8" s="14" t="s">
        <v>1370</v>
      </c>
      <c r="L8" s="18">
        <f t="shared" si="3"/>
        <v>1.6250000000000098E-2</v>
      </c>
      <c r="M8">
        <f t="shared" si="4"/>
        <v>13</v>
      </c>
      <c r="O8">
        <v>6</v>
      </c>
      <c r="P8">
        <f>COUNTIF(M:M,"6")</f>
        <v>6</v>
      </c>
      <c r="Q8">
        <f t="shared" si="0"/>
        <v>2.875</v>
      </c>
      <c r="R8" s="19">
        <f t="shared" si="1"/>
        <v>1.6103395061728403E-2</v>
      </c>
      <c r="S8" s="18">
        <f t="shared" si="2"/>
        <v>1.8692978764250696E-2</v>
      </c>
    </row>
    <row r="9" spans="1:19" x14ac:dyDescent="0.25">
      <c r="A9" s="11"/>
      <c r="B9" s="12"/>
      <c r="C9" s="12"/>
      <c r="D9" s="12"/>
      <c r="E9" s="12"/>
      <c r="F9" s="12"/>
      <c r="G9" s="9" t="s">
        <v>1371</v>
      </c>
      <c r="H9" s="9" t="s">
        <v>17</v>
      </c>
      <c r="I9" s="3" t="s">
        <v>1359</v>
      </c>
      <c r="J9" s="13" t="s">
        <v>1372</v>
      </c>
      <c r="K9" s="14" t="s">
        <v>1373</v>
      </c>
      <c r="L9" s="18">
        <f t="shared" si="3"/>
        <v>3.1296296296296378E-2</v>
      </c>
      <c r="M9">
        <f t="shared" si="4"/>
        <v>15</v>
      </c>
      <c r="O9">
        <v>7</v>
      </c>
      <c r="P9">
        <f>COUNTIF(M:M,"7")</f>
        <v>11</v>
      </c>
      <c r="Q9">
        <f t="shared" si="0"/>
        <v>2.875</v>
      </c>
      <c r="R9" s="19">
        <f t="shared" si="1"/>
        <v>2.2091750841750843E-2</v>
      </c>
      <c r="S9" s="18">
        <f t="shared" si="2"/>
        <v>1.8692978764250696E-2</v>
      </c>
    </row>
    <row r="10" spans="1:19" x14ac:dyDescent="0.25">
      <c r="A10" s="3" t="s">
        <v>10</v>
      </c>
      <c r="B10" s="9" t="s">
        <v>11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2.875</v>
      </c>
      <c r="R10" s="19">
        <f t="shared" si="1"/>
        <v>2.7776124338624326E-2</v>
      </c>
      <c r="S10" s="18">
        <f t="shared" si="2"/>
        <v>1.8692978764250696E-2</v>
      </c>
    </row>
    <row r="11" spans="1:19" x14ac:dyDescent="0.25">
      <c r="A11" s="11"/>
      <c r="B11" s="12"/>
      <c r="C11" s="9" t="s">
        <v>381</v>
      </c>
      <c r="D11" s="9" t="s">
        <v>382</v>
      </c>
      <c r="E11" s="9" t="s">
        <v>382</v>
      </c>
      <c r="F11" s="9" t="s">
        <v>15</v>
      </c>
      <c r="G11" s="9" t="s">
        <v>1374</v>
      </c>
      <c r="H11" s="9" t="s">
        <v>17</v>
      </c>
      <c r="I11" s="3" t="s">
        <v>1359</v>
      </c>
      <c r="J11" s="13" t="s">
        <v>1375</v>
      </c>
      <c r="K11" s="14" t="s">
        <v>1376</v>
      </c>
      <c r="L11" s="18">
        <f t="shared" si="3"/>
        <v>2.0567129629629644E-2</v>
      </c>
      <c r="M11">
        <f t="shared" si="4"/>
        <v>7</v>
      </c>
      <c r="O11">
        <v>9</v>
      </c>
      <c r="P11">
        <f>COUNTIF(M:M,"9")</f>
        <v>6</v>
      </c>
      <c r="Q11">
        <f t="shared" si="0"/>
        <v>2.875</v>
      </c>
      <c r="R11" s="19">
        <f t="shared" si="1"/>
        <v>2.0497685185185171E-2</v>
      </c>
      <c r="S11" s="18">
        <f t="shared" si="2"/>
        <v>1.8692978764250696E-2</v>
      </c>
    </row>
    <row r="12" spans="1:19" x14ac:dyDescent="0.25">
      <c r="A12" s="11"/>
      <c r="B12" s="12"/>
      <c r="C12" s="9" t="s">
        <v>13</v>
      </c>
      <c r="D12" s="9" t="s">
        <v>14</v>
      </c>
      <c r="E12" s="9" t="s">
        <v>14</v>
      </c>
      <c r="F12" s="9" t="s">
        <v>15</v>
      </c>
      <c r="G12" s="9" t="s">
        <v>1377</v>
      </c>
      <c r="H12" s="9" t="s">
        <v>17</v>
      </c>
      <c r="I12" s="3" t="s">
        <v>1359</v>
      </c>
      <c r="J12" s="13" t="s">
        <v>1378</v>
      </c>
      <c r="K12" s="14" t="s">
        <v>1379</v>
      </c>
      <c r="L12" s="18">
        <f t="shared" si="3"/>
        <v>2.2754629629629652E-2</v>
      </c>
      <c r="M12">
        <f t="shared" si="4"/>
        <v>10</v>
      </c>
      <c r="O12">
        <v>10</v>
      </c>
      <c r="P12">
        <f>COUNTIF(M:M,"10")</f>
        <v>7</v>
      </c>
      <c r="Q12">
        <f t="shared" si="0"/>
        <v>2.875</v>
      </c>
      <c r="R12" s="19">
        <f t="shared" si="1"/>
        <v>2.3497023809523825E-2</v>
      </c>
      <c r="S12" s="18">
        <f t="shared" si="2"/>
        <v>1.8692978764250696E-2</v>
      </c>
    </row>
    <row r="13" spans="1:19" x14ac:dyDescent="0.25">
      <c r="A13" s="11"/>
      <c r="B13" s="12"/>
      <c r="C13" s="9" t="s">
        <v>1380</v>
      </c>
      <c r="D13" s="9" t="s">
        <v>1381</v>
      </c>
      <c r="E13" s="9" t="s">
        <v>1381</v>
      </c>
      <c r="F13" s="9" t="s">
        <v>15</v>
      </c>
      <c r="G13" s="9" t="s">
        <v>1382</v>
      </c>
      <c r="H13" s="9" t="s">
        <v>30</v>
      </c>
      <c r="I13" s="3" t="s">
        <v>1359</v>
      </c>
      <c r="J13" s="13" t="s">
        <v>1383</v>
      </c>
      <c r="K13" s="14" t="s">
        <v>1384</v>
      </c>
      <c r="L13" s="18">
        <f t="shared" si="3"/>
        <v>2.2824074074074052E-2</v>
      </c>
      <c r="M13">
        <f t="shared" si="4"/>
        <v>12</v>
      </c>
      <c r="O13">
        <v>11</v>
      </c>
      <c r="P13">
        <f>COUNTIF(M:M,"11")</f>
        <v>3</v>
      </c>
      <c r="Q13">
        <f t="shared" si="0"/>
        <v>2.875</v>
      </c>
      <c r="R13" s="19">
        <f t="shared" si="1"/>
        <v>2.2854938271604969E-2</v>
      </c>
      <c r="S13" s="18">
        <f t="shared" si="2"/>
        <v>1.8692978764250696E-2</v>
      </c>
    </row>
    <row r="14" spans="1:19" x14ac:dyDescent="0.25">
      <c r="A14" s="11"/>
      <c r="B14" s="12"/>
      <c r="C14" s="9" t="s">
        <v>41</v>
      </c>
      <c r="D14" s="9" t="s">
        <v>42</v>
      </c>
      <c r="E14" s="9" t="s">
        <v>43</v>
      </c>
      <c r="F14" s="9" t="s">
        <v>15</v>
      </c>
      <c r="G14" s="9" t="s">
        <v>1385</v>
      </c>
      <c r="H14" s="9" t="s">
        <v>17</v>
      </c>
      <c r="I14" s="3" t="s">
        <v>1359</v>
      </c>
      <c r="J14" s="13" t="s">
        <v>1386</v>
      </c>
      <c r="K14" s="14" t="s">
        <v>1387</v>
      </c>
      <c r="L14" s="18">
        <f t="shared" si="3"/>
        <v>2.1157407407407347E-2</v>
      </c>
      <c r="M14">
        <f t="shared" si="4"/>
        <v>9</v>
      </c>
      <c r="O14">
        <v>12</v>
      </c>
      <c r="P14">
        <f>COUNTIF(M:M,"12")</f>
        <v>6</v>
      </c>
      <c r="Q14">
        <f t="shared" si="0"/>
        <v>2.875</v>
      </c>
      <c r="R14" s="19">
        <f t="shared" si="1"/>
        <v>2.2322530864197516E-2</v>
      </c>
      <c r="S14" s="18">
        <f t="shared" si="2"/>
        <v>1.8692978764250696E-2</v>
      </c>
    </row>
    <row r="15" spans="1:19" x14ac:dyDescent="0.25">
      <c r="A15" s="11"/>
      <c r="B15" s="12"/>
      <c r="C15" s="9" t="s">
        <v>1388</v>
      </c>
      <c r="D15" s="9" t="s">
        <v>1389</v>
      </c>
      <c r="E15" s="9" t="s">
        <v>1389</v>
      </c>
      <c r="F15" s="9" t="s">
        <v>15</v>
      </c>
      <c r="G15" s="9" t="s">
        <v>1390</v>
      </c>
      <c r="H15" s="9" t="s">
        <v>17</v>
      </c>
      <c r="I15" s="3" t="s">
        <v>1359</v>
      </c>
      <c r="J15" s="13" t="s">
        <v>1391</v>
      </c>
      <c r="K15" s="14" t="s">
        <v>1392</v>
      </c>
      <c r="L15" s="18">
        <f t="shared" si="3"/>
        <v>2.9664351851851845E-2</v>
      </c>
      <c r="M15">
        <f t="shared" si="4"/>
        <v>10</v>
      </c>
      <c r="O15">
        <v>13</v>
      </c>
      <c r="P15">
        <f>COUNTIF(M:M,"13")</f>
        <v>1</v>
      </c>
      <c r="Q15">
        <f t="shared" si="0"/>
        <v>2.875</v>
      </c>
      <c r="R15" s="19">
        <f t="shared" si="1"/>
        <v>1.6250000000000098E-2</v>
      </c>
      <c r="S15" s="18">
        <f t="shared" si="2"/>
        <v>1.8692978764250696E-2</v>
      </c>
    </row>
    <row r="16" spans="1:19" x14ac:dyDescent="0.25">
      <c r="A16" s="11"/>
      <c r="B16" s="12"/>
      <c r="C16" s="9" t="s">
        <v>60</v>
      </c>
      <c r="D16" s="9" t="s">
        <v>61</v>
      </c>
      <c r="E16" s="9" t="s">
        <v>61</v>
      </c>
      <c r="F16" s="9" t="s">
        <v>15</v>
      </c>
      <c r="G16" s="9" t="s">
        <v>1393</v>
      </c>
      <c r="H16" s="9" t="s">
        <v>17</v>
      </c>
      <c r="I16" s="3" t="s">
        <v>1359</v>
      </c>
      <c r="J16" s="13" t="s">
        <v>1394</v>
      </c>
      <c r="K16" s="14" t="s">
        <v>1395</v>
      </c>
      <c r="L16" s="18">
        <f t="shared" si="3"/>
        <v>2.1863425925925939E-2</v>
      </c>
      <c r="M16">
        <f t="shared" si="4"/>
        <v>7</v>
      </c>
      <c r="O16">
        <v>14</v>
      </c>
      <c r="P16">
        <f>COUNTIF(M:M,"14")</f>
        <v>1</v>
      </c>
      <c r="Q16">
        <f t="shared" si="0"/>
        <v>2.875</v>
      </c>
      <c r="R16" s="19">
        <f t="shared" si="1"/>
        <v>1.6145833333333304E-2</v>
      </c>
      <c r="S16" s="18">
        <f t="shared" si="2"/>
        <v>1.8692978764250696E-2</v>
      </c>
    </row>
    <row r="17" spans="1:19" x14ac:dyDescent="0.25">
      <c r="A17" s="3" t="s">
        <v>75</v>
      </c>
      <c r="B17" s="9" t="s">
        <v>76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2.875</v>
      </c>
      <c r="R17" s="19">
        <f t="shared" si="1"/>
        <v>2.9843750000000058E-2</v>
      </c>
      <c r="S17" s="18">
        <f t="shared" si="2"/>
        <v>1.8692978764250696E-2</v>
      </c>
    </row>
    <row r="18" spans="1:19" x14ac:dyDescent="0.25">
      <c r="A18" s="11"/>
      <c r="B18" s="12"/>
      <c r="C18" s="9" t="s">
        <v>77</v>
      </c>
      <c r="D18" s="9" t="s">
        <v>78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2.875</v>
      </c>
      <c r="R18" s="19">
        <f t="shared" si="1"/>
        <v>1.6556712962963016E-2</v>
      </c>
      <c r="S18" s="18">
        <f t="shared" si="2"/>
        <v>1.8692978764250696E-2</v>
      </c>
    </row>
    <row r="19" spans="1:19" x14ac:dyDescent="0.25">
      <c r="A19" s="11"/>
      <c r="B19" s="12"/>
      <c r="C19" s="12"/>
      <c r="D19" s="12"/>
      <c r="E19" s="9" t="s">
        <v>78</v>
      </c>
      <c r="F19" s="9" t="s">
        <v>15</v>
      </c>
      <c r="G19" s="9" t="s">
        <v>1396</v>
      </c>
      <c r="H19" s="9" t="s">
        <v>87</v>
      </c>
      <c r="I19" s="3" t="s">
        <v>1359</v>
      </c>
      <c r="J19" s="13" t="s">
        <v>1397</v>
      </c>
      <c r="K19" s="14" t="s">
        <v>1398</v>
      </c>
      <c r="L19" s="18">
        <f t="shared" si="3"/>
        <v>1.4189814814814738E-2</v>
      </c>
      <c r="M19">
        <f t="shared" si="4"/>
        <v>17</v>
      </c>
      <c r="O19">
        <v>17</v>
      </c>
      <c r="P19">
        <f>COUNTIF(M:M,"17")</f>
        <v>2</v>
      </c>
      <c r="Q19">
        <f t="shared" si="0"/>
        <v>2.875</v>
      </c>
      <c r="R19" s="19">
        <f t="shared" si="1"/>
        <v>1.8703703703703667E-2</v>
      </c>
      <c r="S19" s="18">
        <f t="shared" si="2"/>
        <v>1.8692978764250696E-2</v>
      </c>
    </row>
    <row r="20" spans="1:19" x14ac:dyDescent="0.25">
      <c r="A20" s="11"/>
      <c r="B20" s="12"/>
      <c r="C20" s="12"/>
      <c r="D20" s="12"/>
      <c r="E20" s="9" t="s">
        <v>79</v>
      </c>
      <c r="F20" s="9" t="s">
        <v>15</v>
      </c>
      <c r="G20" s="10" t="s">
        <v>12</v>
      </c>
      <c r="H20" s="5"/>
      <c r="I20" s="6"/>
      <c r="J20" s="7"/>
      <c r="K20" s="8"/>
      <c r="O20" s="24">
        <v>18</v>
      </c>
      <c r="P20" s="24">
        <f>COUNTIF(M:M,"18")</f>
        <v>0</v>
      </c>
      <c r="Q20" s="24">
        <f t="shared" si="0"/>
        <v>2.875</v>
      </c>
      <c r="R20" s="25">
        <v>0</v>
      </c>
      <c r="S20" s="26">
        <f t="shared" si="2"/>
        <v>1.8692978764250696E-2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1399</v>
      </c>
      <c r="H21" s="9" t="s">
        <v>81</v>
      </c>
      <c r="I21" s="3" t="s">
        <v>1359</v>
      </c>
      <c r="J21" s="13" t="s">
        <v>1400</v>
      </c>
      <c r="K21" s="14" t="s">
        <v>1401</v>
      </c>
      <c r="L21" s="18">
        <f t="shared" si="3"/>
        <v>1.378472222222224E-2</v>
      </c>
      <c r="M21">
        <f t="shared" si="4"/>
        <v>3</v>
      </c>
      <c r="O21">
        <v>19</v>
      </c>
      <c r="P21">
        <f>COUNTIF(M:M,"19")</f>
        <v>1</v>
      </c>
      <c r="Q21">
        <f t="shared" si="0"/>
        <v>2.875</v>
      </c>
      <c r="R21" s="19">
        <f t="shared" si="1"/>
        <v>1.8333333333333202E-2</v>
      </c>
      <c r="S21" s="18">
        <f t="shared" si="2"/>
        <v>1.8692978764250696E-2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1402</v>
      </c>
      <c r="H22" s="9" t="s">
        <v>81</v>
      </c>
      <c r="I22" s="3" t="s">
        <v>1359</v>
      </c>
      <c r="J22" s="13" t="s">
        <v>1403</v>
      </c>
      <c r="K22" s="14" t="s">
        <v>1404</v>
      </c>
      <c r="L22" s="18">
        <f t="shared" si="3"/>
        <v>1.6689814814814796E-2</v>
      </c>
      <c r="M22">
        <f t="shared" si="4"/>
        <v>7</v>
      </c>
      <c r="O22" s="24">
        <v>20</v>
      </c>
      <c r="P22" s="24">
        <f>COUNTIF(M:M,"20")</f>
        <v>0</v>
      </c>
      <c r="Q22" s="24">
        <f t="shared" si="0"/>
        <v>2.875</v>
      </c>
      <c r="R22" s="25">
        <v>0</v>
      </c>
      <c r="S22" s="26">
        <f t="shared" si="2"/>
        <v>1.8692978764250696E-2</v>
      </c>
    </row>
    <row r="23" spans="1:19" x14ac:dyDescent="0.25">
      <c r="A23" s="11"/>
      <c r="B23" s="12"/>
      <c r="C23" s="9" t="s">
        <v>84</v>
      </c>
      <c r="D23" s="9" t="s">
        <v>85</v>
      </c>
      <c r="E23" s="9" t="s">
        <v>85</v>
      </c>
      <c r="F23" s="9" t="s">
        <v>15</v>
      </c>
      <c r="G23" s="10" t="s">
        <v>12</v>
      </c>
      <c r="H23" s="5"/>
      <c r="I23" s="6"/>
      <c r="J23" s="7"/>
      <c r="K23" s="8"/>
      <c r="O23" s="24">
        <v>21</v>
      </c>
      <c r="P23" s="24">
        <f>COUNTIF(M:M,"21")</f>
        <v>0</v>
      </c>
      <c r="Q23" s="24">
        <f t="shared" si="0"/>
        <v>2.875</v>
      </c>
      <c r="R23" s="25">
        <v>0</v>
      </c>
      <c r="S23" s="26">
        <f t="shared" si="2"/>
        <v>1.8692978764250696E-2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1405</v>
      </c>
      <c r="H24" s="9" t="s">
        <v>87</v>
      </c>
      <c r="I24" s="3" t="s">
        <v>1359</v>
      </c>
      <c r="J24" s="13" t="s">
        <v>1406</v>
      </c>
      <c r="K24" s="14" t="s">
        <v>1407</v>
      </c>
      <c r="L24" s="18">
        <f t="shared" si="3"/>
        <v>1.3043981481481476E-2</v>
      </c>
      <c r="M24">
        <f t="shared" si="4"/>
        <v>2</v>
      </c>
      <c r="O24" s="24">
        <v>22</v>
      </c>
      <c r="P24" s="24">
        <f>COUNTIF(M:M,"22")</f>
        <v>0</v>
      </c>
      <c r="Q24" s="24">
        <f t="shared" si="0"/>
        <v>2.875</v>
      </c>
      <c r="R24" s="25">
        <v>0</v>
      </c>
      <c r="S24" s="26">
        <f t="shared" si="2"/>
        <v>1.8692978764250696E-2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1408</v>
      </c>
      <c r="H25" s="9" t="s">
        <v>87</v>
      </c>
      <c r="I25" s="3" t="s">
        <v>1359</v>
      </c>
      <c r="J25" s="13" t="s">
        <v>259</v>
      </c>
      <c r="K25" s="14" t="s">
        <v>1409</v>
      </c>
      <c r="L25" s="18">
        <f t="shared" si="3"/>
        <v>1.3101851851851865E-2</v>
      </c>
      <c r="M25">
        <f t="shared" si="4"/>
        <v>4</v>
      </c>
      <c r="O25" s="24">
        <v>23</v>
      </c>
      <c r="P25" s="24">
        <f>COUNTIF(M:M,"23")</f>
        <v>0</v>
      </c>
      <c r="Q25" s="24">
        <f t="shared" si="0"/>
        <v>2.875</v>
      </c>
      <c r="R25" s="25">
        <v>0</v>
      </c>
      <c r="S25" s="26">
        <f t="shared" si="2"/>
        <v>1.8692978764250696E-2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1410</v>
      </c>
      <c r="H26" s="9" t="s">
        <v>87</v>
      </c>
      <c r="I26" s="3" t="s">
        <v>1359</v>
      </c>
      <c r="J26" s="13" t="s">
        <v>1411</v>
      </c>
      <c r="K26" s="14" t="s">
        <v>1412</v>
      </c>
      <c r="L26" s="18">
        <f t="shared" si="3"/>
        <v>1.3159722222222225E-2</v>
      </c>
      <c r="M26">
        <f t="shared" si="4"/>
        <v>6</v>
      </c>
    </row>
    <row r="27" spans="1:19" x14ac:dyDescent="0.25">
      <c r="A27" s="11"/>
      <c r="B27" s="12"/>
      <c r="C27" s="12"/>
      <c r="D27" s="12"/>
      <c r="E27" s="12"/>
      <c r="F27" s="12"/>
      <c r="G27" s="9" t="s">
        <v>1413</v>
      </c>
      <c r="H27" s="9" t="s">
        <v>87</v>
      </c>
      <c r="I27" s="3" t="s">
        <v>1359</v>
      </c>
      <c r="J27" s="13" t="s">
        <v>1414</v>
      </c>
      <c r="K27" s="14" t="s">
        <v>1415</v>
      </c>
      <c r="L27" s="18">
        <f t="shared" si="3"/>
        <v>1.9201388888888893E-2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1416</v>
      </c>
      <c r="H28" s="9" t="s">
        <v>87</v>
      </c>
      <c r="I28" s="3" t="s">
        <v>1359</v>
      </c>
      <c r="J28" s="13" t="s">
        <v>1417</v>
      </c>
      <c r="K28" s="14" t="s">
        <v>1418</v>
      </c>
      <c r="L28" s="18">
        <f t="shared" si="3"/>
        <v>3.6944444444444446E-2</v>
      </c>
      <c r="M28">
        <f t="shared" si="4"/>
        <v>7</v>
      </c>
      <c r="O28" s="31">
        <v>82</v>
      </c>
      <c r="P28" s="28" t="s">
        <v>1542</v>
      </c>
      <c r="Q28" s="29" t="s">
        <v>1543</v>
      </c>
      <c r="R28" s="30">
        <f t="shared" ref="R28" si="5">Q28-P28</f>
        <v>1.5162037037037033E-2</v>
      </c>
      <c r="S28" s="31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1419</v>
      </c>
      <c r="H29" s="9" t="s">
        <v>87</v>
      </c>
      <c r="I29" s="3" t="s">
        <v>1359</v>
      </c>
      <c r="J29" s="13" t="s">
        <v>1420</v>
      </c>
      <c r="K29" s="14" t="s">
        <v>1421</v>
      </c>
      <c r="L29" s="18">
        <f t="shared" si="3"/>
        <v>1.6087962962962943E-2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1422</v>
      </c>
      <c r="H30" s="9" t="s">
        <v>87</v>
      </c>
      <c r="I30" s="3" t="s">
        <v>1359</v>
      </c>
      <c r="J30" s="13" t="s">
        <v>1423</v>
      </c>
      <c r="K30" s="14" t="s">
        <v>1424</v>
      </c>
      <c r="L30" s="18">
        <f t="shared" si="3"/>
        <v>1.4629629629629659E-2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1425</v>
      </c>
      <c r="H31" s="9" t="s">
        <v>87</v>
      </c>
      <c r="I31" s="3" t="s">
        <v>1359</v>
      </c>
      <c r="J31" s="13" t="s">
        <v>1426</v>
      </c>
      <c r="K31" s="14" t="s">
        <v>1427</v>
      </c>
      <c r="L31" s="18">
        <f t="shared" si="3"/>
        <v>2.0763888888888915E-2</v>
      </c>
      <c r="M31">
        <f t="shared" si="4"/>
        <v>12</v>
      </c>
    </row>
    <row r="32" spans="1:19" x14ac:dyDescent="0.25">
      <c r="A32" s="11"/>
      <c r="B32" s="12"/>
      <c r="C32" s="9" t="s">
        <v>144</v>
      </c>
      <c r="D32" s="9" t="s">
        <v>145</v>
      </c>
      <c r="E32" s="9" t="s">
        <v>145</v>
      </c>
      <c r="F32" s="9" t="s">
        <v>15</v>
      </c>
      <c r="G32" s="9" t="s">
        <v>1428</v>
      </c>
      <c r="H32" s="9" t="s">
        <v>87</v>
      </c>
      <c r="I32" s="3" t="s">
        <v>1359</v>
      </c>
      <c r="J32" s="13" t="s">
        <v>1429</v>
      </c>
      <c r="K32" s="14" t="s">
        <v>1430</v>
      </c>
      <c r="L32" s="18">
        <f t="shared" si="3"/>
        <v>1.2824074074074071E-2</v>
      </c>
      <c r="M32">
        <f t="shared" si="4"/>
        <v>3</v>
      </c>
    </row>
    <row r="33" spans="1:13" x14ac:dyDescent="0.25">
      <c r="A33" s="11"/>
      <c r="B33" s="12"/>
      <c r="C33" s="9" t="s">
        <v>149</v>
      </c>
      <c r="D33" s="9" t="s">
        <v>150</v>
      </c>
      <c r="E33" s="9" t="s">
        <v>150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1431</v>
      </c>
      <c r="H34" s="9" t="s">
        <v>81</v>
      </c>
      <c r="I34" s="3" t="s">
        <v>1359</v>
      </c>
      <c r="J34" s="13" t="s">
        <v>1432</v>
      </c>
      <c r="K34" s="14" t="s">
        <v>1433</v>
      </c>
      <c r="L34" s="18">
        <f t="shared" si="3"/>
        <v>3.1388888888888911E-2</v>
      </c>
      <c r="M34">
        <f t="shared" si="4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1434</v>
      </c>
      <c r="H35" s="9" t="s">
        <v>81</v>
      </c>
      <c r="I35" s="3" t="s">
        <v>1359</v>
      </c>
      <c r="J35" s="13" t="s">
        <v>1435</v>
      </c>
      <c r="K35" s="14" t="s">
        <v>1436</v>
      </c>
      <c r="L35" s="18">
        <f t="shared" si="3"/>
        <v>3.3518518518518559E-2</v>
      </c>
      <c r="M35">
        <f t="shared" si="4"/>
        <v>11</v>
      </c>
    </row>
    <row r="36" spans="1:13" x14ac:dyDescent="0.25">
      <c r="A36" s="11"/>
      <c r="B36" s="12"/>
      <c r="C36" s="9" t="s">
        <v>33</v>
      </c>
      <c r="D36" s="9" t="s">
        <v>34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34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1437</v>
      </c>
      <c r="H38" s="9" t="s">
        <v>87</v>
      </c>
      <c r="I38" s="3" t="s">
        <v>1359</v>
      </c>
      <c r="J38" s="13" t="s">
        <v>1438</v>
      </c>
      <c r="K38" s="14" t="s">
        <v>1439</v>
      </c>
      <c r="L38" s="18">
        <f t="shared" si="3"/>
        <v>1.6828703703703707E-2</v>
      </c>
      <c r="M38">
        <f t="shared" si="4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1440</v>
      </c>
      <c r="H39" s="9" t="s">
        <v>87</v>
      </c>
      <c r="I39" s="3" t="s">
        <v>1359</v>
      </c>
      <c r="J39" s="13" t="s">
        <v>1098</v>
      </c>
      <c r="K39" s="14" t="s">
        <v>1441</v>
      </c>
      <c r="L39" s="18">
        <f t="shared" si="3"/>
        <v>2.0486111111111149E-2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9" t="s">
        <v>163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1442</v>
      </c>
      <c r="H41" s="9" t="s">
        <v>87</v>
      </c>
      <c r="I41" s="3" t="s">
        <v>1359</v>
      </c>
      <c r="J41" s="13" t="s">
        <v>1443</v>
      </c>
      <c r="K41" s="14" t="s">
        <v>1444</v>
      </c>
      <c r="L41" s="18">
        <f t="shared" si="3"/>
        <v>1.2986111111111115E-2</v>
      </c>
      <c r="M41">
        <f t="shared" si="4"/>
        <v>5</v>
      </c>
    </row>
    <row r="42" spans="1:13" x14ac:dyDescent="0.25">
      <c r="A42" s="11"/>
      <c r="B42" s="12"/>
      <c r="C42" s="12"/>
      <c r="D42" s="12"/>
      <c r="E42" s="12"/>
      <c r="F42" s="12"/>
      <c r="G42" s="9" t="s">
        <v>1445</v>
      </c>
      <c r="H42" s="9" t="s">
        <v>87</v>
      </c>
      <c r="I42" s="3" t="s">
        <v>1359</v>
      </c>
      <c r="J42" s="13" t="s">
        <v>1446</v>
      </c>
      <c r="K42" s="14" t="s">
        <v>1447</v>
      </c>
      <c r="L42" s="18">
        <f t="shared" si="3"/>
        <v>1.4444444444444482E-2</v>
      </c>
      <c r="M42">
        <f t="shared" si="4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1448</v>
      </c>
      <c r="H43" s="9" t="s">
        <v>87</v>
      </c>
      <c r="I43" s="3" t="s">
        <v>1359</v>
      </c>
      <c r="J43" s="13" t="s">
        <v>1449</v>
      </c>
      <c r="K43" s="14" t="s">
        <v>1450</v>
      </c>
      <c r="L43" s="18">
        <f t="shared" si="3"/>
        <v>1.677083333333329E-2</v>
      </c>
      <c r="M43">
        <f t="shared" si="4"/>
        <v>9</v>
      </c>
    </row>
    <row r="44" spans="1:13" x14ac:dyDescent="0.25">
      <c r="A44" s="11"/>
      <c r="B44" s="12"/>
      <c r="C44" s="9" t="s">
        <v>423</v>
      </c>
      <c r="D44" s="9" t="s">
        <v>424</v>
      </c>
      <c r="E44" s="9" t="s">
        <v>424</v>
      </c>
      <c r="F44" s="9" t="s">
        <v>15</v>
      </c>
      <c r="G44" s="9" t="s">
        <v>1451</v>
      </c>
      <c r="H44" s="9" t="s">
        <v>87</v>
      </c>
      <c r="I44" s="3" t="s">
        <v>1359</v>
      </c>
      <c r="J44" s="13" t="s">
        <v>1452</v>
      </c>
      <c r="K44" s="14" t="s">
        <v>1453</v>
      </c>
      <c r="L44" s="18">
        <f t="shared" si="3"/>
        <v>2.9479166666666667E-2</v>
      </c>
      <c r="M44">
        <f t="shared" si="4"/>
        <v>7</v>
      </c>
    </row>
    <row r="45" spans="1:13" x14ac:dyDescent="0.25">
      <c r="A45" s="11"/>
      <c r="B45" s="12"/>
      <c r="C45" s="9" t="s">
        <v>1150</v>
      </c>
      <c r="D45" s="9" t="s">
        <v>1151</v>
      </c>
      <c r="E45" s="9" t="s">
        <v>1151</v>
      </c>
      <c r="F45" s="9" t="s">
        <v>15</v>
      </c>
      <c r="G45" s="9" t="s">
        <v>1454</v>
      </c>
      <c r="H45" s="9" t="s">
        <v>87</v>
      </c>
      <c r="I45" s="3" t="s">
        <v>1359</v>
      </c>
      <c r="J45" s="13" t="s">
        <v>1455</v>
      </c>
      <c r="K45" s="14" t="s">
        <v>1456</v>
      </c>
      <c r="L45" s="18">
        <f t="shared" si="3"/>
        <v>1.8842592592592577E-2</v>
      </c>
      <c r="M45">
        <f t="shared" si="4"/>
        <v>6</v>
      </c>
    </row>
    <row r="46" spans="1:13" x14ac:dyDescent="0.25">
      <c r="A46" s="11"/>
      <c r="B46" s="12"/>
      <c r="C46" s="9" t="s">
        <v>170</v>
      </c>
      <c r="D46" s="9" t="s">
        <v>171</v>
      </c>
      <c r="E46" s="9" t="s">
        <v>172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1457</v>
      </c>
      <c r="H47" s="9" t="s">
        <v>87</v>
      </c>
      <c r="I47" s="3" t="s">
        <v>1359</v>
      </c>
      <c r="J47" s="13" t="s">
        <v>1458</v>
      </c>
      <c r="K47" s="14" t="s">
        <v>1459</v>
      </c>
      <c r="L47" s="18">
        <f t="shared" si="3"/>
        <v>1.6469907407407447E-2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1460</v>
      </c>
      <c r="H48" s="9" t="s">
        <v>87</v>
      </c>
      <c r="I48" s="3" t="s">
        <v>1359</v>
      </c>
      <c r="J48" s="13" t="s">
        <v>1461</v>
      </c>
      <c r="K48" s="14" t="s">
        <v>1462</v>
      </c>
      <c r="L48" s="18">
        <f t="shared" si="3"/>
        <v>2.3449074074074039E-2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1463</v>
      </c>
      <c r="H49" s="9" t="s">
        <v>87</v>
      </c>
      <c r="I49" s="3" t="s">
        <v>1359</v>
      </c>
      <c r="J49" s="13" t="s">
        <v>1464</v>
      </c>
      <c r="K49" s="14" t="s">
        <v>1465</v>
      </c>
      <c r="L49" s="18">
        <f t="shared" si="3"/>
        <v>1.6145833333333304E-2</v>
      </c>
      <c r="M49">
        <f t="shared" si="4"/>
        <v>14</v>
      </c>
    </row>
    <row r="50" spans="1:13" x14ac:dyDescent="0.25">
      <c r="A50" s="11"/>
      <c r="B50" s="12"/>
      <c r="C50" s="12"/>
      <c r="D50" s="12"/>
      <c r="E50" s="12"/>
      <c r="F50" s="12"/>
      <c r="G50" s="9" t="s">
        <v>1466</v>
      </c>
      <c r="H50" s="9" t="s">
        <v>87</v>
      </c>
      <c r="I50" s="3" t="s">
        <v>1359</v>
      </c>
      <c r="J50" s="13" t="s">
        <v>1467</v>
      </c>
      <c r="K50" s="14" t="s">
        <v>1468</v>
      </c>
      <c r="L50" s="18">
        <f t="shared" si="3"/>
        <v>2.3217592592592595E-2</v>
      </c>
      <c r="M50">
        <f t="shared" si="4"/>
        <v>17</v>
      </c>
    </row>
    <row r="51" spans="1:13" x14ac:dyDescent="0.25">
      <c r="A51" s="11"/>
      <c r="B51" s="12"/>
      <c r="C51" s="12"/>
      <c r="D51" s="12"/>
      <c r="E51" s="12"/>
      <c r="F51" s="12"/>
      <c r="G51" s="9" t="s">
        <v>1469</v>
      </c>
      <c r="H51" s="9" t="s">
        <v>174</v>
      </c>
      <c r="I51" s="3" t="s">
        <v>1359</v>
      </c>
      <c r="J51" s="13" t="s">
        <v>1470</v>
      </c>
      <c r="K51" s="14" t="s">
        <v>1471</v>
      </c>
      <c r="L51" s="18">
        <f t="shared" si="3"/>
        <v>1.8333333333333202E-2</v>
      </c>
      <c r="M51">
        <f t="shared" si="4"/>
        <v>19</v>
      </c>
    </row>
    <row r="52" spans="1:13" x14ac:dyDescent="0.25">
      <c r="A52" s="11"/>
      <c r="B52" s="12"/>
      <c r="C52" s="9" t="s">
        <v>541</v>
      </c>
      <c r="D52" s="9" t="s">
        <v>542</v>
      </c>
      <c r="E52" s="9" t="s">
        <v>542</v>
      </c>
      <c r="F52" s="9" t="s">
        <v>15</v>
      </c>
      <c r="G52" s="9" t="s">
        <v>1472</v>
      </c>
      <c r="H52" s="9" t="s">
        <v>87</v>
      </c>
      <c r="I52" s="3" t="s">
        <v>1359</v>
      </c>
      <c r="J52" s="13" t="s">
        <v>1473</v>
      </c>
      <c r="K52" s="14" t="s">
        <v>1474</v>
      </c>
      <c r="L52" s="18">
        <f t="shared" si="3"/>
        <v>1.7256944444444478E-2</v>
      </c>
      <c r="M52">
        <f t="shared" si="4"/>
        <v>16</v>
      </c>
    </row>
    <row r="53" spans="1:13" x14ac:dyDescent="0.25">
      <c r="A53" s="11"/>
      <c r="B53" s="12"/>
      <c r="C53" s="9" t="s">
        <v>181</v>
      </c>
      <c r="D53" s="9" t="s">
        <v>182</v>
      </c>
      <c r="E53" s="9" t="s">
        <v>182</v>
      </c>
      <c r="F53" s="9" t="s">
        <v>15</v>
      </c>
      <c r="G53" s="9" t="s">
        <v>1475</v>
      </c>
      <c r="H53" s="9" t="s">
        <v>81</v>
      </c>
      <c r="I53" s="3" t="s">
        <v>1359</v>
      </c>
      <c r="J53" s="13" t="s">
        <v>1476</v>
      </c>
      <c r="K53" s="14" t="s">
        <v>1477</v>
      </c>
      <c r="L53" s="18">
        <f t="shared" si="3"/>
        <v>1.844907407407409E-2</v>
      </c>
      <c r="M53">
        <f t="shared" si="4"/>
        <v>9</v>
      </c>
    </row>
    <row r="54" spans="1:13" x14ac:dyDescent="0.25">
      <c r="A54" s="11"/>
      <c r="B54" s="12"/>
      <c r="C54" s="9" t="s">
        <v>320</v>
      </c>
      <c r="D54" s="9" t="s">
        <v>321</v>
      </c>
      <c r="E54" s="9" t="s">
        <v>321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1478</v>
      </c>
      <c r="H55" s="9" t="s">
        <v>87</v>
      </c>
      <c r="I55" s="3" t="s">
        <v>1359</v>
      </c>
      <c r="J55" s="13" t="s">
        <v>1479</v>
      </c>
      <c r="K55" s="14" t="s">
        <v>1480</v>
      </c>
      <c r="L55" s="18">
        <f t="shared" si="3"/>
        <v>2.2800925925925919E-2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1481</v>
      </c>
      <c r="H56" s="9" t="s">
        <v>87</v>
      </c>
      <c r="I56" s="3" t="s">
        <v>1359</v>
      </c>
      <c r="J56" s="13" t="s">
        <v>1482</v>
      </c>
      <c r="K56" s="14" t="s">
        <v>1483</v>
      </c>
      <c r="L56" s="18">
        <f t="shared" si="3"/>
        <v>2.314814814814814E-2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1484</v>
      </c>
      <c r="H57" s="9" t="s">
        <v>87</v>
      </c>
      <c r="I57" s="3" t="s">
        <v>1359</v>
      </c>
      <c r="J57" s="13" t="s">
        <v>1485</v>
      </c>
      <c r="K57" s="14" t="s">
        <v>1486</v>
      </c>
      <c r="L57" s="18">
        <f t="shared" si="3"/>
        <v>3.7476851851851789E-2</v>
      </c>
      <c r="M57">
        <f t="shared" si="4"/>
        <v>12</v>
      </c>
    </row>
    <row r="58" spans="1:13" x14ac:dyDescent="0.25">
      <c r="A58" s="11"/>
      <c r="B58" s="12"/>
      <c r="C58" s="12"/>
      <c r="D58" s="12"/>
      <c r="E58" s="12"/>
      <c r="F58" s="12"/>
      <c r="G58" s="9" t="s">
        <v>1487</v>
      </c>
      <c r="H58" s="9" t="s">
        <v>87</v>
      </c>
      <c r="I58" s="3" t="s">
        <v>1359</v>
      </c>
      <c r="J58" s="13" t="s">
        <v>1488</v>
      </c>
      <c r="K58" s="14" t="s">
        <v>1489</v>
      </c>
      <c r="L58" s="18">
        <f t="shared" si="3"/>
        <v>2.3425925925925961E-2</v>
      </c>
      <c r="M58">
        <f t="shared" si="4"/>
        <v>12</v>
      </c>
    </row>
    <row r="59" spans="1:13" x14ac:dyDescent="0.25">
      <c r="A59" s="3" t="s">
        <v>196</v>
      </c>
      <c r="B59" s="9" t="s">
        <v>197</v>
      </c>
      <c r="C59" s="10" t="s">
        <v>12</v>
      </c>
      <c r="D59" s="5"/>
      <c r="E59" s="5"/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9" t="s">
        <v>77</v>
      </c>
      <c r="D60" s="9" t="s">
        <v>78</v>
      </c>
      <c r="E60" s="9" t="s">
        <v>78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1490</v>
      </c>
      <c r="H61" s="9" t="s">
        <v>87</v>
      </c>
      <c r="I61" s="3" t="s">
        <v>1359</v>
      </c>
      <c r="J61" s="13" t="s">
        <v>1491</v>
      </c>
      <c r="K61" s="14" t="s">
        <v>1492</v>
      </c>
      <c r="L61" s="18">
        <f t="shared" si="3"/>
        <v>1.6620370370370369E-2</v>
      </c>
      <c r="M61">
        <f t="shared" si="4"/>
        <v>3</v>
      </c>
    </row>
    <row r="62" spans="1:13" x14ac:dyDescent="0.25">
      <c r="A62" s="11"/>
      <c r="B62" s="12"/>
      <c r="C62" s="12"/>
      <c r="D62" s="12"/>
      <c r="E62" s="12"/>
      <c r="F62" s="12"/>
      <c r="G62" s="9" t="s">
        <v>1493</v>
      </c>
      <c r="H62" s="9" t="s">
        <v>87</v>
      </c>
      <c r="I62" s="3" t="s">
        <v>1359</v>
      </c>
      <c r="J62" s="13" t="s">
        <v>1494</v>
      </c>
      <c r="K62" s="14" t="s">
        <v>1495</v>
      </c>
      <c r="L62" s="18">
        <f t="shared" si="3"/>
        <v>1.8171296296296269E-2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1496</v>
      </c>
      <c r="H63" s="9" t="s">
        <v>87</v>
      </c>
      <c r="I63" s="3" t="s">
        <v>1359</v>
      </c>
      <c r="J63" s="13" t="s">
        <v>1497</v>
      </c>
      <c r="K63" s="14" t="s">
        <v>1498</v>
      </c>
      <c r="L63" s="18">
        <f t="shared" si="3"/>
        <v>1.385416666666664E-2</v>
      </c>
      <c r="M63">
        <f t="shared" si="4"/>
        <v>5</v>
      </c>
    </row>
    <row r="64" spans="1:13" x14ac:dyDescent="0.25">
      <c r="A64" s="11"/>
      <c r="B64" s="12"/>
      <c r="C64" s="12"/>
      <c r="D64" s="12"/>
      <c r="E64" s="12"/>
      <c r="F64" s="12"/>
      <c r="G64" s="9" t="s">
        <v>1499</v>
      </c>
      <c r="H64" s="9" t="s">
        <v>87</v>
      </c>
      <c r="I64" s="3" t="s">
        <v>1359</v>
      </c>
      <c r="J64" s="13" t="s">
        <v>1500</v>
      </c>
      <c r="K64" s="14" t="s">
        <v>1501</v>
      </c>
      <c r="L64" s="18">
        <f t="shared" si="3"/>
        <v>1.2372685185185167E-2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1502</v>
      </c>
      <c r="H65" s="9" t="s">
        <v>87</v>
      </c>
      <c r="I65" s="3" t="s">
        <v>1359</v>
      </c>
      <c r="J65" s="13" t="s">
        <v>1503</v>
      </c>
      <c r="K65" s="14" t="s">
        <v>1504</v>
      </c>
      <c r="L65" s="18">
        <f t="shared" si="3"/>
        <v>2.4340277777777752E-2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1505</v>
      </c>
      <c r="H66" s="9" t="s">
        <v>87</v>
      </c>
      <c r="I66" s="3" t="s">
        <v>1359</v>
      </c>
      <c r="J66" s="13" t="s">
        <v>1506</v>
      </c>
      <c r="K66" s="14" t="s">
        <v>1507</v>
      </c>
      <c r="L66" s="18">
        <f t="shared" si="3"/>
        <v>1.4965277777777786E-2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1508</v>
      </c>
      <c r="H67" s="9" t="s">
        <v>87</v>
      </c>
      <c r="I67" s="3" t="s">
        <v>1359</v>
      </c>
      <c r="J67" s="13" t="s">
        <v>1509</v>
      </c>
      <c r="K67" s="14" t="s">
        <v>1510</v>
      </c>
      <c r="L67" s="18">
        <f t="shared" ref="L67:L130" si="6">K67-J67</f>
        <v>1.4363425925925877E-2</v>
      </c>
      <c r="M67">
        <f t="shared" ref="M67:M130" si="7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1511</v>
      </c>
      <c r="H68" s="9" t="s">
        <v>87</v>
      </c>
      <c r="I68" s="3" t="s">
        <v>1359</v>
      </c>
      <c r="J68" s="13" t="s">
        <v>1512</v>
      </c>
      <c r="K68" s="14" t="s">
        <v>1513</v>
      </c>
      <c r="L68" s="18">
        <f t="shared" si="6"/>
        <v>1.5856481481481555E-2</v>
      </c>
      <c r="M68">
        <f t="shared" si="7"/>
        <v>16</v>
      </c>
    </row>
    <row r="69" spans="1:13" x14ac:dyDescent="0.25">
      <c r="A69" s="11"/>
      <c r="B69" s="12"/>
      <c r="C69" s="9" t="s">
        <v>135</v>
      </c>
      <c r="D69" s="9" t="s">
        <v>136</v>
      </c>
      <c r="E69" s="9" t="s">
        <v>238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1514</v>
      </c>
      <c r="H70" s="9" t="s">
        <v>87</v>
      </c>
      <c r="I70" s="3" t="s">
        <v>1359</v>
      </c>
      <c r="J70" s="13" t="s">
        <v>1515</v>
      </c>
      <c r="K70" s="14" t="s">
        <v>1516</v>
      </c>
      <c r="L70" s="18">
        <f t="shared" si="6"/>
        <v>3.2361111111111063E-2</v>
      </c>
      <c r="M70">
        <f t="shared" si="7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1517</v>
      </c>
      <c r="H71" s="9" t="s">
        <v>87</v>
      </c>
      <c r="I71" s="3" t="s">
        <v>1359</v>
      </c>
      <c r="J71" s="13" t="s">
        <v>1518</v>
      </c>
      <c r="K71" s="14" t="s">
        <v>1519</v>
      </c>
      <c r="L71" s="18">
        <f t="shared" si="6"/>
        <v>3.3831018518518496E-2</v>
      </c>
      <c r="M71">
        <f t="shared" si="7"/>
        <v>8</v>
      </c>
    </row>
    <row r="72" spans="1:13" x14ac:dyDescent="0.25">
      <c r="A72" s="11"/>
      <c r="B72" s="12"/>
      <c r="C72" s="12"/>
      <c r="D72" s="12"/>
      <c r="E72" s="12"/>
      <c r="F72" s="12"/>
      <c r="G72" s="9" t="s">
        <v>1520</v>
      </c>
      <c r="H72" s="9" t="s">
        <v>87</v>
      </c>
      <c r="I72" s="3" t="s">
        <v>1359</v>
      </c>
      <c r="J72" s="13" t="s">
        <v>1521</v>
      </c>
      <c r="K72" s="14" t="s">
        <v>1522</v>
      </c>
      <c r="L72" s="18">
        <f t="shared" si="6"/>
        <v>2.7060185185185215E-2</v>
      </c>
      <c r="M72">
        <f t="shared" si="7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1523</v>
      </c>
      <c r="H73" s="9" t="s">
        <v>87</v>
      </c>
      <c r="I73" s="3" t="s">
        <v>1359</v>
      </c>
      <c r="J73" s="13" t="s">
        <v>1524</v>
      </c>
      <c r="K73" s="14" t="s">
        <v>1525</v>
      </c>
      <c r="L73" s="18">
        <f t="shared" si="6"/>
        <v>2.0266203703703745E-2</v>
      </c>
      <c r="M73">
        <f t="shared" si="7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1526</v>
      </c>
      <c r="H74" s="9" t="s">
        <v>87</v>
      </c>
      <c r="I74" s="3" t="s">
        <v>1359</v>
      </c>
      <c r="J74" s="13" t="s">
        <v>1527</v>
      </c>
      <c r="K74" s="14" t="s">
        <v>1528</v>
      </c>
      <c r="L74" s="18">
        <f t="shared" si="6"/>
        <v>1.5081018518518507E-2</v>
      </c>
      <c r="M74">
        <f t="shared" si="7"/>
        <v>12</v>
      </c>
    </row>
    <row r="75" spans="1:13" x14ac:dyDescent="0.25">
      <c r="A75" s="11"/>
      <c r="B75" s="12"/>
      <c r="C75" s="9" t="s">
        <v>33</v>
      </c>
      <c r="D75" s="9" t="s">
        <v>34</v>
      </c>
      <c r="E75" s="10" t="s">
        <v>12</v>
      </c>
      <c r="F75" s="5"/>
      <c r="G75" s="5"/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9" t="s">
        <v>34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1529</v>
      </c>
      <c r="H77" s="9" t="s">
        <v>87</v>
      </c>
      <c r="I77" s="3" t="s">
        <v>1359</v>
      </c>
      <c r="J77" s="13" t="s">
        <v>1530</v>
      </c>
      <c r="K77" s="14" t="s">
        <v>1531</v>
      </c>
      <c r="L77" s="18">
        <f t="shared" si="6"/>
        <v>1.1608796296296298E-2</v>
      </c>
      <c r="M77">
        <f t="shared" si="7"/>
        <v>1</v>
      </c>
    </row>
    <row r="78" spans="1:13" x14ac:dyDescent="0.25">
      <c r="A78" s="11"/>
      <c r="B78" s="12"/>
      <c r="C78" s="12"/>
      <c r="D78" s="12"/>
      <c r="E78" s="12"/>
      <c r="F78" s="12"/>
      <c r="G78" s="9" t="s">
        <v>1532</v>
      </c>
      <c r="H78" s="9" t="s">
        <v>87</v>
      </c>
      <c r="I78" s="3" t="s">
        <v>1359</v>
      </c>
      <c r="J78" s="13" t="s">
        <v>1533</v>
      </c>
      <c r="K78" s="14" t="s">
        <v>1534</v>
      </c>
      <c r="L78" s="18">
        <f t="shared" si="6"/>
        <v>1.1504629629629615E-2</v>
      </c>
      <c r="M78">
        <f t="shared" si="7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1535</v>
      </c>
      <c r="H79" s="9" t="s">
        <v>87</v>
      </c>
      <c r="I79" s="3" t="s">
        <v>1359</v>
      </c>
      <c r="J79" s="13" t="s">
        <v>1536</v>
      </c>
      <c r="K79" s="14" t="s">
        <v>1537</v>
      </c>
      <c r="L79" s="18">
        <f t="shared" si="6"/>
        <v>1.366898148148149E-2</v>
      </c>
      <c r="M79">
        <f t="shared" si="7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1538</v>
      </c>
      <c r="H80" s="9" t="s">
        <v>87</v>
      </c>
      <c r="I80" s="3" t="s">
        <v>1359</v>
      </c>
      <c r="J80" s="13" t="s">
        <v>1539</v>
      </c>
      <c r="K80" s="14" t="s">
        <v>1540</v>
      </c>
      <c r="L80" s="18">
        <f t="shared" si="6"/>
        <v>2.0659722222222232E-2</v>
      </c>
      <c r="M80">
        <f t="shared" si="7"/>
        <v>7</v>
      </c>
    </row>
    <row r="81" spans="1:13" x14ac:dyDescent="0.25">
      <c r="A81" s="11"/>
      <c r="B81" s="12"/>
      <c r="C81" s="12"/>
      <c r="D81" s="12"/>
      <c r="E81" s="9" t="s">
        <v>163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1541</v>
      </c>
      <c r="H82" s="9" t="s">
        <v>87</v>
      </c>
      <c r="I82" s="3" t="s">
        <v>1359</v>
      </c>
      <c r="J82" s="28" t="s">
        <v>1542</v>
      </c>
      <c r="K82" s="29" t="s">
        <v>1543</v>
      </c>
      <c r="L82" s="30">
        <f t="shared" si="6"/>
        <v>1.5162037037037033E-2</v>
      </c>
      <c r="M82" s="31">
        <v>0</v>
      </c>
    </row>
    <row r="83" spans="1:13" x14ac:dyDescent="0.25">
      <c r="A83" s="11"/>
      <c r="B83" s="12"/>
      <c r="C83" s="12"/>
      <c r="D83" s="12"/>
      <c r="E83" s="12"/>
      <c r="F83" s="12"/>
      <c r="G83" s="9" t="s">
        <v>1544</v>
      </c>
      <c r="H83" s="9" t="s">
        <v>87</v>
      </c>
      <c r="I83" s="3" t="s">
        <v>1359</v>
      </c>
      <c r="J83" s="13" t="s">
        <v>1545</v>
      </c>
      <c r="K83" s="14" t="s">
        <v>1546</v>
      </c>
      <c r="L83" s="18">
        <f t="shared" si="6"/>
        <v>2.3460648148148133E-2</v>
      </c>
      <c r="M83">
        <f t="shared" si="7"/>
        <v>9</v>
      </c>
    </row>
    <row r="84" spans="1:13" x14ac:dyDescent="0.25">
      <c r="A84" s="11"/>
      <c r="B84" s="12"/>
      <c r="C84" s="9" t="s">
        <v>320</v>
      </c>
      <c r="D84" s="9" t="s">
        <v>321</v>
      </c>
      <c r="E84" s="9" t="s">
        <v>321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1547</v>
      </c>
      <c r="H85" s="9" t="s">
        <v>87</v>
      </c>
      <c r="I85" s="3" t="s">
        <v>1359</v>
      </c>
      <c r="J85" s="13" t="s">
        <v>1548</v>
      </c>
      <c r="K85" s="14" t="s">
        <v>1549</v>
      </c>
      <c r="L85" s="18">
        <f t="shared" si="6"/>
        <v>1.771990740740742E-2</v>
      </c>
      <c r="M85">
        <f t="shared" si="7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1550</v>
      </c>
      <c r="H86" s="9" t="s">
        <v>87</v>
      </c>
      <c r="I86" s="3" t="s">
        <v>1359</v>
      </c>
      <c r="J86" s="13" t="s">
        <v>1551</v>
      </c>
      <c r="K86" s="14" t="s">
        <v>1552</v>
      </c>
      <c r="L86" s="18">
        <f t="shared" si="6"/>
        <v>1.9861111111111107E-2</v>
      </c>
      <c r="M86">
        <f t="shared" si="7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1553</v>
      </c>
      <c r="H87" s="9" t="s">
        <v>87</v>
      </c>
      <c r="I87" s="3" t="s">
        <v>1359</v>
      </c>
      <c r="J87" s="13" t="s">
        <v>1554</v>
      </c>
      <c r="K87" s="14" t="s">
        <v>1555</v>
      </c>
      <c r="L87" s="18">
        <f t="shared" si="6"/>
        <v>2.7905092592592551E-2</v>
      </c>
      <c r="M87">
        <f t="shared" si="7"/>
        <v>8</v>
      </c>
    </row>
    <row r="88" spans="1:13" x14ac:dyDescent="0.25">
      <c r="A88" s="11"/>
      <c r="B88" s="12"/>
      <c r="C88" s="9" t="s">
        <v>1556</v>
      </c>
      <c r="D88" s="9" t="s">
        <v>1557</v>
      </c>
      <c r="E88" s="9" t="s">
        <v>1557</v>
      </c>
      <c r="F88" s="9" t="s">
        <v>15</v>
      </c>
      <c r="G88" s="9" t="s">
        <v>1558</v>
      </c>
      <c r="H88" s="9" t="s">
        <v>87</v>
      </c>
      <c r="I88" s="3" t="s">
        <v>1359</v>
      </c>
      <c r="J88" s="13" t="s">
        <v>1559</v>
      </c>
      <c r="K88" s="14" t="s">
        <v>1560</v>
      </c>
      <c r="L88" s="18">
        <f t="shared" si="6"/>
        <v>2.8391203703703738E-2</v>
      </c>
      <c r="M88">
        <f t="shared" si="7"/>
        <v>15</v>
      </c>
    </row>
    <row r="89" spans="1:13" x14ac:dyDescent="0.25">
      <c r="A89" s="3" t="s">
        <v>373</v>
      </c>
      <c r="B89" s="9" t="s">
        <v>374</v>
      </c>
      <c r="C89" s="9" t="s">
        <v>713</v>
      </c>
      <c r="D89" s="9" t="s">
        <v>714</v>
      </c>
      <c r="E89" s="9" t="s">
        <v>714</v>
      </c>
      <c r="F89" s="9" t="s">
        <v>377</v>
      </c>
      <c r="G89" s="9" t="s">
        <v>1561</v>
      </c>
      <c r="H89" s="9" t="s">
        <v>87</v>
      </c>
      <c r="I89" s="3" t="s">
        <v>1359</v>
      </c>
      <c r="J89" s="13" t="s">
        <v>1562</v>
      </c>
      <c r="K89" s="14" t="s">
        <v>1563</v>
      </c>
      <c r="L89" s="18">
        <f t="shared" si="6"/>
        <v>1.8796296296296311E-2</v>
      </c>
      <c r="M89">
        <f t="shared" si="7"/>
        <v>5</v>
      </c>
    </row>
    <row r="90" spans="1:13" x14ac:dyDescent="0.25">
      <c r="A90" s="3" t="s">
        <v>1564</v>
      </c>
      <c r="B90" s="9" t="s">
        <v>1565</v>
      </c>
      <c r="C90" s="9" t="s">
        <v>1566</v>
      </c>
      <c r="D90" s="9" t="s">
        <v>1567</v>
      </c>
      <c r="E90" s="9" t="s">
        <v>1568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1569</v>
      </c>
      <c r="H91" s="9" t="s">
        <v>87</v>
      </c>
      <c r="I91" s="3" t="s">
        <v>1359</v>
      </c>
      <c r="J91" s="13" t="s">
        <v>1570</v>
      </c>
      <c r="K91" s="14" t="s">
        <v>1571</v>
      </c>
      <c r="L91" s="18">
        <f t="shared" si="6"/>
        <v>1.9074074074074049E-2</v>
      </c>
      <c r="M91">
        <f t="shared" si="7"/>
        <v>4</v>
      </c>
    </row>
    <row r="92" spans="1:13" x14ac:dyDescent="0.25">
      <c r="A92" s="11"/>
      <c r="B92" s="11"/>
      <c r="C92" s="11"/>
      <c r="D92" s="11"/>
      <c r="E92" s="11"/>
      <c r="F92" s="11"/>
      <c r="G92" s="3" t="s">
        <v>1572</v>
      </c>
      <c r="H92" s="3" t="s">
        <v>87</v>
      </c>
      <c r="I92" s="3" t="s">
        <v>1359</v>
      </c>
      <c r="J92" s="15" t="s">
        <v>1573</v>
      </c>
      <c r="K92" s="16" t="s">
        <v>1574</v>
      </c>
      <c r="L92" s="18">
        <f t="shared" si="6"/>
        <v>1.4143518518518527E-2</v>
      </c>
      <c r="M92">
        <f t="shared" si="7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Q14" sqref="Q14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4" width="27.8554687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0.91666666666666663</v>
      </c>
      <c r="R2" s="25">
        <v>0</v>
      </c>
      <c r="S2" s="26">
        <f>AVERAGEIF($R$2:$R$25, "&lt;&gt; 0")</f>
        <v>1.8108121141975325E-2</v>
      </c>
    </row>
    <row r="3" spans="1:19" x14ac:dyDescent="0.25">
      <c r="A3" s="3" t="s">
        <v>328</v>
      </c>
      <c r="B3" s="9" t="s">
        <v>329</v>
      </c>
      <c r="C3" s="9" t="s">
        <v>13</v>
      </c>
      <c r="D3" s="9" t="s">
        <v>14</v>
      </c>
      <c r="E3" s="9" t="s">
        <v>14</v>
      </c>
      <c r="F3" s="9" t="s">
        <v>15</v>
      </c>
      <c r="G3" s="9" t="s">
        <v>1575</v>
      </c>
      <c r="H3" s="9" t="s">
        <v>17</v>
      </c>
      <c r="I3" s="3" t="s">
        <v>1576</v>
      </c>
      <c r="J3" s="13" t="s">
        <v>1577</v>
      </c>
      <c r="K3" s="14" t="s">
        <v>1578</v>
      </c>
      <c r="L3" s="18">
        <f t="shared" ref="L3:L66" si="0">K3-J3</f>
        <v>1.5717592592592644E-2</v>
      </c>
      <c r="M3">
        <f t="shared" ref="M3:M66" si="1">HOUR(J3)</f>
        <v>13</v>
      </c>
      <c r="O3">
        <v>1</v>
      </c>
      <c r="P3">
        <f>COUNTIF(M:M,"1")</f>
        <v>2</v>
      </c>
      <c r="Q3">
        <f t="shared" ref="Q3:Q25" si="2">AVERAGE($P$2:$P$25)</f>
        <v>0.91666666666666663</v>
      </c>
      <c r="R3" s="19">
        <f t="shared" ref="R3:R25" si="3">AVERAGEIF(M:M,O3,L:L)</f>
        <v>2.4218750000000001E-2</v>
      </c>
      <c r="S3" s="18">
        <f t="shared" ref="S3:S25" si="4">AVERAGEIF($R$2:$R$25, "&lt;&gt; 0")</f>
        <v>1.8108121141975325E-2</v>
      </c>
    </row>
    <row r="4" spans="1:19" x14ac:dyDescent="0.25">
      <c r="A4" s="3" t="s">
        <v>196</v>
      </c>
      <c r="B4" s="9" t="s">
        <v>197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 s="24">
        <v>2</v>
      </c>
      <c r="P4" s="24">
        <f>COUNTIF(M:M,"2")</f>
        <v>0</v>
      </c>
      <c r="Q4" s="24">
        <f t="shared" si="2"/>
        <v>0.91666666666666663</v>
      </c>
      <c r="R4" s="25">
        <v>0</v>
      </c>
      <c r="S4" s="26">
        <f t="shared" si="4"/>
        <v>1.8108121141975325E-2</v>
      </c>
    </row>
    <row r="5" spans="1:19" x14ac:dyDescent="0.25">
      <c r="A5" s="11"/>
      <c r="B5" s="12"/>
      <c r="C5" s="9" t="s">
        <v>149</v>
      </c>
      <c r="D5" s="9" t="s">
        <v>150</v>
      </c>
      <c r="E5" s="9" t="s">
        <v>150</v>
      </c>
      <c r="F5" s="9" t="s">
        <v>15</v>
      </c>
      <c r="G5" s="9" t="s">
        <v>1579</v>
      </c>
      <c r="H5" s="9" t="s">
        <v>87</v>
      </c>
      <c r="I5" s="3" t="s">
        <v>1576</v>
      </c>
      <c r="J5" s="13" t="s">
        <v>1580</v>
      </c>
      <c r="K5" s="14" t="s">
        <v>1581</v>
      </c>
      <c r="L5" s="18">
        <f t="shared" si="0"/>
        <v>1.7719907407407476E-2</v>
      </c>
      <c r="M5">
        <f t="shared" si="1"/>
        <v>15</v>
      </c>
      <c r="O5">
        <v>3</v>
      </c>
      <c r="P5">
        <f>COUNTIF(M:M,"3")</f>
        <v>1</v>
      </c>
      <c r="Q5">
        <f t="shared" si="2"/>
        <v>0.91666666666666663</v>
      </c>
      <c r="R5" s="19">
        <f t="shared" si="3"/>
        <v>1.4664351851851859E-2</v>
      </c>
      <c r="S5" s="18">
        <f t="shared" si="4"/>
        <v>1.8108121141975325E-2</v>
      </c>
    </row>
    <row r="6" spans="1:19" x14ac:dyDescent="0.25">
      <c r="A6" s="11"/>
      <c r="B6" s="12"/>
      <c r="C6" s="9" t="s">
        <v>170</v>
      </c>
      <c r="D6" s="9" t="s">
        <v>171</v>
      </c>
      <c r="E6" s="9" t="s">
        <v>172</v>
      </c>
      <c r="F6" s="9" t="s">
        <v>15</v>
      </c>
      <c r="G6" s="9" t="s">
        <v>1582</v>
      </c>
      <c r="H6" s="9" t="s">
        <v>174</v>
      </c>
      <c r="I6" s="3" t="s">
        <v>1576</v>
      </c>
      <c r="J6" s="13" t="s">
        <v>1583</v>
      </c>
      <c r="K6" s="14" t="s">
        <v>1584</v>
      </c>
      <c r="L6" s="18">
        <f t="shared" si="0"/>
        <v>1.4537037037037126E-2</v>
      </c>
      <c r="M6">
        <f t="shared" si="1"/>
        <v>22</v>
      </c>
      <c r="O6">
        <v>4</v>
      </c>
      <c r="P6">
        <f>COUNTIF(M:M,"4")</f>
        <v>1</v>
      </c>
      <c r="Q6">
        <f t="shared" si="2"/>
        <v>0.91666666666666663</v>
      </c>
      <c r="R6" s="19">
        <f t="shared" si="3"/>
        <v>1.3321759259259269E-2</v>
      </c>
      <c r="S6" s="18">
        <f t="shared" si="4"/>
        <v>1.8108121141975325E-2</v>
      </c>
    </row>
    <row r="7" spans="1:19" x14ac:dyDescent="0.25">
      <c r="A7" s="3" t="s">
        <v>373</v>
      </c>
      <c r="B7" s="9" t="s">
        <v>374</v>
      </c>
      <c r="C7" s="9" t="s">
        <v>1351</v>
      </c>
      <c r="D7" s="9" t="s">
        <v>1352</v>
      </c>
      <c r="E7" s="9" t="s">
        <v>1352</v>
      </c>
      <c r="F7" s="9" t="s">
        <v>377</v>
      </c>
      <c r="G7" s="9" t="s">
        <v>1585</v>
      </c>
      <c r="H7" s="9" t="s">
        <v>87</v>
      </c>
      <c r="I7" s="3" t="s">
        <v>1576</v>
      </c>
      <c r="J7" s="13" t="s">
        <v>1586</v>
      </c>
      <c r="K7" s="14" t="s">
        <v>1587</v>
      </c>
      <c r="L7" s="18">
        <f t="shared" si="0"/>
        <v>3.0069444444444482E-2</v>
      </c>
      <c r="M7">
        <f t="shared" si="1"/>
        <v>9</v>
      </c>
      <c r="O7">
        <v>5</v>
      </c>
      <c r="P7">
        <f>COUNTIF(M:M,"5")</f>
        <v>6</v>
      </c>
      <c r="Q7">
        <f t="shared" si="2"/>
        <v>0.91666666666666663</v>
      </c>
      <c r="R7" s="19">
        <f t="shared" si="3"/>
        <v>1.969328703703704E-2</v>
      </c>
      <c r="S7" s="18">
        <f t="shared" si="4"/>
        <v>1.8108121141975325E-2</v>
      </c>
    </row>
    <row r="8" spans="1:19" x14ac:dyDescent="0.25">
      <c r="A8" s="3" t="s">
        <v>75</v>
      </c>
      <c r="B8" s="9" t="s">
        <v>76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 s="24">
        <v>6</v>
      </c>
      <c r="P8" s="24">
        <f>COUNTIF(M:M,"6")</f>
        <v>0</v>
      </c>
      <c r="Q8" s="24">
        <f t="shared" si="2"/>
        <v>0.91666666666666663</v>
      </c>
      <c r="R8" s="25">
        <v>0</v>
      </c>
      <c r="S8" s="26">
        <f t="shared" si="4"/>
        <v>1.8108121141975325E-2</v>
      </c>
    </row>
    <row r="9" spans="1:19" x14ac:dyDescent="0.25">
      <c r="A9" s="11"/>
      <c r="B9" s="12"/>
      <c r="C9" s="9" t="s">
        <v>77</v>
      </c>
      <c r="D9" s="9" t="s">
        <v>78</v>
      </c>
      <c r="E9" s="9" t="s">
        <v>79</v>
      </c>
      <c r="F9" s="9" t="s">
        <v>15</v>
      </c>
      <c r="G9" s="9" t="s">
        <v>1588</v>
      </c>
      <c r="H9" s="9" t="s">
        <v>81</v>
      </c>
      <c r="I9" s="3" t="s">
        <v>1576</v>
      </c>
      <c r="J9" s="13" t="s">
        <v>1589</v>
      </c>
      <c r="K9" s="14" t="s">
        <v>1590</v>
      </c>
      <c r="L9" s="18">
        <f t="shared" si="0"/>
        <v>2.0046296296296284E-2</v>
      </c>
      <c r="M9">
        <f t="shared" si="1"/>
        <v>5</v>
      </c>
      <c r="O9">
        <v>7</v>
      </c>
      <c r="P9">
        <f>COUNTIF(M:M,"7")</f>
        <v>1</v>
      </c>
      <c r="Q9">
        <f t="shared" si="2"/>
        <v>0.91666666666666663</v>
      </c>
      <c r="R9" s="19">
        <f t="shared" si="3"/>
        <v>1.431712962962961E-2</v>
      </c>
      <c r="S9" s="18">
        <f t="shared" si="4"/>
        <v>1.8108121141975325E-2</v>
      </c>
    </row>
    <row r="10" spans="1:19" x14ac:dyDescent="0.25">
      <c r="A10" s="11"/>
      <c r="B10" s="12"/>
      <c r="C10" s="9" t="s">
        <v>84</v>
      </c>
      <c r="D10" s="9" t="s">
        <v>85</v>
      </c>
      <c r="E10" s="9" t="s">
        <v>85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4</v>
      </c>
      <c r="Q10">
        <f t="shared" si="2"/>
        <v>0.91666666666666663</v>
      </c>
      <c r="R10" s="19">
        <f t="shared" si="3"/>
        <v>2.3541666666666683E-2</v>
      </c>
      <c r="S10" s="18">
        <f t="shared" si="4"/>
        <v>1.8108121141975325E-2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1591</v>
      </c>
      <c r="H11" s="9" t="s">
        <v>87</v>
      </c>
      <c r="I11" s="3" t="s">
        <v>1576</v>
      </c>
      <c r="J11" s="13" t="s">
        <v>498</v>
      </c>
      <c r="K11" s="14" t="s">
        <v>1592</v>
      </c>
      <c r="L11" s="18">
        <f t="shared" si="0"/>
        <v>2.7314814814814847E-2</v>
      </c>
      <c r="M11">
        <f t="shared" si="1"/>
        <v>5</v>
      </c>
      <c r="O11">
        <v>9</v>
      </c>
      <c r="P11">
        <f>COUNTIF(M:M,"9")</f>
        <v>2</v>
      </c>
      <c r="Q11">
        <f t="shared" si="2"/>
        <v>0.91666666666666663</v>
      </c>
      <c r="R11" s="19">
        <f t="shared" si="3"/>
        <v>2.5665509259259284E-2</v>
      </c>
      <c r="S11" s="18">
        <f t="shared" si="4"/>
        <v>1.8108121141975325E-2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1593</v>
      </c>
      <c r="H12" s="9" t="s">
        <v>87</v>
      </c>
      <c r="I12" s="3" t="s">
        <v>1576</v>
      </c>
      <c r="J12" s="13" t="s">
        <v>1594</v>
      </c>
      <c r="K12" s="14" t="s">
        <v>1595</v>
      </c>
      <c r="L12" s="18">
        <f t="shared" si="0"/>
        <v>1.3761574074074079E-2</v>
      </c>
      <c r="M12">
        <f t="shared" si="1"/>
        <v>5</v>
      </c>
      <c r="O12" s="24">
        <v>10</v>
      </c>
      <c r="P12" s="24">
        <f>COUNTIF(M:M,"10")</f>
        <v>0</v>
      </c>
      <c r="Q12" s="24">
        <f t="shared" si="2"/>
        <v>0.91666666666666663</v>
      </c>
      <c r="R12" s="25">
        <v>0</v>
      </c>
      <c r="S12" s="26">
        <f t="shared" si="4"/>
        <v>1.8108121141975325E-2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1596</v>
      </c>
      <c r="H13" s="9" t="s">
        <v>87</v>
      </c>
      <c r="I13" s="3" t="s">
        <v>1576</v>
      </c>
      <c r="J13" s="13" t="s">
        <v>1597</v>
      </c>
      <c r="K13" s="14" t="s">
        <v>1598</v>
      </c>
      <c r="L13" s="18">
        <f t="shared" si="0"/>
        <v>1.4143518518518527E-2</v>
      </c>
      <c r="M13">
        <f t="shared" si="1"/>
        <v>5</v>
      </c>
      <c r="O13" s="24">
        <v>11</v>
      </c>
      <c r="P13" s="24">
        <f>COUNTIF(M:M,"11")</f>
        <v>0</v>
      </c>
      <c r="Q13" s="24">
        <f t="shared" si="2"/>
        <v>0.91666666666666663</v>
      </c>
      <c r="R13" s="25">
        <v>0</v>
      </c>
      <c r="S13" s="26">
        <f t="shared" si="4"/>
        <v>1.8108121141975325E-2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1599</v>
      </c>
      <c r="H14" s="9" t="s">
        <v>87</v>
      </c>
      <c r="I14" s="3" t="s">
        <v>1576</v>
      </c>
      <c r="J14" s="13" t="s">
        <v>1600</v>
      </c>
      <c r="K14" s="14" t="s">
        <v>1601</v>
      </c>
      <c r="L14" s="18">
        <f t="shared" si="0"/>
        <v>1.9259259259259254E-2</v>
      </c>
      <c r="M14">
        <f t="shared" si="1"/>
        <v>5</v>
      </c>
      <c r="O14" s="24">
        <v>12</v>
      </c>
      <c r="P14" s="24">
        <f>COUNTIF(M:M,"12")</f>
        <v>0</v>
      </c>
      <c r="Q14" s="24">
        <f t="shared" si="2"/>
        <v>0.91666666666666663</v>
      </c>
      <c r="R14" s="25">
        <v>0</v>
      </c>
      <c r="S14" s="26">
        <f t="shared" si="4"/>
        <v>1.8108121141975325E-2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1602</v>
      </c>
      <c r="H15" s="9" t="s">
        <v>87</v>
      </c>
      <c r="I15" s="3" t="s">
        <v>1576</v>
      </c>
      <c r="J15" s="13" t="s">
        <v>1603</v>
      </c>
      <c r="K15" s="14" t="s">
        <v>1604</v>
      </c>
      <c r="L15" s="18">
        <f t="shared" si="0"/>
        <v>2.3634259259259244E-2</v>
      </c>
      <c r="M15">
        <f t="shared" si="1"/>
        <v>5</v>
      </c>
      <c r="O15">
        <v>13</v>
      </c>
      <c r="P15">
        <f>COUNTIF(M:M,"13")</f>
        <v>1</v>
      </c>
      <c r="Q15">
        <f t="shared" si="2"/>
        <v>0.91666666666666663</v>
      </c>
      <c r="R15" s="19">
        <f t="shared" si="3"/>
        <v>1.5717592592592644E-2</v>
      </c>
      <c r="S15" s="18">
        <f t="shared" si="4"/>
        <v>1.8108121141975325E-2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1605</v>
      </c>
      <c r="H16" s="9" t="s">
        <v>87</v>
      </c>
      <c r="I16" s="3" t="s">
        <v>1576</v>
      </c>
      <c r="J16" s="13" t="s">
        <v>1606</v>
      </c>
      <c r="K16" s="14" t="s">
        <v>1607</v>
      </c>
      <c r="L16" s="18">
        <f t="shared" si="0"/>
        <v>1.431712962962961E-2</v>
      </c>
      <c r="M16">
        <f t="shared" si="1"/>
        <v>7</v>
      </c>
      <c r="O16">
        <v>14</v>
      </c>
      <c r="P16">
        <f>COUNTIF(M:M,"14")</f>
        <v>1</v>
      </c>
      <c r="Q16">
        <f t="shared" si="2"/>
        <v>0.91666666666666663</v>
      </c>
      <c r="R16" s="19">
        <f t="shared" si="3"/>
        <v>1.6296296296296253E-2</v>
      </c>
      <c r="S16" s="18">
        <f t="shared" si="4"/>
        <v>1.8108121141975325E-2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1608</v>
      </c>
      <c r="H17" s="9" t="s">
        <v>87</v>
      </c>
      <c r="I17" s="3" t="s">
        <v>1576</v>
      </c>
      <c r="J17" s="13" t="s">
        <v>1609</v>
      </c>
      <c r="K17" s="14" t="s">
        <v>1610</v>
      </c>
      <c r="L17" s="18">
        <f t="shared" si="0"/>
        <v>1.8784722222222217E-2</v>
      </c>
      <c r="M17">
        <f t="shared" si="1"/>
        <v>8</v>
      </c>
      <c r="O17">
        <v>15</v>
      </c>
      <c r="P17">
        <f>COUNTIF(M:M,"15")</f>
        <v>1</v>
      </c>
      <c r="Q17">
        <f t="shared" si="2"/>
        <v>0.91666666666666663</v>
      </c>
      <c r="R17" s="19">
        <f t="shared" si="3"/>
        <v>1.7719907407407476E-2</v>
      </c>
      <c r="S17" s="18">
        <f t="shared" si="4"/>
        <v>1.8108121141975325E-2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1611</v>
      </c>
      <c r="H18" s="9" t="s">
        <v>87</v>
      </c>
      <c r="I18" s="3" t="s">
        <v>1576</v>
      </c>
      <c r="J18" s="13" t="s">
        <v>1612</v>
      </c>
      <c r="K18" s="14" t="s">
        <v>1613</v>
      </c>
      <c r="L18" s="18">
        <f t="shared" si="0"/>
        <v>1.678240740740744E-2</v>
      </c>
      <c r="M18">
        <f t="shared" si="1"/>
        <v>8</v>
      </c>
      <c r="O18" s="24">
        <v>16</v>
      </c>
      <c r="P18" s="24">
        <f>COUNTIF(M:M,"16")</f>
        <v>0</v>
      </c>
      <c r="Q18" s="24">
        <f t="shared" si="2"/>
        <v>0.91666666666666663</v>
      </c>
      <c r="R18" s="25">
        <v>0</v>
      </c>
      <c r="S18" s="26">
        <f t="shared" si="4"/>
        <v>1.8108121141975325E-2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1614</v>
      </c>
      <c r="H19" s="9" t="s">
        <v>87</v>
      </c>
      <c r="I19" s="3" t="s">
        <v>1576</v>
      </c>
      <c r="J19" s="13" t="s">
        <v>1615</v>
      </c>
      <c r="K19" s="14" t="s">
        <v>1616</v>
      </c>
      <c r="L19" s="18">
        <f t="shared" si="0"/>
        <v>2.0555555555555605E-2</v>
      </c>
      <c r="M19">
        <f t="shared" si="1"/>
        <v>8</v>
      </c>
      <c r="O19" s="24">
        <v>17</v>
      </c>
      <c r="P19" s="24">
        <f>COUNTIF(M:M,"17")</f>
        <v>0</v>
      </c>
      <c r="Q19" s="24">
        <f t="shared" si="2"/>
        <v>0.91666666666666663</v>
      </c>
      <c r="R19" s="25">
        <v>0</v>
      </c>
      <c r="S19" s="26">
        <f t="shared" si="4"/>
        <v>1.8108121141975325E-2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1617</v>
      </c>
      <c r="H20" s="9" t="s">
        <v>87</v>
      </c>
      <c r="I20" s="3" t="s">
        <v>1576</v>
      </c>
      <c r="J20" s="13" t="s">
        <v>1618</v>
      </c>
      <c r="K20" s="14" t="s">
        <v>1619</v>
      </c>
      <c r="L20" s="18">
        <f t="shared" si="0"/>
        <v>3.804398148148147E-2</v>
      </c>
      <c r="M20">
        <f t="shared" si="1"/>
        <v>8</v>
      </c>
      <c r="O20">
        <v>18</v>
      </c>
      <c r="P20">
        <f>COUNTIF(M:M,"18")</f>
        <v>1</v>
      </c>
      <c r="Q20">
        <f t="shared" si="2"/>
        <v>0.91666666666666663</v>
      </c>
      <c r="R20" s="19">
        <f t="shared" si="3"/>
        <v>1.7604166666666643E-2</v>
      </c>
      <c r="S20" s="18">
        <f t="shared" si="4"/>
        <v>1.8108121141975325E-2</v>
      </c>
    </row>
    <row r="21" spans="1:19" x14ac:dyDescent="0.25">
      <c r="A21" s="11"/>
      <c r="B21" s="12"/>
      <c r="C21" s="9" t="s">
        <v>144</v>
      </c>
      <c r="D21" s="9" t="s">
        <v>145</v>
      </c>
      <c r="E21" s="9" t="s">
        <v>145</v>
      </c>
      <c r="F21" s="9" t="s">
        <v>15</v>
      </c>
      <c r="G21" s="10" t="s">
        <v>12</v>
      </c>
      <c r="H21" s="5"/>
      <c r="I21" s="6"/>
      <c r="J21" s="7"/>
      <c r="K21" s="8"/>
      <c r="O21" s="24">
        <v>19</v>
      </c>
      <c r="P21" s="24">
        <f>COUNTIF(M:M,"19")</f>
        <v>0</v>
      </c>
      <c r="Q21" s="24">
        <f t="shared" si="2"/>
        <v>0.91666666666666663</v>
      </c>
      <c r="R21" s="25">
        <v>0</v>
      </c>
      <c r="S21" s="26">
        <f t="shared" si="4"/>
        <v>1.8108121141975325E-2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1620</v>
      </c>
      <c r="H22" s="9" t="s">
        <v>87</v>
      </c>
      <c r="I22" s="3" t="s">
        <v>1576</v>
      </c>
      <c r="J22" s="13" t="s">
        <v>1621</v>
      </c>
      <c r="K22" s="14" t="s">
        <v>1622</v>
      </c>
      <c r="L22" s="18">
        <f t="shared" si="0"/>
        <v>1.1944444444444445E-2</v>
      </c>
      <c r="M22">
        <f t="shared" si="1"/>
        <v>1</v>
      </c>
      <c r="O22" s="24">
        <v>20</v>
      </c>
      <c r="P22" s="24">
        <f>COUNTIF(M:M,"20")</f>
        <v>0</v>
      </c>
      <c r="Q22" s="24">
        <f t="shared" si="2"/>
        <v>0.91666666666666663</v>
      </c>
      <c r="R22" s="25">
        <v>0</v>
      </c>
      <c r="S22" s="26">
        <f t="shared" si="4"/>
        <v>1.8108121141975325E-2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1623</v>
      </c>
      <c r="H23" s="9" t="s">
        <v>87</v>
      </c>
      <c r="I23" s="3" t="s">
        <v>1576</v>
      </c>
      <c r="J23" s="13" t="s">
        <v>1624</v>
      </c>
      <c r="K23" s="14" t="s">
        <v>1625</v>
      </c>
      <c r="L23" s="18">
        <f t="shared" si="0"/>
        <v>1.3321759259259269E-2</v>
      </c>
      <c r="M23">
        <f t="shared" si="1"/>
        <v>4</v>
      </c>
      <c r="O23" s="24">
        <v>21</v>
      </c>
      <c r="P23" s="24">
        <f>COUNTIF(M:M,"21")</f>
        <v>0</v>
      </c>
      <c r="Q23" s="24">
        <f t="shared" si="2"/>
        <v>0.91666666666666663</v>
      </c>
      <c r="R23" s="25">
        <v>0</v>
      </c>
      <c r="S23" s="26">
        <f t="shared" si="4"/>
        <v>1.8108121141975325E-2</v>
      </c>
    </row>
    <row r="24" spans="1:19" x14ac:dyDescent="0.25">
      <c r="A24" s="11"/>
      <c r="B24" s="12"/>
      <c r="C24" s="9" t="s">
        <v>170</v>
      </c>
      <c r="D24" s="9" t="s">
        <v>171</v>
      </c>
      <c r="E24" s="9" t="s">
        <v>172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2"/>
        <v>0.91666666666666663</v>
      </c>
      <c r="R24" s="19">
        <f t="shared" si="3"/>
        <v>1.4537037037037126E-2</v>
      </c>
      <c r="S24" s="18">
        <f t="shared" si="4"/>
        <v>1.8108121141975325E-2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1626</v>
      </c>
      <c r="H25" s="9" t="s">
        <v>174</v>
      </c>
      <c r="I25" s="3" t="s">
        <v>1576</v>
      </c>
      <c r="J25" s="13" t="s">
        <v>1627</v>
      </c>
      <c r="K25" s="14" t="s">
        <v>1628</v>
      </c>
      <c r="L25" s="18">
        <f t="shared" si="0"/>
        <v>1.4664351851851859E-2</v>
      </c>
      <c r="M25">
        <f t="shared" si="1"/>
        <v>3</v>
      </c>
      <c r="O25" s="24">
        <v>23</v>
      </c>
      <c r="P25" s="24">
        <f>COUNTIF(M:M,"23")</f>
        <v>0</v>
      </c>
      <c r="Q25" s="24">
        <f t="shared" si="2"/>
        <v>0.91666666666666663</v>
      </c>
      <c r="R25" s="25">
        <v>0</v>
      </c>
      <c r="S25" s="26">
        <f t="shared" si="4"/>
        <v>1.8108121141975325E-2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1629</v>
      </c>
      <c r="H26" s="9" t="s">
        <v>87</v>
      </c>
      <c r="I26" s="3" t="s">
        <v>1576</v>
      </c>
      <c r="J26" s="13" t="s">
        <v>1630</v>
      </c>
      <c r="K26" s="14" t="s">
        <v>1631</v>
      </c>
      <c r="L26" s="18">
        <f t="shared" si="0"/>
        <v>1.6296296296296253E-2</v>
      </c>
      <c r="M26">
        <f t="shared" si="1"/>
        <v>14</v>
      </c>
    </row>
    <row r="27" spans="1:19" x14ac:dyDescent="0.25">
      <c r="A27" s="11"/>
      <c r="B27" s="12"/>
      <c r="C27" s="9" t="s">
        <v>1632</v>
      </c>
      <c r="D27" s="9" t="s">
        <v>1633</v>
      </c>
      <c r="E27" s="9" t="s">
        <v>1633</v>
      </c>
      <c r="F27" s="9" t="s">
        <v>15</v>
      </c>
      <c r="G27" s="9" t="s">
        <v>1634</v>
      </c>
      <c r="H27" s="9" t="s">
        <v>81</v>
      </c>
      <c r="I27" s="3" t="s">
        <v>1576</v>
      </c>
      <c r="J27" s="13" t="s">
        <v>1635</v>
      </c>
      <c r="K27" s="14" t="s">
        <v>1636</v>
      </c>
      <c r="L27" s="18">
        <f t="shared" si="0"/>
        <v>1.7604166666666643E-2</v>
      </c>
      <c r="M27">
        <f t="shared" si="1"/>
        <v>18</v>
      </c>
    </row>
    <row r="28" spans="1:19" x14ac:dyDescent="0.25">
      <c r="A28" s="3" t="s">
        <v>10</v>
      </c>
      <c r="B28" s="9" t="s">
        <v>11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1380</v>
      </c>
      <c r="D29" s="9" t="s">
        <v>1381</v>
      </c>
      <c r="E29" s="9" t="s">
        <v>1381</v>
      </c>
      <c r="F29" s="9" t="s">
        <v>15</v>
      </c>
      <c r="G29" s="9" t="s">
        <v>1637</v>
      </c>
      <c r="H29" s="9" t="s">
        <v>17</v>
      </c>
      <c r="I29" s="3" t="s">
        <v>1576</v>
      </c>
      <c r="J29" s="13" t="s">
        <v>1638</v>
      </c>
      <c r="K29" s="14" t="s">
        <v>1639</v>
      </c>
      <c r="L29" s="18">
        <f t="shared" si="0"/>
        <v>2.1261574074074086E-2</v>
      </c>
      <c r="M29">
        <f t="shared" si="1"/>
        <v>9</v>
      </c>
    </row>
    <row r="30" spans="1:19" x14ac:dyDescent="0.25">
      <c r="A30" s="11"/>
      <c r="B30" s="11"/>
      <c r="C30" s="3" t="s">
        <v>1640</v>
      </c>
      <c r="D30" s="3" t="s">
        <v>1641</v>
      </c>
      <c r="E30" s="3" t="s">
        <v>1641</v>
      </c>
      <c r="F30" s="3" t="s">
        <v>15</v>
      </c>
      <c r="G30" s="3" t="s">
        <v>1642</v>
      </c>
      <c r="H30" s="3" t="s">
        <v>30</v>
      </c>
      <c r="I30" s="3" t="s">
        <v>1576</v>
      </c>
      <c r="J30" s="15" t="s">
        <v>1643</v>
      </c>
      <c r="K30" s="16" t="s">
        <v>1644</v>
      </c>
      <c r="L30" s="18">
        <f t="shared" si="0"/>
        <v>3.6493055555555556E-2</v>
      </c>
      <c r="M30">
        <f t="shared" si="1"/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F1" workbookViewId="0">
      <selection activeCell="U13" sqref="U13"/>
    </sheetView>
  </sheetViews>
  <sheetFormatPr defaultRowHeight="15" x14ac:dyDescent="0.25"/>
  <cols>
    <col min="1" max="1" width="14.140625" customWidth="1"/>
    <col min="2" max="2" width="27.140625" customWidth="1"/>
    <col min="3" max="3" width="7.5703125" customWidth="1"/>
    <col min="4" max="5" width="30.8554687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1683</v>
      </c>
      <c r="M1" t="s">
        <v>1680</v>
      </c>
      <c r="O1" t="s">
        <v>1681</v>
      </c>
      <c r="P1" t="s">
        <v>1682</v>
      </c>
      <c r="Q1" t="s">
        <v>1684</v>
      </c>
      <c r="R1" s="27" t="s">
        <v>1685</v>
      </c>
      <c r="S1" t="s">
        <v>1686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0.45833333333333331</v>
      </c>
      <c r="R2" s="25">
        <v>0</v>
      </c>
      <c r="S2" s="26">
        <f>AVERAGEIF($R$2:$R$25, "&lt;&gt; 0")</f>
        <v>1.4810681216931245E-2</v>
      </c>
    </row>
    <row r="3" spans="1:19" x14ac:dyDescent="0.25">
      <c r="A3" s="3" t="s">
        <v>328</v>
      </c>
      <c r="B3" s="9" t="s">
        <v>329</v>
      </c>
      <c r="C3" s="9" t="s">
        <v>170</v>
      </c>
      <c r="D3" s="9" t="s">
        <v>171</v>
      </c>
      <c r="E3" s="9" t="s">
        <v>171</v>
      </c>
      <c r="F3" s="9" t="s">
        <v>15</v>
      </c>
      <c r="G3" s="9" t="s">
        <v>1645</v>
      </c>
      <c r="H3" s="9" t="s">
        <v>17</v>
      </c>
      <c r="I3" s="3" t="s">
        <v>1646</v>
      </c>
      <c r="J3" s="13" t="s">
        <v>1647</v>
      </c>
      <c r="K3" s="14" t="s">
        <v>1648</v>
      </c>
      <c r="L3" s="18">
        <f t="shared" ref="L3:L66" si="0">K3-J3</f>
        <v>1.5185185185185135E-2</v>
      </c>
      <c r="M3">
        <f t="shared" ref="M3:M66" si="1">HOUR(J3)</f>
        <v>11</v>
      </c>
      <c r="O3" s="24">
        <v>1</v>
      </c>
      <c r="P3" s="24">
        <f>COUNTIF(M:M,"1")</f>
        <v>0</v>
      </c>
      <c r="Q3" s="24">
        <f t="shared" ref="Q3:Q25" si="2">AVERAGE($P$2:$P$25)</f>
        <v>0.45833333333333331</v>
      </c>
      <c r="R3" s="25">
        <v>0</v>
      </c>
      <c r="S3" s="26">
        <f t="shared" ref="S3:S25" si="3">AVERAGEIF($R$2:$R$25, "&lt;&gt; 0")</f>
        <v>1.4810681216931245E-2</v>
      </c>
    </row>
    <row r="4" spans="1:19" x14ac:dyDescent="0.25">
      <c r="A4" s="3" t="s">
        <v>75</v>
      </c>
      <c r="B4" s="9" t="s">
        <v>76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0.45833333333333331</v>
      </c>
      <c r="R4" s="19">
        <f t="shared" ref="R3:R25" si="4">AVERAGEIF(M:M,O4,L:L)</f>
        <v>1.3587962962962968E-2</v>
      </c>
      <c r="S4" s="18">
        <f t="shared" si="3"/>
        <v>1.4810681216931245E-2</v>
      </c>
    </row>
    <row r="5" spans="1:19" x14ac:dyDescent="0.25">
      <c r="A5" s="11"/>
      <c r="B5" s="12"/>
      <c r="C5" s="9" t="s">
        <v>84</v>
      </c>
      <c r="D5" s="9" t="s">
        <v>85</v>
      </c>
      <c r="E5" s="10" t="s">
        <v>12</v>
      </c>
      <c r="F5" s="5"/>
      <c r="G5" s="5"/>
      <c r="H5" s="5"/>
      <c r="I5" s="6"/>
      <c r="J5" s="7"/>
      <c r="K5" s="8"/>
      <c r="O5" s="24">
        <v>3</v>
      </c>
      <c r="P5" s="24">
        <f>COUNTIF(M:M,"3")</f>
        <v>0</v>
      </c>
      <c r="Q5" s="24">
        <f t="shared" si="2"/>
        <v>0.45833333333333331</v>
      </c>
      <c r="R5" s="25">
        <v>0</v>
      </c>
      <c r="S5" s="26">
        <f t="shared" si="3"/>
        <v>1.4810681216931245E-2</v>
      </c>
    </row>
    <row r="6" spans="1:19" x14ac:dyDescent="0.25">
      <c r="A6" s="11"/>
      <c r="B6" s="12"/>
      <c r="C6" s="12"/>
      <c r="D6" s="12"/>
      <c r="E6" s="9" t="s">
        <v>85</v>
      </c>
      <c r="F6" s="9" t="s">
        <v>15</v>
      </c>
      <c r="G6" s="9" t="s">
        <v>1649</v>
      </c>
      <c r="H6" s="9" t="s">
        <v>87</v>
      </c>
      <c r="I6" s="3" t="s">
        <v>1646</v>
      </c>
      <c r="J6" s="20" t="s">
        <v>1650</v>
      </c>
      <c r="K6" s="21" t="s">
        <v>1693</v>
      </c>
      <c r="L6" s="22">
        <f t="shared" si="0"/>
        <v>1.2592592592592378E-2</v>
      </c>
      <c r="M6" s="23">
        <f t="shared" si="1"/>
        <v>23</v>
      </c>
      <c r="O6" s="24">
        <v>4</v>
      </c>
      <c r="P6" s="24">
        <f>COUNTIF(M:M,"4")</f>
        <v>0</v>
      </c>
      <c r="Q6" s="24">
        <f t="shared" si="2"/>
        <v>0.45833333333333331</v>
      </c>
      <c r="R6" s="25">
        <v>0</v>
      </c>
      <c r="S6" s="26">
        <f t="shared" si="3"/>
        <v>1.4810681216931245E-2</v>
      </c>
    </row>
    <row r="7" spans="1:19" x14ac:dyDescent="0.25">
      <c r="A7" s="11"/>
      <c r="B7" s="12"/>
      <c r="C7" s="12"/>
      <c r="D7" s="12"/>
      <c r="E7" s="9" t="s">
        <v>114</v>
      </c>
      <c r="F7" s="9" t="s">
        <v>15</v>
      </c>
      <c r="G7" s="10" t="s">
        <v>12</v>
      </c>
      <c r="H7" s="5"/>
      <c r="I7" s="6"/>
      <c r="J7" s="7"/>
      <c r="K7" s="8"/>
      <c r="O7" s="24">
        <v>5</v>
      </c>
      <c r="P7" s="24">
        <f>COUNTIF(M:M,"5")</f>
        <v>0</v>
      </c>
      <c r="Q7" s="24">
        <f t="shared" si="2"/>
        <v>0.45833333333333331</v>
      </c>
      <c r="R7" s="25">
        <v>0</v>
      </c>
      <c r="S7" s="26">
        <f t="shared" si="3"/>
        <v>1.4810681216931245E-2</v>
      </c>
    </row>
    <row r="8" spans="1:19" x14ac:dyDescent="0.25">
      <c r="A8" s="11"/>
      <c r="B8" s="12"/>
      <c r="C8" s="12"/>
      <c r="D8" s="12"/>
      <c r="E8" s="12"/>
      <c r="F8" s="12"/>
      <c r="G8" s="9" t="s">
        <v>1651</v>
      </c>
      <c r="H8" s="9" t="s">
        <v>81</v>
      </c>
      <c r="I8" s="3" t="s">
        <v>1646</v>
      </c>
      <c r="J8" s="13" t="s">
        <v>1652</v>
      </c>
      <c r="K8" s="14" t="s">
        <v>1653</v>
      </c>
      <c r="L8" s="18">
        <f t="shared" si="0"/>
        <v>1.2291666666666701E-2</v>
      </c>
      <c r="M8">
        <f t="shared" si="1"/>
        <v>17</v>
      </c>
      <c r="O8" s="24">
        <v>6</v>
      </c>
      <c r="P8" s="24">
        <f>COUNTIF(M:M,"6")</f>
        <v>0</v>
      </c>
      <c r="Q8" s="24">
        <f t="shared" si="2"/>
        <v>0.45833333333333331</v>
      </c>
      <c r="R8" s="25">
        <v>0</v>
      </c>
      <c r="S8" s="26">
        <f t="shared" si="3"/>
        <v>1.4810681216931245E-2</v>
      </c>
    </row>
    <row r="9" spans="1:19" x14ac:dyDescent="0.25">
      <c r="A9" s="11"/>
      <c r="B9" s="12"/>
      <c r="C9" s="12"/>
      <c r="D9" s="12"/>
      <c r="E9" s="12"/>
      <c r="F9" s="12"/>
      <c r="G9" s="9" t="s">
        <v>1654</v>
      </c>
      <c r="H9" s="9" t="s">
        <v>81</v>
      </c>
      <c r="I9" s="3" t="s">
        <v>1646</v>
      </c>
      <c r="J9" s="13" t="s">
        <v>1655</v>
      </c>
      <c r="K9" s="14" t="s">
        <v>1656</v>
      </c>
      <c r="L9" s="18">
        <f t="shared" si="0"/>
        <v>1.7604166666666643E-2</v>
      </c>
      <c r="M9">
        <f t="shared" si="1"/>
        <v>18</v>
      </c>
      <c r="O9" s="24">
        <v>7</v>
      </c>
      <c r="P9" s="24">
        <f>COUNTIF(M:M,"7")</f>
        <v>0</v>
      </c>
      <c r="Q9" s="24">
        <f t="shared" si="2"/>
        <v>0.45833333333333331</v>
      </c>
      <c r="R9" s="25">
        <v>0</v>
      </c>
      <c r="S9" s="26">
        <f t="shared" si="3"/>
        <v>1.4810681216931245E-2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163</v>
      </c>
      <c r="F10" s="9" t="s">
        <v>15</v>
      </c>
      <c r="G10" s="10" t="s">
        <v>12</v>
      </c>
      <c r="H10" s="5"/>
      <c r="I10" s="6"/>
      <c r="J10" s="7"/>
      <c r="K10" s="8"/>
      <c r="O10" s="24">
        <v>8</v>
      </c>
      <c r="P10" s="24">
        <f>COUNTIF(M:M,"8")</f>
        <v>0</v>
      </c>
      <c r="Q10" s="24">
        <f t="shared" si="2"/>
        <v>0.45833333333333331</v>
      </c>
      <c r="R10" s="25">
        <v>0</v>
      </c>
      <c r="S10" s="26">
        <f t="shared" si="3"/>
        <v>1.4810681216931245E-2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1657</v>
      </c>
      <c r="H11" s="9" t="s">
        <v>87</v>
      </c>
      <c r="I11" s="3" t="s">
        <v>1646</v>
      </c>
      <c r="J11" s="13" t="s">
        <v>1658</v>
      </c>
      <c r="K11" s="14" t="s">
        <v>1659</v>
      </c>
      <c r="L11" s="18">
        <f t="shared" si="0"/>
        <v>1.3125000000000053E-2</v>
      </c>
      <c r="M11">
        <f t="shared" si="1"/>
        <v>17</v>
      </c>
      <c r="O11" s="24">
        <v>9</v>
      </c>
      <c r="P11" s="24">
        <f>COUNTIF(M:M,"9")</f>
        <v>0</v>
      </c>
      <c r="Q11" s="24">
        <f t="shared" si="2"/>
        <v>0.45833333333333331</v>
      </c>
      <c r="R11" s="25">
        <v>0</v>
      </c>
      <c r="S11" s="26">
        <f t="shared" si="3"/>
        <v>1.4810681216931245E-2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1660</v>
      </c>
      <c r="H12" s="9" t="s">
        <v>87</v>
      </c>
      <c r="I12" s="3" t="s">
        <v>1646</v>
      </c>
      <c r="J12" s="13" t="s">
        <v>1661</v>
      </c>
      <c r="K12" s="14" t="s">
        <v>1662</v>
      </c>
      <c r="L12" s="18">
        <f t="shared" si="0"/>
        <v>1.3055555555555709E-2</v>
      </c>
      <c r="M12">
        <f t="shared" si="1"/>
        <v>20</v>
      </c>
      <c r="O12" s="24">
        <v>10</v>
      </c>
      <c r="P12" s="24">
        <f>COUNTIF(M:M,"10")</f>
        <v>0</v>
      </c>
      <c r="Q12" s="24">
        <f t="shared" si="2"/>
        <v>0.45833333333333331</v>
      </c>
      <c r="R12" s="25">
        <v>0</v>
      </c>
      <c r="S12" s="26">
        <f t="shared" si="3"/>
        <v>1.4810681216931245E-2</v>
      </c>
    </row>
    <row r="13" spans="1:19" x14ac:dyDescent="0.25">
      <c r="A13" s="11"/>
      <c r="B13" s="12"/>
      <c r="C13" s="9" t="s">
        <v>170</v>
      </c>
      <c r="D13" s="9" t="s">
        <v>171</v>
      </c>
      <c r="E13" s="9" t="s">
        <v>172</v>
      </c>
      <c r="F13" s="9" t="s">
        <v>15</v>
      </c>
      <c r="G13" s="9" t="s">
        <v>1663</v>
      </c>
      <c r="H13" s="9" t="s">
        <v>87</v>
      </c>
      <c r="I13" s="3" t="s">
        <v>1646</v>
      </c>
      <c r="J13" s="13" t="s">
        <v>1664</v>
      </c>
      <c r="K13" s="14" t="s">
        <v>1665</v>
      </c>
      <c r="L13" s="18">
        <f t="shared" si="0"/>
        <v>2.1666666666666723E-2</v>
      </c>
      <c r="M13">
        <f t="shared" si="1"/>
        <v>18</v>
      </c>
      <c r="O13">
        <v>11</v>
      </c>
      <c r="P13">
        <f>COUNTIF(M:M,"11")</f>
        <v>1</v>
      </c>
      <c r="Q13">
        <f t="shared" si="2"/>
        <v>0.45833333333333331</v>
      </c>
      <c r="R13" s="19">
        <f t="shared" si="4"/>
        <v>1.5185185185185135E-2</v>
      </c>
      <c r="S13" s="18">
        <f t="shared" si="3"/>
        <v>1.4810681216931245E-2</v>
      </c>
    </row>
    <row r="14" spans="1:19" x14ac:dyDescent="0.25">
      <c r="A14" s="11"/>
      <c r="B14" s="12"/>
      <c r="C14" s="9" t="s">
        <v>181</v>
      </c>
      <c r="D14" s="9" t="s">
        <v>182</v>
      </c>
      <c r="E14" s="9" t="s">
        <v>182</v>
      </c>
      <c r="F14" s="9" t="s">
        <v>15</v>
      </c>
      <c r="G14" s="9" t="s">
        <v>1666</v>
      </c>
      <c r="H14" s="9" t="s">
        <v>87</v>
      </c>
      <c r="I14" s="3" t="s">
        <v>1646</v>
      </c>
      <c r="J14" s="20" t="s">
        <v>1667</v>
      </c>
      <c r="K14" s="21" t="s">
        <v>1668</v>
      </c>
      <c r="L14" s="22">
        <f t="shared" si="0"/>
        <v>1.619212962962957E-2</v>
      </c>
      <c r="M14" s="23">
        <f t="shared" si="1"/>
        <v>23</v>
      </c>
      <c r="O14" s="24">
        <v>12</v>
      </c>
      <c r="P14" s="24">
        <f>COUNTIF(M:M,"12")</f>
        <v>0</v>
      </c>
      <c r="Q14" s="24">
        <f t="shared" si="2"/>
        <v>0.45833333333333331</v>
      </c>
      <c r="R14" s="25">
        <v>0</v>
      </c>
      <c r="S14" s="26">
        <f t="shared" si="3"/>
        <v>1.4810681216931245E-2</v>
      </c>
    </row>
    <row r="15" spans="1:19" x14ac:dyDescent="0.25">
      <c r="A15" s="11"/>
      <c r="B15" s="12"/>
      <c r="C15" s="9" t="s">
        <v>1556</v>
      </c>
      <c r="D15" s="9" t="s">
        <v>1557</v>
      </c>
      <c r="E15" s="9" t="s">
        <v>1557</v>
      </c>
      <c r="F15" s="9" t="s">
        <v>15</v>
      </c>
      <c r="G15" s="9" t="s">
        <v>1669</v>
      </c>
      <c r="H15" s="9" t="s">
        <v>87</v>
      </c>
      <c r="I15" s="3" t="s">
        <v>1646</v>
      </c>
      <c r="J15" s="13" t="s">
        <v>1670</v>
      </c>
      <c r="K15" s="14" t="s">
        <v>1671</v>
      </c>
      <c r="L15" s="18">
        <f t="shared" si="0"/>
        <v>1.5694444444444566E-2</v>
      </c>
      <c r="M15">
        <f t="shared" si="1"/>
        <v>21</v>
      </c>
      <c r="O15" s="24">
        <v>13</v>
      </c>
      <c r="P15" s="24">
        <f>COUNTIF(M:M,"13")</f>
        <v>0</v>
      </c>
      <c r="Q15" s="24">
        <f t="shared" si="2"/>
        <v>0.45833333333333331</v>
      </c>
      <c r="R15" s="25">
        <v>0</v>
      </c>
      <c r="S15" s="26">
        <f t="shared" si="3"/>
        <v>1.4810681216931245E-2</v>
      </c>
    </row>
    <row r="16" spans="1:19" x14ac:dyDescent="0.25">
      <c r="A16" s="3" t="s">
        <v>196</v>
      </c>
      <c r="B16" s="9" t="s">
        <v>197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 s="24">
        <v>14</v>
      </c>
      <c r="P16" s="24">
        <f>COUNTIF(M:M,"14")</f>
        <v>0</v>
      </c>
      <c r="Q16" s="24">
        <f t="shared" si="2"/>
        <v>0.45833333333333331</v>
      </c>
      <c r="R16" s="25">
        <v>0</v>
      </c>
      <c r="S16" s="26">
        <f t="shared" si="3"/>
        <v>1.4810681216931245E-2</v>
      </c>
    </row>
    <row r="17" spans="1:19" x14ac:dyDescent="0.25">
      <c r="A17" s="11"/>
      <c r="B17" s="12"/>
      <c r="C17" s="9" t="s">
        <v>33</v>
      </c>
      <c r="D17" s="9" t="s">
        <v>34</v>
      </c>
      <c r="E17" s="9" t="s">
        <v>34</v>
      </c>
      <c r="F17" s="9" t="s">
        <v>15</v>
      </c>
      <c r="G17" s="9" t="s">
        <v>1672</v>
      </c>
      <c r="H17" s="9" t="s">
        <v>87</v>
      </c>
      <c r="I17" s="3" t="s">
        <v>1646</v>
      </c>
      <c r="J17" s="20" t="s">
        <v>1673</v>
      </c>
      <c r="K17" s="21" t="s">
        <v>1674</v>
      </c>
      <c r="L17" s="22">
        <f t="shared" si="0"/>
        <v>1.2638888888888866E-2</v>
      </c>
      <c r="M17" s="23">
        <f t="shared" si="1"/>
        <v>23</v>
      </c>
      <c r="O17" s="24">
        <v>15</v>
      </c>
      <c r="P17" s="24">
        <f>COUNTIF(M:M,"15")</f>
        <v>0</v>
      </c>
      <c r="Q17" s="24">
        <f t="shared" si="2"/>
        <v>0.45833333333333331</v>
      </c>
      <c r="R17" s="25">
        <v>0</v>
      </c>
      <c r="S17" s="26">
        <f t="shared" si="3"/>
        <v>1.4810681216931245E-2</v>
      </c>
    </row>
    <row r="18" spans="1:19" x14ac:dyDescent="0.25">
      <c r="A18" s="11"/>
      <c r="B18" s="11"/>
      <c r="C18" s="3" t="s">
        <v>170</v>
      </c>
      <c r="D18" s="3" t="s">
        <v>171</v>
      </c>
      <c r="E18" s="3" t="s">
        <v>172</v>
      </c>
      <c r="F18" s="3" t="s">
        <v>15</v>
      </c>
      <c r="G18" s="3" t="s">
        <v>1675</v>
      </c>
      <c r="H18" s="3" t="s">
        <v>174</v>
      </c>
      <c r="I18" s="3" t="s">
        <v>1646</v>
      </c>
      <c r="J18" s="15" t="s">
        <v>1676</v>
      </c>
      <c r="K18" s="16" t="s">
        <v>1677</v>
      </c>
      <c r="L18" s="18">
        <f t="shared" si="0"/>
        <v>1.3587962962962968E-2</v>
      </c>
      <c r="M18">
        <f t="shared" si="1"/>
        <v>2</v>
      </c>
      <c r="O18" s="24">
        <v>16</v>
      </c>
      <c r="P18" s="24">
        <f>COUNTIF(M:M,"16")</f>
        <v>0</v>
      </c>
      <c r="Q18" s="24">
        <f t="shared" si="2"/>
        <v>0.45833333333333331</v>
      </c>
      <c r="R18" s="25">
        <v>0</v>
      </c>
      <c r="S18" s="26">
        <f t="shared" si="3"/>
        <v>1.4810681216931245E-2</v>
      </c>
    </row>
    <row r="19" spans="1:19" x14ac:dyDescent="0.25">
      <c r="O19">
        <v>17</v>
      </c>
      <c r="P19">
        <f>COUNTIF(M:M,"17")</f>
        <v>2</v>
      </c>
      <c r="Q19">
        <f t="shared" si="2"/>
        <v>0.45833333333333331</v>
      </c>
      <c r="R19" s="19">
        <f t="shared" si="4"/>
        <v>1.2708333333333377E-2</v>
      </c>
      <c r="S19" s="18">
        <f t="shared" si="3"/>
        <v>1.4810681216931245E-2</v>
      </c>
    </row>
    <row r="20" spans="1:19" x14ac:dyDescent="0.25">
      <c r="O20">
        <v>18</v>
      </c>
      <c r="P20">
        <f>COUNTIF(M:M,"18")</f>
        <v>2</v>
      </c>
      <c r="Q20">
        <f t="shared" si="2"/>
        <v>0.45833333333333331</v>
      </c>
      <c r="R20" s="19">
        <f t="shared" si="4"/>
        <v>1.9635416666666683E-2</v>
      </c>
      <c r="S20" s="18">
        <f t="shared" si="3"/>
        <v>1.4810681216931245E-2</v>
      </c>
    </row>
    <row r="21" spans="1:19" x14ac:dyDescent="0.25">
      <c r="O21" s="24">
        <v>19</v>
      </c>
      <c r="P21" s="24">
        <f>COUNTIF(M:M,"19")</f>
        <v>0</v>
      </c>
      <c r="Q21" s="24">
        <f t="shared" si="2"/>
        <v>0.45833333333333331</v>
      </c>
      <c r="R21" s="25">
        <v>0</v>
      </c>
      <c r="S21" s="26">
        <f t="shared" si="3"/>
        <v>1.4810681216931245E-2</v>
      </c>
    </row>
    <row r="22" spans="1:19" x14ac:dyDescent="0.25">
      <c r="O22">
        <v>20</v>
      </c>
      <c r="P22">
        <f>COUNTIF(M:M,"20")</f>
        <v>1</v>
      </c>
      <c r="Q22">
        <f t="shared" si="2"/>
        <v>0.45833333333333331</v>
      </c>
      <c r="R22" s="19">
        <f t="shared" si="4"/>
        <v>1.3055555555555709E-2</v>
      </c>
      <c r="S22" s="18">
        <f t="shared" si="3"/>
        <v>1.4810681216931245E-2</v>
      </c>
    </row>
    <row r="23" spans="1:19" x14ac:dyDescent="0.25">
      <c r="O23">
        <v>21</v>
      </c>
      <c r="P23">
        <f>COUNTIF(M:M,"21")</f>
        <v>1</v>
      </c>
      <c r="Q23">
        <f t="shared" si="2"/>
        <v>0.45833333333333331</v>
      </c>
      <c r="R23" s="19">
        <f t="shared" si="4"/>
        <v>1.5694444444444566E-2</v>
      </c>
      <c r="S23" s="18">
        <f t="shared" si="3"/>
        <v>1.4810681216931245E-2</v>
      </c>
    </row>
    <row r="24" spans="1:19" x14ac:dyDescent="0.25">
      <c r="O24" s="24">
        <v>22</v>
      </c>
      <c r="P24" s="24">
        <f>COUNTIF(M:M,"22")</f>
        <v>0</v>
      </c>
      <c r="Q24" s="24">
        <f t="shared" si="2"/>
        <v>0.45833333333333331</v>
      </c>
      <c r="R24" s="25">
        <v>0</v>
      </c>
      <c r="S24" s="26">
        <f t="shared" si="3"/>
        <v>1.4810681216931245E-2</v>
      </c>
    </row>
    <row r="25" spans="1:19" x14ac:dyDescent="0.25">
      <c r="O25">
        <v>23</v>
      </c>
      <c r="P25">
        <f>COUNTIF(M:M,"23")</f>
        <v>3</v>
      </c>
      <c r="Q25">
        <f t="shared" si="2"/>
        <v>0.45833333333333331</v>
      </c>
      <c r="R25" s="19">
        <f t="shared" si="4"/>
        <v>1.3807870370370271E-2</v>
      </c>
      <c r="S25" s="18">
        <f t="shared" si="3"/>
        <v>1.4810681216931245E-2</v>
      </c>
    </row>
    <row r="28" spans="1:19" x14ac:dyDescent="0.25">
      <c r="O28" s="23">
        <v>6</v>
      </c>
      <c r="P28" s="20" t="s">
        <v>1650</v>
      </c>
      <c r="Q28" s="21" t="s">
        <v>1693</v>
      </c>
      <c r="R28" s="22">
        <f t="shared" ref="R28:R30" si="5">Q28-P28</f>
        <v>1.2592592592592378E-2</v>
      </c>
      <c r="S28" s="23">
        <f t="shared" ref="S28:S30" si="6">HOUR(P28)</f>
        <v>23</v>
      </c>
    </row>
    <row r="29" spans="1:19" x14ac:dyDescent="0.25">
      <c r="O29" s="23">
        <v>14</v>
      </c>
      <c r="P29" s="20" t="s">
        <v>1667</v>
      </c>
      <c r="Q29" s="21" t="s">
        <v>1668</v>
      </c>
      <c r="R29" s="22">
        <f t="shared" si="5"/>
        <v>1.619212962962957E-2</v>
      </c>
      <c r="S29" s="23">
        <f t="shared" si="6"/>
        <v>23</v>
      </c>
    </row>
    <row r="30" spans="1:19" x14ac:dyDescent="0.25">
      <c r="O30" s="23">
        <v>17</v>
      </c>
      <c r="P30" s="20" t="s">
        <v>1673</v>
      </c>
      <c r="Q30" s="21" t="s">
        <v>1674</v>
      </c>
      <c r="R30" s="22">
        <f t="shared" si="5"/>
        <v>1.2638888888888866E-2</v>
      </c>
      <c r="S30" s="23">
        <f t="shared" si="6"/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49</vt:lpstr>
      <vt:lpstr>Mon Dec 05</vt:lpstr>
      <vt:lpstr>Tue Dec 06</vt:lpstr>
      <vt:lpstr>Wed Dec 07</vt:lpstr>
      <vt:lpstr>Thu Dec 08</vt:lpstr>
      <vt:lpstr>Fri Dec 09</vt:lpstr>
      <vt:lpstr>Sat Dec 10</vt:lpstr>
      <vt:lpstr>Sun Dec 11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2022-12-13T19:15:15Z</dcterms:created>
  <dcterms:modified xsi:type="dcterms:W3CDTF">2022-12-13T20:02:00Z</dcterms:modified>
</cp:coreProperties>
</file>