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delasotta/Desktop/"/>
    </mc:Choice>
  </mc:AlternateContent>
  <bookViews>
    <workbookView xWindow="0" yWindow="460" windowWidth="28800" windowHeight="16140" tabRatio="500"/>
  </bookViews>
  <sheets>
    <sheet name="costo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D2" i="1"/>
  <c r="I2" i="1"/>
  <c r="G3" i="1"/>
  <c r="H3" i="1"/>
  <c r="D3" i="1"/>
  <c r="I3" i="1"/>
  <c r="G4" i="1"/>
  <c r="H4" i="1"/>
  <c r="D4" i="1"/>
  <c r="I4" i="1"/>
  <c r="G5" i="1"/>
  <c r="H5" i="1"/>
  <c r="D5" i="1"/>
  <c r="I5" i="1"/>
  <c r="E6" i="1"/>
  <c r="G6" i="1"/>
  <c r="H6" i="1"/>
  <c r="D6" i="1"/>
  <c r="I6" i="1"/>
  <c r="G7" i="1"/>
  <c r="H7" i="1"/>
  <c r="D7" i="1"/>
  <c r="I7" i="1"/>
  <c r="G8" i="1"/>
  <c r="H8" i="1"/>
  <c r="D8" i="1"/>
  <c r="I8" i="1"/>
  <c r="G9" i="1"/>
  <c r="H9" i="1"/>
  <c r="D9" i="1"/>
  <c r="I9" i="1"/>
  <c r="G10" i="1"/>
  <c r="H10" i="1"/>
  <c r="D10" i="1"/>
  <c r="I10" i="1"/>
  <c r="G11" i="1"/>
  <c r="H11" i="1"/>
  <c r="D11" i="1"/>
  <c r="I11" i="1"/>
  <c r="G12" i="1"/>
  <c r="H12" i="1"/>
  <c r="D12" i="1"/>
  <c r="I12" i="1"/>
  <c r="G13" i="1"/>
  <c r="H13" i="1"/>
  <c r="D13" i="1"/>
  <c r="I13" i="1"/>
  <c r="G14" i="1"/>
  <c r="H14" i="1"/>
  <c r="D14" i="1"/>
  <c r="I14" i="1"/>
  <c r="G15" i="1"/>
  <c r="H15" i="1"/>
  <c r="D15" i="1"/>
  <c r="I15" i="1"/>
  <c r="G16" i="1"/>
  <c r="H16" i="1"/>
  <c r="D16" i="1"/>
  <c r="I16" i="1"/>
  <c r="G17" i="1"/>
  <c r="H17" i="1"/>
  <c r="D17" i="1"/>
  <c r="I17" i="1"/>
  <c r="G18" i="1"/>
  <c r="H18" i="1"/>
  <c r="D18" i="1"/>
  <c r="I18" i="1"/>
  <c r="I20" i="1"/>
  <c r="E23" i="1"/>
  <c r="G23" i="1"/>
  <c r="H23" i="1"/>
  <c r="D23" i="1"/>
  <c r="I23" i="1"/>
  <c r="E24" i="1"/>
  <c r="G24" i="1"/>
  <c r="H24" i="1"/>
  <c r="D24" i="1"/>
  <c r="I24" i="1"/>
  <c r="G25" i="1"/>
  <c r="H25" i="1"/>
  <c r="D25" i="1"/>
  <c r="I25" i="1"/>
  <c r="E26" i="1"/>
  <c r="G26" i="1"/>
  <c r="H26" i="1"/>
  <c r="D26" i="1"/>
  <c r="I26" i="1"/>
  <c r="G27" i="1"/>
  <c r="H27" i="1"/>
  <c r="D27" i="1"/>
  <c r="I27" i="1"/>
  <c r="G28" i="1"/>
  <c r="H28" i="1"/>
  <c r="D28" i="1"/>
  <c r="I28" i="1"/>
  <c r="G29" i="1"/>
  <c r="H29" i="1"/>
  <c r="D29" i="1"/>
  <c r="I29" i="1"/>
  <c r="G30" i="1"/>
  <c r="H30" i="1"/>
  <c r="D30" i="1"/>
  <c r="I30" i="1"/>
  <c r="G31" i="1"/>
  <c r="H31" i="1"/>
  <c r="D31" i="1"/>
  <c r="I31" i="1"/>
  <c r="E32" i="1"/>
  <c r="G32" i="1"/>
  <c r="H32" i="1"/>
  <c r="D32" i="1"/>
  <c r="I32" i="1"/>
  <c r="E33" i="1"/>
  <c r="G33" i="1"/>
  <c r="H33" i="1"/>
  <c r="D33" i="1"/>
  <c r="I33" i="1"/>
  <c r="E34" i="1"/>
  <c r="G34" i="1"/>
  <c r="H34" i="1"/>
  <c r="D34" i="1"/>
  <c r="I34" i="1"/>
  <c r="G35" i="1"/>
  <c r="H35" i="1"/>
  <c r="D35" i="1"/>
  <c r="I35" i="1"/>
  <c r="E36" i="1"/>
  <c r="G36" i="1"/>
  <c r="H36" i="1"/>
  <c r="D36" i="1"/>
  <c r="I36" i="1"/>
  <c r="E37" i="1"/>
  <c r="G37" i="1"/>
  <c r="H37" i="1"/>
  <c r="D37" i="1"/>
  <c r="I37" i="1"/>
  <c r="E38" i="1"/>
  <c r="G38" i="1"/>
  <c r="H38" i="1"/>
  <c r="D38" i="1"/>
  <c r="I38" i="1"/>
  <c r="G39" i="1"/>
  <c r="H39" i="1"/>
  <c r="D39" i="1"/>
  <c r="I39" i="1"/>
  <c r="I41" i="1"/>
  <c r="I43" i="1"/>
</calcChain>
</file>

<file path=xl/sharedStrings.xml><?xml version="1.0" encoding="utf-8"?>
<sst xmlns="http://schemas.openxmlformats.org/spreadsheetml/2006/main" count="89" uniqueCount="30">
  <si>
    <t>Actor</t>
  </si>
  <si>
    <t>Costo mensual</t>
  </si>
  <si>
    <t>Operador</t>
  </si>
  <si>
    <t>Médico</t>
  </si>
  <si>
    <t>Enfermero</t>
  </si>
  <si>
    <t>Tecnólogo</t>
  </si>
  <si>
    <t>Agendar atencion</t>
  </si>
  <si>
    <t>Abrir y cerrar cajas</t>
  </si>
  <si>
    <t>Reporte de cajas</t>
  </si>
  <si>
    <t>Pago honorarios</t>
  </si>
  <si>
    <t>Entrega examen</t>
  </si>
  <si>
    <t>Buscar ficha médica</t>
  </si>
  <si>
    <t>Generar agenda diaria</t>
  </si>
  <si>
    <t>Consultar por seguro</t>
  </si>
  <si>
    <t>Pago atención</t>
  </si>
  <si>
    <t>Devolución de pago</t>
  </si>
  <si>
    <t>Anulación de atención</t>
  </si>
  <si>
    <t>Actualizar ficha médica</t>
  </si>
  <si>
    <t>Medico</t>
  </si>
  <si>
    <t>Jefe de operadores</t>
  </si>
  <si>
    <t>Minutos</t>
  </si>
  <si>
    <t>Q diarias</t>
  </si>
  <si>
    <t>Q mensual</t>
  </si>
  <si>
    <t>Q minutos mensual</t>
  </si>
  <si>
    <t>$ minuto</t>
  </si>
  <si>
    <t>Rem. promedio mensual</t>
  </si>
  <si>
    <t>Total</t>
  </si>
  <si>
    <t>Procesos vigentes</t>
  </si>
  <si>
    <t>Procesos propuestos</t>
  </si>
  <si>
    <t>Total ahorrado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</si>
</sst>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CLP&quot;* #,##0_);_(&quot;CLP&quot;* \(#,##0\);_(&quot;CLP&quot;* &quot;-&quot;_);_(@_)"/>
    <numFmt numFmtId="164" formatCode="_([$$-409]* #,##0.00_);_([$$-409]* \(#,##0.00\);_([$$-409]* &quot;-&quot;??_);_(@_)"/>
    <numFmt numFmtId="165" formatCode="_([$$-409]* #,##0_);_([$$-409]* \(#,##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5" fontId="0" fillId="0" borderId="0" xfId="1" applyNumberFormat="1" applyFont="1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165" fontId="0" fillId="0" borderId="5" xfId="0" applyNumberFormat="1" applyBorder="1"/>
    <xf numFmtId="165" fontId="0" fillId="0" borderId="8" xfId="0" applyNumberFormat="1" applyBorder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109" workbookViewId="0"/>
  </sheetViews>
  <sheetFormatPr baseColWidth="10" defaultRowHeight="16" x14ac:dyDescent="0.2"/>
  <cols>
    <col min="1" max="1" width="19.1640625" bestFit="1" customWidth="1"/>
    <col min="2" max="2" width="22" bestFit="1" customWidth="1"/>
    <col min="3" max="3" width="21" bestFit="1" customWidth="1"/>
    <col min="4" max="4" width="8.6640625" bestFit="1" customWidth="1"/>
    <col min="5" max="5" width="9.83203125" bestFit="1" customWidth="1"/>
    <col min="6" max="6" width="8.1640625" bestFit="1" customWidth="1"/>
    <col min="7" max="7" width="9.83203125" bestFit="1" customWidth="1"/>
    <col min="8" max="8" width="16.83203125" bestFit="1" customWidth="1"/>
    <col min="9" max="9" width="14" bestFit="1" customWidth="1"/>
  </cols>
  <sheetData>
    <row r="1" spans="1:9" x14ac:dyDescent="0.2">
      <c r="A1" s="11" t="s">
        <v>27</v>
      </c>
      <c r="B1" s="2" t="s">
        <v>0</v>
      </c>
      <c r="C1" s="2" t="s">
        <v>25</v>
      </c>
      <c r="D1" s="2" t="s">
        <v>24</v>
      </c>
      <c r="E1" s="2" t="s">
        <v>20</v>
      </c>
      <c r="F1" s="2" t="s">
        <v>21</v>
      </c>
      <c r="G1" s="2" t="s">
        <v>22</v>
      </c>
      <c r="H1" s="2" t="s">
        <v>23</v>
      </c>
      <c r="I1" s="3" t="s">
        <v>1</v>
      </c>
    </row>
    <row r="2" spans="1:9" x14ac:dyDescent="0.2">
      <c r="A2" s="4" t="s">
        <v>6</v>
      </c>
      <c r="B2" s="5" t="s">
        <v>2</v>
      </c>
      <c r="C2" s="6">
        <v>450000</v>
      </c>
      <c r="D2" s="7">
        <f>C2/20/8/60</f>
        <v>46.875</v>
      </c>
      <c r="E2" s="5">
        <v>3</v>
      </c>
      <c r="F2" s="5">
        <v>110</v>
      </c>
      <c r="G2" s="5">
        <f t="shared" ref="G2:G18" si="0">F2*20</f>
        <v>2200</v>
      </c>
      <c r="H2" s="5">
        <f t="shared" ref="H2:H18" si="1">E2*G2</f>
        <v>6600</v>
      </c>
      <c r="I2" s="12">
        <f t="shared" ref="I2:I18" si="2">H2*D2</f>
        <v>309375</v>
      </c>
    </row>
    <row r="3" spans="1:9" x14ac:dyDescent="0.2">
      <c r="A3" s="4" t="s">
        <v>6</v>
      </c>
      <c r="B3" s="5" t="s">
        <v>3</v>
      </c>
      <c r="C3" s="6">
        <v>1000000</v>
      </c>
      <c r="D3" s="7">
        <f t="shared" ref="D3:D18" si="3">C3/20/8/60</f>
        <v>104.16666666666667</v>
      </c>
      <c r="E3" s="5">
        <v>3</v>
      </c>
      <c r="F3" s="5">
        <v>25</v>
      </c>
      <c r="G3" s="5">
        <f t="shared" si="0"/>
        <v>500</v>
      </c>
      <c r="H3" s="5">
        <f t="shared" si="1"/>
        <v>1500</v>
      </c>
      <c r="I3" s="12">
        <f t="shared" si="2"/>
        <v>156250</v>
      </c>
    </row>
    <row r="4" spans="1:9" x14ac:dyDescent="0.2">
      <c r="A4" s="4" t="s">
        <v>7</v>
      </c>
      <c r="B4" s="5" t="s">
        <v>2</v>
      </c>
      <c r="C4" s="6">
        <v>450000</v>
      </c>
      <c r="D4" s="7">
        <f t="shared" si="3"/>
        <v>46.875</v>
      </c>
      <c r="E4" s="5">
        <v>25</v>
      </c>
      <c r="F4" s="5">
        <v>1</v>
      </c>
      <c r="G4" s="5">
        <f t="shared" si="0"/>
        <v>20</v>
      </c>
      <c r="H4" s="5">
        <f t="shared" si="1"/>
        <v>500</v>
      </c>
      <c r="I4" s="12">
        <f t="shared" si="2"/>
        <v>23437.5</v>
      </c>
    </row>
    <row r="5" spans="1:9" x14ac:dyDescent="0.2">
      <c r="A5" s="4" t="s">
        <v>8</v>
      </c>
      <c r="B5" s="5" t="s">
        <v>19</v>
      </c>
      <c r="C5" s="6">
        <v>750000</v>
      </c>
      <c r="D5" s="7">
        <f t="shared" si="3"/>
        <v>78.125</v>
      </c>
      <c r="E5" s="5">
        <v>20</v>
      </c>
      <c r="F5" s="5">
        <v>1</v>
      </c>
      <c r="G5" s="5">
        <f t="shared" si="0"/>
        <v>20</v>
      </c>
      <c r="H5" s="5">
        <f t="shared" si="1"/>
        <v>400</v>
      </c>
      <c r="I5" s="12">
        <f t="shared" si="2"/>
        <v>31250</v>
      </c>
    </row>
    <row r="6" spans="1:9" x14ac:dyDescent="0.2">
      <c r="A6" s="4" t="s">
        <v>9</v>
      </c>
      <c r="B6" s="5" t="s">
        <v>19</v>
      </c>
      <c r="C6" s="6">
        <v>750000</v>
      </c>
      <c r="D6" s="7">
        <f t="shared" si="3"/>
        <v>78.125</v>
      </c>
      <c r="E6" s="5">
        <f>60*6</f>
        <v>360</v>
      </c>
      <c r="F6" s="5">
        <v>0.05</v>
      </c>
      <c r="G6" s="5">
        <f t="shared" si="0"/>
        <v>1</v>
      </c>
      <c r="H6" s="5">
        <f t="shared" si="1"/>
        <v>360</v>
      </c>
      <c r="I6" s="12">
        <f t="shared" si="2"/>
        <v>28125</v>
      </c>
    </row>
    <row r="7" spans="1:9" x14ac:dyDescent="0.2">
      <c r="A7" s="4" t="s">
        <v>17</v>
      </c>
      <c r="B7" s="5" t="s">
        <v>18</v>
      </c>
      <c r="C7" s="6">
        <v>1000000</v>
      </c>
      <c r="D7" s="7">
        <f t="shared" si="3"/>
        <v>104.16666666666667</v>
      </c>
      <c r="E7" s="5">
        <v>5</v>
      </c>
      <c r="F7" s="5">
        <v>45</v>
      </c>
      <c r="G7" s="5">
        <f t="shared" si="0"/>
        <v>900</v>
      </c>
      <c r="H7" s="5">
        <f t="shared" si="1"/>
        <v>4500</v>
      </c>
      <c r="I7" s="12">
        <f t="shared" si="2"/>
        <v>468750</v>
      </c>
    </row>
    <row r="8" spans="1:9" x14ac:dyDescent="0.2">
      <c r="A8" s="4" t="s">
        <v>17</v>
      </c>
      <c r="B8" s="5" t="s">
        <v>4</v>
      </c>
      <c r="C8" s="6">
        <v>700000</v>
      </c>
      <c r="D8" s="7">
        <f t="shared" si="3"/>
        <v>72.916666666666671</v>
      </c>
      <c r="E8" s="5">
        <v>5</v>
      </c>
      <c r="F8" s="5">
        <v>25</v>
      </c>
      <c r="G8" s="5">
        <f t="shared" si="0"/>
        <v>500</v>
      </c>
      <c r="H8" s="5">
        <f t="shared" si="1"/>
        <v>2500</v>
      </c>
      <c r="I8" s="12">
        <f t="shared" si="2"/>
        <v>182291.66666666669</v>
      </c>
    </row>
    <row r="9" spans="1:9" x14ac:dyDescent="0.2">
      <c r="A9" s="4" t="s">
        <v>17</v>
      </c>
      <c r="B9" s="5" t="s">
        <v>5</v>
      </c>
      <c r="C9" s="6">
        <v>600000</v>
      </c>
      <c r="D9" s="7">
        <f t="shared" si="3"/>
        <v>62.5</v>
      </c>
      <c r="E9" s="5">
        <v>5</v>
      </c>
      <c r="F9" s="5">
        <v>25</v>
      </c>
      <c r="G9" s="5">
        <f t="shared" si="0"/>
        <v>500</v>
      </c>
      <c r="H9" s="5">
        <f t="shared" si="1"/>
        <v>2500</v>
      </c>
      <c r="I9" s="12">
        <f t="shared" si="2"/>
        <v>156250</v>
      </c>
    </row>
    <row r="10" spans="1:9" x14ac:dyDescent="0.2">
      <c r="A10" s="4" t="s">
        <v>10</v>
      </c>
      <c r="B10" s="5" t="s">
        <v>4</v>
      </c>
      <c r="C10" s="6">
        <v>700000</v>
      </c>
      <c r="D10" s="7">
        <f t="shared" si="3"/>
        <v>72.916666666666671</v>
      </c>
      <c r="E10" s="5">
        <v>10</v>
      </c>
      <c r="F10" s="5">
        <v>50</v>
      </c>
      <c r="G10" s="5">
        <f t="shared" si="0"/>
        <v>1000</v>
      </c>
      <c r="H10" s="5">
        <f t="shared" si="1"/>
        <v>10000</v>
      </c>
      <c r="I10" s="12">
        <f t="shared" si="2"/>
        <v>729166.66666666674</v>
      </c>
    </row>
    <row r="11" spans="1:9" x14ac:dyDescent="0.2">
      <c r="A11" s="4" t="s">
        <v>11</v>
      </c>
      <c r="B11" s="5" t="s">
        <v>18</v>
      </c>
      <c r="C11" s="6">
        <v>1000000</v>
      </c>
      <c r="D11" s="7">
        <f t="shared" si="3"/>
        <v>104.16666666666667</v>
      </c>
      <c r="E11" s="5">
        <v>5</v>
      </c>
      <c r="F11" s="5">
        <v>50</v>
      </c>
      <c r="G11" s="5">
        <f t="shared" si="0"/>
        <v>1000</v>
      </c>
      <c r="H11" s="5">
        <f t="shared" si="1"/>
        <v>5000</v>
      </c>
      <c r="I11" s="12">
        <f t="shared" si="2"/>
        <v>520833.33333333337</v>
      </c>
    </row>
    <row r="12" spans="1:9" x14ac:dyDescent="0.2">
      <c r="A12" s="4" t="s">
        <v>11</v>
      </c>
      <c r="B12" s="5" t="s">
        <v>4</v>
      </c>
      <c r="C12" s="6">
        <v>700000</v>
      </c>
      <c r="D12" s="7">
        <f t="shared" si="3"/>
        <v>72.916666666666671</v>
      </c>
      <c r="E12" s="5">
        <v>5</v>
      </c>
      <c r="F12" s="5">
        <v>25</v>
      </c>
      <c r="G12" s="5">
        <f t="shared" si="0"/>
        <v>500</v>
      </c>
      <c r="H12" s="5">
        <f t="shared" si="1"/>
        <v>2500</v>
      </c>
      <c r="I12" s="12">
        <f t="shared" si="2"/>
        <v>182291.66666666669</v>
      </c>
    </row>
    <row r="13" spans="1:9" x14ac:dyDescent="0.2">
      <c r="A13" s="4" t="s">
        <v>11</v>
      </c>
      <c r="B13" s="5" t="s">
        <v>5</v>
      </c>
      <c r="C13" s="6">
        <v>600000</v>
      </c>
      <c r="D13" s="7">
        <f t="shared" si="3"/>
        <v>62.5</v>
      </c>
      <c r="E13" s="5">
        <v>5</v>
      </c>
      <c r="F13" s="5">
        <v>25</v>
      </c>
      <c r="G13" s="5">
        <f t="shared" si="0"/>
        <v>500</v>
      </c>
      <c r="H13" s="5">
        <f t="shared" si="1"/>
        <v>2500</v>
      </c>
      <c r="I13" s="12">
        <f t="shared" si="2"/>
        <v>156250</v>
      </c>
    </row>
    <row r="14" spans="1:9" x14ac:dyDescent="0.2">
      <c r="A14" s="4" t="s">
        <v>12</v>
      </c>
      <c r="B14" s="5" t="s">
        <v>2</v>
      </c>
      <c r="C14" s="6">
        <v>450000</v>
      </c>
      <c r="D14" s="7">
        <f t="shared" si="3"/>
        <v>46.875</v>
      </c>
      <c r="E14" s="5">
        <v>20</v>
      </c>
      <c r="F14" s="5">
        <v>20</v>
      </c>
      <c r="G14" s="5">
        <f t="shared" si="0"/>
        <v>400</v>
      </c>
      <c r="H14" s="5">
        <f t="shared" si="1"/>
        <v>8000</v>
      </c>
      <c r="I14" s="12">
        <f t="shared" si="2"/>
        <v>375000</v>
      </c>
    </row>
    <row r="15" spans="1:9" x14ac:dyDescent="0.2">
      <c r="A15" s="4" t="s">
        <v>13</v>
      </c>
      <c r="B15" s="5" t="s">
        <v>2</v>
      </c>
      <c r="C15" s="6">
        <v>450000</v>
      </c>
      <c r="D15" s="7">
        <f t="shared" si="3"/>
        <v>46.875</v>
      </c>
      <c r="E15" s="5">
        <v>3</v>
      </c>
      <c r="F15" s="5">
        <v>100</v>
      </c>
      <c r="G15" s="5">
        <f t="shared" si="0"/>
        <v>2000</v>
      </c>
      <c r="H15" s="5">
        <f t="shared" si="1"/>
        <v>6000</v>
      </c>
      <c r="I15" s="12">
        <f t="shared" si="2"/>
        <v>281250</v>
      </c>
    </row>
    <row r="16" spans="1:9" x14ac:dyDescent="0.2">
      <c r="A16" s="4" t="s">
        <v>14</v>
      </c>
      <c r="B16" s="5" t="s">
        <v>2</v>
      </c>
      <c r="C16" s="6">
        <v>450000</v>
      </c>
      <c r="D16" s="7">
        <f t="shared" si="3"/>
        <v>46.875</v>
      </c>
      <c r="E16" s="5">
        <v>1</v>
      </c>
      <c r="F16" s="5">
        <v>100</v>
      </c>
      <c r="G16" s="5">
        <f t="shared" si="0"/>
        <v>2000</v>
      </c>
      <c r="H16" s="5">
        <f t="shared" si="1"/>
        <v>2000</v>
      </c>
      <c r="I16" s="12">
        <f t="shared" si="2"/>
        <v>93750</v>
      </c>
    </row>
    <row r="17" spans="1:9" x14ac:dyDescent="0.2">
      <c r="A17" s="4" t="s">
        <v>15</v>
      </c>
      <c r="B17" s="5" t="s">
        <v>2</v>
      </c>
      <c r="C17" s="6">
        <v>450000</v>
      </c>
      <c r="D17" s="7">
        <f t="shared" si="3"/>
        <v>46.875</v>
      </c>
      <c r="E17" s="5">
        <v>8</v>
      </c>
      <c r="F17" s="5">
        <v>5</v>
      </c>
      <c r="G17" s="5">
        <f t="shared" si="0"/>
        <v>100</v>
      </c>
      <c r="H17" s="5">
        <f t="shared" si="1"/>
        <v>800</v>
      </c>
      <c r="I17" s="12">
        <f t="shared" si="2"/>
        <v>37500</v>
      </c>
    </row>
    <row r="18" spans="1:9" x14ac:dyDescent="0.2">
      <c r="A18" s="4" t="s">
        <v>16</v>
      </c>
      <c r="B18" s="5" t="s">
        <v>2</v>
      </c>
      <c r="C18" s="6">
        <v>450000</v>
      </c>
      <c r="D18" s="7">
        <f t="shared" si="3"/>
        <v>46.875</v>
      </c>
      <c r="E18" s="5">
        <v>3</v>
      </c>
      <c r="F18" s="5">
        <v>10</v>
      </c>
      <c r="G18" s="5">
        <f t="shared" si="0"/>
        <v>200</v>
      </c>
      <c r="H18" s="5">
        <f t="shared" si="1"/>
        <v>600</v>
      </c>
      <c r="I18" s="12">
        <f t="shared" si="2"/>
        <v>28125</v>
      </c>
    </row>
    <row r="19" spans="1:9" x14ac:dyDescent="0.2">
      <c r="A19" s="4"/>
      <c r="B19" s="5"/>
      <c r="C19" s="5"/>
      <c r="D19" s="5"/>
      <c r="E19" s="5"/>
      <c r="F19" s="5"/>
      <c r="G19" s="5"/>
      <c r="H19" s="5"/>
      <c r="I19" s="12"/>
    </row>
    <row r="20" spans="1:9" ht="17" thickBot="1" x14ac:dyDescent="0.25">
      <c r="A20" s="9" t="s">
        <v>26</v>
      </c>
      <c r="B20" s="10"/>
      <c r="C20" s="10"/>
      <c r="D20" s="10"/>
      <c r="E20" s="10"/>
      <c r="F20" s="10"/>
      <c r="G20" s="10"/>
      <c r="H20" s="10"/>
      <c r="I20" s="13">
        <f>SUM(I2:I19)</f>
        <v>3759895.8333333335</v>
      </c>
    </row>
    <row r="21" spans="1:9" ht="17" thickBot="1" x14ac:dyDescent="0.25"/>
    <row r="22" spans="1:9" x14ac:dyDescent="0.2">
      <c r="A22" s="11" t="s">
        <v>28</v>
      </c>
      <c r="B22" s="2" t="s">
        <v>0</v>
      </c>
      <c r="C22" s="2" t="s">
        <v>25</v>
      </c>
      <c r="D22" s="2" t="s">
        <v>24</v>
      </c>
      <c r="E22" s="2" t="s">
        <v>20</v>
      </c>
      <c r="F22" s="2" t="s">
        <v>21</v>
      </c>
      <c r="G22" s="2" t="s">
        <v>22</v>
      </c>
      <c r="H22" s="2" t="s">
        <v>23</v>
      </c>
      <c r="I22" s="3" t="s">
        <v>1</v>
      </c>
    </row>
    <row r="23" spans="1:9" x14ac:dyDescent="0.2">
      <c r="A23" s="4" t="s">
        <v>6</v>
      </c>
      <c r="B23" s="5" t="s">
        <v>2</v>
      </c>
      <c r="C23" s="6">
        <v>450000</v>
      </c>
      <c r="D23" s="7">
        <f>C23/20/8/60</f>
        <v>46.875</v>
      </c>
      <c r="E23" s="5">
        <f>1/3</f>
        <v>0.33333333333333331</v>
      </c>
      <c r="F23" s="5">
        <v>110</v>
      </c>
      <c r="G23" s="5">
        <f>F23*20</f>
        <v>2200</v>
      </c>
      <c r="H23" s="5">
        <f>E23*G23</f>
        <v>733.33333333333326</v>
      </c>
      <c r="I23" s="12">
        <f>H23*D23</f>
        <v>34375</v>
      </c>
    </row>
    <row r="24" spans="1:9" x14ac:dyDescent="0.2">
      <c r="A24" s="4" t="s">
        <v>6</v>
      </c>
      <c r="B24" s="5" t="s">
        <v>3</v>
      </c>
      <c r="C24" s="6">
        <v>1000000</v>
      </c>
      <c r="D24" s="7">
        <f t="shared" ref="D24:D39" si="4">C24/20/8/60</f>
        <v>104.16666666666667</v>
      </c>
      <c r="E24" s="5">
        <f>1/3</f>
        <v>0.33333333333333331</v>
      </c>
      <c r="F24" s="5">
        <v>25</v>
      </c>
      <c r="G24" s="5">
        <f t="shared" ref="G24:G39" si="5">F24*20</f>
        <v>500</v>
      </c>
      <c r="H24" s="5">
        <f t="shared" ref="H24:H39" si="6">E24*G24</f>
        <v>166.66666666666666</v>
      </c>
      <c r="I24" s="12">
        <f t="shared" ref="I24:I39" si="7">H24*D24</f>
        <v>17361.111111111109</v>
      </c>
    </row>
    <row r="25" spans="1:9" x14ac:dyDescent="0.2">
      <c r="A25" s="4" t="s">
        <v>7</v>
      </c>
      <c r="B25" s="5" t="s">
        <v>2</v>
      </c>
      <c r="C25" s="6">
        <v>450000</v>
      </c>
      <c r="D25" s="7">
        <f t="shared" si="4"/>
        <v>46.875</v>
      </c>
      <c r="E25" s="5">
        <v>1</v>
      </c>
      <c r="F25" s="5">
        <v>1</v>
      </c>
      <c r="G25" s="5">
        <f t="shared" si="5"/>
        <v>20</v>
      </c>
      <c r="H25" s="5">
        <f t="shared" si="6"/>
        <v>20</v>
      </c>
      <c r="I25" s="12">
        <f t="shared" si="7"/>
        <v>937.5</v>
      </c>
    </row>
    <row r="26" spans="1:9" x14ac:dyDescent="0.2">
      <c r="A26" s="4" t="s">
        <v>8</v>
      </c>
      <c r="B26" s="5" t="s">
        <v>19</v>
      </c>
      <c r="C26" s="6">
        <v>750000</v>
      </c>
      <c r="D26" s="7">
        <f t="shared" si="4"/>
        <v>78.125</v>
      </c>
      <c r="E26" s="5">
        <f>1/6</f>
        <v>0.16666666666666666</v>
      </c>
      <c r="F26" s="5">
        <v>1</v>
      </c>
      <c r="G26" s="5">
        <f t="shared" si="5"/>
        <v>20</v>
      </c>
      <c r="H26" s="5">
        <f t="shared" si="6"/>
        <v>3.333333333333333</v>
      </c>
      <c r="I26" s="12">
        <f t="shared" si="7"/>
        <v>260.41666666666663</v>
      </c>
    </row>
    <row r="27" spans="1:9" x14ac:dyDescent="0.2">
      <c r="A27" s="4" t="s">
        <v>9</v>
      </c>
      <c r="B27" s="5" t="s">
        <v>19</v>
      </c>
      <c r="C27" s="6">
        <v>750000</v>
      </c>
      <c r="D27" s="7">
        <f t="shared" si="4"/>
        <v>78.125</v>
      </c>
      <c r="E27" s="5">
        <v>0</v>
      </c>
      <c r="F27" s="5">
        <v>0.05</v>
      </c>
      <c r="G27" s="5">
        <f>F27*20</f>
        <v>1</v>
      </c>
      <c r="H27" s="5">
        <f t="shared" si="6"/>
        <v>0</v>
      </c>
      <c r="I27" s="12">
        <f t="shared" si="7"/>
        <v>0</v>
      </c>
    </row>
    <row r="28" spans="1:9" x14ac:dyDescent="0.2">
      <c r="A28" s="4" t="s">
        <v>17</v>
      </c>
      <c r="B28" s="5" t="s">
        <v>18</v>
      </c>
      <c r="C28" s="6">
        <v>1000000</v>
      </c>
      <c r="D28" s="7">
        <f t="shared" si="4"/>
        <v>104.16666666666667</v>
      </c>
      <c r="E28" s="5">
        <v>2</v>
      </c>
      <c r="F28" s="5">
        <v>45</v>
      </c>
      <c r="G28" s="5">
        <f t="shared" si="5"/>
        <v>900</v>
      </c>
      <c r="H28" s="5">
        <f t="shared" si="6"/>
        <v>1800</v>
      </c>
      <c r="I28" s="12">
        <f t="shared" si="7"/>
        <v>187500</v>
      </c>
    </row>
    <row r="29" spans="1:9" x14ac:dyDescent="0.2">
      <c r="A29" s="4" t="s">
        <v>17</v>
      </c>
      <c r="B29" s="5" t="s">
        <v>4</v>
      </c>
      <c r="C29" s="6">
        <v>700000</v>
      </c>
      <c r="D29" s="7">
        <f t="shared" si="4"/>
        <v>72.916666666666671</v>
      </c>
      <c r="E29" s="5">
        <v>2</v>
      </c>
      <c r="F29" s="5">
        <v>25</v>
      </c>
      <c r="G29" s="5">
        <f t="shared" si="5"/>
        <v>500</v>
      </c>
      <c r="H29" s="5">
        <f t="shared" si="6"/>
        <v>1000</v>
      </c>
      <c r="I29" s="12">
        <f t="shared" si="7"/>
        <v>72916.666666666672</v>
      </c>
    </row>
    <row r="30" spans="1:9" x14ac:dyDescent="0.2">
      <c r="A30" s="4" t="s">
        <v>17</v>
      </c>
      <c r="B30" s="5" t="s">
        <v>5</v>
      </c>
      <c r="C30" s="6">
        <v>600000</v>
      </c>
      <c r="D30" s="7">
        <f t="shared" si="4"/>
        <v>62.5</v>
      </c>
      <c r="E30" s="5">
        <v>2</v>
      </c>
      <c r="F30" s="5">
        <v>25</v>
      </c>
      <c r="G30" s="5">
        <f t="shared" si="5"/>
        <v>500</v>
      </c>
      <c r="H30" s="5">
        <f t="shared" si="6"/>
        <v>1000</v>
      </c>
      <c r="I30" s="12">
        <f t="shared" si="7"/>
        <v>62500</v>
      </c>
    </row>
    <row r="31" spans="1:9" x14ac:dyDescent="0.2">
      <c r="A31" s="4" t="s">
        <v>10</v>
      </c>
      <c r="B31" s="5" t="s">
        <v>4</v>
      </c>
      <c r="C31" s="6">
        <v>700000</v>
      </c>
      <c r="D31" s="7">
        <f t="shared" si="4"/>
        <v>72.916666666666671</v>
      </c>
      <c r="E31" s="5">
        <v>0</v>
      </c>
      <c r="F31" s="5">
        <v>50</v>
      </c>
      <c r="G31" s="5">
        <f t="shared" si="5"/>
        <v>1000</v>
      </c>
      <c r="H31" s="5">
        <f t="shared" si="6"/>
        <v>0</v>
      </c>
      <c r="I31" s="12">
        <f t="shared" si="7"/>
        <v>0</v>
      </c>
    </row>
    <row r="32" spans="1:9" x14ac:dyDescent="0.2">
      <c r="A32" s="4" t="s">
        <v>11</v>
      </c>
      <c r="B32" s="5" t="s">
        <v>18</v>
      </c>
      <c r="C32" s="6">
        <v>1000000</v>
      </c>
      <c r="D32" s="7">
        <f t="shared" si="4"/>
        <v>104.16666666666667</v>
      </c>
      <c r="E32" s="5">
        <f>1/6</f>
        <v>0.16666666666666666</v>
      </c>
      <c r="F32" s="5">
        <v>50</v>
      </c>
      <c r="G32" s="5">
        <f t="shared" si="5"/>
        <v>1000</v>
      </c>
      <c r="H32" s="5">
        <f t="shared" si="6"/>
        <v>166.66666666666666</v>
      </c>
      <c r="I32" s="12">
        <f t="shared" si="7"/>
        <v>17361.111111111109</v>
      </c>
    </row>
    <row r="33" spans="1:9" x14ac:dyDescent="0.2">
      <c r="A33" s="4" t="s">
        <v>11</v>
      </c>
      <c r="B33" s="5" t="s">
        <v>4</v>
      </c>
      <c r="C33" s="6">
        <v>700000</v>
      </c>
      <c r="D33" s="7">
        <f t="shared" si="4"/>
        <v>72.916666666666671</v>
      </c>
      <c r="E33" s="5">
        <f>1/6</f>
        <v>0.16666666666666666</v>
      </c>
      <c r="F33" s="5">
        <v>25</v>
      </c>
      <c r="G33" s="5">
        <f t="shared" si="5"/>
        <v>500</v>
      </c>
      <c r="H33" s="5">
        <f t="shared" si="6"/>
        <v>83.333333333333329</v>
      </c>
      <c r="I33" s="12">
        <f t="shared" si="7"/>
        <v>6076.3888888888887</v>
      </c>
    </row>
    <row r="34" spans="1:9" x14ac:dyDescent="0.2">
      <c r="A34" s="4" t="s">
        <v>11</v>
      </c>
      <c r="B34" s="5" t="s">
        <v>5</v>
      </c>
      <c r="C34" s="6">
        <v>600000</v>
      </c>
      <c r="D34" s="7">
        <f t="shared" si="4"/>
        <v>62.5</v>
      </c>
      <c r="E34" s="5">
        <f>1/6</f>
        <v>0.16666666666666666</v>
      </c>
      <c r="F34" s="5">
        <v>25</v>
      </c>
      <c r="G34" s="5">
        <f t="shared" si="5"/>
        <v>500</v>
      </c>
      <c r="H34" s="5">
        <f t="shared" si="6"/>
        <v>83.333333333333329</v>
      </c>
      <c r="I34" s="12">
        <f t="shared" si="7"/>
        <v>5208.333333333333</v>
      </c>
    </row>
    <row r="35" spans="1:9" x14ac:dyDescent="0.2">
      <c r="A35" s="4" t="s">
        <v>12</v>
      </c>
      <c r="B35" s="5" t="s">
        <v>2</v>
      </c>
      <c r="C35" s="6">
        <v>450000</v>
      </c>
      <c r="D35" s="7">
        <f t="shared" si="4"/>
        <v>46.875</v>
      </c>
      <c r="E35" s="5">
        <v>0</v>
      </c>
      <c r="F35" s="5">
        <v>20</v>
      </c>
      <c r="G35" s="5">
        <f t="shared" si="5"/>
        <v>400</v>
      </c>
      <c r="H35" s="5">
        <f t="shared" si="6"/>
        <v>0</v>
      </c>
      <c r="I35" s="12">
        <f t="shared" si="7"/>
        <v>0</v>
      </c>
    </row>
    <row r="36" spans="1:9" x14ac:dyDescent="0.2">
      <c r="A36" s="4" t="s">
        <v>13</v>
      </c>
      <c r="B36" s="5" t="s">
        <v>2</v>
      </c>
      <c r="C36" s="6">
        <v>450000</v>
      </c>
      <c r="D36" s="7">
        <f t="shared" si="4"/>
        <v>46.875</v>
      </c>
      <c r="E36" s="5">
        <f>1/30</f>
        <v>3.3333333333333333E-2</v>
      </c>
      <c r="F36" s="5">
        <v>100</v>
      </c>
      <c r="G36" s="5">
        <f t="shared" si="5"/>
        <v>2000</v>
      </c>
      <c r="H36" s="5">
        <f t="shared" si="6"/>
        <v>66.666666666666671</v>
      </c>
      <c r="I36" s="12">
        <f t="shared" si="7"/>
        <v>3125</v>
      </c>
    </row>
    <row r="37" spans="1:9" x14ac:dyDescent="0.2">
      <c r="A37" s="4" t="s">
        <v>14</v>
      </c>
      <c r="B37" s="5" t="s">
        <v>2</v>
      </c>
      <c r="C37" s="6">
        <v>450000</v>
      </c>
      <c r="D37" s="7">
        <f t="shared" si="4"/>
        <v>46.875</v>
      </c>
      <c r="E37" s="5">
        <f>1/3</f>
        <v>0.33333333333333331</v>
      </c>
      <c r="F37" s="5">
        <v>100</v>
      </c>
      <c r="G37" s="5">
        <f t="shared" si="5"/>
        <v>2000</v>
      </c>
      <c r="H37" s="5">
        <f t="shared" si="6"/>
        <v>666.66666666666663</v>
      </c>
      <c r="I37" s="12">
        <f t="shared" si="7"/>
        <v>31250</v>
      </c>
    </row>
    <row r="38" spans="1:9" x14ac:dyDescent="0.2">
      <c r="A38" s="4" t="s">
        <v>15</v>
      </c>
      <c r="B38" s="5" t="s">
        <v>2</v>
      </c>
      <c r="C38" s="6">
        <v>450000</v>
      </c>
      <c r="D38" s="7">
        <f t="shared" si="4"/>
        <v>46.875</v>
      </c>
      <c r="E38" s="5">
        <f>1/2</f>
        <v>0.5</v>
      </c>
      <c r="F38" s="5">
        <v>5</v>
      </c>
      <c r="G38" s="5">
        <f t="shared" si="5"/>
        <v>100</v>
      </c>
      <c r="H38" s="5">
        <f t="shared" si="6"/>
        <v>50</v>
      </c>
      <c r="I38" s="12">
        <f t="shared" si="7"/>
        <v>2343.75</v>
      </c>
    </row>
    <row r="39" spans="1:9" x14ac:dyDescent="0.2">
      <c r="A39" s="4" t="s">
        <v>16</v>
      </c>
      <c r="B39" s="5" t="s">
        <v>2</v>
      </c>
      <c r="C39" s="6">
        <v>450000</v>
      </c>
      <c r="D39" s="7">
        <f t="shared" si="4"/>
        <v>46.875</v>
      </c>
      <c r="E39" s="5">
        <v>3</v>
      </c>
      <c r="F39" s="5">
        <v>10</v>
      </c>
      <c r="G39" s="5">
        <f t="shared" si="5"/>
        <v>200</v>
      </c>
      <c r="H39" s="5">
        <f t="shared" si="6"/>
        <v>600</v>
      </c>
      <c r="I39" s="12">
        <f t="shared" si="7"/>
        <v>28125</v>
      </c>
    </row>
    <row r="40" spans="1:9" x14ac:dyDescent="0.2">
      <c r="A40" s="4"/>
      <c r="B40" s="5"/>
      <c r="C40" s="5"/>
      <c r="D40" s="5"/>
      <c r="E40" s="5"/>
      <c r="F40" s="5"/>
      <c r="G40" s="5"/>
      <c r="H40" s="5"/>
      <c r="I40" s="8"/>
    </row>
    <row r="41" spans="1:9" ht="17" thickBot="1" x14ac:dyDescent="0.25">
      <c r="A41" s="9" t="s">
        <v>26</v>
      </c>
      <c r="B41" s="10"/>
      <c r="C41" s="10"/>
      <c r="D41" s="10"/>
      <c r="E41" s="10"/>
      <c r="F41" s="10"/>
      <c r="G41" s="10"/>
      <c r="H41" s="10"/>
      <c r="I41" s="13">
        <f>SUM(I23:I40)</f>
        <v>469340.27777777775</v>
      </c>
    </row>
    <row r="43" spans="1:9" x14ac:dyDescent="0.2">
      <c r="A43" t="s">
        <v>29</v>
      </c>
      <c r="I43" s="1">
        <f>I20-I41</f>
        <v>3290555.555555556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de la Sotta</dc:creator>
  <cp:lastModifiedBy>Pablo de la Sotta</cp:lastModifiedBy>
  <dcterms:created xsi:type="dcterms:W3CDTF">2016-11-22T19:42:33Z</dcterms:created>
  <dcterms:modified xsi:type="dcterms:W3CDTF">2016-11-23T16:00:11Z</dcterms:modified>
</cp:coreProperties>
</file>