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uans\Downloads\gestorPinca\data\"/>
    </mc:Choice>
  </mc:AlternateContent>
  <xr:revisionPtr revIDLastSave="0" documentId="13_ncr:1_{490D07F5-8CAB-49FC-A10F-A9A86DBAC8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TERIAPRIMA" sheetId="4" r:id="rId1"/>
    <sheet name="PRODUCTOS" sheetId="5" r:id="rId2"/>
    <sheet name="ESMALTES" sheetId="1" r:id="rId3"/>
    <sheet name="ANTICORROSIVOS" sheetId="2" r:id="rId4"/>
    <sheet name="PASTAS" sheetId="3" r:id="rId5"/>
  </sheets>
  <externalReferences>
    <externalReference r:id="rId6"/>
  </externalReferences>
  <definedNames>
    <definedName name="_xlnm.Print_Area" localSheetId="3">ANTICORROSIVOS!#REF!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9" i="3" l="1"/>
  <c r="F306" i="3" s="1"/>
  <c r="I317" i="3"/>
  <c r="H317" i="3"/>
  <c r="G317" i="3"/>
  <c r="I316" i="3"/>
  <c r="H316" i="3"/>
  <c r="G316" i="3"/>
  <c r="I315" i="3"/>
  <c r="H315" i="3"/>
  <c r="G315" i="3"/>
  <c r="I314" i="3"/>
  <c r="H314" i="3"/>
  <c r="G314" i="3"/>
  <c r="I313" i="3"/>
  <c r="H313" i="3"/>
  <c r="G313" i="3"/>
  <c r="I312" i="3"/>
  <c r="H312" i="3"/>
  <c r="G312" i="3"/>
  <c r="I311" i="3"/>
  <c r="H311" i="3"/>
  <c r="G311" i="3"/>
  <c r="I310" i="3"/>
  <c r="H310" i="3"/>
  <c r="G310" i="3"/>
  <c r="I309" i="3"/>
  <c r="I305" i="3"/>
  <c r="I304" i="3"/>
  <c r="E288" i="3"/>
  <c r="F277" i="3" s="1"/>
  <c r="I286" i="3"/>
  <c r="H286" i="3"/>
  <c r="G286" i="3"/>
  <c r="I285" i="3"/>
  <c r="H285" i="3"/>
  <c r="G285" i="3"/>
  <c r="I284" i="3"/>
  <c r="H284" i="3"/>
  <c r="G284" i="3"/>
  <c r="I283" i="3"/>
  <c r="H283" i="3"/>
  <c r="G283" i="3"/>
  <c r="I282" i="3"/>
  <c r="H282" i="3"/>
  <c r="G282" i="3"/>
  <c r="I281" i="3"/>
  <c r="H281" i="3"/>
  <c r="G281" i="3"/>
  <c r="I280" i="3"/>
  <c r="I276" i="3"/>
  <c r="I275" i="3"/>
  <c r="E259" i="3"/>
  <c r="F246" i="3" s="1"/>
  <c r="K254" i="3" s="1"/>
  <c r="I257" i="3"/>
  <c r="H257" i="3"/>
  <c r="G257" i="3"/>
  <c r="I256" i="3"/>
  <c r="H256" i="3"/>
  <c r="G256" i="3"/>
  <c r="I255" i="3"/>
  <c r="H255" i="3"/>
  <c r="G255" i="3"/>
  <c r="I254" i="3"/>
  <c r="H254" i="3"/>
  <c r="G254" i="3"/>
  <c r="I253" i="3"/>
  <c r="H253" i="3"/>
  <c r="G253" i="3"/>
  <c r="I252" i="3"/>
  <c r="H252" i="3"/>
  <c r="G252" i="3"/>
  <c r="I251" i="3"/>
  <c r="H251" i="3"/>
  <c r="G251" i="3"/>
  <c r="I250" i="3"/>
  <c r="H250" i="3"/>
  <c r="G250" i="3"/>
  <c r="I249" i="3"/>
  <c r="I245" i="3"/>
  <c r="I244" i="3"/>
  <c r="E230" i="3"/>
  <c r="F217" i="3" s="1"/>
  <c r="K222" i="3" s="1"/>
  <c r="I228" i="3"/>
  <c r="H228" i="3"/>
  <c r="G228" i="3"/>
  <c r="I227" i="3"/>
  <c r="H227" i="3"/>
  <c r="G227" i="3"/>
  <c r="I226" i="3"/>
  <c r="H226" i="3"/>
  <c r="G226" i="3"/>
  <c r="I225" i="3"/>
  <c r="H225" i="3"/>
  <c r="G225" i="3"/>
  <c r="I224" i="3"/>
  <c r="H224" i="3"/>
  <c r="G224" i="3"/>
  <c r="I223" i="3"/>
  <c r="H223" i="3"/>
  <c r="G223" i="3"/>
  <c r="I222" i="3"/>
  <c r="H222" i="3"/>
  <c r="G222" i="3"/>
  <c r="I221" i="3"/>
  <c r="H221" i="3"/>
  <c r="G221" i="3"/>
  <c r="I220" i="3"/>
  <c r="I216" i="3"/>
  <c r="I215" i="3"/>
  <c r="E201" i="3"/>
  <c r="F188" i="3" s="1"/>
  <c r="K198" i="3" s="1"/>
  <c r="I199" i="3"/>
  <c r="H199" i="3"/>
  <c r="G199" i="3"/>
  <c r="I198" i="3"/>
  <c r="H198" i="3"/>
  <c r="G198" i="3"/>
  <c r="I197" i="3"/>
  <c r="H197" i="3"/>
  <c r="G197" i="3"/>
  <c r="I196" i="3"/>
  <c r="H196" i="3"/>
  <c r="G196" i="3"/>
  <c r="I195" i="3"/>
  <c r="H195" i="3"/>
  <c r="G195" i="3"/>
  <c r="I194" i="3"/>
  <c r="H194" i="3"/>
  <c r="G194" i="3"/>
  <c r="I193" i="3"/>
  <c r="H193" i="3"/>
  <c r="G193" i="3"/>
  <c r="I192" i="3"/>
  <c r="H192" i="3"/>
  <c r="G192" i="3"/>
  <c r="I191" i="3"/>
  <c r="I187" i="3"/>
  <c r="I186" i="3"/>
  <c r="E170" i="3"/>
  <c r="F157" i="3" s="1"/>
  <c r="I168" i="3"/>
  <c r="H168" i="3"/>
  <c r="G168" i="3"/>
  <c r="I167" i="3"/>
  <c r="H167" i="3"/>
  <c r="G167" i="3"/>
  <c r="I166" i="3"/>
  <c r="H166" i="3"/>
  <c r="G166" i="3"/>
  <c r="I165" i="3"/>
  <c r="H165" i="3"/>
  <c r="G165" i="3"/>
  <c r="I164" i="3"/>
  <c r="H164" i="3"/>
  <c r="G164" i="3"/>
  <c r="I163" i="3"/>
  <c r="H163" i="3"/>
  <c r="G163" i="3"/>
  <c r="I162" i="3"/>
  <c r="H162" i="3"/>
  <c r="G162" i="3"/>
  <c r="I161" i="3"/>
  <c r="H161" i="3"/>
  <c r="G161" i="3"/>
  <c r="I160" i="3"/>
  <c r="I156" i="3"/>
  <c r="I155" i="3"/>
  <c r="E140" i="3"/>
  <c r="F127" i="3" s="1"/>
  <c r="I138" i="3"/>
  <c r="H138" i="3"/>
  <c r="G138" i="3"/>
  <c r="I137" i="3"/>
  <c r="H137" i="3"/>
  <c r="G137" i="3"/>
  <c r="I136" i="3"/>
  <c r="H136" i="3"/>
  <c r="G136" i="3"/>
  <c r="I135" i="3"/>
  <c r="H135" i="3"/>
  <c r="G135" i="3"/>
  <c r="I134" i="3"/>
  <c r="H134" i="3"/>
  <c r="G134" i="3"/>
  <c r="I133" i="3"/>
  <c r="H133" i="3"/>
  <c r="G133" i="3"/>
  <c r="I132" i="3"/>
  <c r="H132" i="3"/>
  <c r="G132" i="3"/>
  <c r="I131" i="3"/>
  <c r="H131" i="3"/>
  <c r="G131" i="3"/>
  <c r="I130" i="3"/>
  <c r="I126" i="3"/>
  <c r="I125" i="3"/>
  <c r="E108" i="3"/>
  <c r="F95" i="3" s="1"/>
  <c r="I106" i="3"/>
  <c r="H106" i="3"/>
  <c r="G106" i="3"/>
  <c r="I105" i="3"/>
  <c r="H105" i="3"/>
  <c r="G105" i="3"/>
  <c r="I104" i="3"/>
  <c r="H104" i="3"/>
  <c r="G104" i="3"/>
  <c r="I103" i="3"/>
  <c r="H103" i="3"/>
  <c r="G103" i="3"/>
  <c r="I102" i="3"/>
  <c r="H102" i="3"/>
  <c r="G102" i="3"/>
  <c r="I101" i="3"/>
  <c r="H101" i="3"/>
  <c r="G101" i="3"/>
  <c r="I100" i="3"/>
  <c r="H100" i="3"/>
  <c r="G100" i="3"/>
  <c r="I99" i="3"/>
  <c r="H99" i="3"/>
  <c r="G99" i="3"/>
  <c r="I98" i="3"/>
  <c r="I94" i="3"/>
  <c r="I93" i="3"/>
  <c r="E77" i="3"/>
  <c r="F66" i="3" s="1"/>
  <c r="I75" i="3"/>
  <c r="H75" i="3"/>
  <c r="G75" i="3"/>
  <c r="I74" i="3"/>
  <c r="H74" i="3"/>
  <c r="G74" i="3"/>
  <c r="I73" i="3"/>
  <c r="H73" i="3"/>
  <c r="G73" i="3"/>
  <c r="I72" i="3"/>
  <c r="H72" i="3"/>
  <c r="G72" i="3"/>
  <c r="I71" i="3"/>
  <c r="H71" i="3"/>
  <c r="G71" i="3"/>
  <c r="I70" i="3"/>
  <c r="H70" i="3"/>
  <c r="G70" i="3"/>
  <c r="I69" i="3"/>
  <c r="I65" i="3"/>
  <c r="I64" i="3"/>
  <c r="E48" i="3"/>
  <c r="F34" i="3" s="1"/>
  <c r="K43" i="3" s="1"/>
  <c r="I45" i="3"/>
  <c r="G45" i="3"/>
  <c r="I44" i="3"/>
  <c r="G44" i="3"/>
  <c r="I43" i="3"/>
  <c r="G43" i="3"/>
  <c r="I42" i="3"/>
  <c r="G42" i="3"/>
  <c r="I41" i="3"/>
  <c r="F41" i="3"/>
  <c r="G41" i="3" s="1"/>
  <c r="I40" i="3"/>
  <c r="G40" i="3"/>
  <c r="I39" i="3"/>
  <c r="G39" i="3"/>
  <c r="I38" i="3"/>
  <c r="G38" i="3"/>
  <c r="I37" i="3"/>
  <c r="I33" i="3"/>
  <c r="I32" i="3"/>
  <c r="E19" i="3"/>
  <c r="F6" i="3" s="1"/>
  <c r="K15" i="3" s="1"/>
  <c r="I16" i="3"/>
  <c r="G16" i="3"/>
  <c r="I15" i="3"/>
  <c r="G15" i="3"/>
  <c r="I14" i="3"/>
  <c r="G14" i="3"/>
  <c r="I13" i="3"/>
  <c r="G13" i="3"/>
  <c r="I12" i="3"/>
  <c r="G12" i="3"/>
  <c r="I11" i="3"/>
  <c r="G11" i="3"/>
  <c r="I10" i="3"/>
  <c r="G10" i="3"/>
  <c r="I9" i="3"/>
  <c r="I5" i="3"/>
  <c r="I4" i="3"/>
  <c r="E340" i="1"/>
  <c r="K338" i="1"/>
  <c r="I338" i="1"/>
  <c r="H338" i="1"/>
  <c r="G338" i="1"/>
  <c r="K337" i="1"/>
  <c r="I337" i="1"/>
  <c r="H337" i="1"/>
  <c r="G337" i="1"/>
  <c r="K336" i="1"/>
  <c r="I336" i="1"/>
  <c r="H336" i="1"/>
  <c r="G336" i="1"/>
  <c r="K335" i="1"/>
  <c r="I335" i="1"/>
  <c r="H335" i="1"/>
  <c r="G335" i="1"/>
  <c r="K334" i="1"/>
  <c r="I334" i="1"/>
  <c r="H334" i="1"/>
  <c r="G334" i="1"/>
  <c r="K333" i="1"/>
  <c r="I333" i="1"/>
  <c r="H333" i="1"/>
  <c r="G333" i="1"/>
  <c r="I332" i="1"/>
  <c r="I331" i="1"/>
  <c r="K330" i="1"/>
  <c r="I330" i="1"/>
  <c r="H330" i="1"/>
  <c r="G330" i="1"/>
  <c r="K329" i="1"/>
  <c r="I329" i="1"/>
  <c r="H329" i="1"/>
  <c r="G329" i="1"/>
  <c r="I328" i="1"/>
  <c r="I327" i="1"/>
  <c r="K326" i="1"/>
  <c r="I326" i="1"/>
  <c r="H326" i="1"/>
  <c r="G326" i="1"/>
  <c r="I325" i="1"/>
  <c r="K324" i="1"/>
  <c r="I324" i="1"/>
  <c r="H324" i="1"/>
  <c r="G324" i="1"/>
  <c r="I323" i="1"/>
  <c r="K322" i="1"/>
  <c r="I322" i="1"/>
  <c r="H322" i="1"/>
  <c r="G322" i="1"/>
  <c r="K321" i="1"/>
  <c r="I321" i="1"/>
  <c r="H321" i="1"/>
  <c r="G321" i="1"/>
  <c r="K320" i="1"/>
  <c r="I320" i="1"/>
  <c r="H320" i="1"/>
  <c r="G320" i="1"/>
  <c r="K319" i="1"/>
  <c r="I319" i="1"/>
  <c r="H319" i="1"/>
  <c r="G319" i="1"/>
  <c r="I318" i="1"/>
  <c r="K317" i="1"/>
  <c r="I317" i="1"/>
  <c r="H317" i="1"/>
  <c r="G317" i="1"/>
  <c r="K316" i="1"/>
  <c r="I316" i="1"/>
  <c r="H316" i="1"/>
  <c r="G316" i="1"/>
  <c r="K315" i="1"/>
  <c r="I315" i="1"/>
  <c r="H315" i="1"/>
  <c r="G315" i="1"/>
  <c r="I314" i="1"/>
  <c r="I310" i="1"/>
  <c r="I309" i="1"/>
  <c r="K278" i="1"/>
  <c r="K277" i="1"/>
  <c r="G278" i="1"/>
  <c r="G277" i="1"/>
  <c r="I278" i="1"/>
  <c r="H278" i="1"/>
  <c r="I277" i="1"/>
  <c r="H277" i="1"/>
  <c r="E296" i="1"/>
  <c r="K294" i="1"/>
  <c r="I294" i="1"/>
  <c r="H294" i="1"/>
  <c r="G294" i="1"/>
  <c r="K293" i="1"/>
  <c r="I293" i="1"/>
  <c r="H293" i="1"/>
  <c r="G293" i="1"/>
  <c r="K292" i="1"/>
  <c r="I292" i="1"/>
  <c r="H292" i="1"/>
  <c r="G292" i="1"/>
  <c r="K291" i="1"/>
  <c r="I291" i="1"/>
  <c r="H291" i="1"/>
  <c r="G291" i="1"/>
  <c r="K290" i="1"/>
  <c r="I290" i="1"/>
  <c r="H290" i="1"/>
  <c r="G290" i="1"/>
  <c r="K289" i="1"/>
  <c r="I289" i="1"/>
  <c r="H289" i="1"/>
  <c r="G289" i="1"/>
  <c r="I288" i="1"/>
  <c r="I287" i="1"/>
  <c r="K286" i="1"/>
  <c r="I286" i="1"/>
  <c r="H286" i="1"/>
  <c r="G286" i="1"/>
  <c r="K285" i="1"/>
  <c r="I285" i="1"/>
  <c r="H285" i="1"/>
  <c r="G285" i="1"/>
  <c r="I284" i="1"/>
  <c r="I283" i="1"/>
  <c r="K282" i="1"/>
  <c r="I282" i="1"/>
  <c r="H282" i="1"/>
  <c r="G282" i="1"/>
  <c r="I281" i="1"/>
  <c r="K280" i="1"/>
  <c r="I280" i="1"/>
  <c r="H280" i="1"/>
  <c r="G280" i="1"/>
  <c r="I279" i="1"/>
  <c r="K276" i="1"/>
  <c r="I276" i="1"/>
  <c r="H276" i="1"/>
  <c r="G276" i="1"/>
  <c r="K275" i="1"/>
  <c r="I275" i="1"/>
  <c r="H275" i="1"/>
  <c r="G275" i="1"/>
  <c r="I274" i="1"/>
  <c r="K273" i="1"/>
  <c r="I273" i="1"/>
  <c r="H273" i="1"/>
  <c r="G273" i="1"/>
  <c r="K272" i="1"/>
  <c r="I272" i="1"/>
  <c r="H272" i="1"/>
  <c r="G272" i="1"/>
  <c r="K271" i="1"/>
  <c r="I271" i="1"/>
  <c r="H271" i="1"/>
  <c r="G271" i="1"/>
  <c r="I270" i="1"/>
  <c r="I266" i="1"/>
  <c r="I265" i="1"/>
  <c r="K283" i="3" l="1"/>
  <c r="K285" i="3"/>
  <c r="K195" i="3"/>
  <c r="K282" i="3"/>
  <c r="K284" i="3"/>
  <c r="K70" i="3"/>
  <c r="K74" i="3"/>
  <c r="K281" i="3"/>
  <c r="G170" i="3"/>
  <c r="E172" i="3" s="1"/>
  <c r="E178" i="3" s="1"/>
  <c r="E181" i="3" s="1"/>
  <c r="K193" i="3"/>
  <c r="G288" i="3"/>
  <c r="E290" i="3" s="1"/>
  <c r="E296" i="3" s="1"/>
  <c r="E299" i="3" s="1"/>
  <c r="K286" i="3"/>
  <c r="K39" i="3"/>
  <c r="K42" i="3"/>
  <c r="K38" i="3"/>
  <c r="K40" i="3"/>
  <c r="K45" i="3"/>
  <c r="K41" i="3"/>
  <c r="K44" i="3"/>
  <c r="G19" i="3"/>
  <c r="E21" i="3" s="1"/>
  <c r="E27" i="3" s="1"/>
  <c r="E30" i="3" s="1"/>
  <c r="K11" i="3"/>
  <c r="K16" i="3"/>
  <c r="K10" i="3"/>
  <c r="K12" i="3"/>
  <c r="K14" i="3"/>
  <c r="K13" i="3"/>
  <c r="K166" i="3"/>
  <c r="K167" i="3"/>
  <c r="K161" i="3"/>
  <c r="K162" i="3"/>
  <c r="K168" i="3"/>
  <c r="K164" i="3"/>
  <c r="K163" i="3"/>
  <c r="K165" i="3"/>
  <c r="K138" i="3"/>
  <c r="K135" i="3"/>
  <c r="K131" i="3"/>
  <c r="K137" i="3"/>
  <c r="K132" i="3"/>
  <c r="K133" i="3"/>
  <c r="K134" i="3"/>
  <c r="K136" i="3"/>
  <c r="G140" i="3"/>
  <c r="E142" i="3" s="1"/>
  <c r="E148" i="3" s="1"/>
  <c r="E151" i="3" s="1"/>
  <c r="K100" i="3"/>
  <c r="K104" i="3"/>
  <c r="K99" i="3"/>
  <c r="K105" i="3"/>
  <c r="G201" i="3"/>
  <c r="E203" i="3" s="1"/>
  <c r="E209" i="3" s="1"/>
  <c r="E212" i="3" s="1"/>
  <c r="G259" i="3"/>
  <c r="E261" i="3" s="1"/>
  <c r="E267" i="3" s="1"/>
  <c r="E270" i="3" s="1"/>
  <c r="K102" i="3"/>
  <c r="G230" i="3"/>
  <c r="E232" i="3" s="1"/>
  <c r="E238" i="3" s="1"/>
  <c r="E241" i="3" s="1"/>
  <c r="K252" i="3"/>
  <c r="K250" i="3"/>
  <c r="K255" i="3"/>
  <c r="K256" i="3"/>
  <c r="K257" i="3"/>
  <c r="K251" i="3"/>
  <c r="K253" i="3"/>
  <c r="K71" i="3"/>
  <c r="K72" i="3"/>
  <c r="K106" i="3"/>
  <c r="K73" i="3"/>
  <c r="K75" i="3"/>
  <c r="K226" i="3"/>
  <c r="K227" i="3"/>
  <c r="K225" i="3"/>
  <c r="K223" i="3"/>
  <c r="K221" i="3"/>
  <c r="K224" i="3"/>
  <c r="G48" i="3"/>
  <c r="E50" i="3" s="1"/>
  <c r="E56" i="3" s="1"/>
  <c r="E59" i="3" s="1"/>
  <c r="G77" i="3"/>
  <c r="E79" i="3" s="1"/>
  <c r="E85" i="3" s="1"/>
  <c r="E88" i="3" s="1"/>
  <c r="K101" i="3"/>
  <c r="K103" i="3"/>
  <c r="K197" i="3"/>
  <c r="K196" i="3"/>
  <c r="K199" i="3"/>
  <c r="K194" i="3"/>
  <c r="K192" i="3"/>
  <c r="K228" i="3"/>
  <c r="G108" i="3"/>
  <c r="E110" i="3" s="1"/>
  <c r="E116" i="3" s="1"/>
  <c r="E119" i="3" s="1"/>
  <c r="G319" i="3"/>
  <c r="E321" i="3" s="1"/>
  <c r="E327" i="3" s="1"/>
  <c r="E330" i="3" s="1"/>
  <c r="K312" i="3"/>
  <c r="K315" i="3"/>
  <c r="K310" i="3"/>
  <c r="K313" i="3"/>
  <c r="K316" i="3"/>
  <c r="K311" i="3"/>
  <c r="K314" i="3"/>
  <c r="K317" i="3"/>
  <c r="K340" i="1"/>
  <c r="G340" i="1"/>
  <c r="E342" i="1" s="1"/>
  <c r="E348" i="1" s="1"/>
  <c r="E351" i="1" s="1"/>
  <c r="K296" i="1"/>
  <c r="G296" i="1"/>
  <c r="E298" i="1" s="1"/>
  <c r="E304" i="1" s="1"/>
  <c r="E307" i="1" s="1"/>
  <c r="I156" i="1"/>
  <c r="H156" i="1"/>
  <c r="E172" i="1"/>
  <c r="K156" i="1" s="1"/>
  <c r="I170" i="1"/>
  <c r="H170" i="1"/>
  <c r="G170" i="1"/>
  <c r="I169" i="1"/>
  <c r="H169" i="1"/>
  <c r="G169" i="1"/>
  <c r="I168" i="1"/>
  <c r="H168" i="1"/>
  <c r="G168" i="1"/>
  <c r="I167" i="1"/>
  <c r="H167" i="1"/>
  <c r="G167" i="1"/>
  <c r="I166" i="1"/>
  <c r="H166" i="1"/>
  <c r="G166" i="1"/>
  <c r="I165" i="1"/>
  <c r="I164" i="1"/>
  <c r="I163" i="1"/>
  <c r="H163" i="1"/>
  <c r="G163" i="1"/>
  <c r="I162" i="1"/>
  <c r="H162" i="1"/>
  <c r="G162" i="1"/>
  <c r="I161" i="1"/>
  <c r="I160" i="1"/>
  <c r="I159" i="1"/>
  <c r="H159" i="1"/>
  <c r="G159" i="1"/>
  <c r="I158" i="1"/>
  <c r="I157" i="1"/>
  <c r="H157" i="1"/>
  <c r="I155" i="1"/>
  <c r="H155" i="1"/>
  <c r="G155" i="1"/>
  <c r="I154" i="1"/>
  <c r="I150" i="1"/>
  <c r="I149" i="1"/>
  <c r="K118" i="1"/>
  <c r="I118" i="1"/>
  <c r="H118" i="1"/>
  <c r="G118" i="1"/>
  <c r="K77" i="3" l="1"/>
  <c r="K288" i="3"/>
  <c r="K201" i="3"/>
  <c r="K48" i="3"/>
  <c r="K19" i="3"/>
  <c r="K319" i="3"/>
  <c r="K230" i="3"/>
  <c r="K108" i="3"/>
  <c r="K140" i="3"/>
  <c r="K170" i="3"/>
  <c r="K259" i="3"/>
  <c r="K170" i="1"/>
  <c r="K168" i="1"/>
  <c r="K166" i="1"/>
  <c r="K162" i="1"/>
  <c r="K155" i="1"/>
  <c r="K169" i="1"/>
  <c r="K167" i="1"/>
  <c r="K163" i="1"/>
  <c r="K159" i="1"/>
  <c r="K157" i="1"/>
  <c r="K172" i="1" l="1"/>
  <c r="G156" i="1" l="1"/>
  <c r="G157" i="1"/>
  <c r="G172" i="1" l="1"/>
  <c r="E174" i="1" s="1"/>
  <c r="E180" i="1" s="1"/>
  <c r="E183" i="1" s="1"/>
  <c r="E94" i="1" l="1"/>
  <c r="K92" i="1"/>
  <c r="I92" i="1"/>
  <c r="H92" i="1"/>
  <c r="G92" i="1"/>
  <c r="K91" i="1"/>
  <c r="I91" i="1"/>
  <c r="H91" i="1"/>
  <c r="G91" i="1"/>
  <c r="K90" i="1"/>
  <c r="I90" i="1"/>
  <c r="H90" i="1"/>
  <c r="G90" i="1"/>
  <c r="K89" i="1"/>
  <c r="I89" i="1"/>
  <c r="H89" i="1"/>
  <c r="G89" i="1"/>
  <c r="K88" i="1"/>
  <c r="I88" i="1"/>
  <c r="H88" i="1"/>
  <c r="G88" i="1"/>
  <c r="K87" i="1"/>
  <c r="I87" i="1"/>
  <c r="H87" i="1"/>
  <c r="G87" i="1"/>
  <c r="I86" i="1"/>
  <c r="I85" i="1"/>
  <c r="K84" i="1"/>
  <c r="I84" i="1"/>
  <c r="H84" i="1"/>
  <c r="G84" i="1"/>
  <c r="K83" i="1"/>
  <c r="I83" i="1"/>
  <c r="H83" i="1"/>
  <c r="G83" i="1"/>
  <c r="I82" i="1"/>
  <c r="I81" i="1"/>
  <c r="K80" i="1"/>
  <c r="I80" i="1"/>
  <c r="H80" i="1"/>
  <c r="G80" i="1"/>
  <c r="I79" i="1"/>
  <c r="K78" i="1"/>
  <c r="I78" i="1"/>
  <c r="H78" i="1"/>
  <c r="G78" i="1"/>
  <c r="K77" i="1"/>
  <c r="I77" i="1"/>
  <c r="H77" i="1"/>
  <c r="G77" i="1"/>
  <c r="I76" i="1"/>
  <c r="I72" i="1"/>
  <c r="I71" i="1"/>
  <c r="I54" i="1"/>
  <c r="H54" i="1"/>
  <c r="G54" i="1"/>
  <c r="E57" i="1"/>
  <c r="K54" i="1" s="1"/>
  <c r="I55" i="1"/>
  <c r="H55" i="1"/>
  <c r="G55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I48" i="1"/>
  <c r="I47" i="1"/>
  <c r="H47" i="1"/>
  <c r="G47" i="1"/>
  <c r="I46" i="1"/>
  <c r="H46" i="1"/>
  <c r="G46" i="1"/>
  <c r="I45" i="1"/>
  <c r="I44" i="1"/>
  <c r="I43" i="1"/>
  <c r="H43" i="1"/>
  <c r="G43" i="1"/>
  <c r="I42" i="1"/>
  <c r="I41" i="1"/>
  <c r="H41" i="1"/>
  <c r="G41" i="1"/>
  <c r="I40" i="1"/>
  <c r="I39" i="1"/>
  <c r="H39" i="1"/>
  <c r="G39" i="1"/>
  <c r="I38" i="1"/>
  <c r="H38" i="1"/>
  <c r="G38" i="1"/>
  <c r="I37" i="1"/>
  <c r="I36" i="1"/>
  <c r="H36" i="1"/>
  <c r="G36" i="1"/>
  <c r="I35" i="1"/>
  <c r="H35" i="1"/>
  <c r="G35" i="1"/>
  <c r="I34" i="1"/>
  <c r="H34" i="1"/>
  <c r="G34" i="1"/>
  <c r="I33" i="1"/>
  <c r="I29" i="1"/>
  <c r="I28" i="1"/>
  <c r="E15" i="1"/>
  <c r="K13" i="1"/>
  <c r="I13" i="1"/>
  <c r="G13" i="1"/>
  <c r="K12" i="1"/>
  <c r="I12" i="1"/>
  <c r="G12" i="1"/>
  <c r="K11" i="1"/>
  <c r="I11" i="1"/>
  <c r="G11" i="1"/>
  <c r="K10" i="1"/>
  <c r="I10" i="1"/>
  <c r="G10" i="1"/>
  <c r="K9" i="1"/>
  <c r="I9" i="1"/>
  <c r="G9" i="1"/>
  <c r="K8" i="1"/>
  <c r="I8" i="1"/>
  <c r="H8" i="1"/>
  <c r="G8" i="1"/>
  <c r="I7" i="1"/>
  <c r="I3" i="1"/>
  <c r="I2" i="1"/>
  <c r="K214" i="2"/>
  <c r="K213" i="2"/>
  <c r="K212" i="2"/>
  <c r="I214" i="2"/>
  <c r="H214" i="2"/>
  <c r="I213" i="2"/>
  <c r="H213" i="2"/>
  <c r="I212" i="2"/>
  <c r="H212" i="2"/>
  <c r="G213" i="2"/>
  <c r="G212" i="2"/>
  <c r="E235" i="2"/>
  <c r="K233" i="2"/>
  <c r="I233" i="2"/>
  <c r="H233" i="2"/>
  <c r="G233" i="2"/>
  <c r="K232" i="2"/>
  <c r="I232" i="2"/>
  <c r="H232" i="2"/>
  <c r="G232" i="2"/>
  <c r="K231" i="2"/>
  <c r="I231" i="2"/>
  <c r="H231" i="2"/>
  <c r="G231" i="2"/>
  <c r="K230" i="2"/>
  <c r="I230" i="2"/>
  <c r="H230" i="2"/>
  <c r="G230" i="2"/>
  <c r="K229" i="2"/>
  <c r="I229" i="2"/>
  <c r="H229" i="2"/>
  <c r="G229" i="2"/>
  <c r="I228" i="2"/>
  <c r="I227" i="2"/>
  <c r="K226" i="2"/>
  <c r="I226" i="2"/>
  <c r="H226" i="2"/>
  <c r="G226" i="2"/>
  <c r="K225" i="2"/>
  <c r="I225" i="2"/>
  <c r="H225" i="2"/>
  <c r="G225" i="2"/>
  <c r="I224" i="2"/>
  <c r="I223" i="2"/>
  <c r="K222" i="2"/>
  <c r="I222" i="2"/>
  <c r="H222" i="2"/>
  <c r="G222" i="2"/>
  <c r="I221" i="2"/>
  <c r="K220" i="2"/>
  <c r="I220" i="2"/>
  <c r="H220" i="2"/>
  <c r="G220" i="2"/>
  <c r="K219" i="2"/>
  <c r="I219" i="2"/>
  <c r="H219" i="2"/>
  <c r="G219" i="2"/>
  <c r="K218" i="2"/>
  <c r="I218" i="2"/>
  <c r="H218" i="2"/>
  <c r="G218" i="2"/>
  <c r="K217" i="2"/>
  <c r="I217" i="2"/>
  <c r="H217" i="2"/>
  <c r="G217" i="2"/>
  <c r="K216" i="2"/>
  <c r="I216" i="2"/>
  <c r="H216" i="2"/>
  <c r="G216" i="2"/>
  <c r="K215" i="2"/>
  <c r="I215" i="2"/>
  <c r="H215" i="2"/>
  <c r="K211" i="2"/>
  <c r="I211" i="2"/>
  <c r="H211" i="2"/>
  <c r="G211" i="2"/>
  <c r="I210" i="2"/>
  <c r="I206" i="2"/>
  <c r="I205" i="2"/>
  <c r="E192" i="2"/>
  <c r="K190" i="2"/>
  <c r="I190" i="2"/>
  <c r="H190" i="2"/>
  <c r="G190" i="2"/>
  <c r="K189" i="2"/>
  <c r="I189" i="2"/>
  <c r="H189" i="2"/>
  <c r="G189" i="2"/>
  <c r="K188" i="2"/>
  <c r="I188" i="2"/>
  <c r="H188" i="2"/>
  <c r="G188" i="2"/>
  <c r="K187" i="2"/>
  <c r="I187" i="2"/>
  <c r="H187" i="2"/>
  <c r="G187" i="2"/>
  <c r="K186" i="2"/>
  <c r="I186" i="2"/>
  <c r="H186" i="2"/>
  <c r="G186" i="2"/>
  <c r="I185" i="2"/>
  <c r="I184" i="2"/>
  <c r="K183" i="2"/>
  <c r="I183" i="2"/>
  <c r="H183" i="2"/>
  <c r="G183" i="2"/>
  <c r="K182" i="2"/>
  <c r="I182" i="2"/>
  <c r="H182" i="2"/>
  <c r="G182" i="2"/>
  <c r="I181" i="2"/>
  <c r="I180" i="2"/>
  <c r="K179" i="2"/>
  <c r="I179" i="2"/>
  <c r="H179" i="2"/>
  <c r="G179" i="2"/>
  <c r="I178" i="2"/>
  <c r="K177" i="2"/>
  <c r="I177" i="2"/>
  <c r="H177" i="2"/>
  <c r="G177" i="2"/>
  <c r="K176" i="2"/>
  <c r="I176" i="2"/>
  <c r="H176" i="2"/>
  <c r="G176" i="2"/>
  <c r="K175" i="2"/>
  <c r="I175" i="2"/>
  <c r="H175" i="2"/>
  <c r="G175" i="2"/>
  <c r="K174" i="2"/>
  <c r="I174" i="2"/>
  <c r="H174" i="2"/>
  <c r="G174" i="2"/>
  <c r="K173" i="2"/>
  <c r="I173" i="2"/>
  <c r="H173" i="2"/>
  <c r="G173" i="2"/>
  <c r="K172" i="2"/>
  <c r="I172" i="2"/>
  <c r="H172" i="2"/>
  <c r="G172" i="2"/>
  <c r="K171" i="2"/>
  <c r="I171" i="2"/>
  <c r="H171" i="2"/>
  <c r="G171" i="2"/>
  <c r="I170" i="2"/>
  <c r="I166" i="2"/>
  <c r="I165" i="2"/>
  <c r="E152" i="2"/>
  <c r="K150" i="2"/>
  <c r="I150" i="2"/>
  <c r="H150" i="2"/>
  <c r="G150" i="2"/>
  <c r="K149" i="2"/>
  <c r="I149" i="2"/>
  <c r="H149" i="2"/>
  <c r="G149" i="2"/>
  <c r="K148" i="2"/>
  <c r="I148" i="2"/>
  <c r="H148" i="2"/>
  <c r="G148" i="2"/>
  <c r="K147" i="2"/>
  <c r="I147" i="2"/>
  <c r="H147" i="2"/>
  <c r="G147" i="2"/>
  <c r="K146" i="2"/>
  <c r="I146" i="2"/>
  <c r="H146" i="2"/>
  <c r="G146" i="2"/>
  <c r="I145" i="2"/>
  <c r="I144" i="2"/>
  <c r="K143" i="2"/>
  <c r="I143" i="2"/>
  <c r="H143" i="2"/>
  <c r="G143" i="2"/>
  <c r="K142" i="2"/>
  <c r="I142" i="2"/>
  <c r="H142" i="2"/>
  <c r="G142" i="2"/>
  <c r="I141" i="2"/>
  <c r="I140" i="2"/>
  <c r="K139" i="2"/>
  <c r="I139" i="2"/>
  <c r="H139" i="2"/>
  <c r="G139" i="2"/>
  <c r="I138" i="2"/>
  <c r="K137" i="2"/>
  <c r="I137" i="2"/>
  <c r="H137" i="2"/>
  <c r="G137" i="2"/>
  <c r="K136" i="2"/>
  <c r="I136" i="2"/>
  <c r="H136" i="2"/>
  <c r="G136" i="2"/>
  <c r="K135" i="2"/>
  <c r="I135" i="2"/>
  <c r="H135" i="2"/>
  <c r="G135" i="2"/>
  <c r="K134" i="2"/>
  <c r="I134" i="2"/>
  <c r="H134" i="2"/>
  <c r="G134" i="2"/>
  <c r="K133" i="2"/>
  <c r="I133" i="2"/>
  <c r="H133" i="2"/>
  <c r="G133" i="2"/>
  <c r="K132" i="2"/>
  <c r="I132" i="2"/>
  <c r="H132" i="2"/>
  <c r="G132" i="2"/>
  <c r="K131" i="2"/>
  <c r="I131" i="2"/>
  <c r="H131" i="2"/>
  <c r="G131" i="2"/>
  <c r="I130" i="2"/>
  <c r="I126" i="2"/>
  <c r="I125" i="2"/>
  <c r="E111" i="2"/>
  <c r="K109" i="2"/>
  <c r="I109" i="2"/>
  <c r="H109" i="2"/>
  <c r="G109" i="2"/>
  <c r="K108" i="2"/>
  <c r="I108" i="2"/>
  <c r="H108" i="2"/>
  <c r="G108" i="2"/>
  <c r="K107" i="2"/>
  <c r="I107" i="2"/>
  <c r="H107" i="2"/>
  <c r="G107" i="2"/>
  <c r="K106" i="2"/>
  <c r="I106" i="2"/>
  <c r="H106" i="2"/>
  <c r="G106" i="2"/>
  <c r="K105" i="2"/>
  <c r="I105" i="2"/>
  <c r="H105" i="2"/>
  <c r="G105" i="2"/>
  <c r="I104" i="2"/>
  <c r="I103" i="2"/>
  <c r="K102" i="2"/>
  <c r="I102" i="2"/>
  <c r="H102" i="2"/>
  <c r="G102" i="2"/>
  <c r="K101" i="2"/>
  <c r="I101" i="2"/>
  <c r="H101" i="2"/>
  <c r="G101" i="2"/>
  <c r="I100" i="2"/>
  <c r="I99" i="2"/>
  <c r="K98" i="2"/>
  <c r="I98" i="2"/>
  <c r="H98" i="2"/>
  <c r="G98" i="2"/>
  <c r="I97" i="2"/>
  <c r="K96" i="2"/>
  <c r="I96" i="2"/>
  <c r="H96" i="2"/>
  <c r="G96" i="2"/>
  <c r="K95" i="2"/>
  <c r="I95" i="2"/>
  <c r="H95" i="2"/>
  <c r="G95" i="2"/>
  <c r="K94" i="2"/>
  <c r="I94" i="2"/>
  <c r="H94" i="2"/>
  <c r="G94" i="2"/>
  <c r="K93" i="2"/>
  <c r="I93" i="2"/>
  <c r="H93" i="2"/>
  <c r="G93" i="2"/>
  <c r="K92" i="2"/>
  <c r="I92" i="2"/>
  <c r="H92" i="2"/>
  <c r="G92" i="2"/>
  <c r="K91" i="2"/>
  <c r="I91" i="2"/>
  <c r="H91" i="2"/>
  <c r="G91" i="2"/>
  <c r="K90" i="2"/>
  <c r="I90" i="2"/>
  <c r="H90" i="2"/>
  <c r="G90" i="2"/>
  <c r="I89" i="2"/>
  <c r="I85" i="2"/>
  <c r="I84" i="2"/>
  <c r="K94" i="1" l="1"/>
  <c r="G94" i="1"/>
  <c r="E96" i="1" s="1"/>
  <c r="E102" i="1" s="1"/>
  <c r="E105" i="1" s="1"/>
  <c r="G57" i="1"/>
  <c r="E59" i="1" s="1"/>
  <c r="E65" i="1" s="1"/>
  <c r="E68" i="1" s="1"/>
  <c r="K55" i="1"/>
  <c r="K52" i="1"/>
  <c r="K50" i="1"/>
  <c r="K46" i="1"/>
  <c r="K38" i="1"/>
  <c r="K36" i="1"/>
  <c r="K34" i="1"/>
  <c r="K53" i="1"/>
  <c r="K51" i="1"/>
  <c r="K47" i="1"/>
  <c r="K43" i="1"/>
  <c r="K41" i="1"/>
  <c r="K39" i="1"/>
  <c r="K35" i="1"/>
  <c r="G15" i="1"/>
  <c r="E17" i="1" s="1"/>
  <c r="E23" i="1" s="1"/>
  <c r="E26" i="1" s="1"/>
  <c r="K15" i="1"/>
  <c r="K235" i="2"/>
  <c r="G192" i="2"/>
  <c r="E194" i="2" s="1"/>
  <c r="E200" i="2" s="1"/>
  <c r="E203" i="2" s="1"/>
  <c r="K152" i="2"/>
  <c r="K192" i="2"/>
  <c r="G152" i="2"/>
  <c r="E154" i="2" s="1"/>
  <c r="E160" i="2" s="1"/>
  <c r="E163" i="2" s="1"/>
  <c r="G111" i="2"/>
  <c r="E113" i="2" s="1"/>
  <c r="E119" i="2" s="1"/>
  <c r="E122" i="2" s="1"/>
  <c r="K111" i="2"/>
  <c r="K57" i="1" l="1"/>
  <c r="G214" i="2" l="1"/>
  <c r="G215" i="2" l="1"/>
  <c r="G235" i="2" s="1"/>
  <c r="E237" i="2" s="1"/>
  <c r="E243" i="2" s="1"/>
  <c r="E246" i="2" s="1"/>
  <c r="E71" i="2" l="1"/>
  <c r="K69" i="2"/>
  <c r="I69" i="2"/>
  <c r="H69" i="2"/>
  <c r="G69" i="2"/>
  <c r="K68" i="2"/>
  <c r="I68" i="2"/>
  <c r="H68" i="2"/>
  <c r="G68" i="2"/>
  <c r="K67" i="2"/>
  <c r="I67" i="2"/>
  <c r="H67" i="2"/>
  <c r="G67" i="2"/>
  <c r="K66" i="2"/>
  <c r="I66" i="2"/>
  <c r="H66" i="2"/>
  <c r="G66" i="2"/>
  <c r="K65" i="2"/>
  <c r="I65" i="2"/>
  <c r="H65" i="2"/>
  <c r="G65" i="2"/>
  <c r="I64" i="2"/>
  <c r="I63" i="2"/>
  <c r="K62" i="2"/>
  <c r="I62" i="2"/>
  <c r="H62" i="2"/>
  <c r="G62" i="2"/>
  <c r="K61" i="2"/>
  <c r="I61" i="2"/>
  <c r="H61" i="2"/>
  <c r="G61" i="2"/>
  <c r="I60" i="2"/>
  <c r="I59" i="2"/>
  <c r="K58" i="2"/>
  <c r="I58" i="2"/>
  <c r="H58" i="2"/>
  <c r="G58" i="2"/>
  <c r="I57" i="2"/>
  <c r="K56" i="2"/>
  <c r="I56" i="2"/>
  <c r="H56" i="2"/>
  <c r="G56" i="2"/>
  <c r="K55" i="2"/>
  <c r="I55" i="2"/>
  <c r="H55" i="2"/>
  <c r="G55" i="2"/>
  <c r="K54" i="2"/>
  <c r="I54" i="2"/>
  <c r="H54" i="2"/>
  <c r="G54" i="2"/>
  <c r="K53" i="2"/>
  <c r="I53" i="2"/>
  <c r="H53" i="2"/>
  <c r="G53" i="2"/>
  <c r="K52" i="2"/>
  <c r="I52" i="2"/>
  <c r="H52" i="2"/>
  <c r="G52" i="2"/>
  <c r="K51" i="2"/>
  <c r="I51" i="2"/>
  <c r="H51" i="2"/>
  <c r="G51" i="2"/>
  <c r="K50" i="2"/>
  <c r="I50" i="2"/>
  <c r="H50" i="2"/>
  <c r="G50" i="2"/>
  <c r="I49" i="2"/>
  <c r="I45" i="2"/>
  <c r="I44" i="2"/>
  <c r="G71" i="2" l="1"/>
  <c r="E73" i="2" s="1"/>
  <c r="E79" i="2" s="1"/>
  <c r="E82" i="2" s="1"/>
  <c r="K71" i="2"/>
  <c r="E31" i="2" l="1"/>
  <c r="K29" i="2"/>
  <c r="I29" i="2"/>
  <c r="H29" i="2"/>
  <c r="G29" i="2"/>
  <c r="K28" i="2"/>
  <c r="I28" i="2"/>
  <c r="H28" i="2"/>
  <c r="G28" i="2"/>
  <c r="K27" i="2"/>
  <c r="I27" i="2"/>
  <c r="H27" i="2"/>
  <c r="G27" i="2"/>
  <c r="K26" i="2"/>
  <c r="I26" i="2"/>
  <c r="H26" i="2"/>
  <c r="G26" i="2"/>
  <c r="K25" i="2"/>
  <c r="I25" i="2"/>
  <c r="H25" i="2"/>
  <c r="G25" i="2"/>
  <c r="K24" i="2"/>
  <c r="I24" i="2"/>
  <c r="H24" i="2"/>
  <c r="G24" i="2"/>
  <c r="I23" i="2"/>
  <c r="I22" i="2"/>
  <c r="K21" i="2"/>
  <c r="I21" i="2"/>
  <c r="H21" i="2"/>
  <c r="G21" i="2"/>
  <c r="K20" i="2"/>
  <c r="I20" i="2"/>
  <c r="H20" i="2"/>
  <c r="G20" i="2"/>
  <c r="I19" i="2"/>
  <c r="I18" i="2"/>
  <c r="K17" i="2"/>
  <c r="I17" i="2"/>
  <c r="H17" i="2"/>
  <c r="G17" i="2"/>
  <c r="I16" i="2"/>
  <c r="K15" i="2"/>
  <c r="I15" i="2"/>
  <c r="H15" i="2"/>
  <c r="G15" i="2"/>
  <c r="K14" i="2"/>
  <c r="I14" i="2"/>
  <c r="H14" i="2"/>
  <c r="G14" i="2"/>
  <c r="K13" i="2"/>
  <c r="I13" i="2"/>
  <c r="H13" i="2"/>
  <c r="G13" i="2"/>
  <c r="K12" i="2"/>
  <c r="I12" i="2"/>
  <c r="H12" i="2"/>
  <c r="G12" i="2"/>
  <c r="K11" i="2"/>
  <c r="I11" i="2"/>
  <c r="H11" i="2"/>
  <c r="G11" i="2"/>
  <c r="K10" i="2"/>
  <c r="I10" i="2"/>
  <c r="H10" i="2"/>
  <c r="G10" i="2"/>
  <c r="K9" i="2"/>
  <c r="I9" i="2"/>
  <c r="H9" i="2"/>
  <c r="G9" i="2"/>
  <c r="I8" i="2"/>
  <c r="I4" i="2"/>
  <c r="I3" i="2"/>
  <c r="E497" i="1"/>
  <c r="K495" i="1"/>
  <c r="I495" i="1"/>
  <c r="H495" i="1"/>
  <c r="G495" i="1"/>
  <c r="K494" i="1"/>
  <c r="I494" i="1"/>
  <c r="H494" i="1"/>
  <c r="G494" i="1"/>
  <c r="K493" i="1"/>
  <c r="I493" i="1"/>
  <c r="H493" i="1"/>
  <c r="G493" i="1"/>
  <c r="K492" i="1"/>
  <c r="I492" i="1"/>
  <c r="H492" i="1"/>
  <c r="G492" i="1"/>
  <c r="K491" i="1"/>
  <c r="I491" i="1"/>
  <c r="H491" i="1"/>
  <c r="G491" i="1"/>
  <c r="I490" i="1"/>
  <c r="I489" i="1"/>
  <c r="K488" i="1"/>
  <c r="I488" i="1"/>
  <c r="H488" i="1"/>
  <c r="G488" i="1"/>
  <c r="K487" i="1"/>
  <c r="I487" i="1"/>
  <c r="H487" i="1"/>
  <c r="G487" i="1"/>
  <c r="I486" i="1"/>
  <c r="I485" i="1"/>
  <c r="K484" i="1"/>
  <c r="I484" i="1"/>
  <c r="H484" i="1"/>
  <c r="G484" i="1"/>
  <c r="I483" i="1"/>
  <c r="K482" i="1"/>
  <c r="I482" i="1"/>
  <c r="H482" i="1"/>
  <c r="G482" i="1"/>
  <c r="K481" i="1"/>
  <c r="I481" i="1"/>
  <c r="H481" i="1"/>
  <c r="G481" i="1"/>
  <c r="I480" i="1"/>
  <c r="I476" i="1"/>
  <c r="I475" i="1"/>
  <c r="E460" i="1"/>
  <c r="K458" i="1"/>
  <c r="I458" i="1"/>
  <c r="H458" i="1"/>
  <c r="G458" i="1"/>
  <c r="K457" i="1"/>
  <c r="I457" i="1"/>
  <c r="H457" i="1"/>
  <c r="G457" i="1"/>
  <c r="K456" i="1"/>
  <c r="I456" i="1"/>
  <c r="H456" i="1"/>
  <c r="G456" i="1"/>
  <c r="K455" i="1"/>
  <c r="I455" i="1"/>
  <c r="H455" i="1"/>
  <c r="G455" i="1"/>
  <c r="K454" i="1"/>
  <c r="I454" i="1"/>
  <c r="H454" i="1"/>
  <c r="G454" i="1"/>
  <c r="I453" i="1"/>
  <c r="I452" i="1"/>
  <c r="K451" i="1"/>
  <c r="I451" i="1"/>
  <c r="H451" i="1"/>
  <c r="G451" i="1"/>
  <c r="K450" i="1"/>
  <c r="I450" i="1"/>
  <c r="H450" i="1"/>
  <c r="G450" i="1"/>
  <c r="I449" i="1"/>
  <c r="I448" i="1"/>
  <c r="K447" i="1"/>
  <c r="I447" i="1"/>
  <c r="H447" i="1"/>
  <c r="G447" i="1"/>
  <c r="I446" i="1"/>
  <c r="K445" i="1"/>
  <c r="I445" i="1"/>
  <c r="H445" i="1"/>
  <c r="G445" i="1"/>
  <c r="K444" i="1"/>
  <c r="I444" i="1"/>
  <c r="H444" i="1"/>
  <c r="G444" i="1"/>
  <c r="K443" i="1"/>
  <c r="I443" i="1"/>
  <c r="H443" i="1"/>
  <c r="G443" i="1"/>
  <c r="I442" i="1"/>
  <c r="I438" i="1"/>
  <c r="I437" i="1"/>
  <c r="E421" i="1"/>
  <c r="K419" i="1"/>
  <c r="I419" i="1"/>
  <c r="H419" i="1"/>
  <c r="G419" i="1"/>
  <c r="K418" i="1"/>
  <c r="I418" i="1"/>
  <c r="H418" i="1"/>
  <c r="G418" i="1"/>
  <c r="K417" i="1"/>
  <c r="I417" i="1"/>
  <c r="H417" i="1"/>
  <c r="G417" i="1"/>
  <c r="K416" i="1"/>
  <c r="I416" i="1"/>
  <c r="H416" i="1"/>
  <c r="G416" i="1"/>
  <c r="K415" i="1"/>
  <c r="I415" i="1"/>
  <c r="H415" i="1"/>
  <c r="G415" i="1"/>
  <c r="I414" i="1"/>
  <c r="I413" i="1"/>
  <c r="K412" i="1"/>
  <c r="I412" i="1"/>
  <c r="H412" i="1"/>
  <c r="G412" i="1"/>
  <c r="K411" i="1"/>
  <c r="I411" i="1"/>
  <c r="H411" i="1"/>
  <c r="G411" i="1"/>
  <c r="I410" i="1"/>
  <c r="I409" i="1"/>
  <c r="K408" i="1"/>
  <c r="I408" i="1"/>
  <c r="H408" i="1"/>
  <c r="G408" i="1"/>
  <c r="I407" i="1"/>
  <c r="K406" i="1"/>
  <c r="I406" i="1"/>
  <c r="H406" i="1"/>
  <c r="G406" i="1"/>
  <c r="K405" i="1"/>
  <c r="I405" i="1"/>
  <c r="H405" i="1"/>
  <c r="G405" i="1"/>
  <c r="I404" i="1"/>
  <c r="I400" i="1"/>
  <c r="I399" i="1"/>
  <c r="E382" i="1"/>
  <c r="K380" i="1"/>
  <c r="I380" i="1"/>
  <c r="H380" i="1"/>
  <c r="G380" i="1"/>
  <c r="K379" i="1"/>
  <c r="I379" i="1"/>
  <c r="H379" i="1"/>
  <c r="G379" i="1"/>
  <c r="K378" i="1"/>
  <c r="I378" i="1"/>
  <c r="H378" i="1"/>
  <c r="G378" i="1"/>
  <c r="K377" i="1"/>
  <c r="I377" i="1"/>
  <c r="H377" i="1"/>
  <c r="G377" i="1"/>
  <c r="K376" i="1"/>
  <c r="I376" i="1"/>
  <c r="H376" i="1"/>
  <c r="G376" i="1"/>
  <c r="I375" i="1"/>
  <c r="I374" i="1"/>
  <c r="K373" i="1"/>
  <c r="I373" i="1"/>
  <c r="H373" i="1"/>
  <c r="G373" i="1"/>
  <c r="K372" i="1"/>
  <c r="I372" i="1"/>
  <c r="H372" i="1"/>
  <c r="G372" i="1"/>
  <c r="I371" i="1"/>
  <c r="I370" i="1"/>
  <c r="K369" i="1"/>
  <c r="I369" i="1"/>
  <c r="H369" i="1"/>
  <c r="G369" i="1"/>
  <c r="I368" i="1"/>
  <c r="K367" i="1"/>
  <c r="I367" i="1"/>
  <c r="H367" i="1"/>
  <c r="G367" i="1"/>
  <c r="K366" i="1"/>
  <c r="I366" i="1"/>
  <c r="H366" i="1"/>
  <c r="G366" i="1"/>
  <c r="K365" i="1"/>
  <c r="I365" i="1"/>
  <c r="H365" i="1"/>
  <c r="G365" i="1"/>
  <c r="K364" i="1"/>
  <c r="I364" i="1"/>
  <c r="H364" i="1"/>
  <c r="G364" i="1"/>
  <c r="K363" i="1"/>
  <c r="I363" i="1"/>
  <c r="H363" i="1"/>
  <c r="G363" i="1"/>
  <c r="K362" i="1"/>
  <c r="I362" i="1"/>
  <c r="H362" i="1"/>
  <c r="G362" i="1"/>
  <c r="K361" i="1"/>
  <c r="I361" i="1"/>
  <c r="H361" i="1"/>
  <c r="G361" i="1"/>
  <c r="I360" i="1"/>
  <c r="I356" i="1"/>
  <c r="I355" i="1"/>
  <c r="E250" i="1"/>
  <c r="K248" i="1"/>
  <c r="I248" i="1"/>
  <c r="H248" i="1"/>
  <c r="G248" i="1"/>
  <c r="K247" i="1"/>
  <c r="I247" i="1"/>
  <c r="H247" i="1"/>
  <c r="G247" i="1"/>
  <c r="K246" i="1"/>
  <c r="I246" i="1"/>
  <c r="H246" i="1"/>
  <c r="G246" i="1"/>
  <c r="K245" i="1"/>
  <c r="I245" i="1"/>
  <c r="H245" i="1"/>
  <c r="G245" i="1"/>
  <c r="K244" i="1"/>
  <c r="I244" i="1"/>
  <c r="H244" i="1"/>
  <c r="G244" i="1"/>
  <c r="K243" i="1"/>
  <c r="I243" i="1"/>
  <c r="H243" i="1"/>
  <c r="G243" i="1"/>
  <c r="I242" i="1"/>
  <c r="I241" i="1"/>
  <c r="K240" i="1"/>
  <c r="I240" i="1"/>
  <c r="H240" i="1"/>
  <c r="G240" i="1"/>
  <c r="K239" i="1"/>
  <c r="I239" i="1"/>
  <c r="H239" i="1"/>
  <c r="G239" i="1"/>
  <c r="I238" i="1"/>
  <c r="I237" i="1"/>
  <c r="K236" i="1"/>
  <c r="I236" i="1"/>
  <c r="H236" i="1"/>
  <c r="G236" i="1"/>
  <c r="I235" i="1"/>
  <c r="K234" i="1"/>
  <c r="I234" i="1"/>
  <c r="H234" i="1"/>
  <c r="G234" i="1"/>
  <c r="K233" i="1"/>
  <c r="I233" i="1"/>
  <c r="H233" i="1"/>
  <c r="G233" i="1"/>
  <c r="K232" i="1"/>
  <c r="I232" i="1"/>
  <c r="H232" i="1"/>
  <c r="G232" i="1"/>
  <c r="K231" i="1"/>
  <c r="I231" i="1"/>
  <c r="H231" i="1"/>
  <c r="G231" i="1"/>
  <c r="I230" i="1"/>
  <c r="I226" i="1"/>
  <c r="I225" i="1"/>
  <c r="E209" i="1"/>
  <c r="K207" i="1"/>
  <c r="I207" i="1"/>
  <c r="H207" i="1"/>
  <c r="G207" i="1"/>
  <c r="K206" i="1"/>
  <c r="I206" i="1"/>
  <c r="H206" i="1"/>
  <c r="G206" i="1"/>
  <c r="K205" i="1"/>
  <c r="I205" i="1"/>
  <c r="H205" i="1"/>
  <c r="G205" i="1"/>
  <c r="K204" i="1"/>
  <c r="I204" i="1"/>
  <c r="H204" i="1"/>
  <c r="G204" i="1"/>
  <c r="K203" i="1"/>
  <c r="I203" i="1"/>
  <c r="H203" i="1"/>
  <c r="G203" i="1"/>
  <c r="I202" i="1"/>
  <c r="I201" i="1"/>
  <c r="K200" i="1"/>
  <c r="I200" i="1"/>
  <c r="H200" i="1"/>
  <c r="G200" i="1"/>
  <c r="K199" i="1"/>
  <c r="I199" i="1"/>
  <c r="H199" i="1"/>
  <c r="G199" i="1"/>
  <c r="I198" i="1"/>
  <c r="I197" i="1"/>
  <c r="K196" i="1"/>
  <c r="I196" i="1"/>
  <c r="H196" i="1"/>
  <c r="G196" i="1"/>
  <c r="I195" i="1"/>
  <c r="K194" i="1"/>
  <c r="I194" i="1"/>
  <c r="H194" i="1"/>
  <c r="G194" i="1"/>
  <c r="K193" i="1"/>
  <c r="I193" i="1"/>
  <c r="H193" i="1"/>
  <c r="G193" i="1"/>
  <c r="I192" i="1"/>
  <c r="I188" i="1"/>
  <c r="I187" i="1"/>
  <c r="E136" i="1"/>
  <c r="K134" i="1"/>
  <c r="I134" i="1"/>
  <c r="H134" i="1"/>
  <c r="G134" i="1"/>
  <c r="K133" i="1"/>
  <c r="I133" i="1"/>
  <c r="H133" i="1"/>
  <c r="G133" i="1"/>
  <c r="K132" i="1"/>
  <c r="I132" i="1"/>
  <c r="H132" i="1"/>
  <c r="G132" i="1"/>
  <c r="K131" i="1"/>
  <c r="I131" i="1"/>
  <c r="H131" i="1"/>
  <c r="G131" i="1"/>
  <c r="K130" i="1"/>
  <c r="I130" i="1"/>
  <c r="H130" i="1"/>
  <c r="G130" i="1"/>
  <c r="I129" i="1"/>
  <c r="I128" i="1"/>
  <c r="K127" i="1"/>
  <c r="I127" i="1"/>
  <c r="H127" i="1"/>
  <c r="G127" i="1"/>
  <c r="K126" i="1"/>
  <c r="I126" i="1"/>
  <c r="H126" i="1"/>
  <c r="G126" i="1"/>
  <c r="I125" i="1"/>
  <c r="I124" i="1"/>
  <c r="K123" i="1"/>
  <c r="I123" i="1"/>
  <c r="H123" i="1"/>
  <c r="G123" i="1"/>
  <c r="I122" i="1"/>
  <c r="K121" i="1"/>
  <c r="I121" i="1"/>
  <c r="H121" i="1"/>
  <c r="G121" i="1"/>
  <c r="K120" i="1"/>
  <c r="I120" i="1"/>
  <c r="H120" i="1"/>
  <c r="G120" i="1"/>
  <c r="K119" i="1"/>
  <c r="I119" i="1"/>
  <c r="H119" i="1"/>
  <c r="G119" i="1"/>
  <c r="K117" i="1"/>
  <c r="I117" i="1"/>
  <c r="H117" i="1"/>
  <c r="G117" i="1"/>
  <c r="K116" i="1"/>
  <c r="I116" i="1"/>
  <c r="H116" i="1"/>
  <c r="G116" i="1"/>
  <c r="I115" i="1"/>
  <c r="I111" i="1"/>
  <c r="I110" i="1"/>
  <c r="G31" i="2" l="1"/>
  <c r="E33" i="2" s="1"/>
  <c r="E39" i="2" s="1"/>
  <c r="E42" i="2" s="1"/>
  <c r="K31" i="2"/>
  <c r="G421" i="1"/>
  <c r="E423" i="1" s="1"/>
  <c r="E429" i="1" s="1"/>
  <c r="E432" i="1" s="1"/>
  <c r="K382" i="1"/>
  <c r="K460" i="1"/>
  <c r="K497" i="1"/>
  <c r="K136" i="1"/>
  <c r="K209" i="1"/>
  <c r="K250" i="1"/>
  <c r="G382" i="1"/>
  <c r="E384" i="1" s="1"/>
  <c r="E390" i="1" s="1"/>
  <c r="E393" i="1" s="1"/>
  <c r="G497" i="1"/>
  <c r="E499" i="1" s="1"/>
  <c r="E505" i="1" s="1"/>
  <c r="E508" i="1" s="1"/>
  <c r="K421" i="1"/>
  <c r="G136" i="1"/>
  <c r="E138" i="1" s="1"/>
  <c r="E144" i="1" s="1"/>
  <c r="E147" i="1" s="1"/>
  <c r="G209" i="1"/>
  <c r="E211" i="1" s="1"/>
  <c r="E217" i="1" s="1"/>
  <c r="E220" i="1" s="1"/>
  <c r="G250" i="1"/>
  <c r="E252" i="1" s="1"/>
  <c r="E258" i="1" s="1"/>
  <c r="E261" i="1" s="1"/>
  <c r="G460" i="1"/>
  <c r="E462" i="1" s="1"/>
  <c r="E468" i="1" s="1"/>
  <c r="E471" i="1" s="1"/>
</calcChain>
</file>

<file path=xl/sharedStrings.xml><?xml version="1.0" encoding="utf-8"?>
<sst xmlns="http://schemas.openxmlformats.org/spreadsheetml/2006/main" count="2024" uniqueCount="230">
  <si>
    <t>TOTAL</t>
  </si>
  <si>
    <t>ANTICORROSIVO NEGRO</t>
  </si>
  <si>
    <t>VOLUMEN</t>
  </si>
  <si>
    <t>CODIGO</t>
  </si>
  <si>
    <t>MATERIA PRIMA</t>
  </si>
  <si>
    <t>CANTIDAD</t>
  </si>
  <si>
    <t>COSTO UNI</t>
  </si>
  <si>
    <t>COSTO TOT</t>
  </si>
  <si>
    <t>CARGAR</t>
  </si>
  <si>
    <t>RAM014</t>
  </si>
  <si>
    <t>PE1059</t>
  </si>
  <si>
    <t>PASTA ESMALTE NEGRO</t>
  </si>
  <si>
    <t>AAS005</t>
  </si>
  <si>
    <t>ORGANOCLAY BK 884</t>
  </si>
  <si>
    <t>AHU002</t>
  </si>
  <si>
    <t>LECITINA DE SOYA</t>
  </si>
  <si>
    <t>CCC004</t>
  </si>
  <si>
    <t>CARBONATO DE CALCIO HI WHITE</t>
  </si>
  <si>
    <t>CTA025</t>
  </si>
  <si>
    <t>MICROTALC C 20</t>
  </si>
  <si>
    <t>AEM005</t>
  </si>
  <si>
    <t>DISASTAB GAT</t>
  </si>
  <si>
    <t>SIA040</t>
  </si>
  <si>
    <t>AGUA</t>
  </si>
  <si>
    <t>AET004</t>
  </si>
  <si>
    <t>SULFATO DE MAGNESIO</t>
  </si>
  <si>
    <t>SAM023</t>
  </si>
  <si>
    <t>SOZ024</t>
  </si>
  <si>
    <t>OCTOATO DE ZIRCONIO AL 24%</t>
  </si>
  <si>
    <t>SOC010</t>
  </si>
  <si>
    <t>OCTOATO DE CALCIO AL 10%</t>
  </si>
  <si>
    <t>SOC011</t>
  </si>
  <si>
    <t>OCTOATO DE COBALTO AL 12%</t>
  </si>
  <si>
    <t>AAN002</t>
  </si>
  <si>
    <t>VARSOL</t>
  </si>
  <si>
    <t>COSTO MP/GALON</t>
  </si>
  <si>
    <t>COSTO MOD</t>
  </si>
  <si>
    <t>PARAMETRO</t>
  </si>
  <si>
    <t>PATRON</t>
  </si>
  <si>
    <t>ENVASE</t>
  </si>
  <si>
    <t>VISCOSIDAD</t>
  </si>
  <si>
    <t>ETIQUETA</t>
  </si>
  <si>
    <t>P / G</t>
  </si>
  <si>
    <t>BANDEJA</t>
  </si>
  <si>
    <t>PLASTICO</t>
  </si>
  <si>
    <t>MOLIENDA</t>
  </si>
  <si>
    <t xml:space="preserve">COSTO TOTAL </t>
  </si>
  <si>
    <t>SECADO</t>
  </si>
  <si>
    <t>CUBRIMIENTO</t>
  </si>
  <si>
    <t>PRECIO DE VENTA</t>
  </si>
  <si>
    <t>BENTOCLAY BP 184</t>
  </si>
  <si>
    <t>PEA010</t>
  </si>
  <si>
    <t>OXIDO DE HIERRO AMARILLO Y 4021</t>
  </si>
  <si>
    <t>ETANOL AL 96%</t>
  </si>
  <si>
    <t>SAV010</t>
  </si>
  <si>
    <t>REF. EA</t>
  </si>
  <si>
    <t>PER030</t>
  </si>
  <si>
    <t xml:space="preserve">OXIDO DE HIERRO ROJO R-5530 </t>
  </si>
  <si>
    <t>AEM004</t>
  </si>
  <si>
    <t>SAA011</t>
  </si>
  <si>
    <t>DISOLVENTE 2232</t>
  </si>
  <si>
    <t>ANTICORROSIVO BLANCO</t>
  </si>
  <si>
    <t>PED010</t>
  </si>
  <si>
    <t>DIOXIDO DE TITANIO SULFATO</t>
  </si>
  <si>
    <t xml:space="preserve"> </t>
  </si>
  <si>
    <t>ADI010</t>
  </si>
  <si>
    <t>SAA022</t>
  </si>
  <si>
    <t>AGITAR HASTA MOLIENDA 7.5 H Y AGREGAR</t>
  </si>
  <si>
    <t>AGITAR POR 5 MIN Y AGREGAR</t>
  </si>
  <si>
    <t>PREPARACION APARTE DE AGUA DE PROCESO</t>
  </si>
  <si>
    <t xml:space="preserve">ADICIONAR LENTAMENTE AL CENTRO DEL VORTICE DURANTE 5 MIN , MANTENER </t>
  </si>
  <si>
    <t>LA AGITACION POR OTROS 5 MIN Y AGREGAR</t>
  </si>
  <si>
    <t>ADIMON 84</t>
  </si>
  <si>
    <t>95-100</t>
  </si>
  <si>
    <t>BRILLO</t>
  </si>
  <si>
    <t>7.5 H</t>
  </si>
  <si>
    <t>12 HORAS</t>
  </si>
  <si>
    <t>100+/-5</t>
  </si>
  <si>
    <t>ANTICORROSIVO VERDE</t>
  </si>
  <si>
    <t xml:space="preserve">REF. </t>
  </si>
  <si>
    <t>METIL ETIL CETOXIMA</t>
  </si>
  <si>
    <t>COLOR</t>
  </si>
  <si>
    <t>STD</t>
  </si>
  <si>
    <t>CTA011</t>
  </si>
  <si>
    <t>ETANOL 96%</t>
  </si>
  <si>
    <t>PASTA PARA ESMALTE NEGRO</t>
  </si>
  <si>
    <t>AGITAR HASTA MOLIENDA 5,5H Y AGREGAR</t>
  </si>
  <si>
    <t>MICROTALC 20</t>
  </si>
  <si>
    <t>PE1051</t>
  </si>
  <si>
    <t>PASTA ESMALTE CAOBA</t>
  </si>
  <si>
    <t>AGITAR POR 10 MIN Y AGREGAR</t>
  </si>
  <si>
    <t>PE1033</t>
  </si>
  <si>
    <t>PE1058</t>
  </si>
  <si>
    <t>PASTA ESMALTE NARANJA</t>
  </si>
  <si>
    <t>100-105 KU</t>
  </si>
  <si>
    <t>6 HORAS</t>
  </si>
  <si>
    <t>REF. E</t>
  </si>
  <si>
    <t>LOTE</t>
  </si>
  <si>
    <t>95-100 KU</t>
  </si>
  <si>
    <t>PASTA ESMALTE AZUL 15:3</t>
  </si>
  <si>
    <t>PASTA ESMALTE VERDE ENTONADOR</t>
  </si>
  <si>
    <t>RESINA MEDIA EN SOYA AL 50%</t>
  </si>
  <si>
    <t>PASTA ESMALTE BLANCO</t>
  </si>
  <si>
    <t>PE1010</t>
  </si>
  <si>
    <t>PASTA AMARILLO CROMO MEDIO</t>
  </si>
  <si>
    <t>PE1023</t>
  </si>
  <si>
    <t>PE1040</t>
  </si>
  <si>
    <t>PE1011</t>
  </si>
  <si>
    <t>PASTA ESMALTE AMARILLO OXIDO</t>
  </si>
  <si>
    <t>REF. E2003</t>
  </si>
  <si>
    <t>MSI006</t>
  </si>
  <si>
    <t>CELITE 499</t>
  </si>
  <si>
    <t>3.5+/-0.05</t>
  </si>
  <si>
    <t>PASTA ESMALTE ROJO OXIDO</t>
  </si>
  <si>
    <t xml:space="preserve">      </t>
  </si>
  <si>
    <t>SOZ016</t>
  </si>
  <si>
    <t>OCTOATO DE ZINC 16%</t>
  </si>
  <si>
    <t>DISPERSAR HASTA MOLIENDA 7H Y AGREGAR</t>
  </si>
  <si>
    <t>DISPERSAR POR 20 MIN Y AGREGAR</t>
  </si>
  <si>
    <t>PASTA ESMALTE AMARILLO</t>
  </si>
  <si>
    <t>PASTA ESMALTE AMARILLO CROMO MEDIO</t>
  </si>
  <si>
    <t>ANTICORROSIVO GRIS</t>
  </si>
  <si>
    <t>DIOXIDO DE TITANIO SULFATO 2196</t>
  </si>
  <si>
    <t>AGITAR HASTA MOLIENDA 5.5 H Y AGREGAR</t>
  </si>
  <si>
    <t>PASTA NEGRA ESMALTES</t>
  </si>
  <si>
    <t>MATE</t>
  </si>
  <si>
    <t>PE1061</t>
  </si>
  <si>
    <t>PASTA ESMALTE TABACO</t>
  </si>
  <si>
    <t>CCC002</t>
  </si>
  <si>
    <t>ANTICORROSIVO ROJO</t>
  </si>
  <si>
    <t>105-110 KU</t>
  </si>
  <si>
    <t>4.2+/-0.05 Kg</t>
  </si>
  <si>
    <t>COSTO MOD Y FABRIL</t>
  </si>
  <si>
    <t>ANTICORROSIVO AMARILLO</t>
  </si>
  <si>
    <t>CTA020</t>
  </si>
  <si>
    <t>PE1021</t>
  </si>
  <si>
    <t>BARNIZ TRANSPARENTE BRILLANTE</t>
  </si>
  <si>
    <t>DISOLVENTE 2232 #3</t>
  </si>
  <si>
    <t>DISOLVENTE #3</t>
  </si>
  <si>
    <t>OCTOATO DE ZINC AL 16%</t>
  </si>
  <si>
    <t xml:space="preserve">ESMALTE BLANCO </t>
  </si>
  <si>
    <t xml:space="preserve">ESMALTE CAOBA </t>
  </si>
  <si>
    <t>ESMALTE NEGRO MATE</t>
  </si>
  <si>
    <t>6 H</t>
  </si>
  <si>
    <t>PASTA ESMALTE ROJO 57:1</t>
  </si>
  <si>
    <t>100+/-5%</t>
  </si>
  <si>
    <t>ESMALTE ROJO FIESTA</t>
  </si>
  <si>
    <t>ESMALTE NEGRO BRILLANTE</t>
  </si>
  <si>
    <t>BRILLO 60°</t>
  </si>
  <si>
    <t>&gt;=95</t>
  </si>
  <si>
    <t>N/A</t>
  </si>
  <si>
    <t>3,6+/-0,05 Kg</t>
  </si>
  <si>
    <t>&gt;=90</t>
  </si>
  <si>
    <t>100+/-5 %</t>
  </si>
  <si>
    <t>3,4+/-0,05 Kg</t>
  </si>
  <si>
    <t>3,9+/-0,05 Kg</t>
  </si>
  <si>
    <t>&lt;=15</t>
  </si>
  <si>
    <t>&gt;= 90°</t>
  </si>
  <si>
    <t xml:space="preserve">3.4+/-0.05 Kg </t>
  </si>
  <si>
    <t>&gt;= 90</t>
  </si>
  <si>
    <t xml:space="preserve">ESMALTE VERDE ESMERALDA </t>
  </si>
  <si>
    <t>PASTA AZUL FTALO 15:3</t>
  </si>
  <si>
    <t>PASTA VERDE FTALO</t>
  </si>
  <si>
    <t>3.6+/-0,05 Kg</t>
  </si>
  <si>
    <t xml:space="preserve">DISOLVENTE 3 </t>
  </si>
  <si>
    <t xml:space="preserve">ESMALTE GRIS PLATA </t>
  </si>
  <si>
    <t>ESMALTE AZUL ESPAÑOL</t>
  </si>
  <si>
    <t>PASTA ESMALTE AZUL FTALO 15:3</t>
  </si>
  <si>
    <t>ESMALTE BLANCO MATE</t>
  </si>
  <si>
    <t>OMYACARB UF</t>
  </si>
  <si>
    <t>4,2 +/- 0,1 Kg</t>
  </si>
  <si>
    <t>ESMALTE  AMARILLO</t>
  </si>
  <si>
    <t>ESMALTE NARANJA</t>
  </si>
  <si>
    <t>100-105</t>
  </si>
  <si>
    <t>ESMALTE TABACO</t>
  </si>
  <si>
    <t>100-105KU</t>
  </si>
  <si>
    <t>BENTOCLAY BP184</t>
  </si>
  <si>
    <t>CARGAR EN TANQUE</t>
  </si>
  <si>
    <t>ADI002</t>
  </si>
  <si>
    <t>TROYSPERSE CD1</t>
  </si>
  <si>
    <t>PEV053</t>
  </si>
  <si>
    <t>PIGMENTO VERDE FTALO 7</t>
  </si>
  <si>
    <t>PASTA ESMALTE AZUL ENTONADOR</t>
  </si>
  <si>
    <t xml:space="preserve">PE </t>
  </si>
  <si>
    <t>METANOL</t>
  </si>
  <si>
    <t>PEA041</t>
  </si>
  <si>
    <t>PIGMENTO AZUL FTALO 15;3</t>
  </si>
  <si>
    <t>EDAPLAN 918</t>
  </si>
  <si>
    <t>PET080</t>
  </si>
  <si>
    <t>CARGAR EN MOLINO</t>
  </si>
  <si>
    <t>&gt;7H</t>
  </si>
  <si>
    <t>PH</t>
  </si>
  <si>
    <t>-</t>
  </si>
  <si>
    <t>PODER TINTOREO</t>
  </si>
  <si>
    <t>PEN081</t>
  </si>
  <si>
    <t>PE</t>
  </si>
  <si>
    <t>MS-45</t>
  </si>
  <si>
    <t>EDAPLAN 918/ LANSPERSE SUV</t>
  </si>
  <si>
    <t>POW CARBON BLACK CHEMO</t>
  </si>
  <si>
    <t>DISOLVENTE 2232/ VARSOL</t>
  </si>
  <si>
    <t>100 KU</t>
  </si>
  <si>
    <t>PEA011</t>
  </si>
  <si>
    <t>CHEMOSPERSE 77</t>
  </si>
  <si>
    <t>PEN023</t>
  </si>
  <si>
    <t>PIGMENTO NARANJA MOLIBDENO</t>
  </si>
  <si>
    <t>PER031</t>
  </si>
  <si>
    <t>PIGMENTO ROJO CARMIN 57:1</t>
  </si>
  <si>
    <t>PASTA ESMALTE ROJO CARMIN 57:1</t>
  </si>
  <si>
    <t>EDAPLAN 915</t>
  </si>
  <si>
    <t>PIGMENTO MARILLO DE CROMO AL 73</t>
  </si>
  <si>
    <t>PEC081</t>
  </si>
  <si>
    <t>PIGMENTO OXIFERR CAOBA MARRON M 4781</t>
  </si>
  <si>
    <t>PEA013</t>
  </si>
  <si>
    <t>PIGMENTO OXIFERR AMARILLO Y-4011</t>
  </si>
  <si>
    <t>PIGMENTO OXIFERR ROJO R-5530</t>
  </si>
  <si>
    <t>PED007</t>
  </si>
  <si>
    <t>100 +/- 0.5 %</t>
  </si>
  <si>
    <t>5.71-5.91</t>
  </si>
  <si>
    <t>AAS012</t>
  </si>
  <si>
    <t>PE 1061</t>
  </si>
  <si>
    <t>OXIFER TABACO R-4370</t>
  </si>
  <si>
    <t>COSTO MP/Kg</t>
  </si>
  <si>
    <t>ESMALTES</t>
  </si>
  <si>
    <t>ESMALTE BLANCO</t>
  </si>
  <si>
    <t>ESMALTE CAOBA</t>
  </si>
  <si>
    <t>ESMALTE VERDE ESMERALDA</t>
  </si>
  <si>
    <t>ESMALTE GRIS PLATA</t>
  </si>
  <si>
    <t>ESMALTE AMARILLO</t>
  </si>
  <si>
    <t>PASTAS</t>
  </si>
  <si>
    <t>ANTICORROSIVOS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</si>
</sst>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\ 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4080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4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13" xfId="0" applyBorder="1" applyAlignment="1">
      <alignment vertical="center"/>
    </xf>
    <xf numFmtId="0" fontId="2" fillId="0" borderId="10" xfId="0" applyFont="1" applyBorder="1" applyAlignment="1">
      <alignment vertical="center"/>
    </xf>
    <xf numFmtId="0" fontId="0" fillId="0" borderId="14" xfId="0" applyBorder="1" applyAlignment="1">
      <alignment vertical="center"/>
    </xf>
    <xf numFmtId="164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4" xfId="0" applyBorder="1" applyAlignment="1">
      <alignment vertical="center"/>
    </xf>
    <xf numFmtId="0" fontId="2" fillId="0" borderId="15" xfId="0" applyFont="1" applyBorder="1" applyAlignment="1">
      <alignment vertical="center"/>
    </xf>
    <xf numFmtId="0" fontId="0" fillId="0" borderId="15" xfId="0" applyBorder="1" applyAlignment="1">
      <alignment vertical="center"/>
    </xf>
    <xf numFmtId="164" fontId="0" fillId="0" borderId="4" xfId="0" applyNumberFormat="1" applyBorder="1" applyAlignment="1">
      <alignment horizontal="center" vertical="center"/>
    </xf>
    <xf numFmtId="0" fontId="0" fillId="0" borderId="16" xfId="0" applyBorder="1" applyAlignment="1">
      <alignment vertical="center"/>
    </xf>
    <xf numFmtId="2" fontId="0" fillId="0" borderId="11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164" fontId="0" fillId="2" borderId="1" xfId="0" applyNumberFormat="1" applyFill="1" applyBorder="1" applyAlignment="1">
      <alignment vertical="center"/>
    </xf>
    <xf numFmtId="2" fontId="0" fillId="0" borderId="5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3" borderId="0" xfId="0" applyNumberFormat="1" applyFill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2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/>
    <xf numFmtId="1" fontId="0" fillId="0" borderId="0" xfId="0" applyNumberFormat="1" applyAlignment="1">
      <alignment vertical="center"/>
    </xf>
    <xf numFmtId="1" fontId="2" fillId="0" borderId="0" xfId="0" applyNumberFormat="1" applyFont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" fontId="0" fillId="0" borderId="4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1" fontId="0" fillId="0" borderId="5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4" xfId="0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23" xfId="0" applyBorder="1" applyAlignment="1">
      <alignment vertical="center"/>
    </xf>
    <xf numFmtId="2" fontId="0" fillId="0" borderId="9" xfId="0" applyNumberFormat="1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24" xfId="0" applyBorder="1" applyAlignment="1">
      <alignment horizontal="left"/>
    </xf>
    <xf numFmtId="0" fontId="0" fillId="5" borderId="12" xfId="0" applyFill="1" applyBorder="1"/>
    <xf numFmtId="0" fontId="1" fillId="0" borderId="10" xfId="0" applyFont="1" applyBorder="1" applyAlignment="1">
      <alignment vertical="center"/>
    </xf>
    <xf numFmtId="0" fontId="0" fillId="6" borderId="12" xfId="0" applyFill="1" applyBorder="1" applyAlignment="1">
      <alignment vertical="center"/>
    </xf>
    <xf numFmtId="0" fontId="4" fillId="7" borderId="12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1" fontId="4" fillId="7" borderId="24" xfId="0" applyNumberFormat="1" applyFont="1" applyFill="1" applyBorder="1" applyAlignment="1">
      <alignment horizontal="center" vertical="center"/>
    </xf>
    <xf numFmtId="0" fontId="0" fillId="6" borderId="12" xfId="0" applyFill="1" applyBorder="1" applyAlignment="1">
      <alignment horizontal="left" vertical="center"/>
    </xf>
    <xf numFmtId="0" fontId="0" fillId="6" borderId="12" xfId="0" applyFill="1" applyBorder="1" applyAlignment="1">
      <alignment horizontal="left"/>
    </xf>
    <xf numFmtId="0" fontId="5" fillId="7" borderId="0" xfId="0" applyFont="1" applyFill="1"/>
    <xf numFmtId="0" fontId="5" fillId="7" borderId="0" xfId="0" applyFont="1" applyFill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8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0" fillId="9" borderId="11" xfId="0" applyFill="1" applyBorder="1" applyAlignment="1">
      <alignment vertical="center"/>
    </xf>
    <xf numFmtId="0" fontId="0" fillId="11" borderId="12" xfId="0" applyFill="1" applyBorder="1" applyAlignment="1">
      <alignment vertical="center"/>
    </xf>
    <xf numFmtId="0" fontId="4" fillId="7" borderId="0" xfId="0" applyFont="1" applyFill="1" applyAlignment="1">
      <alignment horizontal="left"/>
    </xf>
    <xf numFmtId="165" fontId="0" fillId="6" borderId="13" xfId="0" applyNumberForma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0" fontId="6" fillId="0" borderId="0" xfId="0" applyFont="1"/>
  </cellXfs>
  <cellStyles count="1">
    <cellStyle name="Normal" xfId="0" builtinId="0"/>
  </cellStyles>
  <dxfs count="1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fl/Desktop/FORMULACION%20COSTOS%20(Autoguardado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ESMALTES Y ANTICORROSIVOS"/>
      <sheetName val="COSTO TOTAL"/>
      <sheetName val="LACA NITRO"/>
      <sheetName val="RESINAS"/>
      <sheetName val="HORNEABLES"/>
      <sheetName val="MADERA"/>
      <sheetName val="LINEA PAINT PRO"/>
      <sheetName val="EPOXI PRIMERS TRAFICO"/>
      <sheetName val="ASEO , DESINFECCION Y COSMETICA"/>
      <sheetName val="VINILOS"/>
      <sheetName val=" PASTAS Y SEMIELABORADOS"/>
      <sheetName val=" ACRILICA Y PU"/>
      <sheetName val="COSTO MP"/>
      <sheetName val="THINNER"/>
      <sheetName val="PREVISION MP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">
          <cell r="B2" t="str">
            <v>codigo</v>
          </cell>
          <cell r="C2" t="str">
            <v>MATERIA PRIMA</v>
          </cell>
          <cell r="D2" t="str">
            <v>COSTO UNIT</v>
          </cell>
        </row>
        <row r="3">
          <cell r="B3" t="str">
            <v>CODIGO</v>
          </cell>
          <cell r="C3" t="str">
            <v>MATERIA PRIMA</v>
          </cell>
          <cell r="D3" t="str">
            <v>COSTO</v>
          </cell>
        </row>
        <row r="4">
          <cell r="B4" t="str">
            <v>IAP001</v>
          </cell>
          <cell r="C4" t="str">
            <v>ACEITE DE PALMISTE</v>
          </cell>
          <cell r="D4">
            <v>4950</v>
          </cell>
        </row>
        <row r="5">
          <cell r="B5" t="str">
            <v>AAR001</v>
          </cell>
          <cell r="C5" t="str">
            <v>ACEITE DE PINO AL 70%</v>
          </cell>
          <cell r="D5">
            <v>21200</v>
          </cell>
        </row>
        <row r="6">
          <cell r="B6" t="str">
            <v>IAS001</v>
          </cell>
          <cell r="C6" t="str">
            <v>ACEITE DE SOYA</v>
          </cell>
          <cell r="D6">
            <v>6621</v>
          </cell>
        </row>
        <row r="7">
          <cell r="B7" t="str">
            <v>IAT001</v>
          </cell>
          <cell r="C7" t="str">
            <v>ACIDOS GRASOS TOFA FA1</v>
          </cell>
          <cell r="D7">
            <v>11900</v>
          </cell>
        </row>
        <row r="8">
          <cell r="B8" t="str">
            <v>IAY001</v>
          </cell>
          <cell r="C8" t="str">
            <v>ACIDOS GRASOS DE SOYA (SOFA)</v>
          </cell>
          <cell r="D8">
            <v>11200</v>
          </cell>
        </row>
        <row r="9">
          <cell r="B9" t="str">
            <v>ICO001</v>
          </cell>
          <cell r="C9" t="str">
            <v xml:space="preserve">COLOFONIA WG </v>
          </cell>
          <cell r="D9">
            <v>8114</v>
          </cell>
        </row>
        <row r="10">
          <cell r="B10" t="str">
            <v>AAN002</v>
          </cell>
          <cell r="C10" t="str">
            <v>ADIMON 84 (TROYMAX ANTISKIN)</v>
          </cell>
          <cell r="D10">
            <v>11515</v>
          </cell>
        </row>
        <row r="11">
          <cell r="B11" t="str">
            <v>AAE007</v>
          </cell>
          <cell r="C11" t="str">
            <v>BYK 054</v>
          </cell>
          <cell r="D11">
            <v>97000</v>
          </cell>
        </row>
        <row r="12">
          <cell r="B12" t="str">
            <v>ACPM01</v>
          </cell>
          <cell r="C12" t="str">
            <v>ACPM</v>
          </cell>
          <cell r="D12">
            <v>8760</v>
          </cell>
        </row>
        <row r="13">
          <cell r="B13" t="str">
            <v>TEGO450</v>
          </cell>
          <cell r="C13" t="str">
            <v>NIVELANTE TEGO 450</v>
          </cell>
          <cell r="D13">
            <v>58500</v>
          </cell>
        </row>
        <row r="14">
          <cell r="B14" t="str">
            <v>ADI002</v>
          </cell>
          <cell r="C14" t="str">
            <v>TROYSPERSE CD1</v>
          </cell>
          <cell r="D14">
            <v>29000</v>
          </cell>
        </row>
        <row r="15">
          <cell r="B15" t="str">
            <v>ADI007</v>
          </cell>
          <cell r="C15" t="str">
            <v>DISPERBYK 108</v>
          </cell>
          <cell r="D15">
            <v>41000</v>
          </cell>
        </row>
        <row r="16">
          <cell r="B16" t="str">
            <v>ADI010</v>
          </cell>
          <cell r="C16" t="str">
            <v>LYOSPERSE 657/CHEMO 77/EDAPLAN 915</v>
          </cell>
          <cell r="D16">
            <v>63000</v>
          </cell>
        </row>
        <row r="17">
          <cell r="B17" t="str">
            <v>ADI012</v>
          </cell>
          <cell r="C17" t="str">
            <v>SOLSPERSE 37500</v>
          </cell>
          <cell r="D17">
            <v>73000</v>
          </cell>
        </row>
        <row r="18">
          <cell r="B18" t="str">
            <v>ADS001</v>
          </cell>
          <cell r="C18" t="str">
            <v>ADD DA 2650 SYNERGIST</v>
          </cell>
          <cell r="D18">
            <v>90000</v>
          </cell>
        </row>
        <row r="19">
          <cell r="B19" t="str">
            <v>ADI001</v>
          </cell>
          <cell r="C19" t="str">
            <v>LUBRIZOL 2155</v>
          </cell>
          <cell r="D19">
            <v>25500</v>
          </cell>
        </row>
        <row r="20">
          <cell r="B20" t="str">
            <v>AAE005</v>
          </cell>
          <cell r="C20" t="str">
            <v>BYK 066 N ( AFCONA 2035)</v>
          </cell>
          <cell r="D20">
            <v>139000</v>
          </cell>
        </row>
        <row r="21">
          <cell r="B21" t="str">
            <v>AAE006</v>
          </cell>
          <cell r="C21" t="str">
            <v>BYK 057/SILOEN DA 290</v>
          </cell>
          <cell r="D21">
            <v>73000</v>
          </cell>
        </row>
        <row r="22">
          <cell r="B22" t="str">
            <v>ACO004</v>
          </cell>
          <cell r="C22" t="str">
            <v>RUANTA C12</v>
          </cell>
          <cell r="D22">
            <v>11900</v>
          </cell>
        </row>
        <row r="23">
          <cell r="B23" t="str">
            <v>MSI006</v>
          </cell>
          <cell r="C23" t="str">
            <v>CELITE 499</v>
          </cell>
          <cell r="D23">
            <v>5400</v>
          </cell>
        </row>
        <row r="24">
          <cell r="B24" t="str">
            <v>ASI002</v>
          </cell>
          <cell r="C24" t="str">
            <v>HIDROFUGANTE</v>
          </cell>
          <cell r="D24">
            <v>15000</v>
          </cell>
        </row>
        <row r="25">
          <cell r="B25" t="str">
            <v>CPE001</v>
          </cell>
          <cell r="C25" t="str">
            <v>CERA DE POLIETILENO AC 629A</v>
          </cell>
          <cell r="D25">
            <v>15000</v>
          </cell>
        </row>
        <row r="26">
          <cell r="B26" t="str">
            <v>ANI006</v>
          </cell>
          <cell r="C26" t="str">
            <v>BYK 3760</v>
          </cell>
          <cell r="D26">
            <v>165000</v>
          </cell>
        </row>
        <row r="27">
          <cell r="B27" t="str">
            <v>ANI007</v>
          </cell>
          <cell r="C27" t="str">
            <v>EFKA 3033/PAT ADD LE 1070</v>
          </cell>
          <cell r="D27">
            <v>63000</v>
          </cell>
        </row>
        <row r="28">
          <cell r="B28" t="str">
            <v>ANI008</v>
          </cell>
          <cell r="C28" t="str">
            <v>AFCONA 3233</v>
          </cell>
          <cell r="D28">
            <v>120500</v>
          </cell>
        </row>
        <row r="29">
          <cell r="B29" t="str">
            <v>ADI004</v>
          </cell>
          <cell r="C29" t="str">
            <v>EFKA 5010/BYK P 104</v>
          </cell>
          <cell r="D29">
            <v>95600</v>
          </cell>
        </row>
        <row r="30">
          <cell r="B30" t="str">
            <v>ARE001</v>
          </cell>
          <cell r="C30" t="str">
            <v>ESTEARATO DE ZINC</v>
          </cell>
          <cell r="D30">
            <v>16700</v>
          </cell>
        </row>
        <row r="31">
          <cell r="B31" t="str">
            <v>ZPH001</v>
          </cell>
          <cell r="C31" t="str">
            <v>ZP10 / HALOX Z PLEX 111</v>
          </cell>
          <cell r="D31">
            <v>22600</v>
          </cell>
        </row>
        <row r="32">
          <cell r="B32" t="str">
            <v>AEP002</v>
          </cell>
          <cell r="C32" t="str">
            <v>TYLOSE HS 100000 YP2</v>
          </cell>
          <cell r="D32">
            <v>35950</v>
          </cell>
        </row>
        <row r="33">
          <cell r="B33" t="str">
            <v>AEP001</v>
          </cell>
          <cell r="C33" t="str">
            <v>WEKCELO HX C7</v>
          </cell>
          <cell r="D33">
            <v>27430</v>
          </cell>
        </row>
        <row r="34">
          <cell r="B34" t="str">
            <v>AEP011</v>
          </cell>
          <cell r="C34" t="str">
            <v>HEC 100000 CPS</v>
          </cell>
          <cell r="D34">
            <v>27750</v>
          </cell>
        </row>
        <row r="35">
          <cell r="B35" t="str">
            <v>AEP005</v>
          </cell>
          <cell r="C35" t="str">
            <v>HIRESOL 180</v>
          </cell>
          <cell r="D35">
            <v>10620</v>
          </cell>
        </row>
        <row r="36">
          <cell r="B36" t="str">
            <v>AEP008</v>
          </cell>
          <cell r="C36" t="str">
            <v>HISOL D 108</v>
          </cell>
          <cell r="D36">
            <v>10620</v>
          </cell>
        </row>
        <row r="37">
          <cell r="B37" t="str">
            <v>AEP006</v>
          </cell>
          <cell r="C37" t="str">
            <v>HISOL 307</v>
          </cell>
          <cell r="D37">
            <v>11930</v>
          </cell>
        </row>
        <row r="38">
          <cell r="B38" t="str">
            <v>AAE001</v>
          </cell>
          <cell r="C38" t="str">
            <v>INDOL NDW</v>
          </cell>
          <cell r="D38">
            <v>20139</v>
          </cell>
        </row>
        <row r="39">
          <cell r="B39" t="str">
            <v>AAE002</v>
          </cell>
          <cell r="C39" t="str">
            <v>INDOL NXZ</v>
          </cell>
          <cell r="D39">
            <v>16540</v>
          </cell>
        </row>
        <row r="40">
          <cell r="B40" t="str">
            <v>ADI005</v>
          </cell>
          <cell r="C40" t="str">
            <v>INDOL RM</v>
          </cell>
          <cell r="D40">
            <v>11495</v>
          </cell>
        </row>
        <row r="41">
          <cell r="B41" t="str">
            <v>AHU001</v>
          </cell>
          <cell r="C41" t="str">
            <v>INDOL WET 50</v>
          </cell>
          <cell r="D41">
            <v>21850</v>
          </cell>
        </row>
        <row r="42">
          <cell r="B42" t="str">
            <v>AHU002</v>
          </cell>
          <cell r="C42" t="str">
            <v>LECITINA DE SOYA</v>
          </cell>
          <cell r="D42">
            <v>4300</v>
          </cell>
        </row>
        <row r="43">
          <cell r="B43" t="str">
            <v>AHU004</v>
          </cell>
          <cell r="C43" t="str">
            <v>EMULSOGEN ED 236</v>
          </cell>
          <cell r="D43">
            <v>9800</v>
          </cell>
        </row>
        <row r="44">
          <cell r="B44" t="str">
            <v>AEM004</v>
          </cell>
          <cell r="C44" t="str">
            <v>ADDITOL AQ 9907</v>
          </cell>
          <cell r="D44">
            <v>20500</v>
          </cell>
        </row>
        <row r="45">
          <cell r="B45" t="str">
            <v>AEM005</v>
          </cell>
          <cell r="C45" t="str">
            <v>DISASTAB GAT</v>
          </cell>
          <cell r="D45">
            <v>21800</v>
          </cell>
        </row>
        <row r="46">
          <cell r="B46" t="str">
            <v>MSI005</v>
          </cell>
          <cell r="C46" t="str">
            <v>MATEANTE ATM 9006 NT</v>
          </cell>
          <cell r="D46">
            <v>27000</v>
          </cell>
        </row>
        <row r="47">
          <cell r="B47" t="str">
            <v>MSI003</v>
          </cell>
          <cell r="C47" t="str">
            <v>MATEANTE OK 412</v>
          </cell>
          <cell r="D47">
            <v>42000</v>
          </cell>
        </row>
        <row r="48">
          <cell r="B48" t="str">
            <v>AEP009</v>
          </cell>
          <cell r="C48" t="str">
            <v>BERMOCOLL EBM 10000A</v>
          </cell>
          <cell r="D48">
            <v>30797</v>
          </cell>
        </row>
        <row r="49">
          <cell r="B49" t="str">
            <v>ABA001</v>
          </cell>
          <cell r="C49" t="str">
            <v>MERGAL K 14</v>
          </cell>
          <cell r="D49">
            <v>8864</v>
          </cell>
        </row>
        <row r="50">
          <cell r="B50" t="str">
            <v>ABA003</v>
          </cell>
          <cell r="C50" t="str">
            <v>FUNGICIDA IPEL FAP-492</v>
          </cell>
          <cell r="D50">
            <v>29297</v>
          </cell>
        </row>
        <row r="51">
          <cell r="B51" t="str">
            <v>AEP010</v>
          </cell>
          <cell r="C51" t="str">
            <v>TYLOSE MB 6000 P2 REMOVEDOR</v>
          </cell>
          <cell r="D51">
            <v>31750</v>
          </cell>
        </row>
        <row r="52">
          <cell r="B52" t="str">
            <v>AAS012</v>
          </cell>
          <cell r="C52" t="str">
            <v>ORGANOCLAY BK 884</v>
          </cell>
          <cell r="D52">
            <v>18900</v>
          </cell>
        </row>
        <row r="53">
          <cell r="B53" t="str">
            <v>AAS011</v>
          </cell>
          <cell r="C53" t="str">
            <v>RHEOFAL 101</v>
          </cell>
          <cell r="D53">
            <v>20500</v>
          </cell>
        </row>
        <row r="54">
          <cell r="B54" t="str">
            <v>AAS005</v>
          </cell>
          <cell r="C54" t="str">
            <v>BENTOCLAY BP 184</v>
          </cell>
          <cell r="D54">
            <v>17000</v>
          </cell>
        </row>
        <row r="55">
          <cell r="B55" t="str">
            <v>AAS003</v>
          </cell>
          <cell r="C55" t="str">
            <v>BENTOGEL BG6D</v>
          </cell>
          <cell r="D55">
            <v>15045</v>
          </cell>
        </row>
        <row r="56">
          <cell r="B56" t="str">
            <v>AAS004</v>
          </cell>
          <cell r="C56" t="str">
            <v>ANTIDEC 200X</v>
          </cell>
          <cell r="D56">
            <v>12500</v>
          </cell>
        </row>
        <row r="57">
          <cell r="B57" t="str">
            <v>AAS010</v>
          </cell>
          <cell r="C57" t="str">
            <v>VISCOGEL XD</v>
          </cell>
          <cell r="D57">
            <v>18200</v>
          </cell>
        </row>
        <row r="58">
          <cell r="B58" t="str">
            <v>RPA071</v>
          </cell>
          <cell r="C58" t="str">
            <v>PARAFINA BLANCA MICRONIZADA LIVIANA</v>
          </cell>
          <cell r="D58">
            <v>7500</v>
          </cell>
        </row>
        <row r="59">
          <cell r="B59" t="str">
            <v>RPA070</v>
          </cell>
          <cell r="C59" t="str">
            <v>PARAFINA 58/60 SR</v>
          </cell>
          <cell r="D59">
            <v>8300</v>
          </cell>
        </row>
        <row r="60">
          <cell r="B60" t="str">
            <v>AET004</v>
          </cell>
          <cell r="C60" t="str">
            <v>SULFATO DE MAGNESIO</v>
          </cell>
          <cell r="D60">
            <v>1550</v>
          </cell>
        </row>
        <row r="61">
          <cell r="B61" t="str">
            <v>AAJ001</v>
          </cell>
          <cell r="C61" t="str">
            <v>DISACOAT ALK 300/EX</v>
          </cell>
          <cell r="D61">
            <v>7700</v>
          </cell>
        </row>
        <row r="62">
          <cell r="B62" t="str">
            <v>AAJ007</v>
          </cell>
          <cell r="C62" t="str">
            <v>LIOCOAT 949</v>
          </cell>
          <cell r="D62">
            <v>8500</v>
          </cell>
        </row>
        <row r="63">
          <cell r="B63" t="str">
            <v>AET002</v>
          </cell>
          <cell r="C63" t="str">
            <v>TRIPOLIFOSFATO DE SODIO</v>
          </cell>
          <cell r="D63">
            <v>6500</v>
          </cell>
        </row>
        <row r="64">
          <cell r="B64" t="str">
            <v>SAA022</v>
          </cell>
          <cell r="C64" t="str">
            <v>ALCOHOL ETILICO 96%</v>
          </cell>
          <cell r="D64">
            <v>4400</v>
          </cell>
        </row>
        <row r="65">
          <cell r="B65" t="str">
            <v>SAA020</v>
          </cell>
          <cell r="C65" t="str">
            <v>ALCOHOL ETILICO 96%</v>
          </cell>
          <cell r="D65">
            <v>4400</v>
          </cell>
        </row>
        <row r="66">
          <cell r="B66" t="str">
            <v>PVA001</v>
          </cell>
          <cell r="C66" t="str">
            <v>ALCOHOL POLIVINILICO PVA 224</v>
          </cell>
          <cell r="D66">
            <v>10900</v>
          </cell>
        </row>
        <row r="67">
          <cell r="B67" t="str">
            <v>SAI022</v>
          </cell>
          <cell r="C67" t="str">
            <v>ISOBUTANOL</v>
          </cell>
          <cell r="D67">
            <v>6760</v>
          </cell>
        </row>
        <row r="68">
          <cell r="B68" t="str">
            <v>SAM023</v>
          </cell>
          <cell r="C68" t="str">
            <v>METHANOL</v>
          </cell>
          <cell r="D68">
            <v>2900</v>
          </cell>
        </row>
        <row r="69">
          <cell r="B69" t="str">
            <v>SAP024</v>
          </cell>
          <cell r="C69" t="str">
            <v>N PROPANOL</v>
          </cell>
          <cell r="D69">
            <v>8670</v>
          </cell>
        </row>
        <row r="70">
          <cell r="B70" t="str">
            <v>AAB001</v>
          </cell>
          <cell r="C70" t="str">
            <v>ACIDO BENZOICO TECNICO</v>
          </cell>
          <cell r="D70">
            <v>5400</v>
          </cell>
        </row>
        <row r="71">
          <cell r="B71" t="str">
            <v>AAF002</v>
          </cell>
          <cell r="C71" t="str">
            <v>ACIDO FORMICO</v>
          </cell>
          <cell r="D71">
            <v>5000</v>
          </cell>
        </row>
        <row r="72">
          <cell r="B72" t="str">
            <v>AAF001</v>
          </cell>
          <cell r="C72" t="str">
            <v>ACIDO FOSFORICO 85%</v>
          </cell>
          <cell r="D72">
            <v>7000</v>
          </cell>
        </row>
        <row r="73">
          <cell r="B73" t="str">
            <v>IAF001</v>
          </cell>
          <cell r="C73" t="str">
            <v>ANHIDRIDO FTALICO</v>
          </cell>
          <cell r="D73">
            <v>5780</v>
          </cell>
        </row>
        <row r="74">
          <cell r="B74" t="str">
            <v>IAM001</v>
          </cell>
          <cell r="C74" t="str">
            <v>ANHIDRIDO MALEICO</v>
          </cell>
          <cell r="D74">
            <v>5300</v>
          </cell>
        </row>
        <row r="75">
          <cell r="B75" t="str">
            <v>AAP001</v>
          </cell>
          <cell r="C75" t="str">
            <v>ACIDO PARATOLUEN SULFONICO APTS</v>
          </cell>
          <cell r="D75">
            <v>8400</v>
          </cell>
        </row>
        <row r="76">
          <cell r="B76" t="str">
            <v>CAE021</v>
          </cell>
          <cell r="C76" t="str">
            <v>DBTL</v>
          </cell>
          <cell r="D76">
            <v>249100</v>
          </cell>
        </row>
        <row r="77">
          <cell r="B77" t="str">
            <v>CAE010</v>
          </cell>
          <cell r="C77" t="str">
            <v>ENDURECEDOR EPOXICO KH 3001</v>
          </cell>
          <cell r="D77">
            <v>23300</v>
          </cell>
        </row>
        <row r="78">
          <cell r="B78" t="str">
            <v>REE070</v>
          </cell>
          <cell r="C78" t="str">
            <v>ENDURECEDOR KUKDO C 5022 X 70</v>
          </cell>
          <cell r="D78">
            <v>21800</v>
          </cell>
        </row>
        <row r="79">
          <cell r="B79" t="str">
            <v>AAJ003</v>
          </cell>
          <cell r="C79" t="str">
            <v xml:space="preserve">SODA CAUSTICA ESCAMAS </v>
          </cell>
          <cell r="D79">
            <v>4400</v>
          </cell>
        </row>
        <row r="80">
          <cell r="B80" t="str">
            <v>SSC001</v>
          </cell>
          <cell r="C80" t="str">
            <v>SOLUCION DE SODA CAUSTICA AL 6.3%</v>
          </cell>
          <cell r="D80">
            <v>413</v>
          </cell>
        </row>
        <row r="81">
          <cell r="B81" t="str">
            <v>EPU001</v>
          </cell>
          <cell r="C81" t="str">
            <v>TOLONATE HDB 75 MX</v>
          </cell>
          <cell r="D81">
            <v>36500</v>
          </cell>
        </row>
        <row r="82">
          <cell r="B82" t="str">
            <v>PE1010</v>
          </cell>
          <cell r="C82" t="str">
            <v>PASTA PARA ESMALTE AMARILLO CROMO MEDIO</v>
          </cell>
          <cell r="D82">
            <v>13625.675521821631</v>
          </cell>
        </row>
        <row r="83">
          <cell r="B83" t="str">
            <v>PE1013</v>
          </cell>
          <cell r="C83" t="str">
            <v>PASTA PARA ESMALTE AMARILLO DE CROMO CLARO</v>
          </cell>
          <cell r="D83">
            <v>13356</v>
          </cell>
        </row>
        <row r="84">
          <cell r="B84" t="str">
            <v>PE1011</v>
          </cell>
          <cell r="C84" t="str">
            <v>PASTA PARA ESMALTE AMARILLO OXIDO</v>
          </cell>
          <cell r="D84">
            <v>9039.883333333335</v>
          </cell>
        </row>
        <row r="85">
          <cell r="B85" t="str">
            <v>PE1021</v>
          </cell>
          <cell r="C85" t="str">
            <v>PASTA PARA ESMALTE AZUL FTALO</v>
          </cell>
          <cell r="D85">
            <v>14724.232</v>
          </cell>
        </row>
        <row r="86">
          <cell r="B86" t="str">
            <v>PE1023</v>
          </cell>
          <cell r="C86" t="str">
            <v>PASTA PARA ESMALTE AZUL MILORY</v>
          </cell>
          <cell r="D86">
            <v>13497.312335958006</v>
          </cell>
        </row>
        <row r="87">
          <cell r="B87" t="str">
            <v>PE1001</v>
          </cell>
          <cell r="C87" t="str">
            <v xml:space="preserve">PASTA PARA ESMALTE BLANCO </v>
          </cell>
          <cell r="D87">
            <v>8792</v>
          </cell>
        </row>
        <row r="88">
          <cell r="B88" t="str">
            <v>PE1051</v>
          </cell>
          <cell r="C88" t="str">
            <v>PASTA PARA ESMALTE CAOBA</v>
          </cell>
          <cell r="D88">
            <v>8417.633333333335</v>
          </cell>
        </row>
        <row r="89">
          <cell r="B89" t="str">
            <v>PE1055</v>
          </cell>
          <cell r="C89" t="str">
            <v>PASTA PARA ESMALTE GOLD TONER</v>
          </cell>
          <cell r="D89">
            <v>17048.477690288713</v>
          </cell>
        </row>
        <row r="90">
          <cell r="B90" t="str">
            <v>PE1058</v>
          </cell>
          <cell r="C90" t="str">
            <v>PASTA PARA ESMALTE NARANJA</v>
          </cell>
          <cell r="D90">
            <v>21951.227000000006</v>
          </cell>
        </row>
        <row r="91">
          <cell r="B91" t="str">
            <v>PE1059</v>
          </cell>
          <cell r="C91" t="str">
            <v>PASTA PARA ESMALTE NEGRO</v>
          </cell>
          <cell r="D91">
            <v>8607.6633886498657</v>
          </cell>
        </row>
        <row r="92">
          <cell r="B92" t="str">
            <v>PE1033</v>
          </cell>
          <cell r="C92" t="str">
            <v>PASTA PARA ESMALTE ROJO CARMINE</v>
          </cell>
          <cell r="D92">
            <v>13796.097400000002</v>
          </cell>
        </row>
        <row r="93">
          <cell r="B93" t="str">
            <v>PE1034</v>
          </cell>
          <cell r="C93" t="str">
            <v>PASTA ESMALTE ROJO FIESTA</v>
          </cell>
          <cell r="D93">
            <v>18447.492432432431</v>
          </cell>
        </row>
        <row r="94">
          <cell r="B94" t="str">
            <v>PE1032</v>
          </cell>
          <cell r="C94" t="str">
            <v>PASTA PARA ESMALTE ROJO OXIDO</v>
          </cell>
          <cell r="D94">
            <v>8417.633333333335</v>
          </cell>
        </row>
        <row r="95">
          <cell r="B95" t="str">
            <v>PE1061</v>
          </cell>
          <cell r="C95" t="str">
            <v>PASTA PARA ESMALTE TABACO</v>
          </cell>
          <cell r="D95">
            <v>10233.691489361701</v>
          </cell>
        </row>
        <row r="96">
          <cell r="B96" t="str">
            <v>PE1040</v>
          </cell>
          <cell r="C96" t="str">
            <v>PASTA PARA ESMALTE VERDE FTALO</v>
          </cell>
          <cell r="D96">
            <v>15870.209239130434</v>
          </cell>
        </row>
        <row r="97">
          <cell r="B97" t="str">
            <v>PE1064</v>
          </cell>
          <cell r="C97" t="str">
            <v>PASTA ESMALTE VINO TINTO</v>
          </cell>
          <cell r="D97">
            <v>21400</v>
          </cell>
        </row>
        <row r="98">
          <cell r="B98" t="str">
            <v>CCA013</v>
          </cell>
          <cell r="C98" t="str">
            <v>CAOLIN OPTIMIN P1015 MININDUSTRIALES</v>
          </cell>
          <cell r="D98">
            <v>1200</v>
          </cell>
        </row>
        <row r="99">
          <cell r="B99" t="str">
            <v>CCA014</v>
          </cell>
          <cell r="C99" t="str">
            <v>CAOLIN CALCINADO POLESTAR 400</v>
          </cell>
          <cell r="D99">
            <v>4600</v>
          </cell>
        </row>
        <row r="100">
          <cell r="B100" t="str">
            <v>CCA015</v>
          </cell>
          <cell r="C100" t="str">
            <v>CAOLIN CALCINADO ANTEC C 98</v>
          </cell>
          <cell r="D100">
            <v>3055</v>
          </cell>
        </row>
        <row r="101">
          <cell r="B101" t="str">
            <v>CCA016</v>
          </cell>
          <cell r="C101" t="str">
            <v>CAOLIN CALCINADO BRITEX 95</v>
          </cell>
          <cell r="D101">
            <v>3350</v>
          </cell>
        </row>
        <row r="102">
          <cell r="B102" t="str">
            <v>CCA012</v>
          </cell>
          <cell r="C102" t="str">
            <v>CAOLIN CHIP RC 4040</v>
          </cell>
          <cell r="D102">
            <v>1400</v>
          </cell>
        </row>
        <row r="103">
          <cell r="B103" t="str">
            <v>CCC006</v>
          </cell>
          <cell r="C103" t="str">
            <v>CARBONATO DE CALCIO M 400</v>
          </cell>
          <cell r="D103">
            <v>350</v>
          </cell>
        </row>
        <row r="104">
          <cell r="B104" t="str">
            <v>CCC008</v>
          </cell>
          <cell r="C104" t="str">
            <v>OMYAPAINT 1/ CHEMOCARB 1A SPECIAL</v>
          </cell>
          <cell r="D104">
            <v>1250</v>
          </cell>
        </row>
        <row r="105">
          <cell r="B105" t="str">
            <v>CTA024</v>
          </cell>
          <cell r="C105" t="str">
            <v>MICROTALC GR 25 (TB 500)</v>
          </cell>
          <cell r="D105">
            <v>801</v>
          </cell>
        </row>
        <row r="106">
          <cell r="B106" t="str">
            <v>CTA020</v>
          </cell>
          <cell r="C106" t="str">
            <v>MICROTALC 25</v>
          </cell>
          <cell r="D106">
            <v>1103</v>
          </cell>
        </row>
        <row r="107">
          <cell r="B107" t="str">
            <v>CTA010</v>
          </cell>
          <cell r="C107" t="str">
            <v>MICROTALC 20</v>
          </cell>
          <cell r="D107">
            <v>1255</v>
          </cell>
        </row>
        <row r="108">
          <cell r="B108" t="str">
            <v>CTA011</v>
          </cell>
          <cell r="C108" t="str">
            <v>MICROTALC C 20</v>
          </cell>
          <cell r="D108">
            <v>855</v>
          </cell>
        </row>
        <row r="109">
          <cell r="B109" t="str">
            <v>CTA012</v>
          </cell>
          <cell r="C109" t="str">
            <v>NEFELINA FINESS 12</v>
          </cell>
          <cell r="D109">
            <v>4500</v>
          </cell>
        </row>
        <row r="110">
          <cell r="B110" t="str">
            <v>CTA025</v>
          </cell>
          <cell r="C110" t="str">
            <v>MICROTALC 45 GR</v>
          </cell>
          <cell r="D110">
            <v>722</v>
          </cell>
        </row>
        <row r="111">
          <cell r="B111" t="str">
            <v>CCC004</v>
          </cell>
          <cell r="C111" t="str">
            <v>OMYACARB 4</v>
          </cell>
          <cell r="D111">
            <v>715</v>
          </cell>
        </row>
        <row r="112">
          <cell r="B112" t="str">
            <v>CCC002</v>
          </cell>
          <cell r="C112" t="str">
            <v xml:space="preserve">OMYACARB UF  </v>
          </cell>
          <cell r="D112">
            <v>1690</v>
          </cell>
        </row>
        <row r="113">
          <cell r="B113" t="str">
            <v>PNG001</v>
          </cell>
          <cell r="C113" t="str">
            <v>PASTA LACA GOLD TONER</v>
          </cell>
          <cell r="D113">
            <v>17544.321839080461</v>
          </cell>
        </row>
        <row r="114">
          <cell r="B114" t="str">
            <v>PUG001</v>
          </cell>
          <cell r="C114" t="str">
            <v>PASTA UNIVERSAL GOLD TONER</v>
          </cell>
          <cell r="D114">
            <v>28162.917181705809</v>
          </cell>
        </row>
        <row r="115">
          <cell r="B115" t="str">
            <v>ACO002</v>
          </cell>
          <cell r="C115" t="str">
            <v>COALESCENTE NX 795/ COALESCENTE C12</v>
          </cell>
          <cell r="D115">
            <v>13300</v>
          </cell>
        </row>
        <row r="116">
          <cell r="B116" t="str">
            <v>PCZ513-1</v>
          </cell>
          <cell r="C116" t="str">
            <v>PASTA PARA UNIPRIMER VERDE</v>
          </cell>
          <cell r="D116" t="e">
            <v>#REF!</v>
          </cell>
        </row>
        <row r="117">
          <cell r="B117" t="str">
            <v>PCZ513-2</v>
          </cell>
          <cell r="C117" t="str">
            <v>PASTA PARA UNIPRIMER VERDE</v>
          </cell>
          <cell r="D117">
            <v>10394.530373831776</v>
          </cell>
        </row>
        <row r="118">
          <cell r="B118" t="str">
            <v>PCB001</v>
          </cell>
          <cell r="C118" t="str">
            <v>PASTA CATALIZADA BLANCA</v>
          </cell>
          <cell r="D118">
            <v>13036.093980888581</v>
          </cell>
        </row>
        <row r="119">
          <cell r="B119" t="str">
            <v>PCN001</v>
          </cell>
          <cell r="C119" t="str">
            <v>PASTA CATALIZADA NEGRA</v>
          </cell>
          <cell r="D119">
            <v>8638.7688442211056</v>
          </cell>
        </row>
        <row r="120">
          <cell r="B120" t="str">
            <v>PCT001</v>
          </cell>
          <cell r="C120" t="str">
            <v>PASTA CATALIZADA TABACO</v>
          </cell>
          <cell r="D120">
            <v>10497.513139695713</v>
          </cell>
        </row>
        <row r="121">
          <cell r="B121" t="str">
            <v>PCA001</v>
          </cell>
          <cell r="C121" t="str">
            <v>PASTA CATALIZADA AMARILLO OXIDO</v>
          </cell>
          <cell r="D121">
            <v>8551.0192000000006</v>
          </cell>
        </row>
        <row r="122">
          <cell r="B122" t="str">
            <v>PT1010</v>
          </cell>
          <cell r="C122" t="str">
            <v>PASTA TRAFICO AMARILLA</v>
          </cell>
          <cell r="D122">
            <v>9275</v>
          </cell>
        </row>
        <row r="123">
          <cell r="B123" t="str">
            <v>PT1030</v>
          </cell>
          <cell r="C123" t="str">
            <v>PASTA TRAFICO ROJO</v>
          </cell>
          <cell r="D123">
            <v>12659</v>
          </cell>
        </row>
        <row r="124">
          <cell r="B124" t="str">
            <v>PT1050</v>
          </cell>
          <cell r="C124" t="str">
            <v>PASTA TRAFICO NEGRO</v>
          </cell>
          <cell r="D124">
            <v>8863</v>
          </cell>
        </row>
        <row r="125">
          <cell r="B125" t="str">
            <v>PT1020</v>
          </cell>
          <cell r="C125" t="str">
            <v>PASTA TRAFICO AZUL</v>
          </cell>
          <cell r="D125">
            <v>11620.358241540142</v>
          </cell>
        </row>
        <row r="126">
          <cell r="B126" t="str">
            <v>PUA001</v>
          </cell>
          <cell r="C126" t="str">
            <v>PASTA PU AZUL 15:3 AL 20%</v>
          </cell>
          <cell r="D126" t="e">
            <v>#REF!</v>
          </cell>
        </row>
        <row r="127">
          <cell r="B127" t="str">
            <v>PEP1020</v>
          </cell>
          <cell r="C127" t="str">
            <v>PASTA EPOXICA AZUL</v>
          </cell>
          <cell r="D127">
            <v>11228</v>
          </cell>
        </row>
        <row r="128">
          <cell r="B128" t="str">
            <v>PEP1030</v>
          </cell>
          <cell r="C128" t="str">
            <v>PASTA EPOXICA ROJA</v>
          </cell>
          <cell r="D128">
            <v>12172</v>
          </cell>
        </row>
        <row r="129">
          <cell r="B129" t="str">
            <v>PUN001</v>
          </cell>
          <cell r="C129" t="str">
            <v>PASTA PU NEGRO RAVEN 5000</v>
          </cell>
          <cell r="D129" t="e">
            <v>#REF!</v>
          </cell>
        </row>
        <row r="130">
          <cell r="B130" t="str">
            <v>PEP1050</v>
          </cell>
          <cell r="C130" t="str">
            <v>PASTA EPOXICA NEGRA</v>
          </cell>
          <cell r="D130">
            <v>11753.376211240311</v>
          </cell>
        </row>
        <row r="131">
          <cell r="B131" t="str">
            <v>PCR001</v>
          </cell>
          <cell r="C131" t="str">
            <v>PASTA CATALIZADA ROJO OXIDO</v>
          </cell>
          <cell r="D131">
            <v>8551.0192000000006</v>
          </cell>
        </row>
        <row r="132">
          <cell r="B132" t="str">
            <v>PVA022</v>
          </cell>
          <cell r="C132" t="str">
            <v>SUNCOAT AMARILLO 3532</v>
          </cell>
          <cell r="D132">
            <v>35342</v>
          </cell>
        </row>
        <row r="133">
          <cell r="B133" t="str">
            <v>PVA040</v>
          </cell>
          <cell r="C133" t="str">
            <v>COLANYL AZUL 15:1 AZUL OCTAFINE</v>
          </cell>
          <cell r="D133">
            <v>33600</v>
          </cell>
        </row>
        <row r="134">
          <cell r="B134" t="str">
            <v>PVA041</v>
          </cell>
          <cell r="C134" t="str">
            <v>AZUL TRICONYL 8889</v>
          </cell>
          <cell r="D134">
            <v>33400</v>
          </cell>
        </row>
        <row r="135">
          <cell r="B135" t="str">
            <v>PV1060</v>
          </cell>
          <cell r="C135" t="str">
            <v>NEGRO TRICONYL 6733</v>
          </cell>
          <cell r="D135">
            <v>16400</v>
          </cell>
        </row>
        <row r="136">
          <cell r="B136" t="str">
            <v>PV1061</v>
          </cell>
          <cell r="C136" t="str">
            <v>NEGRO OCTAFINE</v>
          </cell>
          <cell r="D136">
            <v>15100</v>
          </cell>
        </row>
        <row r="137">
          <cell r="B137" t="str">
            <v>PV1062</v>
          </cell>
          <cell r="C137" t="str">
            <v>NOVAPRINT NEGRO CP</v>
          </cell>
          <cell r="D137">
            <v>10450</v>
          </cell>
        </row>
        <row r="138">
          <cell r="B138" t="str">
            <v>PVR030</v>
          </cell>
          <cell r="C138" t="str">
            <v>COLANYL ROJO FGR OCTAFINE</v>
          </cell>
          <cell r="D138">
            <v>45000</v>
          </cell>
        </row>
        <row r="139">
          <cell r="B139" t="str">
            <v>PVR050</v>
          </cell>
          <cell r="C139" t="str">
            <v>COLANYL VERDE LEVANYL GLF</v>
          </cell>
          <cell r="D139">
            <v>34600</v>
          </cell>
        </row>
        <row r="140">
          <cell r="B140" t="str">
            <v>PVV060</v>
          </cell>
          <cell r="C140" t="str">
            <v>LEVANYL VIOLETA BN LFM PV 23</v>
          </cell>
          <cell r="D140">
            <v>98000</v>
          </cell>
        </row>
        <row r="141">
          <cell r="B141" t="str">
            <v>SAA034</v>
          </cell>
          <cell r="C141" t="str">
            <v>ACETATO DE BUTILO</v>
          </cell>
          <cell r="D141">
            <v>7000</v>
          </cell>
        </row>
        <row r="142">
          <cell r="B142" t="str">
            <v>SAA040</v>
          </cell>
          <cell r="C142" t="str">
            <v>ACETATO DE CELLOSOLVE</v>
          </cell>
          <cell r="D142">
            <v>7690</v>
          </cell>
        </row>
        <row r="143">
          <cell r="B143" t="str">
            <v>SAA032</v>
          </cell>
          <cell r="C143" t="str">
            <v>ACETATO DE ETILO</v>
          </cell>
          <cell r="D143">
            <v>6850</v>
          </cell>
        </row>
        <row r="144">
          <cell r="B144" t="str">
            <v>TPU001</v>
          </cell>
          <cell r="C144" t="str">
            <v>THINNER POLIURETANO</v>
          </cell>
          <cell r="D144">
            <v>7459</v>
          </cell>
        </row>
        <row r="145">
          <cell r="B145" t="str">
            <v>SAA031</v>
          </cell>
          <cell r="C145" t="str">
            <v>ACETATO DE ISOBUTILO/NPROPILO</v>
          </cell>
          <cell r="D145">
            <v>7200</v>
          </cell>
        </row>
        <row r="146">
          <cell r="B146" t="str">
            <v>SAA038</v>
          </cell>
          <cell r="C146" t="str">
            <v>ACETATO DE METILO 96%</v>
          </cell>
          <cell r="D146">
            <v>7500</v>
          </cell>
        </row>
        <row r="147">
          <cell r="B147" t="str">
            <v>SGB030</v>
          </cell>
          <cell r="C147" t="str">
            <v>BUTIL GLICOL</v>
          </cell>
          <cell r="D147">
            <v>7850</v>
          </cell>
        </row>
        <row r="148">
          <cell r="B148" t="str">
            <v>SAC034</v>
          </cell>
          <cell r="C148" t="str">
            <v>CLORURO DE METILENO</v>
          </cell>
          <cell r="D148">
            <v>3907</v>
          </cell>
        </row>
        <row r="149">
          <cell r="B149" t="str">
            <v>SAA011</v>
          </cell>
          <cell r="C149" t="str">
            <v>DISOLVENTE  N 3 (22-32)</v>
          </cell>
          <cell r="D149">
            <v>4372</v>
          </cell>
        </row>
        <row r="150">
          <cell r="B150" t="str">
            <v>SAT002</v>
          </cell>
          <cell r="C150" t="str">
            <v>TOLUENO</v>
          </cell>
          <cell r="D150">
            <v>5556</v>
          </cell>
        </row>
        <row r="151">
          <cell r="B151" t="str">
            <v>SAV010</v>
          </cell>
          <cell r="C151" t="str">
            <v>VARSOL</v>
          </cell>
          <cell r="D151">
            <v>5245</v>
          </cell>
        </row>
        <row r="152">
          <cell r="B152" t="str">
            <v>SAV040</v>
          </cell>
          <cell r="C152" t="str">
            <v>ECOSPIRIT</v>
          </cell>
          <cell r="D152">
            <v>5153</v>
          </cell>
        </row>
        <row r="153">
          <cell r="B153" t="str">
            <v>SAX001</v>
          </cell>
          <cell r="C153" t="str">
            <v>XILENO</v>
          </cell>
          <cell r="D153">
            <v>5720</v>
          </cell>
        </row>
        <row r="154">
          <cell r="B154" t="str">
            <v>SIA040</v>
          </cell>
          <cell r="C154" t="str">
            <v>AGUA</v>
          </cell>
          <cell r="D154">
            <v>40</v>
          </cell>
        </row>
        <row r="155">
          <cell r="B155" t="str">
            <v>SAA012</v>
          </cell>
          <cell r="C155" t="str">
            <v>ALISOL 190</v>
          </cell>
          <cell r="D155">
            <v>3892</v>
          </cell>
        </row>
        <row r="156">
          <cell r="B156" t="str">
            <v>RNI062</v>
          </cell>
          <cell r="C156" t="str">
            <v>NITRO DE 15-20</v>
          </cell>
          <cell r="D156">
            <v>18327</v>
          </cell>
        </row>
        <row r="157">
          <cell r="B157" t="str">
            <v>RNI063</v>
          </cell>
          <cell r="C157" t="str">
            <v>NITRO 1/2</v>
          </cell>
          <cell r="D157">
            <v>15294</v>
          </cell>
        </row>
        <row r="158">
          <cell r="B158" t="str">
            <v>RNI060</v>
          </cell>
          <cell r="C158" t="str">
            <v>NITRO DE 60-80</v>
          </cell>
          <cell r="D158">
            <v>16552</v>
          </cell>
        </row>
        <row r="159">
          <cell r="B159" t="str">
            <v>RNI061</v>
          </cell>
          <cell r="C159" t="str">
            <v>NITRO DE 600-1000</v>
          </cell>
          <cell r="D159">
            <v>16740</v>
          </cell>
        </row>
        <row r="160">
          <cell r="B160" t="str">
            <v>RCB001</v>
          </cell>
          <cell r="C160" t="str">
            <v>CAB 381-20</v>
          </cell>
          <cell r="D160">
            <v>73910</v>
          </cell>
        </row>
        <row r="161">
          <cell r="B161" t="str">
            <v>UGP001</v>
          </cell>
          <cell r="C161" t="str">
            <v>UREA</v>
          </cell>
          <cell r="D161">
            <v>3100</v>
          </cell>
        </row>
        <row r="162">
          <cell r="B162" t="str">
            <v>APF001</v>
          </cell>
          <cell r="C162" t="str">
            <v>PARAFORMALDEHIDO</v>
          </cell>
          <cell r="D162">
            <v>4300</v>
          </cell>
        </row>
        <row r="163">
          <cell r="B163" t="str">
            <v>IGL001</v>
          </cell>
          <cell r="C163" t="str">
            <v>GLICERINA USP</v>
          </cell>
          <cell r="D163">
            <v>4557</v>
          </cell>
        </row>
        <row r="164">
          <cell r="B164" t="str">
            <v>IGL002</v>
          </cell>
          <cell r="C164" t="str">
            <v>GLICERINA USP</v>
          </cell>
          <cell r="D164">
            <v>3260</v>
          </cell>
        </row>
        <row r="165">
          <cell r="B165" t="str">
            <v>AET001</v>
          </cell>
          <cell r="C165" t="str">
            <v>MONOETILEN GLICOL</v>
          </cell>
          <cell r="D165">
            <v>4100</v>
          </cell>
        </row>
        <row r="166">
          <cell r="B166" t="str">
            <v>IPE001</v>
          </cell>
          <cell r="C166" t="str">
            <v>PENTAERITRITOL</v>
          </cell>
          <cell r="D166">
            <v>9979</v>
          </cell>
        </row>
        <row r="167">
          <cell r="B167" t="str">
            <v>PEA040</v>
          </cell>
          <cell r="C167" t="str">
            <v>PIGMENTO AZUL MILORY 27</v>
          </cell>
          <cell r="D167">
            <v>34000</v>
          </cell>
        </row>
        <row r="168">
          <cell r="B168" t="str">
            <v>PEA041</v>
          </cell>
          <cell r="C168" t="str">
            <v>PIGMENTO AZUL FTALOCIANINA 15:3</v>
          </cell>
          <cell r="D168">
            <v>37300</v>
          </cell>
        </row>
        <row r="169">
          <cell r="B169" t="str">
            <v>PFT002</v>
          </cell>
          <cell r="C169" t="str">
            <v>PLASTIFICANTE VZICLUS GP</v>
          </cell>
          <cell r="D169">
            <v>11900</v>
          </cell>
        </row>
        <row r="170">
          <cell r="B170" t="str">
            <v>PFT001</v>
          </cell>
          <cell r="C170" t="str">
            <v>DOP CARBOFLEX 0N</v>
          </cell>
          <cell r="D170">
            <v>8720</v>
          </cell>
        </row>
        <row r="171">
          <cell r="B171" t="str">
            <v>PEA061</v>
          </cell>
          <cell r="C171" t="str">
            <v>PASTA DE ALUMINIO NX 2702 (10NL)/ WX 641 NL/ALUB 3200</v>
          </cell>
          <cell r="D171">
            <v>89600</v>
          </cell>
        </row>
        <row r="172">
          <cell r="B172" t="str">
            <v>PEA063</v>
          </cell>
          <cell r="C172" t="str">
            <v>PASTA DE ALUMINIO 130</v>
          </cell>
          <cell r="D172">
            <v>24642</v>
          </cell>
        </row>
        <row r="173">
          <cell r="B173" t="str">
            <v>PEA065</v>
          </cell>
          <cell r="C173" t="str">
            <v>PASTA DE ALUMINIO STANLUX 1750/4 NL WX-16NL</v>
          </cell>
          <cell r="D173">
            <v>27000</v>
          </cell>
        </row>
        <row r="174">
          <cell r="B174" t="str">
            <v>PEB071</v>
          </cell>
          <cell r="C174" t="str">
            <v>POLVO BRONCE PALE GOLD</v>
          </cell>
          <cell r="D174">
            <v>99700</v>
          </cell>
        </row>
        <row r="175">
          <cell r="B175" t="str">
            <v>PEP001</v>
          </cell>
          <cell r="C175" t="str">
            <v>PIG PERLADO HMCS METALLIC RUSSET</v>
          </cell>
          <cell r="D175">
            <v>148000</v>
          </cell>
        </row>
        <row r="176">
          <cell r="B176" t="str">
            <v>PER029</v>
          </cell>
          <cell r="C176" t="str">
            <v>MARRON MANGANESO 63:1</v>
          </cell>
          <cell r="D176">
            <v>55000</v>
          </cell>
        </row>
        <row r="177">
          <cell r="B177" t="str">
            <v>PEN080</v>
          </cell>
          <cell r="C177" t="str">
            <v>AROSPERSE 011 NEGRO DE HUMO</v>
          </cell>
          <cell r="D177">
            <v>20600</v>
          </cell>
        </row>
        <row r="178">
          <cell r="B178" t="str">
            <v>PEN081</v>
          </cell>
          <cell r="C178" t="str">
            <v xml:space="preserve">PIGMENTO NEGRO POW CARBON BLACK 2419 </v>
          </cell>
          <cell r="D178">
            <v>19000</v>
          </cell>
        </row>
        <row r="179">
          <cell r="B179" t="str">
            <v>PEN085</v>
          </cell>
          <cell r="C179" t="str">
            <v>PIGMENTO NEGRO RAVEN 5000</v>
          </cell>
          <cell r="D179">
            <v>65000</v>
          </cell>
        </row>
        <row r="180">
          <cell r="B180" t="str">
            <v>PN1059</v>
          </cell>
          <cell r="C180" t="str">
            <v>CHIP NEGRO FINO BA 5430</v>
          </cell>
          <cell r="D180">
            <v>49500</v>
          </cell>
        </row>
        <row r="181">
          <cell r="B181" t="str">
            <v>PN1060</v>
          </cell>
          <cell r="C181" t="str">
            <v>CHIP NEGRO EXTRAFINO</v>
          </cell>
          <cell r="D181">
            <v>79300</v>
          </cell>
        </row>
        <row r="182">
          <cell r="B182" t="str">
            <v>PN1082</v>
          </cell>
          <cell r="C182" t="str">
            <v>NITROFLEX 1082-4 AL 24%</v>
          </cell>
          <cell r="D182">
            <v>18100</v>
          </cell>
        </row>
        <row r="183">
          <cell r="B183" t="str">
            <v>CPU630</v>
          </cell>
          <cell r="C183" t="str">
            <v>CHIP PU NEGRO FW 200</v>
          </cell>
          <cell r="D183">
            <v>50000</v>
          </cell>
        </row>
        <row r="184">
          <cell r="B184" t="str">
            <v>PEN083</v>
          </cell>
          <cell r="C184" t="str">
            <v>PIGMENTO OXIDO DE HIERRO NEGRO NB 4950</v>
          </cell>
          <cell r="D184">
            <v>9600</v>
          </cell>
        </row>
        <row r="185">
          <cell r="B185" t="str">
            <v>PEN023</v>
          </cell>
          <cell r="C185" t="str">
            <v>PIGMENTO NARANJA MOLIBDENO NRC 38/NRC 36</v>
          </cell>
          <cell r="D185">
            <v>37200</v>
          </cell>
        </row>
        <row r="186">
          <cell r="B186" t="str">
            <v>PET080</v>
          </cell>
          <cell r="C186" t="str">
            <v>PIGMENTO OXIDO DE HIERRO NARANJA R4370</v>
          </cell>
          <cell r="D186">
            <v>13000</v>
          </cell>
        </row>
        <row r="187">
          <cell r="B187" t="str">
            <v>PET081</v>
          </cell>
          <cell r="C187" t="str">
            <v>PIGMENTO OXIDO DE HIERRO TABACO</v>
          </cell>
          <cell r="D187">
            <v>8110</v>
          </cell>
        </row>
        <row r="188">
          <cell r="B188" t="str">
            <v>PER031</v>
          </cell>
          <cell r="C188" t="str">
            <v>PIGMENTO ROJO CARMIN 57:1</v>
          </cell>
          <cell r="D188">
            <v>33500</v>
          </cell>
        </row>
        <row r="189">
          <cell r="B189" t="str">
            <v>PER041</v>
          </cell>
          <cell r="C189" t="str">
            <v>PIGMENTO ROJO 48:4</v>
          </cell>
          <cell r="D189">
            <v>45800</v>
          </cell>
        </row>
        <row r="190">
          <cell r="B190" t="str">
            <v>PER034</v>
          </cell>
          <cell r="C190" t="str">
            <v>PIGMENTO ROJO F5RK ASUHI</v>
          </cell>
          <cell r="D190">
            <v>89000</v>
          </cell>
        </row>
        <row r="191">
          <cell r="B191" t="str">
            <v>PER122</v>
          </cell>
          <cell r="C191" t="str">
            <v>PIGMENTO ROJO QUINACRIDONA 122 MAGENTA</v>
          </cell>
          <cell r="D191">
            <v>179000</v>
          </cell>
        </row>
        <row r="192">
          <cell r="B192" t="str">
            <v>PER030</v>
          </cell>
          <cell r="C192" t="str">
            <v>PIGMENTO ROJO OXIDO R5530/R4530</v>
          </cell>
          <cell r="D192">
            <v>8890</v>
          </cell>
        </row>
        <row r="193">
          <cell r="B193" t="str">
            <v>PEC081</v>
          </cell>
          <cell r="C193" t="str">
            <v>PIGMENTO OXIFERR CAOBA MARRON M 4781</v>
          </cell>
          <cell r="D193">
            <v>10400</v>
          </cell>
        </row>
        <row r="194">
          <cell r="B194" t="str">
            <v>PER038</v>
          </cell>
          <cell r="C194" t="str">
            <v>OXIDO DE HIERRO ROJO BTR 201 SICOTRANS</v>
          </cell>
          <cell r="D194">
            <v>55000</v>
          </cell>
        </row>
        <row r="195">
          <cell r="B195" t="str">
            <v>PER037</v>
          </cell>
          <cell r="C195" t="str">
            <v>PIGMENTO OXIFER ROJO R 5580</v>
          </cell>
          <cell r="D195">
            <v>10400</v>
          </cell>
        </row>
        <row r="196">
          <cell r="B196" t="str">
            <v>PTA001</v>
          </cell>
          <cell r="C196" t="str">
            <v>SOLVENT BLUE 70/ SOLVENT BLUE 5</v>
          </cell>
          <cell r="D196">
            <v>210000</v>
          </cell>
        </row>
        <row r="197">
          <cell r="B197" t="str">
            <v>PTB001</v>
          </cell>
          <cell r="C197" t="str">
            <v>METHASOL BROWN B</v>
          </cell>
          <cell r="D197">
            <v>93000</v>
          </cell>
        </row>
        <row r="198">
          <cell r="B198" t="str">
            <v>PTB004</v>
          </cell>
          <cell r="C198" t="str">
            <v>METHASOL NEGRO RE</v>
          </cell>
          <cell r="D198">
            <v>94000</v>
          </cell>
        </row>
        <row r="199">
          <cell r="B199" t="str">
            <v>PTO002</v>
          </cell>
          <cell r="C199" t="str">
            <v>METHASOL ORANGE RN</v>
          </cell>
          <cell r="D199">
            <v>75000</v>
          </cell>
        </row>
        <row r="200">
          <cell r="B200" t="str">
            <v>PFP001</v>
          </cell>
          <cell r="C200" t="str">
            <v>PIG FLUORESCENTE PINK GT 11</v>
          </cell>
          <cell r="D200">
            <v>72000</v>
          </cell>
        </row>
        <row r="201">
          <cell r="B201" t="str">
            <v>PTR001</v>
          </cell>
          <cell r="C201" t="str">
            <v>SOLVENT RED 119</v>
          </cell>
          <cell r="D201">
            <v>110400</v>
          </cell>
        </row>
        <row r="202">
          <cell r="B202" t="str">
            <v>PTR005</v>
          </cell>
          <cell r="C202" t="str">
            <v>METHASOL ROJO G</v>
          </cell>
          <cell r="D202">
            <v>142500</v>
          </cell>
        </row>
        <row r="203">
          <cell r="B203" t="str">
            <v>PTY003</v>
          </cell>
          <cell r="C203" t="str">
            <v>METHASOL YELLOW R</v>
          </cell>
          <cell r="D203">
            <v>69700</v>
          </cell>
        </row>
        <row r="204">
          <cell r="B204" t="str">
            <v>PFV007</v>
          </cell>
          <cell r="C204" t="str">
            <v>PIG FLUORESCENTE VERDE HP18</v>
          </cell>
          <cell r="D204">
            <v>65000</v>
          </cell>
        </row>
        <row r="205">
          <cell r="B205" t="str">
            <v>PEV052</v>
          </cell>
          <cell r="C205" t="str">
            <v>PIGMENTO VERDE CROMO MEDIO G 105</v>
          </cell>
          <cell r="D205">
            <v>36000</v>
          </cell>
        </row>
        <row r="206">
          <cell r="B206" t="str">
            <v>PEV053</v>
          </cell>
          <cell r="C206" t="str">
            <v>PIGMENTO VERDE FTALOCIANINA 7</v>
          </cell>
          <cell r="D206">
            <v>43900</v>
          </cell>
        </row>
        <row r="207">
          <cell r="B207" t="str">
            <v>ADI006</v>
          </cell>
          <cell r="C207" t="str">
            <v>HIDIS 40</v>
          </cell>
          <cell r="D207">
            <v>21000</v>
          </cell>
        </row>
        <row r="208">
          <cell r="B208" t="str">
            <v>AES001</v>
          </cell>
          <cell r="C208" t="str">
            <v>ROPAQUE HP 1096</v>
          </cell>
          <cell r="D208">
            <v>7800</v>
          </cell>
        </row>
        <row r="209">
          <cell r="B209" t="str">
            <v>AES003</v>
          </cell>
          <cell r="C209" t="str">
            <v>HIQUE C-332</v>
          </cell>
          <cell r="D209">
            <v>4900</v>
          </cell>
        </row>
        <row r="210">
          <cell r="B210" t="str">
            <v>PEA015</v>
          </cell>
          <cell r="C210" t="str">
            <v>OXIDO DE ZINC</v>
          </cell>
          <cell r="D210">
            <v>6500</v>
          </cell>
        </row>
        <row r="211">
          <cell r="B211" t="str">
            <v>PED003</v>
          </cell>
          <cell r="C211" t="str">
            <v>DIOXIDO DE TITANIO INEOS 595</v>
          </cell>
          <cell r="D211">
            <v>14000</v>
          </cell>
        </row>
        <row r="212">
          <cell r="B212" t="str">
            <v>PED004</v>
          </cell>
          <cell r="C212" t="str">
            <v>DIOXIDO DE TITANIO TIPURE R 902</v>
          </cell>
          <cell r="D212">
            <v>18900</v>
          </cell>
        </row>
        <row r="213">
          <cell r="B213" t="str">
            <v>PED005</v>
          </cell>
          <cell r="C213" t="str">
            <v>DIOXIDO DE TITANIO R 706</v>
          </cell>
          <cell r="D213">
            <v>14500</v>
          </cell>
        </row>
        <row r="214">
          <cell r="B214" t="str">
            <v>PED006</v>
          </cell>
          <cell r="C214" t="str">
            <v>DIOXIDO DE TITANIO HR 990</v>
          </cell>
          <cell r="D214">
            <v>17100</v>
          </cell>
        </row>
        <row r="215">
          <cell r="B215" t="str">
            <v>PED007</v>
          </cell>
          <cell r="C215" t="str">
            <v>DIOXIDO DE TITANIO HR 991</v>
          </cell>
          <cell r="D215">
            <v>16950</v>
          </cell>
        </row>
        <row r="216">
          <cell r="B216" t="str">
            <v>PED008</v>
          </cell>
          <cell r="C216" t="str">
            <v>DIOXIDO DE TITANIO KRONOS 2360</v>
          </cell>
          <cell r="D216">
            <v>17100</v>
          </cell>
        </row>
        <row r="217">
          <cell r="B217" t="str">
            <v>PED009</v>
          </cell>
          <cell r="C217" t="str">
            <v>DIOXIDO DE TITANIO INEOS 596</v>
          </cell>
          <cell r="D217">
            <v>18250</v>
          </cell>
        </row>
        <row r="218">
          <cell r="B218" t="str">
            <v>PED010</v>
          </cell>
          <cell r="C218" t="str">
            <v>DIOXIDO DE TITANIO SULFATO 2196/TINOX R 2140</v>
          </cell>
          <cell r="D218">
            <v>11466</v>
          </cell>
        </row>
        <row r="219">
          <cell r="B219" t="str">
            <v>PED012</v>
          </cell>
          <cell r="C219" t="str">
            <v>TITANIO BLR 895</v>
          </cell>
          <cell r="D219">
            <v>17150</v>
          </cell>
        </row>
        <row r="220">
          <cell r="B220" t="str">
            <v>PED013</v>
          </cell>
          <cell r="C220" t="str">
            <v>DIOXIDO DE TITANIO SULFATO 2196</v>
          </cell>
          <cell r="D220">
            <v>11500</v>
          </cell>
        </row>
        <row r="221">
          <cell r="B221" t="str">
            <v>PED015</v>
          </cell>
          <cell r="C221" t="str">
            <v xml:space="preserve">DIOXIDO DE TITANIO SULFATO </v>
          </cell>
          <cell r="D221">
            <v>11300</v>
          </cell>
        </row>
        <row r="222">
          <cell r="B222" t="str">
            <v>PEB001</v>
          </cell>
          <cell r="C222" t="str">
            <v xml:space="preserve">LITOPON 30 </v>
          </cell>
          <cell r="D222">
            <v>3800</v>
          </cell>
        </row>
        <row r="223">
          <cell r="B223" t="str">
            <v>PEA014</v>
          </cell>
          <cell r="C223" t="str">
            <v>PIGMENTO AMARILLO DE CROMO LIMON AL 90</v>
          </cell>
          <cell r="D223">
            <v>25350</v>
          </cell>
        </row>
        <row r="224">
          <cell r="B224" t="str">
            <v>PEA011</v>
          </cell>
          <cell r="C224" t="str">
            <v>PIGMENTO AMARILLO DE CROMO MEDIO AL 73</v>
          </cell>
          <cell r="D224">
            <v>21850</v>
          </cell>
        </row>
        <row r="225">
          <cell r="B225" t="str">
            <v>PEA012</v>
          </cell>
          <cell r="C225" t="str">
            <v>PIGMENTO CROMATO DE ZINC AMARILLO AZ 16</v>
          </cell>
          <cell r="D225">
            <v>19600</v>
          </cell>
        </row>
        <row r="226">
          <cell r="B226" t="str">
            <v>PEA013</v>
          </cell>
          <cell r="C226" t="str">
            <v>PIGMENTO OXIDO DE HIERRO AMARILLO Y 5020</v>
          </cell>
          <cell r="D226">
            <v>10800</v>
          </cell>
        </row>
        <row r="227">
          <cell r="B227" t="str">
            <v>PEA010</v>
          </cell>
          <cell r="C227" t="str">
            <v>PIGMENTO OXIDO DE HIERRO AMARILLO Y 5021/Y 4021</v>
          </cell>
          <cell r="D227">
            <v>10200</v>
          </cell>
        </row>
        <row r="228">
          <cell r="B228" t="str">
            <v>PEA018</v>
          </cell>
          <cell r="C228" t="str">
            <v>AMARILLO OXIFER SY 313</v>
          </cell>
          <cell r="D228">
            <v>8900</v>
          </cell>
        </row>
        <row r="229">
          <cell r="B229" t="str">
            <v>RFE001</v>
          </cell>
          <cell r="C229" t="str">
            <v>RESINA FENOLICA SUPERCHLON</v>
          </cell>
          <cell r="D229">
            <v>298300</v>
          </cell>
        </row>
        <row r="230">
          <cell r="B230" t="str">
            <v>RUU035</v>
          </cell>
          <cell r="C230" t="str">
            <v>DUREX 940</v>
          </cell>
          <cell r="D230">
            <v>12810</v>
          </cell>
        </row>
        <row r="231">
          <cell r="B231" t="str">
            <v>PAH001</v>
          </cell>
          <cell r="C231" t="str">
            <v>POLIOL 287/ETERAC 7303 4 X 60</v>
          </cell>
          <cell r="D231">
            <v>13800</v>
          </cell>
        </row>
        <row r="232">
          <cell r="B232" t="str">
            <v>RMA040</v>
          </cell>
          <cell r="C232" t="str">
            <v>RESINA MALEICA SOLIDA</v>
          </cell>
          <cell r="D232">
            <v>10100</v>
          </cell>
        </row>
        <row r="233">
          <cell r="B233" t="str">
            <v>PMA040</v>
          </cell>
          <cell r="C233" t="str">
            <v>PASTA MALEICA AL 50%</v>
          </cell>
          <cell r="D233">
            <v>7910</v>
          </cell>
        </row>
        <row r="234">
          <cell r="B234" t="str">
            <v>RAC003</v>
          </cell>
          <cell r="C234" t="str">
            <v>RESINA CORTA DE PALMISTE AL 55% CATALIZADAS</v>
          </cell>
          <cell r="D234">
            <v>5887</v>
          </cell>
        </row>
        <row r="235">
          <cell r="B235" t="str">
            <v>RAC004</v>
          </cell>
          <cell r="C235" t="str">
            <v>RESINA CORTA EN PALMISTE AL 50% DE SOLIDOS</v>
          </cell>
          <cell r="D235">
            <v>5786</v>
          </cell>
        </row>
        <row r="236">
          <cell r="B236" t="str">
            <v>RAC007</v>
          </cell>
          <cell r="C236" t="str">
            <v>RESINA CORTA EN SOYA AL PARA SELLADORES</v>
          </cell>
          <cell r="D236">
            <v>6105</v>
          </cell>
        </row>
        <row r="237">
          <cell r="B237" t="str">
            <v>RAC006</v>
          </cell>
          <cell r="C237" t="str">
            <v>RESINA CORTA EN TOFA AL 55%</v>
          </cell>
          <cell r="D237">
            <v>6938</v>
          </cell>
        </row>
        <row r="238">
          <cell r="B238" t="str">
            <v>RAC005</v>
          </cell>
          <cell r="C238" t="str">
            <v>RESINA CORTA EN SOYA AL 55%</v>
          </cell>
          <cell r="D238">
            <v>5201</v>
          </cell>
        </row>
        <row r="239">
          <cell r="B239" t="str">
            <v>RAC001</v>
          </cell>
          <cell r="C239" t="str">
            <v>RASINA CORTA EN PALMISTE CATALIZADAS AL 55%</v>
          </cell>
          <cell r="D239">
            <v>5997</v>
          </cell>
        </row>
        <row r="240">
          <cell r="B240" t="str">
            <v>RAC002</v>
          </cell>
          <cell r="C240" t="str">
            <v>RESINA CORTA EN PALMISTE NITROS AL 55%</v>
          </cell>
          <cell r="D240">
            <v>5258</v>
          </cell>
        </row>
        <row r="241">
          <cell r="B241" t="str">
            <v>RUN001</v>
          </cell>
          <cell r="C241" t="str">
            <v>LAROPAL A 81</v>
          </cell>
          <cell r="D241">
            <v>27000</v>
          </cell>
        </row>
        <row r="242">
          <cell r="B242" t="str">
            <v>RUU033</v>
          </cell>
          <cell r="C242" t="str">
            <v>CYMEL UM 15</v>
          </cell>
          <cell r="D242">
            <v>11800</v>
          </cell>
        </row>
        <row r="243">
          <cell r="B243" t="str">
            <v>RUU032</v>
          </cell>
          <cell r="C243" t="str">
            <v>UFI 60P</v>
          </cell>
          <cell r="D243">
            <v>7100</v>
          </cell>
        </row>
        <row r="244">
          <cell r="B244" t="str">
            <v>RUU030</v>
          </cell>
          <cell r="C244" t="str">
            <v>POLIMERO 299</v>
          </cell>
          <cell r="D244">
            <v>9900</v>
          </cell>
        </row>
        <row r="245">
          <cell r="B245" t="str">
            <v>RUU001</v>
          </cell>
          <cell r="C245" t="str">
            <v>RUF001</v>
          </cell>
          <cell r="D245">
            <v>5173</v>
          </cell>
        </row>
        <row r="246">
          <cell r="B246" t="str">
            <v>RUU031</v>
          </cell>
          <cell r="C246" t="str">
            <v>RESIFLEX UFI 60 POLIMERO 295</v>
          </cell>
          <cell r="D246">
            <v>6800</v>
          </cell>
        </row>
        <row r="247">
          <cell r="B247" t="str">
            <v>RUS001</v>
          </cell>
          <cell r="C247" t="str">
            <v>RESINA UNIVERSAL EN SOLUCION 50%</v>
          </cell>
          <cell r="D247">
            <v>16360</v>
          </cell>
        </row>
        <row r="248">
          <cell r="B248" t="str">
            <v>RAC059</v>
          </cell>
          <cell r="C248" t="str">
            <v xml:space="preserve">RESINA ACRILICA TERMOPLASTICA 2245 </v>
          </cell>
          <cell r="D248">
            <v>13000</v>
          </cell>
        </row>
        <row r="249">
          <cell r="B249" t="str">
            <v>RAC070</v>
          </cell>
          <cell r="C249" t="str">
            <v>RESINA ACRILICA 2253 ANDERCOL</v>
          </cell>
          <cell r="D249">
            <v>13100</v>
          </cell>
        </row>
        <row r="250">
          <cell r="B250" t="str">
            <v>RAC058</v>
          </cell>
          <cell r="C250" t="str">
            <v>RESINA ACRILICA SINTHACRYTA X 60</v>
          </cell>
          <cell r="D250">
            <v>14480</v>
          </cell>
        </row>
        <row r="251">
          <cell r="B251" t="str">
            <v>REP070</v>
          </cell>
          <cell r="C251" t="str">
            <v>RESINA EPOXICA KER 3001X75</v>
          </cell>
          <cell r="D251">
            <v>20800</v>
          </cell>
        </row>
        <row r="252">
          <cell r="B252" t="str">
            <v>REP071</v>
          </cell>
          <cell r="C252" t="str">
            <v xml:space="preserve">RESINA EPOXICA SM 601R X 75 </v>
          </cell>
          <cell r="D252">
            <v>23700</v>
          </cell>
        </row>
        <row r="253">
          <cell r="B253" t="str">
            <v>REP075</v>
          </cell>
          <cell r="C253" t="str">
            <v>RESINA KUKDO YD 011X75</v>
          </cell>
          <cell r="D253">
            <v>13200</v>
          </cell>
        </row>
        <row r="254">
          <cell r="B254" t="str">
            <v>REP090</v>
          </cell>
          <cell r="C254" t="str">
            <v>ENDURECEDOR KCA-2230</v>
          </cell>
          <cell r="D254">
            <v>28000</v>
          </cell>
        </row>
        <row r="255">
          <cell r="B255" t="str">
            <v>REP0100</v>
          </cell>
          <cell r="C255" t="str">
            <v>ENDURECEDOR COLREPOX 1815B</v>
          </cell>
          <cell r="D255">
            <v>24000</v>
          </cell>
        </row>
        <row r="256">
          <cell r="B256" t="str">
            <v>RVA550</v>
          </cell>
          <cell r="C256" t="str">
            <v>AQUAPOLYMER 5582</v>
          </cell>
          <cell r="D256">
            <v>5700</v>
          </cell>
        </row>
        <row r="257">
          <cell r="B257" t="str">
            <v>RVA551</v>
          </cell>
          <cell r="C257" t="str">
            <v>ULTRACRYL VAAD</v>
          </cell>
          <cell r="D257">
            <v>5100</v>
          </cell>
        </row>
        <row r="258">
          <cell r="B258" t="str">
            <v>EMV506</v>
          </cell>
          <cell r="C258" t="str">
            <v>EMUVINIL 506</v>
          </cell>
          <cell r="D258">
            <v>4800</v>
          </cell>
        </row>
        <row r="259">
          <cell r="B259" t="str">
            <v>BPA001</v>
          </cell>
          <cell r="C259" t="str">
            <v>BASE POLIMERICA 55%/NOVABOND BLV 55</v>
          </cell>
          <cell r="D259">
            <v>6200</v>
          </cell>
        </row>
        <row r="260">
          <cell r="B260" t="str">
            <v>BPA002</v>
          </cell>
          <cell r="C260" t="str">
            <v>BASE POLIMERICA 60%/NOVABOND B 60</v>
          </cell>
          <cell r="D260">
            <v>4800</v>
          </cell>
        </row>
        <row r="261">
          <cell r="B261" t="str">
            <v>BPA003</v>
          </cell>
          <cell r="C261" t="str">
            <v>AQUAPOLIMER V 5000</v>
          </cell>
          <cell r="D261">
            <v>5800</v>
          </cell>
        </row>
        <row r="262">
          <cell r="B262" t="str">
            <v>TEX554</v>
          </cell>
          <cell r="C262" t="str">
            <v>TEXILAN 554/ULTRACRYL 107</v>
          </cell>
          <cell r="D262">
            <v>5325</v>
          </cell>
        </row>
        <row r="263">
          <cell r="B263" t="str">
            <v>RAM036</v>
          </cell>
          <cell r="C263" t="str">
            <v>ALQUIDAN 036</v>
          </cell>
          <cell r="D263">
            <v>10025</v>
          </cell>
        </row>
        <row r="264">
          <cell r="B264" t="str">
            <v>RAC047</v>
          </cell>
          <cell r="C264" t="str">
            <v>ALQUIDAN 047</v>
          </cell>
          <cell r="D264">
            <v>7950</v>
          </cell>
        </row>
        <row r="265">
          <cell r="B265" t="str">
            <v>RAM014</v>
          </cell>
          <cell r="C265" t="str">
            <v>RESINA MEDIA EN SOYA AL 45%</v>
          </cell>
          <cell r="D265">
            <v>6252</v>
          </cell>
        </row>
        <row r="266">
          <cell r="B266" t="str">
            <v>RAM019</v>
          </cell>
          <cell r="C266" t="str">
            <v xml:space="preserve">RESINA MEDIA EN SOYA AL 50% </v>
          </cell>
          <cell r="D266">
            <v>5500</v>
          </cell>
        </row>
        <row r="267">
          <cell r="B267" t="str">
            <v>RAM020</v>
          </cell>
          <cell r="C267" t="str">
            <v>RESINA MEDIA EN SOYA AL 50% L 42%</v>
          </cell>
          <cell r="D267">
            <v>6454</v>
          </cell>
        </row>
        <row r="268">
          <cell r="B268" t="str">
            <v>SOC010</v>
          </cell>
          <cell r="C268" t="str">
            <v>OCTOATO DE CALCIO AL 10%</v>
          </cell>
          <cell r="D268">
            <v>12691</v>
          </cell>
        </row>
        <row r="269">
          <cell r="B269" t="str">
            <v>SOC011</v>
          </cell>
          <cell r="C269" t="str">
            <v>OCTOATO DE COBALTO AL 12%</v>
          </cell>
          <cell r="D269">
            <v>34050</v>
          </cell>
        </row>
        <row r="270">
          <cell r="B270" t="str">
            <v>SOZ016</v>
          </cell>
          <cell r="C270" t="str">
            <v>OCTOATO DE ZINC AL 16%</v>
          </cell>
          <cell r="D270">
            <v>16300</v>
          </cell>
        </row>
        <row r="271">
          <cell r="B271" t="str">
            <v>SOZ024</v>
          </cell>
          <cell r="C271" t="str">
            <v>OCTOATO DE ZIRCONIO AL 24%</v>
          </cell>
          <cell r="D271">
            <v>27144</v>
          </cell>
        </row>
        <row r="272">
          <cell r="B272" t="str">
            <v>SPM001</v>
          </cell>
          <cell r="C272" t="str">
            <v>PQMIX</v>
          </cell>
          <cell r="D272">
            <v>29500</v>
          </cell>
        </row>
        <row r="273">
          <cell r="B273" t="str">
            <v>SPM003</v>
          </cell>
          <cell r="C273" t="str">
            <v>DUROCT DB 942</v>
          </cell>
          <cell r="D273">
            <v>22759</v>
          </cell>
        </row>
        <row r="274">
          <cell r="B274" t="str">
            <v>AUV001</v>
          </cell>
          <cell r="C274" t="str">
            <v>TINUVIN 292</v>
          </cell>
          <cell r="D274">
            <v>123000</v>
          </cell>
        </row>
        <row r="275">
          <cell r="B275" t="str">
            <v>AUV002</v>
          </cell>
          <cell r="C275" t="str">
            <v>UV ABSORVER</v>
          </cell>
          <cell r="D275">
            <v>80800</v>
          </cell>
        </row>
        <row r="276">
          <cell r="B276" t="str">
            <v>NIG001</v>
          </cell>
          <cell r="C276" t="str">
            <v>NITROGENO GASEOSO</v>
          </cell>
          <cell r="D276">
            <v>17600</v>
          </cell>
        </row>
        <row r="277">
          <cell r="B277"/>
          <cell r="C277"/>
          <cell r="D277"/>
        </row>
        <row r="278">
          <cell r="B278" t="str">
            <v>EVM001</v>
          </cell>
          <cell r="C278" t="str">
            <v>ENVASE GALON METALICO TDP</v>
          </cell>
          <cell r="D278">
            <v>3600</v>
          </cell>
        </row>
        <row r="279">
          <cell r="B279" t="str">
            <v>EVM004</v>
          </cell>
          <cell r="C279" t="str">
            <v>ENVASE CUARTO METALICO TDP</v>
          </cell>
          <cell r="D279">
            <v>2500</v>
          </cell>
        </row>
        <row r="280">
          <cell r="B280"/>
          <cell r="C280"/>
          <cell r="D280"/>
        </row>
        <row r="281">
          <cell r="B281"/>
          <cell r="C281"/>
          <cell r="D281"/>
        </row>
        <row r="282">
          <cell r="B282"/>
          <cell r="C282"/>
          <cell r="D282"/>
        </row>
        <row r="283">
          <cell r="B283"/>
          <cell r="C283"/>
          <cell r="D283"/>
        </row>
        <row r="284">
          <cell r="B284"/>
          <cell r="C284"/>
          <cell r="D284"/>
        </row>
        <row r="285">
          <cell r="B285"/>
          <cell r="C285"/>
          <cell r="D285"/>
        </row>
        <row r="286">
          <cell r="B286"/>
          <cell r="C286"/>
          <cell r="D286"/>
        </row>
        <row r="287">
          <cell r="B287"/>
          <cell r="C287"/>
          <cell r="D287"/>
        </row>
        <row r="288">
          <cell r="B288"/>
          <cell r="C288"/>
          <cell r="D288"/>
        </row>
        <row r="289">
          <cell r="B289"/>
          <cell r="C289"/>
          <cell r="D289"/>
        </row>
        <row r="290">
          <cell r="B290"/>
          <cell r="C290"/>
          <cell r="D290"/>
        </row>
        <row r="291">
          <cell r="B291"/>
          <cell r="C291"/>
          <cell r="D291"/>
        </row>
        <row r="292">
          <cell r="B292"/>
          <cell r="C292"/>
          <cell r="D292"/>
        </row>
        <row r="293">
          <cell r="B293"/>
          <cell r="C293"/>
          <cell r="D293"/>
        </row>
        <row r="294">
          <cell r="B294"/>
          <cell r="C294"/>
          <cell r="D294"/>
        </row>
        <row r="295">
          <cell r="B295"/>
          <cell r="C295"/>
          <cell r="D295"/>
        </row>
        <row r="296">
          <cell r="B296"/>
          <cell r="C296"/>
          <cell r="D296"/>
        </row>
        <row r="297">
          <cell r="B297"/>
          <cell r="C297"/>
          <cell r="D297"/>
        </row>
        <row r="298">
          <cell r="B298"/>
          <cell r="C298"/>
          <cell r="D298"/>
        </row>
        <row r="299">
          <cell r="B299"/>
          <cell r="C299"/>
          <cell r="D299"/>
        </row>
        <row r="300">
          <cell r="B300"/>
          <cell r="C300"/>
          <cell r="D300"/>
        </row>
        <row r="301">
          <cell r="B301"/>
          <cell r="C301"/>
          <cell r="D301"/>
        </row>
        <row r="302">
          <cell r="B302"/>
          <cell r="C302"/>
          <cell r="D302"/>
        </row>
        <row r="303">
          <cell r="B303"/>
          <cell r="C303"/>
          <cell r="D303"/>
        </row>
        <row r="304">
          <cell r="B304"/>
          <cell r="C304"/>
          <cell r="D304"/>
        </row>
        <row r="305">
          <cell r="B305"/>
          <cell r="C305"/>
          <cell r="D305"/>
        </row>
        <row r="306">
          <cell r="B306"/>
          <cell r="C306"/>
          <cell r="D306"/>
        </row>
        <row r="307">
          <cell r="B307"/>
          <cell r="C307"/>
          <cell r="D307"/>
        </row>
        <row r="308">
          <cell r="B308"/>
          <cell r="C308"/>
          <cell r="D308"/>
        </row>
        <row r="309">
          <cell r="B309"/>
          <cell r="C309"/>
          <cell r="D309"/>
        </row>
        <row r="310">
          <cell r="B310"/>
          <cell r="C310"/>
          <cell r="D310"/>
        </row>
        <row r="311">
          <cell r="B311"/>
          <cell r="C311"/>
          <cell r="D311"/>
        </row>
        <row r="312">
          <cell r="B312"/>
          <cell r="C312"/>
          <cell r="D312"/>
        </row>
        <row r="313">
          <cell r="B313"/>
          <cell r="C313"/>
          <cell r="D313"/>
        </row>
        <row r="314">
          <cell r="B314"/>
          <cell r="C314"/>
          <cell r="D314"/>
        </row>
        <row r="315">
          <cell r="B315"/>
          <cell r="C315"/>
          <cell r="D315"/>
        </row>
        <row r="316">
          <cell r="B316"/>
          <cell r="C316"/>
          <cell r="D316"/>
        </row>
        <row r="317">
          <cell r="B317"/>
          <cell r="C317"/>
          <cell r="D317"/>
        </row>
        <row r="318">
          <cell r="B318"/>
          <cell r="C318"/>
          <cell r="D318"/>
        </row>
        <row r="319">
          <cell r="B319"/>
          <cell r="C319"/>
          <cell r="D319"/>
        </row>
        <row r="320">
          <cell r="B320"/>
          <cell r="C320"/>
          <cell r="D320"/>
        </row>
        <row r="321">
          <cell r="B321"/>
          <cell r="C321"/>
          <cell r="D321"/>
        </row>
        <row r="322">
          <cell r="B322"/>
          <cell r="C322"/>
          <cell r="D322"/>
        </row>
        <row r="323">
          <cell r="B323"/>
          <cell r="C323"/>
          <cell r="D323"/>
        </row>
        <row r="324">
          <cell r="B324"/>
          <cell r="C324"/>
          <cell r="D324"/>
        </row>
        <row r="325">
          <cell r="B325"/>
          <cell r="C325"/>
          <cell r="D325"/>
        </row>
        <row r="326">
          <cell r="B326"/>
          <cell r="C326"/>
          <cell r="D326"/>
        </row>
        <row r="327">
          <cell r="B327"/>
          <cell r="C327"/>
          <cell r="D327"/>
        </row>
        <row r="328">
          <cell r="B328"/>
          <cell r="C328"/>
          <cell r="D328"/>
        </row>
        <row r="329">
          <cell r="B329"/>
          <cell r="C329"/>
          <cell r="D329"/>
        </row>
        <row r="330">
          <cell r="B330"/>
          <cell r="C330"/>
          <cell r="D330"/>
        </row>
        <row r="331">
          <cell r="B331"/>
          <cell r="C331"/>
          <cell r="D331"/>
        </row>
        <row r="332">
          <cell r="B332"/>
          <cell r="C332"/>
          <cell r="D332"/>
        </row>
        <row r="333">
          <cell r="B333"/>
          <cell r="C333"/>
          <cell r="D333"/>
        </row>
        <row r="334">
          <cell r="B334"/>
          <cell r="C334"/>
          <cell r="D334"/>
        </row>
        <row r="335">
          <cell r="B335"/>
          <cell r="C335"/>
          <cell r="D335"/>
        </row>
        <row r="336">
          <cell r="B336"/>
          <cell r="C336"/>
          <cell r="D336"/>
        </row>
        <row r="337">
          <cell r="B337"/>
          <cell r="C337"/>
          <cell r="D337"/>
        </row>
        <row r="338">
          <cell r="B338"/>
          <cell r="C338"/>
          <cell r="D338"/>
        </row>
        <row r="339">
          <cell r="B339"/>
          <cell r="C339"/>
          <cell r="D339"/>
        </row>
        <row r="340">
          <cell r="B340"/>
          <cell r="C340"/>
          <cell r="D340"/>
        </row>
        <row r="341">
          <cell r="B341"/>
          <cell r="C341"/>
          <cell r="D341"/>
        </row>
        <row r="342">
          <cell r="B342"/>
          <cell r="C342"/>
          <cell r="D342"/>
        </row>
        <row r="343">
          <cell r="B343"/>
          <cell r="C343"/>
          <cell r="D343"/>
        </row>
        <row r="344">
          <cell r="B344"/>
          <cell r="C344"/>
          <cell r="D344"/>
        </row>
        <row r="345">
          <cell r="B345"/>
          <cell r="C345"/>
          <cell r="D345"/>
        </row>
        <row r="346">
          <cell r="B346"/>
          <cell r="C346"/>
          <cell r="D346"/>
        </row>
        <row r="347">
          <cell r="B347"/>
          <cell r="C347"/>
          <cell r="D347"/>
        </row>
        <row r="348">
          <cell r="B348"/>
          <cell r="C348"/>
          <cell r="D348"/>
        </row>
        <row r="349">
          <cell r="B349"/>
          <cell r="C349"/>
          <cell r="D349"/>
        </row>
        <row r="350">
          <cell r="B350"/>
          <cell r="C350"/>
          <cell r="D350"/>
        </row>
        <row r="351">
          <cell r="B351"/>
          <cell r="C351"/>
          <cell r="D351"/>
        </row>
        <row r="352">
          <cell r="B352"/>
          <cell r="C352"/>
          <cell r="D352"/>
        </row>
        <row r="353">
          <cell r="B353"/>
          <cell r="C353"/>
          <cell r="D353"/>
        </row>
        <row r="354">
          <cell r="B354"/>
          <cell r="C354"/>
          <cell r="D354"/>
        </row>
        <row r="355">
          <cell r="B355"/>
          <cell r="C355"/>
          <cell r="D355"/>
        </row>
        <row r="356">
          <cell r="B356"/>
          <cell r="C356"/>
          <cell r="D356"/>
        </row>
        <row r="357">
          <cell r="B357"/>
          <cell r="C357"/>
          <cell r="D357"/>
        </row>
        <row r="358">
          <cell r="B358"/>
          <cell r="C358"/>
          <cell r="D358"/>
        </row>
        <row r="359">
          <cell r="B359"/>
          <cell r="C359"/>
          <cell r="D359"/>
        </row>
        <row r="360">
          <cell r="B360"/>
          <cell r="C360"/>
          <cell r="D360"/>
        </row>
        <row r="361">
          <cell r="B361"/>
          <cell r="C361"/>
          <cell r="D361"/>
        </row>
        <row r="362">
          <cell r="B362"/>
          <cell r="C362"/>
          <cell r="D362"/>
        </row>
        <row r="363">
          <cell r="B363"/>
          <cell r="C363"/>
          <cell r="D363"/>
        </row>
        <row r="364">
          <cell r="B364"/>
          <cell r="C364"/>
          <cell r="D364"/>
        </row>
        <row r="365">
          <cell r="B365"/>
          <cell r="C365"/>
          <cell r="D365"/>
        </row>
        <row r="366">
          <cell r="B366"/>
          <cell r="C366"/>
          <cell r="D366"/>
        </row>
        <row r="367">
          <cell r="B367"/>
          <cell r="C367"/>
          <cell r="D367"/>
        </row>
        <row r="368">
          <cell r="B368"/>
          <cell r="C368"/>
          <cell r="D368"/>
        </row>
        <row r="369">
          <cell r="B369"/>
          <cell r="C369"/>
          <cell r="D369"/>
        </row>
        <row r="370">
          <cell r="B370"/>
          <cell r="C370"/>
          <cell r="D370"/>
        </row>
        <row r="371">
          <cell r="B371"/>
          <cell r="C371" t="str">
            <v>EMP C02</v>
          </cell>
          <cell r="D371"/>
        </row>
        <row r="372">
          <cell r="B372"/>
          <cell r="C372"/>
          <cell r="D372"/>
        </row>
        <row r="373">
          <cell r="B373"/>
          <cell r="C373"/>
          <cell r="D373"/>
        </row>
        <row r="374">
          <cell r="B374"/>
          <cell r="C374"/>
          <cell r="D374"/>
        </row>
        <row r="375">
          <cell r="B375"/>
          <cell r="C375"/>
          <cell r="D375"/>
        </row>
        <row r="376">
          <cell r="B376"/>
          <cell r="C376"/>
          <cell r="D376"/>
        </row>
        <row r="377">
          <cell r="B377"/>
          <cell r="C377"/>
          <cell r="D377"/>
        </row>
        <row r="378">
          <cell r="B378"/>
          <cell r="C378"/>
          <cell r="D378"/>
        </row>
        <row r="379">
          <cell r="B379"/>
          <cell r="C379"/>
          <cell r="D379"/>
        </row>
        <row r="380">
          <cell r="B380"/>
          <cell r="C380"/>
          <cell r="D380"/>
        </row>
        <row r="381">
          <cell r="B381"/>
          <cell r="C381"/>
          <cell r="D381"/>
        </row>
        <row r="382">
          <cell r="B382"/>
          <cell r="C382"/>
          <cell r="D382"/>
        </row>
        <row r="383">
          <cell r="B383"/>
          <cell r="C383"/>
          <cell r="D383"/>
        </row>
        <row r="384">
          <cell r="B384"/>
          <cell r="C384"/>
          <cell r="D384"/>
        </row>
        <row r="385">
          <cell r="B385"/>
          <cell r="C385"/>
          <cell r="D385"/>
        </row>
        <row r="386">
          <cell r="B386"/>
          <cell r="C386"/>
          <cell r="D386"/>
        </row>
        <row r="387">
          <cell r="B387"/>
          <cell r="C387"/>
          <cell r="D387"/>
        </row>
        <row r="388">
          <cell r="B388"/>
          <cell r="C388"/>
          <cell r="D388"/>
        </row>
        <row r="389">
          <cell r="B389"/>
          <cell r="C389"/>
          <cell r="D389"/>
        </row>
        <row r="390">
          <cell r="B390"/>
          <cell r="C390"/>
          <cell r="D390"/>
        </row>
        <row r="391">
          <cell r="B391"/>
          <cell r="C391"/>
          <cell r="D391"/>
        </row>
        <row r="392">
          <cell r="B392"/>
          <cell r="C392"/>
          <cell r="D392"/>
        </row>
        <row r="393">
          <cell r="B393"/>
          <cell r="C393"/>
          <cell r="D393"/>
        </row>
        <row r="394">
          <cell r="B394"/>
          <cell r="C394"/>
          <cell r="D394"/>
        </row>
        <row r="395">
          <cell r="B395"/>
          <cell r="C395"/>
          <cell r="D395"/>
        </row>
        <row r="396">
          <cell r="B396"/>
          <cell r="C396"/>
          <cell r="D396"/>
        </row>
        <row r="397">
          <cell r="B397"/>
          <cell r="C397"/>
          <cell r="D397"/>
        </row>
        <row r="398">
          <cell r="B398"/>
          <cell r="C398"/>
          <cell r="D398"/>
        </row>
        <row r="399">
          <cell r="B399"/>
          <cell r="C399"/>
          <cell r="D399"/>
        </row>
        <row r="400">
          <cell r="B400"/>
          <cell r="C400"/>
          <cell r="D400"/>
        </row>
        <row r="401">
          <cell r="B401"/>
          <cell r="C401"/>
          <cell r="D401"/>
        </row>
        <row r="402">
          <cell r="B402"/>
          <cell r="C402"/>
          <cell r="D402"/>
        </row>
        <row r="403">
          <cell r="B403"/>
          <cell r="C403"/>
          <cell r="D403"/>
        </row>
        <row r="404">
          <cell r="B404"/>
          <cell r="C404"/>
          <cell r="D404"/>
        </row>
        <row r="405">
          <cell r="B405"/>
          <cell r="C405"/>
          <cell r="D405"/>
        </row>
        <row r="406">
          <cell r="B406"/>
          <cell r="C406"/>
          <cell r="D406"/>
        </row>
        <row r="407">
          <cell r="B407"/>
          <cell r="C407"/>
          <cell r="D407"/>
        </row>
        <row r="408">
          <cell r="B408"/>
          <cell r="C408"/>
          <cell r="D408"/>
        </row>
        <row r="409">
          <cell r="B409"/>
          <cell r="C409"/>
          <cell r="D409"/>
        </row>
        <row r="410">
          <cell r="B410"/>
          <cell r="C410"/>
          <cell r="D410"/>
        </row>
        <row r="411">
          <cell r="B411"/>
          <cell r="C411"/>
          <cell r="D411"/>
        </row>
        <row r="412">
          <cell r="B412"/>
          <cell r="C412"/>
          <cell r="D412"/>
        </row>
        <row r="413">
          <cell r="B413"/>
          <cell r="C413"/>
          <cell r="D413"/>
        </row>
        <row r="414">
          <cell r="B414"/>
          <cell r="C414"/>
          <cell r="D414"/>
        </row>
        <row r="415">
          <cell r="B415"/>
          <cell r="C415"/>
          <cell r="D415"/>
        </row>
        <row r="416">
          <cell r="B416"/>
          <cell r="C416"/>
          <cell r="D416"/>
        </row>
        <row r="417">
          <cell r="B417"/>
          <cell r="C417"/>
          <cell r="D417"/>
        </row>
        <row r="418">
          <cell r="B418"/>
          <cell r="C418"/>
          <cell r="D418"/>
        </row>
        <row r="419">
          <cell r="B419"/>
          <cell r="C419"/>
          <cell r="D419"/>
        </row>
        <row r="420">
          <cell r="B420"/>
          <cell r="C420"/>
          <cell r="D420"/>
        </row>
        <row r="421">
          <cell r="B421"/>
          <cell r="C421"/>
          <cell r="D421"/>
        </row>
        <row r="422">
          <cell r="B422"/>
          <cell r="C422"/>
          <cell r="D422"/>
        </row>
        <row r="423">
          <cell r="B423"/>
          <cell r="C423"/>
          <cell r="D423"/>
        </row>
        <row r="424">
          <cell r="B424"/>
          <cell r="C424"/>
          <cell r="D424"/>
        </row>
        <row r="425">
          <cell r="B425"/>
          <cell r="C425"/>
          <cell r="D425"/>
        </row>
        <row r="426">
          <cell r="B426"/>
          <cell r="C426"/>
          <cell r="D426"/>
        </row>
        <row r="427">
          <cell r="B427"/>
          <cell r="C427"/>
          <cell r="D427"/>
        </row>
        <row r="428">
          <cell r="B428"/>
          <cell r="C428"/>
          <cell r="D428"/>
        </row>
        <row r="429">
          <cell r="B429"/>
          <cell r="C429"/>
          <cell r="D429"/>
        </row>
        <row r="430">
          <cell r="B430"/>
          <cell r="C430"/>
          <cell r="D430"/>
        </row>
        <row r="431">
          <cell r="B431"/>
          <cell r="C431"/>
          <cell r="D431"/>
        </row>
        <row r="432">
          <cell r="B432"/>
          <cell r="C432"/>
          <cell r="D432"/>
        </row>
        <row r="433">
          <cell r="B433"/>
          <cell r="C433"/>
          <cell r="D433"/>
        </row>
        <row r="434">
          <cell r="B434"/>
          <cell r="C434"/>
          <cell r="D434"/>
        </row>
        <row r="435">
          <cell r="B435"/>
          <cell r="C435"/>
          <cell r="D435"/>
        </row>
        <row r="436">
          <cell r="B436"/>
          <cell r="C436"/>
          <cell r="D436"/>
        </row>
        <row r="437">
          <cell r="B437"/>
          <cell r="C437"/>
          <cell r="D437"/>
        </row>
        <row r="438">
          <cell r="B438"/>
          <cell r="C438"/>
          <cell r="D438"/>
        </row>
        <row r="439">
          <cell r="B439"/>
          <cell r="C439"/>
          <cell r="D439"/>
        </row>
        <row r="440">
          <cell r="B440"/>
          <cell r="C440"/>
          <cell r="D440"/>
        </row>
        <row r="441">
          <cell r="B441"/>
          <cell r="C441"/>
          <cell r="D441"/>
        </row>
        <row r="442">
          <cell r="B442"/>
          <cell r="C442"/>
          <cell r="D442"/>
        </row>
        <row r="443">
          <cell r="B443"/>
          <cell r="C443"/>
          <cell r="D443"/>
        </row>
        <row r="444">
          <cell r="B444"/>
          <cell r="C444"/>
          <cell r="D444"/>
        </row>
        <row r="445">
          <cell r="B445"/>
          <cell r="C445"/>
          <cell r="D445"/>
        </row>
        <row r="446">
          <cell r="B446"/>
          <cell r="C446"/>
          <cell r="D446"/>
        </row>
        <row r="447">
          <cell r="B447"/>
          <cell r="C447"/>
          <cell r="D447"/>
        </row>
        <row r="448">
          <cell r="B448"/>
          <cell r="C448"/>
          <cell r="D448"/>
        </row>
        <row r="449">
          <cell r="B449"/>
          <cell r="C449"/>
          <cell r="D449"/>
        </row>
        <row r="450">
          <cell r="B450"/>
          <cell r="C450"/>
          <cell r="D450"/>
        </row>
        <row r="451">
          <cell r="B451"/>
          <cell r="C451"/>
          <cell r="D451"/>
        </row>
        <row r="452">
          <cell r="B452"/>
          <cell r="C452"/>
          <cell r="D452"/>
        </row>
        <row r="453">
          <cell r="B453"/>
          <cell r="C453"/>
          <cell r="D453"/>
        </row>
        <row r="454">
          <cell r="B454"/>
          <cell r="C454"/>
          <cell r="D454"/>
        </row>
        <row r="455">
          <cell r="B455"/>
          <cell r="C455"/>
          <cell r="D455"/>
        </row>
        <row r="456">
          <cell r="B456"/>
          <cell r="C456"/>
          <cell r="D456"/>
        </row>
        <row r="457">
          <cell r="B457"/>
          <cell r="C457"/>
          <cell r="D457"/>
        </row>
        <row r="458">
          <cell r="B458"/>
          <cell r="C458"/>
          <cell r="D458"/>
        </row>
        <row r="459">
          <cell r="B459"/>
          <cell r="C459"/>
          <cell r="D459"/>
        </row>
        <row r="460">
          <cell r="B460"/>
          <cell r="C460"/>
          <cell r="D460"/>
        </row>
        <row r="461">
          <cell r="B461"/>
          <cell r="C461"/>
          <cell r="D461"/>
        </row>
        <row r="462">
          <cell r="B462"/>
          <cell r="C462"/>
          <cell r="D462"/>
        </row>
        <row r="463">
          <cell r="B463"/>
          <cell r="C463"/>
          <cell r="D463"/>
        </row>
        <row r="464">
          <cell r="B464"/>
          <cell r="C464"/>
          <cell r="D464"/>
        </row>
        <row r="465">
          <cell r="B465"/>
          <cell r="C465"/>
          <cell r="D465"/>
        </row>
        <row r="466">
          <cell r="B466"/>
          <cell r="C466"/>
          <cell r="D466"/>
        </row>
        <row r="467">
          <cell r="B467"/>
          <cell r="C467"/>
          <cell r="D467"/>
        </row>
        <row r="468">
          <cell r="B468"/>
          <cell r="C468"/>
          <cell r="D468"/>
        </row>
        <row r="469">
          <cell r="B469"/>
          <cell r="C469"/>
          <cell r="D469"/>
        </row>
        <row r="470">
          <cell r="B470"/>
          <cell r="C470"/>
          <cell r="D470"/>
        </row>
        <row r="471">
          <cell r="B471"/>
          <cell r="C471"/>
          <cell r="D471"/>
        </row>
        <row r="472">
          <cell r="B472"/>
          <cell r="C472"/>
          <cell r="D472"/>
        </row>
        <row r="473">
          <cell r="B473"/>
          <cell r="C473"/>
          <cell r="D473"/>
        </row>
        <row r="474">
          <cell r="B474"/>
          <cell r="C474"/>
          <cell r="D474"/>
        </row>
        <row r="475">
          <cell r="B475"/>
          <cell r="C475"/>
          <cell r="D475"/>
        </row>
        <row r="476">
          <cell r="B476"/>
          <cell r="C476"/>
          <cell r="D476"/>
        </row>
        <row r="477">
          <cell r="B477"/>
          <cell r="C477"/>
          <cell r="D477"/>
        </row>
        <row r="478">
          <cell r="B478"/>
          <cell r="C478"/>
          <cell r="D478"/>
        </row>
        <row r="479">
          <cell r="B479"/>
          <cell r="C479"/>
          <cell r="D479"/>
        </row>
        <row r="480">
          <cell r="B480"/>
          <cell r="C480"/>
          <cell r="D480"/>
        </row>
        <row r="481">
          <cell r="B481"/>
          <cell r="C481"/>
          <cell r="D481"/>
        </row>
        <row r="482">
          <cell r="B482"/>
          <cell r="C482"/>
          <cell r="D482"/>
        </row>
        <row r="483">
          <cell r="B483"/>
          <cell r="C483"/>
          <cell r="D483"/>
        </row>
        <row r="484">
          <cell r="B484"/>
          <cell r="C484"/>
          <cell r="D484"/>
        </row>
        <row r="485">
          <cell r="B485"/>
          <cell r="C485"/>
          <cell r="D485"/>
        </row>
        <row r="486">
          <cell r="B486"/>
          <cell r="C486"/>
          <cell r="D486"/>
        </row>
        <row r="487">
          <cell r="B487"/>
          <cell r="C487"/>
          <cell r="D487"/>
        </row>
        <row r="488">
          <cell r="B488"/>
          <cell r="C488"/>
          <cell r="D488"/>
        </row>
        <row r="489">
          <cell r="B489"/>
          <cell r="C489"/>
          <cell r="D489"/>
        </row>
        <row r="490">
          <cell r="B490"/>
          <cell r="C490"/>
          <cell r="D490"/>
        </row>
        <row r="491">
          <cell r="B491"/>
          <cell r="C491"/>
          <cell r="D491"/>
        </row>
        <row r="492">
          <cell r="B492"/>
          <cell r="C492"/>
          <cell r="D492"/>
        </row>
        <row r="493">
          <cell r="B493"/>
          <cell r="C493"/>
          <cell r="D493"/>
        </row>
        <row r="494">
          <cell r="B494"/>
          <cell r="C494"/>
          <cell r="D494"/>
        </row>
        <row r="495">
          <cell r="B495"/>
          <cell r="C495"/>
          <cell r="D495"/>
        </row>
        <row r="496">
          <cell r="B496"/>
          <cell r="C496"/>
          <cell r="D496"/>
        </row>
        <row r="497">
          <cell r="B497"/>
          <cell r="C497"/>
          <cell r="D497"/>
        </row>
        <row r="498">
          <cell r="B498"/>
          <cell r="C498"/>
          <cell r="D498"/>
        </row>
        <row r="499">
          <cell r="B499"/>
          <cell r="C499"/>
          <cell r="D499"/>
        </row>
        <row r="500">
          <cell r="B500"/>
          <cell r="C500"/>
          <cell r="D500"/>
        </row>
        <row r="501">
          <cell r="B501"/>
          <cell r="C501"/>
          <cell r="D501"/>
        </row>
        <row r="502">
          <cell r="B502"/>
          <cell r="C502"/>
          <cell r="D502"/>
        </row>
        <row r="503">
          <cell r="B503"/>
          <cell r="C503"/>
          <cell r="D503"/>
        </row>
        <row r="504">
          <cell r="B504"/>
          <cell r="C504"/>
          <cell r="D504"/>
        </row>
        <row r="505">
          <cell r="B505"/>
          <cell r="C505"/>
          <cell r="D505"/>
        </row>
        <row r="506">
          <cell r="B506"/>
          <cell r="C506"/>
          <cell r="D506"/>
        </row>
        <row r="507">
          <cell r="B507"/>
          <cell r="C507"/>
          <cell r="D507"/>
        </row>
        <row r="508">
          <cell r="B508"/>
          <cell r="C508"/>
          <cell r="D508"/>
        </row>
        <row r="509">
          <cell r="B509"/>
          <cell r="C509"/>
          <cell r="D509"/>
        </row>
        <row r="510">
          <cell r="B510"/>
          <cell r="C510"/>
          <cell r="D510"/>
        </row>
        <row r="511">
          <cell r="B511"/>
          <cell r="C511"/>
          <cell r="D511"/>
        </row>
        <row r="512">
          <cell r="B512"/>
          <cell r="C512"/>
          <cell r="D512"/>
        </row>
        <row r="513">
          <cell r="B513"/>
          <cell r="C513"/>
          <cell r="D513"/>
        </row>
        <row r="514">
          <cell r="B514"/>
          <cell r="C514"/>
          <cell r="D514"/>
        </row>
        <row r="515">
          <cell r="B515"/>
          <cell r="C515"/>
          <cell r="D515"/>
        </row>
        <row r="516">
          <cell r="B516"/>
          <cell r="C516"/>
          <cell r="D516"/>
        </row>
        <row r="517">
          <cell r="B517"/>
          <cell r="C517"/>
          <cell r="D517"/>
        </row>
        <row r="518">
          <cell r="B518"/>
          <cell r="C518"/>
          <cell r="D518"/>
        </row>
        <row r="519">
          <cell r="B519"/>
          <cell r="C519"/>
          <cell r="D519"/>
        </row>
        <row r="520">
          <cell r="B520"/>
          <cell r="C520"/>
          <cell r="D520"/>
        </row>
        <row r="521">
          <cell r="B521"/>
          <cell r="C521"/>
          <cell r="D521"/>
        </row>
        <row r="522">
          <cell r="B522"/>
          <cell r="C522"/>
          <cell r="D522"/>
        </row>
        <row r="523">
          <cell r="B523"/>
          <cell r="C523"/>
          <cell r="D523"/>
        </row>
        <row r="524">
          <cell r="B524"/>
          <cell r="C524"/>
          <cell r="D524"/>
        </row>
        <row r="525">
          <cell r="B525"/>
          <cell r="C525"/>
          <cell r="D525"/>
        </row>
        <row r="526">
          <cell r="B526"/>
          <cell r="C526"/>
          <cell r="D526"/>
        </row>
        <row r="527">
          <cell r="B527"/>
          <cell r="C527"/>
          <cell r="D527"/>
        </row>
        <row r="528">
          <cell r="B528"/>
          <cell r="C528"/>
          <cell r="D528"/>
        </row>
        <row r="529">
          <cell r="B529"/>
          <cell r="C529"/>
          <cell r="D529"/>
        </row>
        <row r="530">
          <cell r="B530"/>
          <cell r="C530"/>
          <cell r="D530"/>
        </row>
        <row r="531">
          <cell r="B531"/>
          <cell r="C531"/>
          <cell r="D531"/>
        </row>
        <row r="532">
          <cell r="B532"/>
          <cell r="C532"/>
          <cell r="D532"/>
        </row>
        <row r="533">
          <cell r="B533"/>
          <cell r="C533"/>
          <cell r="D533"/>
        </row>
        <row r="534">
          <cell r="B534"/>
          <cell r="C534"/>
          <cell r="D534"/>
        </row>
        <row r="535">
          <cell r="B535"/>
          <cell r="C535"/>
          <cell r="D535"/>
        </row>
        <row r="536">
          <cell r="B536"/>
          <cell r="C536"/>
          <cell r="D536"/>
        </row>
        <row r="537">
          <cell r="B537"/>
          <cell r="C537"/>
          <cell r="D537"/>
        </row>
        <row r="538">
          <cell r="B538"/>
          <cell r="C538"/>
          <cell r="D538"/>
        </row>
        <row r="539">
          <cell r="B539"/>
          <cell r="C539"/>
          <cell r="D539"/>
        </row>
        <row r="540">
          <cell r="B540"/>
          <cell r="C540"/>
          <cell r="D540"/>
        </row>
      </sheetData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44AA6-8401-4B0F-954E-0B7492AC2833}">
  <dimension ref="A1:E63"/>
  <sheetViews>
    <sheetView tabSelected="1" zoomScaleNormal="100" workbookViewId="0">
      <selection activeCell="D2" sqref="D2"/>
    </sheetView>
  </sheetViews>
  <sheetFormatPr baseColWidth="10" defaultRowHeight="14.4" x14ac:dyDescent="0.3"/>
  <cols>
    <col min="1" max="1" width="8.109375" bestFit="1" customWidth="1"/>
    <col min="2" max="2" width="40.88671875" bestFit="1" customWidth="1"/>
    <col min="3" max="3" width="10.77734375" bestFit="1" customWidth="1"/>
    <col min="4" max="4" width="31.44140625" bestFit="1" customWidth="1"/>
    <col min="5" max="5" width="30.77734375" bestFit="1" customWidth="1"/>
    <col min="6" max="6" width="33.21875" bestFit="1" customWidth="1"/>
    <col min="7" max="7" width="34.44140625" bestFit="1" customWidth="1"/>
    <col min="8" max="8" width="31.44140625" bestFit="1" customWidth="1"/>
    <col min="9" max="9" width="30.33203125" bestFit="1" customWidth="1"/>
    <col min="10" max="10" width="34.44140625" bestFit="1" customWidth="1"/>
    <col min="11" max="11" width="32.6640625" bestFit="1" customWidth="1"/>
  </cols>
  <sheetData>
    <row r="1" spans="1:4" x14ac:dyDescent="0.3">
      <c r="A1" s="91" t="s">
        <v>3</v>
      </c>
      <c r="B1" s="92" t="s">
        <v>4</v>
      </c>
      <c r="C1" s="98" t="s">
        <v>6</v>
      </c>
    </row>
    <row r="2" spans="1:4" x14ac:dyDescent="0.3">
      <c r="A2" s="86" t="s">
        <v>9</v>
      </c>
      <c r="B2" s="85" t="s">
        <v>101</v>
      </c>
      <c r="C2" s="99">
        <v>7000</v>
      </c>
      <c r="D2" s="101"/>
    </row>
    <row r="3" spans="1:4" x14ac:dyDescent="0.3">
      <c r="A3" s="86" t="s">
        <v>33</v>
      </c>
      <c r="B3" s="85" t="s">
        <v>80</v>
      </c>
      <c r="C3" s="99">
        <v>11000</v>
      </c>
    </row>
    <row r="4" spans="1:4" x14ac:dyDescent="0.3">
      <c r="A4" s="86" t="s">
        <v>31</v>
      </c>
      <c r="B4" s="85" t="s">
        <v>32</v>
      </c>
      <c r="C4" s="99">
        <v>34050</v>
      </c>
    </row>
    <row r="5" spans="1:4" x14ac:dyDescent="0.3">
      <c r="A5" s="86" t="s">
        <v>27</v>
      </c>
      <c r="B5" s="85" t="s">
        <v>28</v>
      </c>
      <c r="C5" s="99">
        <v>27144</v>
      </c>
    </row>
    <row r="6" spans="1:4" x14ac:dyDescent="0.3">
      <c r="A6" s="86" t="s">
        <v>59</v>
      </c>
      <c r="B6" s="85" t="s">
        <v>137</v>
      </c>
      <c r="C6" s="99">
        <v>4372</v>
      </c>
    </row>
    <row r="7" spans="1:4" x14ac:dyDescent="0.3">
      <c r="A7" s="86" t="s">
        <v>62</v>
      </c>
      <c r="B7" s="85" t="s">
        <v>63</v>
      </c>
      <c r="C7" s="99">
        <v>11466</v>
      </c>
    </row>
    <row r="8" spans="1:4" x14ac:dyDescent="0.3">
      <c r="A8" s="86" t="s">
        <v>115</v>
      </c>
      <c r="B8" s="85" t="s">
        <v>139</v>
      </c>
      <c r="C8" s="99">
        <v>16300</v>
      </c>
    </row>
    <row r="9" spans="1:4" x14ac:dyDescent="0.3">
      <c r="A9" s="86" t="s">
        <v>12</v>
      </c>
      <c r="B9" s="85" t="s">
        <v>50</v>
      </c>
      <c r="C9" s="99">
        <v>17000</v>
      </c>
    </row>
    <row r="10" spans="1:4" x14ac:dyDescent="0.3">
      <c r="A10" s="86" t="s">
        <v>66</v>
      </c>
      <c r="B10" s="85" t="s">
        <v>53</v>
      </c>
      <c r="C10" s="99">
        <v>4400</v>
      </c>
    </row>
    <row r="11" spans="1:4" x14ac:dyDescent="0.3">
      <c r="A11" s="86" t="s">
        <v>20</v>
      </c>
      <c r="B11" s="85" t="s">
        <v>21</v>
      </c>
      <c r="C11" s="99">
        <v>14300</v>
      </c>
    </row>
    <row r="12" spans="1:4" x14ac:dyDescent="0.3">
      <c r="A12" s="86" t="s">
        <v>22</v>
      </c>
      <c r="B12" s="85" t="s">
        <v>23</v>
      </c>
      <c r="C12" s="99">
        <v>40</v>
      </c>
    </row>
    <row r="13" spans="1:4" x14ac:dyDescent="0.3">
      <c r="A13" s="86" t="s">
        <v>24</v>
      </c>
      <c r="B13" s="85" t="s">
        <v>25</v>
      </c>
      <c r="C13" s="99">
        <v>1550</v>
      </c>
    </row>
    <row r="14" spans="1:4" x14ac:dyDescent="0.3">
      <c r="A14" s="86" t="s">
        <v>33</v>
      </c>
      <c r="B14" s="85" t="s">
        <v>72</v>
      </c>
      <c r="C14" s="99">
        <v>11000</v>
      </c>
    </row>
    <row r="15" spans="1:4" x14ac:dyDescent="0.3">
      <c r="A15" s="86" t="s">
        <v>59</v>
      </c>
      <c r="B15" s="85" t="s">
        <v>138</v>
      </c>
      <c r="C15" s="99">
        <v>4372</v>
      </c>
    </row>
    <row r="16" spans="1:4" x14ac:dyDescent="0.3">
      <c r="A16" s="86" t="s">
        <v>54</v>
      </c>
      <c r="B16" s="85" t="s">
        <v>34</v>
      </c>
      <c r="C16" s="99">
        <v>4617</v>
      </c>
    </row>
    <row r="17" spans="1:5" x14ac:dyDescent="0.3">
      <c r="A17" s="86" t="s">
        <v>88</v>
      </c>
      <c r="B17" s="85" t="s">
        <v>89</v>
      </c>
      <c r="C17" s="99">
        <v>8640</v>
      </c>
      <c r="E17" s="100"/>
    </row>
    <row r="18" spans="1:5" x14ac:dyDescent="0.3">
      <c r="A18" s="86" t="s">
        <v>83</v>
      </c>
      <c r="B18" s="85" t="s">
        <v>19</v>
      </c>
      <c r="C18" s="99">
        <v>855</v>
      </c>
    </row>
    <row r="19" spans="1:5" x14ac:dyDescent="0.3">
      <c r="A19" s="86" t="s">
        <v>110</v>
      </c>
      <c r="B19" s="85" t="s">
        <v>111</v>
      </c>
      <c r="C19" s="99">
        <v>5400</v>
      </c>
    </row>
    <row r="20" spans="1:5" x14ac:dyDescent="0.3">
      <c r="A20" s="86" t="s">
        <v>12</v>
      </c>
      <c r="B20" s="85" t="s">
        <v>13</v>
      </c>
      <c r="C20" s="99">
        <v>17000</v>
      </c>
    </row>
    <row r="21" spans="1:5" x14ac:dyDescent="0.3">
      <c r="A21" s="86" t="s">
        <v>66</v>
      </c>
      <c r="B21" s="85" t="s">
        <v>84</v>
      </c>
      <c r="C21" s="99">
        <v>4400</v>
      </c>
    </row>
    <row r="22" spans="1:5" x14ac:dyDescent="0.3">
      <c r="A22" s="86" t="s">
        <v>10</v>
      </c>
      <c r="B22" s="85" t="s">
        <v>85</v>
      </c>
      <c r="C22" s="99">
        <v>8105</v>
      </c>
    </row>
    <row r="23" spans="1:5" x14ac:dyDescent="0.3">
      <c r="A23" s="86" t="s">
        <v>91</v>
      </c>
      <c r="B23" s="85" t="s">
        <v>144</v>
      </c>
      <c r="C23" s="99">
        <v>12215</v>
      </c>
      <c r="E23" s="100"/>
    </row>
    <row r="24" spans="1:5" x14ac:dyDescent="0.3">
      <c r="A24" s="86" t="s">
        <v>92</v>
      </c>
      <c r="B24" s="85" t="s">
        <v>93</v>
      </c>
      <c r="C24" s="99">
        <v>19945</v>
      </c>
    </row>
    <row r="25" spans="1:5" x14ac:dyDescent="0.3">
      <c r="A25" s="86" t="s">
        <v>59</v>
      </c>
      <c r="B25" s="85" t="s">
        <v>60</v>
      </c>
      <c r="C25" s="99">
        <v>4372</v>
      </c>
    </row>
    <row r="26" spans="1:5" x14ac:dyDescent="0.3">
      <c r="A26" s="86" t="s">
        <v>103</v>
      </c>
      <c r="B26" s="85" t="s">
        <v>104</v>
      </c>
      <c r="C26" s="99">
        <v>14152</v>
      </c>
    </row>
    <row r="27" spans="1:5" x14ac:dyDescent="0.3">
      <c r="A27" s="86" t="s">
        <v>105</v>
      </c>
      <c r="B27" s="85" t="s">
        <v>161</v>
      </c>
      <c r="C27" s="99">
        <v>11447</v>
      </c>
    </row>
    <row r="28" spans="1:5" x14ac:dyDescent="0.3">
      <c r="A28" s="86" t="s">
        <v>106</v>
      </c>
      <c r="B28" s="85" t="s">
        <v>162</v>
      </c>
      <c r="C28" s="99">
        <v>12718</v>
      </c>
    </row>
    <row r="29" spans="1:5" x14ac:dyDescent="0.3">
      <c r="A29" s="86" t="s">
        <v>59</v>
      </c>
      <c r="B29" s="85" t="s">
        <v>164</v>
      </c>
      <c r="C29" s="99">
        <v>4372</v>
      </c>
    </row>
    <row r="30" spans="1:5" x14ac:dyDescent="0.3">
      <c r="A30" s="86" t="s">
        <v>107</v>
      </c>
      <c r="B30" s="85" t="s">
        <v>108</v>
      </c>
      <c r="C30" s="99">
        <v>7742</v>
      </c>
    </row>
    <row r="31" spans="1:5" x14ac:dyDescent="0.3">
      <c r="A31" s="86" t="s">
        <v>10</v>
      </c>
      <c r="B31" s="85" t="s">
        <v>11</v>
      </c>
      <c r="C31" s="99">
        <v>8105</v>
      </c>
    </row>
    <row r="32" spans="1:5" x14ac:dyDescent="0.3">
      <c r="A32" s="86" t="s">
        <v>135</v>
      </c>
      <c r="B32" s="85" t="s">
        <v>167</v>
      </c>
      <c r="C32" s="99">
        <v>11447</v>
      </c>
    </row>
    <row r="33" spans="1:3" x14ac:dyDescent="0.3">
      <c r="A33" s="86" t="s">
        <v>128</v>
      </c>
      <c r="B33" s="85" t="s">
        <v>169</v>
      </c>
      <c r="C33" s="99">
        <v>1690</v>
      </c>
    </row>
    <row r="34" spans="1:3" x14ac:dyDescent="0.3">
      <c r="A34" s="86" t="s">
        <v>115</v>
      </c>
      <c r="B34" s="85" t="s">
        <v>116</v>
      </c>
      <c r="C34" s="99">
        <v>16300</v>
      </c>
    </row>
    <row r="35" spans="1:3" x14ac:dyDescent="0.3">
      <c r="A35" s="87" t="s">
        <v>103</v>
      </c>
      <c r="B35" s="85" t="s">
        <v>120</v>
      </c>
      <c r="C35" s="99">
        <v>14152</v>
      </c>
    </row>
    <row r="36" spans="1:3" x14ac:dyDescent="0.3">
      <c r="A36" s="87" t="s">
        <v>126</v>
      </c>
      <c r="B36" s="85" t="s">
        <v>127</v>
      </c>
      <c r="C36" s="99">
        <v>10303</v>
      </c>
    </row>
    <row r="37" spans="1:3" x14ac:dyDescent="0.3">
      <c r="A37" s="87" t="s">
        <v>29</v>
      </c>
      <c r="B37" s="85" t="s">
        <v>30</v>
      </c>
      <c r="C37" s="99">
        <v>12691</v>
      </c>
    </row>
    <row r="38" spans="1:3" x14ac:dyDescent="0.3">
      <c r="A38" s="87" t="s">
        <v>62</v>
      </c>
      <c r="B38" s="85" t="s">
        <v>122</v>
      </c>
      <c r="C38" s="99">
        <v>11466</v>
      </c>
    </row>
    <row r="39" spans="1:3" x14ac:dyDescent="0.3">
      <c r="A39" s="87" t="s">
        <v>16</v>
      </c>
      <c r="B39" s="85" t="s">
        <v>17</v>
      </c>
      <c r="C39" s="99">
        <v>715</v>
      </c>
    </row>
    <row r="40" spans="1:3" x14ac:dyDescent="0.3">
      <c r="A40" s="87" t="s">
        <v>14</v>
      </c>
      <c r="B40" s="85" t="s">
        <v>15</v>
      </c>
      <c r="C40" s="99">
        <v>4300</v>
      </c>
    </row>
    <row r="41" spans="1:3" x14ac:dyDescent="0.3">
      <c r="A41" s="87" t="s">
        <v>10</v>
      </c>
      <c r="B41" s="85" t="s">
        <v>124</v>
      </c>
      <c r="C41" s="99">
        <v>8105</v>
      </c>
    </row>
    <row r="42" spans="1:3" x14ac:dyDescent="0.3">
      <c r="A42" s="87" t="s">
        <v>12</v>
      </c>
      <c r="B42" s="85" t="s">
        <v>176</v>
      </c>
      <c r="C42" s="99">
        <v>17000</v>
      </c>
    </row>
    <row r="43" spans="1:3" x14ac:dyDescent="0.3">
      <c r="A43" s="87" t="s">
        <v>51</v>
      </c>
      <c r="B43" s="85" t="s">
        <v>52</v>
      </c>
      <c r="C43" s="99">
        <v>8000</v>
      </c>
    </row>
    <row r="44" spans="1:3" x14ac:dyDescent="0.3">
      <c r="A44" s="87" t="s">
        <v>56</v>
      </c>
      <c r="B44" s="85" t="s">
        <v>57</v>
      </c>
      <c r="C44" s="99">
        <v>8000</v>
      </c>
    </row>
    <row r="45" spans="1:3" x14ac:dyDescent="0.3">
      <c r="A45" s="87" t="s">
        <v>134</v>
      </c>
      <c r="B45" s="85" t="s">
        <v>87</v>
      </c>
      <c r="C45" s="99">
        <v>1103</v>
      </c>
    </row>
    <row r="46" spans="1:3" x14ac:dyDescent="0.3">
      <c r="A46" s="87" t="s">
        <v>135</v>
      </c>
      <c r="B46" s="85" t="s">
        <v>99</v>
      </c>
      <c r="C46" s="99">
        <v>11447</v>
      </c>
    </row>
    <row r="47" spans="1:3" x14ac:dyDescent="0.3">
      <c r="A47" s="88" t="s">
        <v>178</v>
      </c>
      <c r="B47" s="85" t="s">
        <v>179</v>
      </c>
      <c r="C47" s="99">
        <v>22700</v>
      </c>
    </row>
    <row r="48" spans="1:3" x14ac:dyDescent="0.3">
      <c r="A48" s="88" t="s">
        <v>180</v>
      </c>
      <c r="B48" s="85" t="s">
        <v>181</v>
      </c>
      <c r="C48" s="99">
        <v>43900</v>
      </c>
    </row>
    <row r="49" spans="1:3" x14ac:dyDescent="0.3">
      <c r="A49" s="88" t="s">
        <v>26</v>
      </c>
      <c r="B49" s="85" t="s">
        <v>184</v>
      </c>
      <c r="C49" s="99">
        <v>2900</v>
      </c>
    </row>
    <row r="50" spans="1:3" x14ac:dyDescent="0.3">
      <c r="A50" s="88" t="s">
        <v>185</v>
      </c>
      <c r="B50" s="85" t="s">
        <v>186</v>
      </c>
      <c r="C50" s="99">
        <v>37300</v>
      </c>
    </row>
    <row r="51" spans="1:3" x14ac:dyDescent="0.3">
      <c r="A51" s="88" t="s">
        <v>65</v>
      </c>
      <c r="B51" s="85" t="s">
        <v>187</v>
      </c>
      <c r="C51" s="99">
        <v>22700</v>
      </c>
    </row>
    <row r="52" spans="1:3" x14ac:dyDescent="0.3">
      <c r="A52" s="88" t="s">
        <v>65</v>
      </c>
      <c r="B52" s="85" t="s">
        <v>197</v>
      </c>
      <c r="C52" s="99">
        <v>22700</v>
      </c>
    </row>
    <row r="53" spans="1:3" x14ac:dyDescent="0.3">
      <c r="A53" s="88" t="s">
        <v>194</v>
      </c>
      <c r="B53" s="85" t="s">
        <v>198</v>
      </c>
      <c r="C53" s="99">
        <v>19500</v>
      </c>
    </row>
    <row r="54" spans="1:3" x14ac:dyDescent="0.3">
      <c r="A54" s="88" t="s">
        <v>59</v>
      </c>
      <c r="B54" s="89" t="s">
        <v>199</v>
      </c>
      <c r="C54" s="99">
        <v>4617</v>
      </c>
    </row>
    <row r="55" spans="1:3" x14ac:dyDescent="0.3">
      <c r="A55" s="88" t="s">
        <v>65</v>
      </c>
      <c r="B55" s="85" t="s">
        <v>202</v>
      </c>
      <c r="C55" s="99">
        <v>22700</v>
      </c>
    </row>
    <row r="56" spans="1:3" x14ac:dyDescent="0.3">
      <c r="A56" s="88" t="s">
        <v>205</v>
      </c>
      <c r="B56" s="85" t="s">
        <v>206</v>
      </c>
      <c r="C56" s="99">
        <v>33500</v>
      </c>
    </row>
    <row r="57" spans="1:3" x14ac:dyDescent="0.3">
      <c r="A57" s="88" t="s">
        <v>203</v>
      </c>
      <c r="B57" s="85" t="s">
        <v>204</v>
      </c>
      <c r="C57" s="99">
        <v>37200</v>
      </c>
    </row>
    <row r="58" spans="1:3" x14ac:dyDescent="0.3">
      <c r="A58" s="88" t="s">
        <v>65</v>
      </c>
      <c r="B58" s="85" t="s">
        <v>208</v>
      </c>
      <c r="C58" s="99">
        <v>22700</v>
      </c>
    </row>
    <row r="59" spans="1:3" x14ac:dyDescent="0.3">
      <c r="A59" s="88" t="s">
        <v>201</v>
      </c>
      <c r="B59" s="85" t="s">
        <v>209</v>
      </c>
      <c r="C59" s="99">
        <v>21850</v>
      </c>
    </row>
    <row r="60" spans="1:3" x14ac:dyDescent="0.3">
      <c r="A60" s="88" t="s">
        <v>210</v>
      </c>
      <c r="B60" s="90" t="s">
        <v>211</v>
      </c>
      <c r="C60" s="99">
        <v>10400</v>
      </c>
    </row>
    <row r="61" spans="1:3" x14ac:dyDescent="0.3">
      <c r="A61" s="88" t="s">
        <v>212</v>
      </c>
      <c r="B61" s="89" t="s">
        <v>213</v>
      </c>
      <c r="C61" s="99">
        <v>8000</v>
      </c>
    </row>
    <row r="62" spans="1:3" x14ac:dyDescent="0.3">
      <c r="A62" s="88" t="s">
        <v>56</v>
      </c>
      <c r="B62" s="89" t="s">
        <v>214</v>
      </c>
      <c r="C62" s="99">
        <v>8000</v>
      </c>
    </row>
    <row r="63" spans="1:3" x14ac:dyDescent="0.3">
      <c r="A63" s="88" t="s">
        <v>188</v>
      </c>
      <c r="B63" s="85" t="s">
        <v>220</v>
      </c>
      <c r="C63" s="99">
        <v>13000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2B710-81DB-43EC-B83D-49EAD2EA8407}">
  <dimension ref="A1:C14"/>
  <sheetViews>
    <sheetView workbookViewId="0">
      <selection activeCell="B24" sqref="B24"/>
    </sheetView>
  </sheetViews>
  <sheetFormatPr baseColWidth="10" defaultRowHeight="14.4" x14ac:dyDescent="0.3"/>
  <cols>
    <col min="1" max="1" width="30.33203125" bestFit="1" customWidth="1"/>
    <col min="2" max="2" width="24.21875" bestFit="1" customWidth="1"/>
    <col min="3" max="3" width="31.6640625" bestFit="1" customWidth="1"/>
  </cols>
  <sheetData>
    <row r="1" spans="1:3" x14ac:dyDescent="0.3">
      <c r="A1" s="93" t="s">
        <v>222</v>
      </c>
      <c r="B1" s="94" t="s">
        <v>229</v>
      </c>
      <c r="C1" s="95" t="s">
        <v>228</v>
      </c>
    </row>
    <row r="2" spans="1:3" x14ac:dyDescent="0.3">
      <c r="A2" s="83" t="s">
        <v>136</v>
      </c>
      <c r="B2" s="96" t="s">
        <v>121</v>
      </c>
      <c r="C2" s="97" t="s">
        <v>100</v>
      </c>
    </row>
    <row r="3" spans="1:3" x14ac:dyDescent="0.3">
      <c r="A3" s="83" t="s">
        <v>223</v>
      </c>
      <c r="B3" s="96" t="s">
        <v>1</v>
      </c>
      <c r="C3" s="97" t="s">
        <v>182</v>
      </c>
    </row>
    <row r="4" spans="1:3" x14ac:dyDescent="0.3">
      <c r="A4" s="83" t="s">
        <v>224</v>
      </c>
      <c r="B4" s="96" t="s">
        <v>133</v>
      </c>
      <c r="C4" s="97" t="s">
        <v>11</v>
      </c>
    </row>
    <row r="5" spans="1:3" x14ac:dyDescent="0.3">
      <c r="A5" s="83" t="s">
        <v>142</v>
      </c>
      <c r="B5" s="96" t="s">
        <v>129</v>
      </c>
      <c r="C5" s="97" t="s">
        <v>207</v>
      </c>
    </row>
    <row r="6" spans="1:3" x14ac:dyDescent="0.3">
      <c r="A6" s="83" t="s">
        <v>146</v>
      </c>
      <c r="B6" s="96" t="s">
        <v>61</v>
      </c>
      <c r="C6" s="97" t="s">
        <v>93</v>
      </c>
    </row>
    <row r="7" spans="1:3" x14ac:dyDescent="0.3">
      <c r="A7" s="83" t="s">
        <v>147</v>
      </c>
      <c r="B7" s="96" t="s">
        <v>78</v>
      </c>
      <c r="C7" s="97" t="s">
        <v>119</v>
      </c>
    </row>
    <row r="8" spans="1:3" x14ac:dyDescent="0.3">
      <c r="A8" s="83" t="s">
        <v>225</v>
      </c>
      <c r="C8" s="97" t="s">
        <v>89</v>
      </c>
    </row>
    <row r="9" spans="1:3" x14ac:dyDescent="0.3">
      <c r="A9" s="83" t="s">
        <v>226</v>
      </c>
      <c r="C9" s="97" t="s">
        <v>108</v>
      </c>
    </row>
    <row r="10" spans="1:3" x14ac:dyDescent="0.3">
      <c r="A10" s="83" t="s">
        <v>166</v>
      </c>
      <c r="C10" s="97" t="s">
        <v>113</v>
      </c>
    </row>
    <row r="11" spans="1:3" x14ac:dyDescent="0.3">
      <c r="A11" s="83" t="s">
        <v>168</v>
      </c>
      <c r="C11" s="97" t="s">
        <v>102</v>
      </c>
    </row>
    <row r="12" spans="1:3" x14ac:dyDescent="0.3">
      <c r="A12" s="83" t="s">
        <v>227</v>
      </c>
      <c r="C12" s="97" t="s">
        <v>127</v>
      </c>
    </row>
    <row r="13" spans="1:3" x14ac:dyDescent="0.3">
      <c r="A13" s="83" t="s">
        <v>172</v>
      </c>
    </row>
    <row r="14" spans="1:3" x14ac:dyDescent="0.3">
      <c r="A14" s="83" t="s">
        <v>174</v>
      </c>
    </row>
  </sheetData>
  <conditionalFormatting sqref="B2:B7">
    <cfRule type="cellIs" dxfId="167" priority="65" operator="equal">
      <formula>"OXIFER TABACO R-4370"</formula>
    </cfRule>
    <cfRule type="cellIs" dxfId="166" priority="66" operator="equal">
      <formula>"PIGMENTO OXIFERR ROJO R-5530"</formula>
    </cfRule>
    <cfRule type="cellIs" dxfId="165" priority="67" operator="equal">
      <formula>"PIGMENTO OXIFERR AMARILLO Y-4011"</formula>
    </cfRule>
    <cfRule type="cellIs" dxfId="164" priority="68" operator="equal">
      <formula>"PIGMENTO OXIFERR CAOBA MARRON M 4781"</formula>
    </cfRule>
    <cfRule type="cellIs" dxfId="163" priority="69" operator="equal">
      <formula>"PIGMENTO MARILLO DE CROMO AL 73"</formula>
    </cfRule>
    <cfRule type="cellIs" dxfId="162" priority="70" operator="equal">
      <formula>"EDAPLAN 915"</formula>
    </cfRule>
    <cfRule type="cellIs" dxfId="161" priority="71" operator="equal">
      <formula>"PIGMENTO NARANJA MOLIBDENO"</formula>
    </cfRule>
    <cfRule type="cellIs" dxfId="160" priority="72" operator="equal">
      <formula>"PIGMENTO ROJO CARMIN 57:1"</formula>
    </cfRule>
    <cfRule type="cellIs" dxfId="159" priority="73" operator="equal">
      <formula>"CHEMOSPERSE 77"</formula>
    </cfRule>
    <cfRule type="cellIs" dxfId="158" priority="74" operator="equal">
      <formula>"DISOLVENTE 2232/ VARSOL"</formula>
    </cfRule>
    <cfRule type="cellIs" dxfId="157" priority="75" operator="equal">
      <formula>"POW CARBON BLACK CHEMO"</formula>
    </cfRule>
    <cfRule type="cellIs" dxfId="156" priority="76" operator="equal">
      <formula>"EDAPLAN 918/ LANSPERSE SUV"</formula>
    </cfRule>
    <cfRule type="cellIs" dxfId="155" priority="77" operator="equal">
      <formula>"EDAPLAN 918"</formula>
    </cfRule>
    <cfRule type="cellIs" dxfId="154" priority="78" operator="equal">
      <formula>"PIGMENTO AZUL FTALO 15;3"</formula>
    </cfRule>
    <cfRule type="cellIs" dxfId="153" priority="79" operator="equal">
      <formula>"METANOL"</formula>
    </cfRule>
    <cfRule type="cellIs" dxfId="152" priority="80" operator="equal">
      <formula>"PIGMENTO VERDE FTALO 7"</formula>
    </cfRule>
    <cfRule type="cellIs" dxfId="151" priority="81" operator="equal">
      <formula>"TROYSPERSE CD1"</formula>
    </cfRule>
    <cfRule type="cellIs" dxfId="150" priority="82" operator="equal">
      <formula>"PASTA ESMALTE AZUL 15:3"</formula>
    </cfRule>
    <cfRule type="cellIs" dxfId="149" priority="83" operator="equal">
      <formula>"MICROTALC 20"</formula>
    </cfRule>
    <cfRule type="containsText" dxfId="148" priority="84" operator="containsText" text="OXIDO DE HIERRO ROJO R-5530">
      <formula>NOT(ISERROR(SEARCH("OXIDO DE HIERRO ROJO R-5530",B2)))</formula>
    </cfRule>
    <cfRule type="cellIs" dxfId="147" priority="85" operator="equal">
      <formula>"OXIDO DE HIERRO ROJO R-5530"</formula>
    </cfRule>
    <cfRule type="cellIs" dxfId="146" priority="86" operator="equal">
      <formula>"OXIDO DE HIERRO AMARILLO Y 4021"</formula>
    </cfRule>
    <cfRule type="cellIs" dxfId="145" priority="87" operator="equal">
      <formula>"BENTOCLAY BP184"</formula>
    </cfRule>
    <cfRule type="cellIs" dxfId="144" priority="88" operator="equal">
      <formula>"PASTA NEGRA ESMALTES"</formula>
    </cfRule>
    <cfRule type="cellIs" dxfId="143" priority="89" operator="equal">
      <formula>"LECITINA DE SOYA"</formula>
    </cfRule>
    <cfRule type="cellIs" dxfId="142" priority="90" operator="equal">
      <formula>"CARBONATO DE CALCIO HI WHITE"</formula>
    </cfRule>
    <cfRule type="cellIs" dxfId="141" priority="91" operator="equal">
      <formula>"DIOXIDO DE TITANIO SULFATO 2196"</formula>
    </cfRule>
    <cfRule type="cellIs" dxfId="140" priority="92" operator="equal">
      <formula>"PASTA ESMALTE TABACO"</formula>
    </cfRule>
    <cfRule type="cellIs" dxfId="139" priority="93" operator="equal">
      <formula>"PASTA ESMALTE AMARILLO CROMO MEDIO"</formula>
    </cfRule>
    <cfRule type="cellIs" dxfId="138" priority="94" operator="equal">
      <formula>"OCTOATO DE ZINC 16%"</formula>
    </cfRule>
    <cfRule type="cellIs" dxfId="137" priority="95" operator="equal">
      <formula>"OMYACARB UF"</formula>
    </cfRule>
    <cfRule type="cellIs" dxfId="136" priority="96" operator="equal">
      <formula>"PASTA ESMALTE AZUL FTALO 15:3"</formula>
    </cfRule>
    <cfRule type="cellIs" dxfId="135" priority="97" operator="equal">
      <formula>"PASTA ESMALTE NEGRO"</formula>
    </cfRule>
    <cfRule type="cellIs" dxfId="134" priority="98" operator="equal">
      <formula>"PASTA ESMALTE AMARILLO OXIDO"</formula>
    </cfRule>
    <cfRule type="cellIs" dxfId="133" priority="99" operator="equal">
      <formula>"DISOLVENTE 3"</formula>
    </cfRule>
    <cfRule type="cellIs" dxfId="132" priority="100" operator="equal">
      <formula>"PASTA VERDE FTALO"</formula>
    </cfRule>
    <cfRule type="cellIs" dxfId="131" priority="101" operator="equal">
      <formula>"PASTA AZUL FTALO 15:3"</formula>
    </cfRule>
    <cfRule type="cellIs" dxfId="130" priority="102" operator="equal">
      <formula>"PASTA AMARILLO CROMO MEDIO"</formula>
    </cfRule>
    <cfRule type="cellIs" dxfId="129" priority="103" operator="equal">
      <formula>"DISOLVENTE 2232"</formula>
    </cfRule>
    <cfRule type="cellIs" dxfId="128" priority="104" operator="equal">
      <formula>"PASTA ESMALTE NARANJA"</formula>
    </cfRule>
    <cfRule type="cellIs" dxfId="127" priority="105" operator="equal">
      <formula>"PASTA ESMALTE ROJO 57:1"</formula>
    </cfRule>
    <cfRule type="cellIs" dxfId="126" priority="106" operator="equal">
      <formula>"PASTA PARA ESMALTE NEGRO"</formula>
    </cfRule>
    <cfRule type="cellIs" dxfId="125" priority="107" operator="equal">
      <formula>"ETANOL 96%"</formula>
    </cfRule>
    <cfRule type="cellIs" dxfId="124" priority="108" operator="equal">
      <formula>"ORGANOCLAY BK 884"</formula>
    </cfRule>
    <cfRule type="cellIs" dxfId="123" priority="109" operator="equal">
      <formula>"CELITE 499"</formula>
    </cfRule>
    <cfRule type="cellIs" dxfId="122" priority="110" operator="equal">
      <formula>"MICROTALC C 20"</formula>
    </cfRule>
    <cfRule type="cellIs" dxfId="121" priority="111" operator="equal">
      <formula>"PASTA ESMALTE CAOBA"</formula>
    </cfRule>
    <cfRule type="cellIs" dxfId="120" priority="112" operator="equal">
      <formula>"VARSOL"</formula>
    </cfRule>
    <cfRule type="cellIs" dxfId="119" priority="113" operator="equal">
      <formula>"DISOLVENTE #3"</formula>
    </cfRule>
    <cfRule type="containsText" dxfId="118" priority="114" operator="containsText" text="ADIMON 84">
      <formula>NOT(ISERROR(SEARCH("ADIMON 84",B2)))</formula>
    </cfRule>
    <cfRule type="cellIs" dxfId="117" priority="115" operator="equal">
      <formula>"SULFATO DE MAGNESIO"</formula>
    </cfRule>
    <cfRule type="cellIs" dxfId="116" priority="116" operator="equal">
      <formula>"AGUA"</formula>
    </cfRule>
    <cfRule type="cellIs" dxfId="115" priority="117" operator="equal">
      <formula>"DISASTAB GAT"</formula>
    </cfRule>
    <cfRule type="cellIs" dxfId="114" priority="118" operator="equal">
      <formula>"ETANOL AL 96%"</formula>
    </cfRule>
    <cfRule type="cellIs" dxfId="113" priority="119" operator="equal">
      <formula>"BENTOCLAY BP 184"</formula>
    </cfRule>
    <cfRule type="cellIs" dxfId="112" priority="120" operator="equal">
      <formula>"OCTOATO DE ZINC AL 16%"</formula>
    </cfRule>
    <cfRule type="cellIs" dxfId="111" priority="121" operator="equal">
      <formula>"DIOXIDO DE TITANIO SULFATO"</formula>
    </cfRule>
    <cfRule type="cellIs" dxfId="110" priority="122" operator="equal">
      <formula>"DISOLVENTE 2232 #3"</formula>
    </cfRule>
    <cfRule type="cellIs" dxfId="109" priority="123" operator="equal">
      <formula>"DISOLVENTE 2332 #3"</formula>
    </cfRule>
    <cfRule type="cellIs" dxfId="108" priority="124" operator="equal">
      <formula>"OCTOATO DE CALCIO AL 10%"</formula>
    </cfRule>
    <cfRule type="cellIs" dxfId="107" priority="125" operator="equal">
      <formula>"OCTOATO DE ZIRCONIO AL 24%"</formula>
    </cfRule>
    <cfRule type="cellIs" dxfId="106" priority="126" operator="equal">
      <formula>"OCTOATO DE COBALTO AL 12%"</formula>
    </cfRule>
    <cfRule type="cellIs" dxfId="105" priority="127" operator="equal">
      <formula>"METIL ETIL CETOXIMA"</formula>
    </cfRule>
    <cfRule type="cellIs" dxfId="104" priority="128" operator="equal">
      <formula>"RESINA MEDIA EN SOYA AL 50%"</formula>
    </cfRule>
  </conditionalFormatting>
  <conditionalFormatting sqref="C2">
    <cfRule type="cellIs" dxfId="103" priority="1" operator="equal">
      <formula>"OXIFER TABACO R-4370"</formula>
    </cfRule>
    <cfRule type="cellIs" dxfId="102" priority="2" operator="equal">
      <formula>"PIGMENTO OXIFERR ROJO R-5530"</formula>
    </cfRule>
    <cfRule type="cellIs" dxfId="101" priority="3" operator="equal">
      <formula>"PIGMENTO OXIFERR AMARILLO Y-4011"</formula>
    </cfRule>
    <cfRule type="cellIs" dxfId="100" priority="4" operator="equal">
      <formula>"PIGMENTO OXIFERR CAOBA MARRON M 4781"</formula>
    </cfRule>
    <cfRule type="cellIs" dxfId="99" priority="5" operator="equal">
      <formula>"PIGMENTO MARILLO DE CROMO AL 73"</formula>
    </cfRule>
    <cfRule type="cellIs" dxfId="98" priority="6" operator="equal">
      <formula>"EDAPLAN 915"</formula>
    </cfRule>
    <cfRule type="cellIs" dxfId="97" priority="7" operator="equal">
      <formula>"PIGMENTO NARANJA MOLIBDENO"</formula>
    </cfRule>
    <cfRule type="cellIs" dxfId="96" priority="8" operator="equal">
      <formula>"PIGMENTO ROJO CARMIN 57:1"</formula>
    </cfRule>
    <cfRule type="cellIs" dxfId="95" priority="9" operator="equal">
      <formula>"CHEMOSPERSE 77"</formula>
    </cfRule>
    <cfRule type="cellIs" dxfId="94" priority="10" operator="equal">
      <formula>"DISOLVENTE 2232/ VARSOL"</formula>
    </cfRule>
    <cfRule type="cellIs" dxfId="93" priority="11" operator="equal">
      <formula>"POW CARBON BLACK CHEMO"</formula>
    </cfRule>
    <cfRule type="cellIs" dxfId="92" priority="12" operator="equal">
      <formula>"EDAPLAN 918/ LANSPERSE SUV"</formula>
    </cfRule>
    <cfRule type="cellIs" dxfId="91" priority="13" operator="equal">
      <formula>"EDAPLAN 918"</formula>
    </cfRule>
    <cfRule type="cellIs" dxfId="90" priority="14" operator="equal">
      <formula>"PIGMENTO AZUL FTALO 15;3"</formula>
    </cfRule>
    <cfRule type="cellIs" dxfId="89" priority="15" operator="equal">
      <formula>"METANOL"</formula>
    </cfRule>
    <cfRule type="cellIs" dxfId="88" priority="16" operator="equal">
      <formula>"PIGMENTO VERDE FTALO 7"</formula>
    </cfRule>
    <cfRule type="cellIs" dxfId="87" priority="17" operator="equal">
      <formula>"TROYSPERSE CD1"</formula>
    </cfRule>
    <cfRule type="cellIs" dxfId="86" priority="18" operator="equal">
      <formula>"PASTA ESMALTE AZUL 15:3"</formula>
    </cfRule>
    <cfRule type="cellIs" dxfId="85" priority="19" operator="equal">
      <formula>"MICROTALC 20"</formula>
    </cfRule>
    <cfRule type="containsText" dxfId="84" priority="20" operator="containsText" text="OXIDO DE HIERRO ROJO R-5530">
      <formula>NOT(ISERROR(SEARCH("OXIDO DE HIERRO ROJO R-5530",C2)))</formula>
    </cfRule>
    <cfRule type="cellIs" dxfId="83" priority="21" operator="equal">
      <formula>"OXIDO DE HIERRO ROJO R-5530"</formula>
    </cfRule>
    <cfRule type="cellIs" dxfId="82" priority="22" operator="equal">
      <formula>"OXIDO DE HIERRO AMARILLO Y 4021"</formula>
    </cfRule>
    <cfRule type="cellIs" dxfId="81" priority="23" operator="equal">
      <formula>"BENTOCLAY BP184"</formula>
    </cfRule>
    <cfRule type="cellIs" dxfId="80" priority="24" operator="equal">
      <formula>"PASTA NEGRA ESMALTES"</formula>
    </cfRule>
    <cfRule type="cellIs" dxfId="79" priority="25" operator="equal">
      <formula>"LECITINA DE SOYA"</formula>
    </cfRule>
    <cfRule type="cellIs" dxfId="78" priority="26" operator="equal">
      <formula>"CARBONATO DE CALCIO HI WHITE"</formula>
    </cfRule>
    <cfRule type="cellIs" dxfId="77" priority="27" operator="equal">
      <formula>"DIOXIDO DE TITANIO SULFATO 2196"</formula>
    </cfRule>
    <cfRule type="cellIs" dxfId="76" priority="28" operator="equal">
      <formula>"PASTA ESMALTE TABACO"</formula>
    </cfRule>
    <cfRule type="cellIs" dxfId="75" priority="29" operator="equal">
      <formula>"PASTA ESMALTE AMARILLO CROMO MEDIO"</formula>
    </cfRule>
    <cfRule type="cellIs" dxfId="74" priority="30" operator="equal">
      <formula>"OCTOATO DE ZINC 16%"</formula>
    </cfRule>
    <cfRule type="cellIs" dxfId="73" priority="31" operator="equal">
      <formula>"OMYACARB UF"</formula>
    </cfRule>
    <cfRule type="cellIs" dxfId="72" priority="32" operator="equal">
      <formula>"PASTA ESMALTE AZUL FTALO 15:3"</formula>
    </cfRule>
    <cfRule type="cellIs" dxfId="71" priority="33" operator="equal">
      <formula>"PASTA ESMALTE NEGRO"</formula>
    </cfRule>
    <cfRule type="cellIs" dxfId="70" priority="34" operator="equal">
      <formula>"PASTA ESMALTE AMARILLO OXIDO"</formula>
    </cfRule>
    <cfRule type="cellIs" dxfId="69" priority="35" operator="equal">
      <formula>"DISOLVENTE 3"</formula>
    </cfRule>
    <cfRule type="cellIs" dxfId="68" priority="36" operator="equal">
      <formula>"PASTA VERDE FTALO"</formula>
    </cfRule>
    <cfRule type="cellIs" dxfId="67" priority="37" operator="equal">
      <formula>"PASTA AZUL FTALO 15:3"</formula>
    </cfRule>
    <cfRule type="cellIs" dxfId="66" priority="38" operator="equal">
      <formula>"PASTA AMARILLO CROMO MEDIO"</formula>
    </cfRule>
    <cfRule type="cellIs" dxfId="65" priority="39" operator="equal">
      <formula>"DISOLVENTE 2232"</formula>
    </cfRule>
    <cfRule type="cellIs" dxfId="64" priority="40" operator="equal">
      <formula>"PASTA ESMALTE NARANJA"</formula>
    </cfRule>
    <cfRule type="cellIs" dxfId="63" priority="41" operator="equal">
      <formula>"PASTA ESMALTE ROJO 57:1"</formula>
    </cfRule>
    <cfRule type="cellIs" dxfId="62" priority="42" operator="equal">
      <formula>"PASTA PARA ESMALTE NEGRO"</formula>
    </cfRule>
    <cfRule type="cellIs" dxfId="61" priority="43" operator="equal">
      <formula>"ETANOL 96%"</formula>
    </cfRule>
    <cfRule type="cellIs" dxfId="60" priority="44" operator="equal">
      <formula>"ORGANOCLAY BK 884"</formula>
    </cfRule>
    <cfRule type="cellIs" dxfId="59" priority="45" operator="equal">
      <formula>"CELITE 499"</formula>
    </cfRule>
    <cfRule type="cellIs" dxfId="58" priority="46" operator="equal">
      <formula>"MICROTALC C 20"</formula>
    </cfRule>
    <cfRule type="cellIs" dxfId="57" priority="47" operator="equal">
      <formula>"PASTA ESMALTE CAOBA"</formula>
    </cfRule>
    <cfRule type="cellIs" dxfId="56" priority="48" operator="equal">
      <formula>"VARSOL"</formula>
    </cfRule>
    <cfRule type="cellIs" dxfId="55" priority="49" operator="equal">
      <formula>"DISOLVENTE #3"</formula>
    </cfRule>
    <cfRule type="containsText" dxfId="54" priority="50" operator="containsText" text="ADIMON 84">
      <formula>NOT(ISERROR(SEARCH("ADIMON 84",C2)))</formula>
    </cfRule>
    <cfRule type="cellIs" dxfId="53" priority="51" operator="equal">
      <formula>"SULFATO DE MAGNESIO"</formula>
    </cfRule>
    <cfRule type="cellIs" dxfId="52" priority="52" operator="equal">
      <formula>"AGUA"</formula>
    </cfRule>
    <cfRule type="cellIs" dxfId="51" priority="53" operator="equal">
      <formula>"DISASTAB GAT"</formula>
    </cfRule>
    <cfRule type="cellIs" dxfId="50" priority="54" operator="equal">
      <formula>"ETANOL AL 96%"</formula>
    </cfRule>
    <cfRule type="cellIs" dxfId="49" priority="55" operator="equal">
      <formula>"BENTOCLAY BP 184"</formula>
    </cfRule>
    <cfRule type="cellIs" dxfId="48" priority="56" operator="equal">
      <formula>"OCTOATO DE ZINC AL 16%"</formula>
    </cfRule>
    <cfRule type="cellIs" dxfId="47" priority="57" operator="equal">
      <formula>"DIOXIDO DE TITANIO SULFATO"</formula>
    </cfRule>
    <cfRule type="cellIs" dxfId="46" priority="58" operator="equal">
      <formula>"DISOLVENTE 2232 #3"</formula>
    </cfRule>
    <cfRule type="cellIs" dxfId="45" priority="59" operator="equal">
      <formula>"DISOLVENTE 2332 #3"</formula>
    </cfRule>
    <cfRule type="cellIs" dxfId="44" priority="60" operator="equal">
      <formula>"OCTOATO DE CALCIO AL 10%"</formula>
    </cfRule>
    <cfRule type="cellIs" dxfId="43" priority="61" operator="equal">
      <formula>"OCTOATO DE ZIRCONIO AL 24%"</formula>
    </cfRule>
    <cfRule type="cellIs" dxfId="42" priority="62" operator="equal">
      <formula>"OCTOATO DE COBALTO AL 12%"</formula>
    </cfRule>
    <cfRule type="cellIs" dxfId="41" priority="63" operator="equal">
      <formula>"METIL ETIL CETOXIMA"</formula>
    </cfRule>
    <cfRule type="cellIs" dxfId="40" priority="64" operator="equal">
      <formula>"RESINA MEDIA EN SOYA AL 50%"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1"/>
  <sheetViews>
    <sheetView topLeftCell="A52" zoomScale="90" zoomScaleNormal="90" workbookViewId="0">
      <selection activeCell="H29" sqref="H29"/>
    </sheetView>
  </sheetViews>
  <sheetFormatPr baseColWidth="10" defaultRowHeight="14.4" x14ac:dyDescent="0.3"/>
  <cols>
    <col min="3" max="3" width="30.6640625" customWidth="1"/>
    <col min="4" max="4" width="10.6640625" customWidth="1"/>
    <col min="6" max="6" width="12.44140625" bestFit="1" customWidth="1"/>
    <col min="7" max="7" width="12.6640625" customWidth="1"/>
    <col min="9" max="9" width="30.6640625" customWidth="1"/>
    <col min="10" max="10" width="14.6640625" customWidth="1"/>
    <col min="11" max="11" width="12.6640625" customWidth="1"/>
    <col min="12" max="12" width="11.6640625" customWidth="1"/>
    <col min="13" max="13" width="8.6640625" customWidth="1"/>
    <col min="14" max="14" width="40.6640625" customWidth="1"/>
  </cols>
  <sheetData>
    <row r="1" spans="1:14" ht="18.899999999999999" customHeight="1" x14ac:dyDescent="0.3">
      <c r="B1" s="1"/>
      <c r="C1" s="1"/>
      <c r="D1" s="1"/>
      <c r="E1" s="1"/>
      <c r="F1" s="1"/>
      <c r="G1" s="1"/>
      <c r="H1" s="2"/>
      <c r="I1" s="1"/>
      <c r="J1" s="1"/>
      <c r="K1" s="1"/>
      <c r="L1" s="1"/>
      <c r="M1" s="1"/>
      <c r="N1" s="1"/>
    </row>
    <row r="2" spans="1:14" ht="18.899999999999999" customHeight="1" x14ac:dyDescent="0.3">
      <c r="A2" s="55"/>
      <c r="B2" s="10"/>
      <c r="C2" s="81" t="s">
        <v>136</v>
      </c>
      <c r="D2" s="10"/>
      <c r="E2" s="10"/>
      <c r="F2" s="10"/>
      <c r="G2" s="10"/>
      <c r="H2" s="10"/>
      <c r="I2" s="11" t="str">
        <f>C2</f>
        <v>BARNIZ TRANSPARENTE BRILLANTE</v>
      </c>
      <c r="J2" s="10"/>
      <c r="K2" s="10"/>
      <c r="L2" s="10"/>
      <c r="M2" s="1"/>
      <c r="N2" s="1"/>
    </row>
    <row r="3" spans="1:14" ht="18.899999999999999" customHeight="1" thickBot="1" x14ac:dyDescent="0.35">
      <c r="B3" s="10"/>
      <c r="C3" s="11" t="s">
        <v>96</v>
      </c>
      <c r="D3" s="10"/>
      <c r="E3" s="10"/>
      <c r="F3" s="10"/>
      <c r="G3" s="10"/>
      <c r="H3" s="10"/>
      <c r="I3" s="11" t="str">
        <f>C3</f>
        <v>REF. E</v>
      </c>
      <c r="J3" s="10"/>
      <c r="K3" s="51"/>
      <c r="L3" s="12"/>
      <c r="M3" s="1"/>
      <c r="N3" s="1"/>
    </row>
    <row r="4" spans="1:14" ht="18.899999999999999" customHeight="1" thickBot="1" x14ac:dyDescent="0.35">
      <c r="B4" s="10"/>
      <c r="C4" s="10"/>
      <c r="D4" s="10"/>
      <c r="E4" s="13" t="s">
        <v>2</v>
      </c>
      <c r="F4" s="13">
        <v>370</v>
      </c>
      <c r="G4" s="10"/>
      <c r="H4" s="10"/>
      <c r="I4" s="10"/>
      <c r="J4" s="10"/>
      <c r="K4" s="14" t="s">
        <v>2</v>
      </c>
      <c r="L4" s="13">
        <v>100</v>
      </c>
      <c r="M4" s="1"/>
      <c r="N4" s="1"/>
    </row>
    <row r="5" spans="1:14" ht="18.899999999999999" customHeight="1" thickBot="1" x14ac:dyDescent="0.35">
      <c r="B5" s="10"/>
      <c r="C5" s="10"/>
      <c r="D5" s="10"/>
      <c r="E5" s="3"/>
      <c r="F5" s="3"/>
      <c r="G5" s="10"/>
      <c r="H5" s="10"/>
      <c r="I5" s="10"/>
      <c r="J5" s="10"/>
      <c r="K5" s="3"/>
      <c r="L5" s="3" t="s">
        <v>64</v>
      </c>
      <c r="M5" s="1"/>
      <c r="N5" s="1"/>
    </row>
    <row r="6" spans="1:14" ht="18.899999999999999" customHeight="1" thickBot="1" x14ac:dyDescent="0.35">
      <c r="B6" s="14" t="s">
        <v>3</v>
      </c>
      <c r="C6" s="15" t="s">
        <v>4</v>
      </c>
      <c r="D6" s="16"/>
      <c r="E6" s="17" t="s">
        <v>5</v>
      </c>
      <c r="F6" s="13" t="s">
        <v>6</v>
      </c>
      <c r="G6" s="18" t="s">
        <v>7</v>
      </c>
      <c r="H6" s="14" t="s">
        <v>3</v>
      </c>
      <c r="I6" s="19" t="s">
        <v>4</v>
      </c>
      <c r="J6" s="16"/>
      <c r="K6" s="14" t="s">
        <v>5</v>
      </c>
      <c r="L6" s="3"/>
      <c r="M6" s="1"/>
      <c r="N6" s="1"/>
    </row>
    <row r="7" spans="1:14" ht="18.75" customHeight="1" x14ac:dyDescent="0.3">
      <c r="B7" s="20"/>
      <c r="C7" s="21" t="s">
        <v>8</v>
      </c>
      <c r="D7" s="22"/>
      <c r="E7" s="23"/>
      <c r="F7" s="5"/>
      <c r="G7" s="24"/>
      <c r="H7" s="25"/>
      <c r="I7" s="26" t="str">
        <f>C7</f>
        <v>CARGAR</v>
      </c>
      <c r="J7" s="27"/>
      <c r="K7" s="28"/>
      <c r="L7" s="3"/>
      <c r="M7" s="1"/>
      <c r="N7" s="1"/>
    </row>
    <row r="8" spans="1:14" ht="18.899999999999999" customHeight="1" x14ac:dyDescent="0.3">
      <c r="B8" s="4" t="s">
        <v>9</v>
      </c>
      <c r="C8" s="24" t="s">
        <v>101</v>
      </c>
      <c r="D8" s="29">
        <v>6252</v>
      </c>
      <c r="E8" s="30">
        <v>932</v>
      </c>
      <c r="F8" s="48">
        <v>7000</v>
      </c>
      <c r="G8" s="32">
        <f t="shared" ref="G8:G10" si="0">E8*F8</f>
        <v>6524000</v>
      </c>
      <c r="H8" s="33" t="str">
        <f>B8</f>
        <v>RAM014</v>
      </c>
      <c r="I8" s="34" t="str">
        <f t="shared" ref="I8:I10" si="1">C8</f>
        <v>RESINA MEDIA EN SOYA AL 50%</v>
      </c>
      <c r="J8" s="35"/>
      <c r="K8" s="43">
        <f>L4/F4*E8</f>
        <v>251.8918918918919</v>
      </c>
      <c r="L8" s="3"/>
      <c r="M8" s="1"/>
      <c r="N8" s="1"/>
    </row>
    <row r="9" spans="1:14" ht="18.899999999999999" customHeight="1" x14ac:dyDescent="0.3">
      <c r="B9" s="4" t="s">
        <v>33</v>
      </c>
      <c r="C9" s="24" t="s">
        <v>80</v>
      </c>
      <c r="D9" s="29">
        <v>11515</v>
      </c>
      <c r="E9" s="30">
        <v>3.72</v>
      </c>
      <c r="F9" s="5">
        <v>11000</v>
      </c>
      <c r="G9" s="32">
        <f t="shared" si="0"/>
        <v>40920</v>
      </c>
      <c r="H9" s="33">
        <v>0</v>
      </c>
      <c r="I9" s="34" t="str">
        <f t="shared" si="1"/>
        <v>METIL ETIL CETOXIMA</v>
      </c>
      <c r="J9" s="35"/>
      <c r="K9" s="43">
        <f>L4/F4*E9</f>
        <v>1.0054054054054056</v>
      </c>
      <c r="L9" s="3"/>
      <c r="M9" s="1"/>
      <c r="N9" s="1"/>
    </row>
    <row r="10" spans="1:14" ht="18.899999999999999" customHeight="1" x14ac:dyDescent="0.3">
      <c r="B10" s="4" t="s">
        <v>31</v>
      </c>
      <c r="C10" s="24" t="s">
        <v>32</v>
      </c>
      <c r="D10" s="29"/>
      <c r="E10" s="30">
        <v>6.52</v>
      </c>
      <c r="F10" s="5">
        <v>34050</v>
      </c>
      <c r="G10" s="32">
        <f t="shared" si="0"/>
        <v>222006</v>
      </c>
      <c r="H10" s="33">
        <v>0</v>
      </c>
      <c r="I10" s="34" t="str">
        <f t="shared" si="1"/>
        <v>OCTOATO DE COBALTO AL 12%</v>
      </c>
      <c r="J10" s="35"/>
      <c r="K10" s="43">
        <f>L4/F4*E10</f>
        <v>1.7621621621621621</v>
      </c>
      <c r="L10" s="3"/>
      <c r="M10" s="1"/>
      <c r="N10" s="1"/>
    </row>
    <row r="11" spans="1:14" ht="18.899999999999999" customHeight="1" x14ac:dyDescent="0.3">
      <c r="B11" s="4" t="s">
        <v>27</v>
      </c>
      <c r="C11" s="24" t="s">
        <v>28</v>
      </c>
      <c r="D11" s="29"/>
      <c r="E11" s="30">
        <v>10.25</v>
      </c>
      <c r="F11" s="5">
        <v>27144</v>
      </c>
      <c r="G11" s="32">
        <f>E11*F11</f>
        <v>278226</v>
      </c>
      <c r="H11" s="33">
        <v>0</v>
      </c>
      <c r="I11" s="34" t="str">
        <f>C11</f>
        <v>OCTOATO DE ZIRCONIO AL 24%</v>
      </c>
      <c r="J11" s="35"/>
      <c r="K11" s="43">
        <f>L4/F4*E11</f>
        <v>2.7702702702702706</v>
      </c>
      <c r="L11" s="3"/>
      <c r="M11" s="1"/>
      <c r="N11" s="1"/>
    </row>
    <row r="12" spans="1:14" ht="18.899999999999999" customHeight="1" x14ac:dyDescent="0.3">
      <c r="B12" s="4" t="s">
        <v>29</v>
      </c>
      <c r="C12" s="24" t="s">
        <v>30</v>
      </c>
      <c r="D12" s="29"/>
      <c r="E12" s="30">
        <v>9.32</v>
      </c>
      <c r="F12" s="5">
        <v>12691</v>
      </c>
      <c r="G12" s="32">
        <f t="shared" ref="G12:G13" si="2">E12*F12</f>
        <v>118280.12000000001</v>
      </c>
      <c r="H12" s="33">
        <v>0</v>
      </c>
      <c r="I12" s="34" t="str">
        <f t="shared" ref="I12:I13" si="3">C12</f>
        <v>OCTOATO DE CALCIO AL 10%</v>
      </c>
      <c r="J12" s="35"/>
      <c r="K12" s="43">
        <f>L4/F4*E12</f>
        <v>2.5189189189189189</v>
      </c>
      <c r="L12" s="3"/>
      <c r="M12" s="1"/>
      <c r="N12" s="1"/>
    </row>
    <row r="13" spans="1:14" ht="18.899999999999999" customHeight="1" x14ac:dyDescent="0.3">
      <c r="B13" s="4" t="s">
        <v>59</v>
      </c>
      <c r="C13" s="24" t="s">
        <v>137</v>
      </c>
      <c r="D13" s="29"/>
      <c r="E13" s="30">
        <v>301</v>
      </c>
      <c r="F13" s="5">
        <v>4372</v>
      </c>
      <c r="G13" s="32">
        <f t="shared" si="2"/>
        <v>1315972</v>
      </c>
      <c r="H13" s="33">
        <v>0</v>
      </c>
      <c r="I13" s="34" t="str">
        <f t="shared" si="3"/>
        <v>DISOLVENTE 2232 #3</v>
      </c>
      <c r="J13" s="35"/>
      <c r="K13" s="43">
        <f>L4/F4*E13</f>
        <v>81.351351351351354</v>
      </c>
      <c r="L13" s="3"/>
      <c r="M13" s="1"/>
      <c r="N13" s="1"/>
    </row>
    <row r="14" spans="1:14" ht="18.899999999999999" customHeight="1" thickBot="1" x14ac:dyDescent="0.35">
      <c r="B14" s="10"/>
      <c r="C14" s="10"/>
      <c r="D14" s="10"/>
      <c r="E14" s="3"/>
      <c r="F14" s="10"/>
      <c r="G14" s="10"/>
      <c r="H14" s="10"/>
      <c r="I14" s="10"/>
      <c r="J14" s="10"/>
      <c r="K14" s="52"/>
      <c r="L14" s="3"/>
      <c r="M14" s="1"/>
      <c r="N14" s="1"/>
    </row>
    <row r="15" spans="1:14" ht="18.899999999999999" customHeight="1" thickBot="1" x14ac:dyDescent="0.35">
      <c r="B15" s="10"/>
      <c r="C15" s="15" t="s">
        <v>0</v>
      </c>
      <c r="D15" s="16"/>
      <c r="E15" s="37">
        <f>SUM(E7:E13)</f>
        <v>1262.81</v>
      </c>
      <c r="F15" s="10"/>
      <c r="G15" s="13">
        <f>SUM(G7:G13)</f>
        <v>8499404.120000001</v>
      </c>
      <c r="H15" s="3"/>
      <c r="I15" s="19" t="s">
        <v>0</v>
      </c>
      <c r="J15" s="16"/>
      <c r="K15" s="44">
        <f>SUM(K7:K13)</f>
        <v>341.3</v>
      </c>
      <c r="L15" s="3"/>
      <c r="M15" s="1"/>
      <c r="N15" s="1"/>
    </row>
    <row r="16" spans="1:14" ht="18.899999999999999" customHeight="1" thickBot="1" x14ac:dyDescent="0.35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"/>
      <c r="N16" s="1"/>
    </row>
    <row r="17" spans="2:14" ht="18.899999999999999" customHeight="1" thickBot="1" x14ac:dyDescent="0.35">
      <c r="B17" s="10"/>
      <c r="C17" s="10" t="s">
        <v>35</v>
      </c>
      <c r="D17" s="10"/>
      <c r="E17" s="38">
        <f>G15/F4</f>
        <v>22971.362486486491</v>
      </c>
      <c r="F17" s="10"/>
      <c r="G17" s="10"/>
      <c r="H17" s="10"/>
      <c r="I17" s="10"/>
      <c r="J17" s="10"/>
      <c r="K17" s="10"/>
      <c r="L17" s="10"/>
      <c r="M17" s="1"/>
      <c r="N17" s="1"/>
    </row>
    <row r="18" spans="2:14" ht="18.899999999999999" customHeight="1" thickBot="1" x14ac:dyDescent="0.35">
      <c r="B18" s="10"/>
      <c r="C18" s="10" t="s">
        <v>36</v>
      </c>
      <c r="D18" s="10"/>
      <c r="E18" s="10">
        <v>600</v>
      </c>
      <c r="F18" s="10"/>
      <c r="G18" s="10"/>
      <c r="H18" s="10"/>
      <c r="I18" s="10"/>
      <c r="J18" s="14" t="s">
        <v>37</v>
      </c>
      <c r="K18" s="14" t="s">
        <v>38</v>
      </c>
      <c r="L18" s="14" t="s">
        <v>97</v>
      </c>
      <c r="M18" s="1"/>
      <c r="N18" s="1"/>
    </row>
    <row r="19" spans="2:14" ht="18.899999999999999" customHeight="1" x14ac:dyDescent="0.3">
      <c r="B19" s="10"/>
      <c r="C19" s="10" t="s">
        <v>39</v>
      </c>
      <c r="D19" s="10"/>
      <c r="E19" s="10">
        <v>3600</v>
      </c>
      <c r="F19" s="10"/>
      <c r="G19" s="10"/>
      <c r="H19" s="10"/>
      <c r="I19" s="10"/>
      <c r="J19" s="6" t="s">
        <v>40</v>
      </c>
      <c r="K19" s="8" t="s">
        <v>98</v>
      </c>
      <c r="L19" s="39"/>
      <c r="M19" s="1"/>
      <c r="N19" s="1"/>
    </row>
    <row r="20" spans="2:14" ht="18.899999999999999" customHeight="1" x14ac:dyDescent="0.3">
      <c r="B20" s="10"/>
      <c r="C20" s="10" t="s">
        <v>41</v>
      </c>
      <c r="D20" s="10"/>
      <c r="E20" s="10">
        <v>350</v>
      </c>
      <c r="F20" s="10"/>
      <c r="G20" s="10"/>
      <c r="H20" s="10"/>
      <c r="I20" s="10"/>
      <c r="J20" s="33" t="s">
        <v>42</v>
      </c>
      <c r="K20" s="45" t="s">
        <v>154</v>
      </c>
      <c r="L20" s="40"/>
      <c r="M20" s="1"/>
      <c r="N20" s="1"/>
    </row>
    <row r="21" spans="2:14" ht="18.899999999999999" customHeight="1" x14ac:dyDescent="0.3">
      <c r="B21" s="10"/>
      <c r="C21" s="10" t="s">
        <v>43</v>
      </c>
      <c r="D21" s="10"/>
      <c r="E21" s="10">
        <v>140</v>
      </c>
      <c r="F21" s="10"/>
      <c r="G21" s="10"/>
      <c r="H21" s="10"/>
      <c r="I21" s="10"/>
      <c r="J21" s="33" t="s">
        <v>81</v>
      </c>
      <c r="K21" s="45" t="s">
        <v>82</v>
      </c>
      <c r="L21" s="40"/>
      <c r="M21" s="1"/>
      <c r="N21" s="1"/>
    </row>
    <row r="22" spans="2:14" ht="18.899999999999999" customHeight="1" thickBot="1" x14ac:dyDescent="0.35">
      <c r="B22" s="10"/>
      <c r="C22" s="10" t="s">
        <v>44</v>
      </c>
      <c r="D22" s="10"/>
      <c r="E22" s="10">
        <v>153</v>
      </c>
      <c r="F22" s="10"/>
      <c r="G22" s="10"/>
      <c r="H22" s="10"/>
      <c r="I22" s="10"/>
      <c r="J22" s="33" t="s">
        <v>148</v>
      </c>
      <c r="K22" s="45" t="s">
        <v>149</v>
      </c>
      <c r="L22" s="40"/>
      <c r="M22" s="1"/>
      <c r="N22" s="1"/>
    </row>
    <row r="23" spans="2:14" ht="18.899999999999999" customHeight="1" thickBot="1" x14ac:dyDescent="0.35">
      <c r="B23" s="10"/>
      <c r="C23" s="10" t="s">
        <v>46</v>
      </c>
      <c r="D23" s="10"/>
      <c r="E23" s="38">
        <f>SUM(E17:E22)</f>
        <v>27814.362486486491</v>
      </c>
      <c r="F23" s="10"/>
      <c r="G23" s="10"/>
      <c r="H23" s="10"/>
      <c r="I23" s="10"/>
      <c r="J23" s="33" t="s">
        <v>47</v>
      </c>
      <c r="K23" s="45" t="s">
        <v>76</v>
      </c>
      <c r="L23" s="40"/>
      <c r="M23" s="1"/>
      <c r="N23" s="1"/>
    </row>
    <row r="24" spans="2:14" ht="18.899999999999999" customHeight="1" thickBot="1" x14ac:dyDescent="0.35">
      <c r="B24" s="10"/>
      <c r="C24" s="10"/>
      <c r="D24" s="10"/>
      <c r="E24" s="10"/>
      <c r="F24" s="10"/>
      <c r="G24" s="10"/>
      <c r="H24" s="10"/>
      <c r="I24" s="10"/>
      <c r="J24" s="7" t="s">
        <v>48</v>
      </c>
      <c r="K24" s="9" t="s">
        <v>150</v>
      </c>
      <c r="L24" s="41"/>
      <c r="M24" s="1"/>
      <c r="N24" s="1"/>
    </row>
    <row r="25" spans="2:14" ht="18.899999999999999" customHeight="1" thickBot="1" x14ac:dyDescent="0.3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"/>
      <c r="N25" s="1"/>
    </row>
    <row r="26" spans="2:14" ht="18.899999999999999" customHeight="1" thickBot="1" x14ac:dyDescent="0.35">
      <c r="B26" s="10"/>
      <c r="C26" s="10" t="s">
        <v>49</v>
      </c>
      <c r="D26" s="10"/>
      <c r="E26" s="42">
        <f>E23*1.4</f>
        <v>38940.107481081082</v>
      </c>
      <c r="F26" s="10"/>
      <c r="G26" s="10"/>
      <c r="H26" s="10"/>
      <c r="I26" s="10"/>
      <c r="J26" s="10"/>
      <c r="K26" s="10"/>
      <c r="L26" s="10"/>
      <c r="M26" s="1"/>
      <c r="N26" s="1"/>
    </row>
    <row r="27" spans="2:14" ht="18.899999999999999" customHeight="1" x14ac:dyDescent="0.3">
      <c r="B27" s="1"/>
      <c r="C27" s="1"/>
      <c r="D27" s="1"/>
      <c r="E27" s="1"/>
      <c r="F27" s="1"/>
      <c r="G27" s="1"/>
      <c r="H27" s="2"/>
      <c r="I27" s="1"/>
      <c r="J27" s="1"/>
      <c r="K27" s="1"/>
      <c r="L27" s="1"/>
      <c r="M27" s="1"/>
      <c r="N27" s="1"/>
    </row>
    <row r="28" spans="2:14" ht="18.899999999999999" customHeight="1" x14ac:dyDescent="0.3">
      <c r="B28" s="10"/>
      <c r="C28" s="11" t="s">
        <v>140</v>
      </c>
      <c r="D28" s="10"/>
      <c r="E28" s="11"/>
      <c r="F28" s="11"/>
      <c r="G28" s="10"/>
      <c r="H28" s="10"/>
      <c r="I28" s="11" t="str">
        <f>C28</f>
        <v xml:space="preserve">ESMALTE BLANCO </v>
      </c>
      <c r="J28" s="10"/>
      <c r="K28" s="54"/>
      <c r="L28" s="12"/>
      <c r="M28" s="1"/>
      <c r="N28" s="1"/>
    </row>
    <row r="29" spans="2:14" ht="18.899999999999999" customHeight="1" thickBot="1" x14ac:dyDescent="0.35">
      <c r="B29" s="10"/>
      <c r="C29" s="10" t="s">
        <v>79</v>
      </c>
      <c r="D29" s="10"/>
      <c r="E29" s="10"/>
      <c r="F29" s="10"/>
      <c r="G29" s="10"/>
      <c r="H29" s="10"/>
      <c r="I29" s="11" t="str">
        <f>C29</f>
        <v xml:space="preserve">REF. </v>
      </c>
      <c r="J29" s="10"/>
      <c r="K29" s="10"/>
      <c r="L29" s="10"/>
      <c r="M29" s="1"/>
      <c r="N29" s="1"/>
    </row>
    <row r="30" spans="2:14" ht="18.899999999999999" customHeight="1" thickBot="1" x14ac:dyDescent="0.35">
      <c r="B30" s="10"/>
      <c r="C30" s="10"/>
      <c r="D30" s="10"/>
      <c r="E30" s="13" t="s">
        <v>2</v>
      </c>
      <c r="F30" s="47">
        <v>719</v>
      </c>
      <c r="G30" s="10"/>
      <c r="H30" s="10"/>
      <c r="I30" s="10"/>
      <c r="J30" s="10"/>
      <c r="K30" s="14" t="s">
        <v>2</v>
      </c>
      <c r="L30" s="13">
        <v>200</v>
      </c>
    </row>
    <row r="31" spans="2:14" ht="18.899999999999999" customHeight="1" thickBot="1" x14ac:dyDescent="0.35">
      <c r="B31" s="10"/>
      <c r="C31" s="10"/>
      <c r="D31" s="10"/>
      <c r="E31" s="3"/>
      <c r="F31" s="3"/>
      <c r="G31" s="10"/>
      <c r="H31" s="10"/>
      <c r="I31" s="10"/>
      <c r="J31" s="10"/>
      <c r="K31" s="3"/>
      <c r="L31" s="3" t="s">
        <v>114</v>
      </c>
    </row>
    <row r="32" spans="2:14" ht="18.899999999999999" customHeight="1" thickBot="1" x14ac:dyDescent="0.35">
      <c r="B32" s="14" t="s">
        <v>3</v>
      </c>
      <c r="C32" s="15" t="s">
        <v>4</v>
      </c>
      <c r="D32" s="16"/>
      <c r="E32" s="17" t="s">
        <v>5</v>
      </c>
      <c r="F32" s="13" t="s">
        <v>6</v>
      </c>
      <c r="G32" s="18" t="s">
        <v>7</v>
      </c>
      <c r="H32" s="14" t="s">
        <v>3</v>
      </c>
      <c r="I32" s="19" t="s">
        <v>4</v>
      </c>
      <c r="J32" s="16"/>
      <c r="K32" s="14" t="s">
        <v>5</v>
      </c>
      <c r="L32" s="3"/>
    </row>
    <row r="33" spans="2:12" ht="18.899999999999999" customHeight="1" x14ac:dyDescent="0.3">
      <c r="B33" s="20"/>
      <c r="C33" s="21" t="s">
        <v>8</v>
      </c>
      <c r="D33" s="22"/>
      <c r="E33" s="23"/>
      <c r="F33" s="5"/>
      <c r="G33" s="24"/>
      <c r="H33" s="25"/>
      <c r="I33" s="26" t="str">
        <f t="shared" ref="I33:I39" si="4">C33</f>
        <v>CARGAR</v>
      </c>
      <c r="J33" s="27"/>
      <c r="K33" s="28"/>
      <c r="L33" s="3"/>
    </row>
    <row r="34" spans="2:12" ht="18.899999999999999" customHeight="1" x14ac:dyDescent="0.3">
      <c r="B34" s="4" t="s">
        <v>9</v>
      </c>
      <c r="C34" s="24" t="s">
        <v>101</v>
      </c>
      <c r="D34" s="29">
        <v>6252</v>
      </c>
      <c r="E34" s="30">
        <v>425</v>
      </c>
      <c r="F34" s="31">
        <v>7000</v>
      </c>
      <c r="G34" s="32">
        <f t="shared" ref="G34:G36" si="5">E34*F34</f>
        <v>2975000</v>
      </c>
      <c r="H34" s="33" t="str">
        <f>B34</f>
        <v>RAM014</v>
      </c>
      <c r="I34" s="34" t="str">
        <f t="shared" si="4"/>
        <v>RESINA MEDIA EN SOYA AL 50%</v>
      </c>
      <c r="J34" s="35"/>
      <c r="K34" s="43">
        <f>L30/F30*E34</f>
        <v>118.21974965229485</v>
      </c>
      <c r="L34" s="3"/>
    </row>
    <row r="35" spans="2:12" ht="18.899999999999999" customHeight="1" x14ac:dyDescent="0.3">
      <c r="B35" s="4" t="s">
        <v>62</v>
      </c>
      <c r="C35" s="24" t="s">
        <v>63</v>
      </c>
      <c r="D35" s="29"/>
      <c r="E35" s="30">
        <v>293</v>
      </c>
      <c r="F35" s="31">
        <v>11466</v>
      </c>
      <c r="G35" s="32">
        <f t="shared" si="5"/>
        <v>3359538</v>
      </c>
      <c r="H35" s="33" t="str">
        <f>B35</f>
        <v>PED010</v>
      </c>
      <c r="I35" s="34" t="str">
        <f t="shared" si="4"/>
        <v>DIOXIDO DE TITANIO SULFATO</v>
      </c>
      <c r="J35" s="35"/>
      <c r="K35" s="43">
        <f>L30/F30*E35</f>
        <v>81.502086230876216</v>
      </c>
      <c r="L35" s="3"/>
    </row>
    <row r="36" spans="2:12" ht="18.899999999999999" customHeight="1" x14ac:dyDescent="0.3">
      <c r="B36" s="4" t="s">
        <v>115</v>
      </c>
      <c r="C36" s="24" t="s">
        <v>139</v>
      </c>
      <c r="D36" s="29"/>
      <c r="E36" s="30">
        <v>2.63</v>
      </c>
      <c r="F36" s="31">
        <v>16300</v>
      </c>
      <c r="G36" s="32">
        <f t="shared" si="5"/>
        <v>42869</v>
      </c>
      <c r="H36" s="33" t="str">
        <f>B36</f>
        <v>SOZ016</v>
      </c>
      <c r="I36" s="34" t="str">
        <f t="shared" si="4"/>
        <v>OCTOATO DE ZINC AL 16%</v>
      </c>
      <c r="J36" s="35"/>
      <c r="K36" s="43">
        <f>L30/F30*E36</f>
        <v>0.7315716272600834</v>
      </c>
      <c r="L36" s="3"/>
    </row>
    <row r="37" spans="2:12" ht="18.899999999999999" customHeight="1" x14ac:dyDescent="0.3">
      <c r="B37" s="4"/>
      <c r="C37" s="21" t="s">
        <v>117</v>
      </c>
      <c r="D37" s="29"/>
      <c r="E37" s="30"/>
      <c r="F37" s="31"/>
      <c r="G37" s="32"/>
      <c r="H37" s="33"/>
      <c r="I37" s="49" t="str">
        <f t="shared" si="4"/>
        <v>DISPERSAR HASTA MOLIENDA 7H Y AGREGAR</v>
      </c>
      <c r="J37" s="35"/>
      <c r="K37" s="43"/>
      <c r="L37" s="3"/>
    </row>
    <row r="38" spans="2:12" ht="18.899999999999999" customHeight="1" x14ac:dyDescent="0.3">
      <c r="B38" s="4" t="s">
        <v>12</v>
      </c>
      <c r="C38" s="24" t="s">
        <v>50</v>
      </c>
      <c r="D38" s="29"/>
      <c r="E38" s="30">
        <v>16</v>
      </c>
      <c r="F38" s="31">
        <v>17000</v>
      </c>
      <c r="G38" s="32">
        <f t="shared" ref="G38:G39" si="6">E38*F38</f>
        <v>272000</v>
      </c>
      <c r="H38" s="33" t="str">
        <f>B38</f>
        <v>AAS005</v>
      </c>
      <c r="I38" s="34" t="str">
        <f t="shared" si="4"/>
        <v>BENTOCLAY BP 184</v>
      </c>
      <c r="J38" s="35"/>
      <c r="K38" s="43">
        <f>L30/F30*E38</f>
        <v>4.4506258692628649</v>
      </c>
      <c r="L38" s="3"/>
    </row>
    <row r="39" spans="2:12" ht="18.899999999999999" customHeight="1" x14ac:dyDescent="0.3">
      <c r="B39" s="4" t="s">
        <v>66</v>
      </c>
      <c r="C39" s="24" t="s">
        <v>53</v>
      </c>
      <c r="D39" s="29"/>
      <c r="E39" s="30">
        <v>8</v>
      </c>
      <c r="F39" s="31">
        <v>4400</v>
      </c>
      <c r="G39" s="32">
        <f t="shared" si="6"/>
        <v>35200</v>
      </c>
      <c r="H39" s="33" t="str">
        <f>B39</f>
        <v>SAA022</v>
      </c>
      <c r="I39" s="34" t="str">
        <f t="shared" si="4"/>
        <v>ETANOL AL 96%</v>
      </c>
      <c r="J39" s="35"/>
      <c r="K39" s="43">
        <f>L30/F30*E39</f>
        <v>2.2253129346314324</v>
      </c>
      <c r="L39" s="3"/>
    </row>
    <row r="40" spans="2:12" ht="18.899999999999999" customHeight="1" x14ac:dyDescent="0.3">
      <c r="B40" s="4"/>
      <c r="C40" s="21" t="s">
        <v>118</v>
      </c>
      <c r="D40" s="29"/>
      <c r="E40" s="30"/>
      <c r="F40" s="31"/>
      <c r="G40" s="32"/>
      <c r="H40" s="33"/>
      <c r="I40" s="49" t="str">
        <f>C40</f>
        <v>DISPERSAR POR 20 MIN Y AGREGAR</v>
      </c>
      <c r="J40" s="35"/>
      <c r="K40" s="43"/>
      <c r="L40" s="3"/>
    </row>
    <row r="41" spans="2:12" ht="18.899999999999999" customHeight="1" x14ac:dyDescent="0.3">
      <c r="B41" s="4" t="s">
        <v>9</v>
      </c>
      <c r="C41" s="24" t="s">
        <v>101</v>
      </c>
      <c r="D41" s="29">
        <v>6252</v>
      </c>
      <c r="E41" s="30">
        <v>914</v>
      </c>
      <c r="F41" s="31">
        <v>7000</v>
      </c>
      <c r="G41" s="32">
        <f>E41*F41</f>
        <v>6398000</v>
      </c>
      <c r="H41" s="33" t="str">
        <f>B41</f>
        <v>RAM014</v>
      </c>
      <c r="I41" s="34" t="str">
        <f>C41</f>
        <v>RESINA MEDIA EN SOYA AL 50%</v>
      </c>
      <c r="J41" s="35"/>
      <c r="K41" s="43">
        <f>L30/F30*E41</f>
        <v>254.24200278164116</v>
      </c>
      <c r="L41" s="3"/>
    </row>
    <row r="42" spans="2:12" ht="18.899999999999999" customHeight="1" x14ac:dyDescent="0.3">
      <c r="B42" s="4"/>
      <c r="C42" s="21" t="s">
        <v>68</v>
      </c>
      <c r="D42" s="29"/>
      <c r="E42" s="30"/>
      <c r="F42" s="31"/>
      <c r="G42" s="32"/>
      <c r="H42" s="33"/>
      <c r="I42" s="49" t="str">
        <f>C42</f>
        <v>AGITAR POR 5 MIN Y AGREGAR</v>
      </c>
      <c r="J42" s="35"/>
      <c r="K42" s="43"/>
      <c r="L42" s="3"/>
    </row>
    <row r="43" spans="2:12" ht="18.899999999999999" customHeight="1" x14ac:dyDescent="0.3">
      <c r="B43" s="4" t="s">
        <v>20</v>
      </c>
      <c r="C43" s="24" t="s">
        <v>21</v>
      </c>
      <c r="D43" s="29">
        <v>21800</v>
      </c>
      <c r="E43" s="30">
        <v>14.2</v>
      </c>
      <c r="F43" s="31">
        <v>14300</v>
      </c>
      <c r="G43" s="32">
        <f>E43*F43</f>
        <v>203060</v>
      </c>
      <c r="H43" s="33" t="str">
        <f>B43</f>
        <v>AEM005</v>
      </c>
      <c r="I43" s="34" t="str">
        <f t="shared" ref="I43:I55" si="7">C43</f>
        <v>DISASTAB GAT</v>
      </c>
      <c r="J43" s="35"/>
      <c r="K43" s="43">
        <f>L30/F30*E43</f>
        <v>3.9499304589707922</v>
      </c>
      <c r="L43" s="3"/>
    </row>
    <row r="44" spans="2:12" ht="18.899999999999999" customHeight="1" x14ac:dyDescent="0.3">
      <c r="B44" s="4"/>
      <c r="C44" s="21" t="s">
        <v>68</v>
      </c>
      <c r="D44" s="29"/>
      <c r="E44" s="30"/>
      <c r="F44" s="48"/>
      <c r="G44" s="32"/>
      <c r="H44" s="33"/>
      <c r="I44" s="49" t="str">
        <f t="shared" si="7"/>
        <v>AGITAR POR 5 MIN Y AGREGAR</v>
      </c>
      <c r="J44" s="35"/>
      <c r="K44" s="43"/>
      <c r="L44" s="3"/>
    </row>
    <row r="45" spans="2:12" ht="18.899999999999999" customHeight="1" x14ac:dyDescent="0.3">
      <c r="B45" s="4"/>
      <c r="C45" s="21" t="s">
        <v>69</v>
      </c>
      <c r="D45" s="29"/>
      <c r="E45" s="30"/>
      <c r="F45" s="48"/>
      <c r="G45" s="32"/>
      <c r="H45" s="33"/>
      <c r="I45" s="49" t="str">
        <f t="shared" si="7"/>
        <v>PREPARACION APARTE DE AGUA DE PROCESO</v>
      </c>
      <c r="J45" s="35"/>
      <c r="K45" s="43"/>
      <c r="L45" s="3"/>
    </row>
    <row r="46" spans="2:12" ht="18.899999999999999" customHeight="1" x14ac:dyDescent="0.3">
      <c r="B46" s="4" t="s">
        <v>22</v>
      </c>
      <c r="C46" s="24" t="s">
        <v>23</v>
      </c>
      <c r="D46" s="29"/>
      <c r="E46" s="30">
        <v>470</v>
      </c>
      <c r="F46" s="31">
        <v>40</v>
      </c>
      <c r="G46" s="32">
        <f>E46*F46</f>
        <v>18800</v>
      </c>
      <c r="H46" s="33" t="str">
        <f>B46</f>
        <v>SIA040</v>
      </c>
      <c r="I46" s="34" t="str">
        <f t="shared" si="7"/>
        <v>AGUA</v>
      </c>
      <c r="J46" s="35"/>
      <c r="K46" s="43">
        <f>L30/F30*E46</f>
        <v>130.73713490959665</v>
      </c>
      <c r="L46" s="3"/>
    </row>
    <row r="47" spans="2:12" ht="18.899999999999999" customHeight="1" x14ac:dyDescent="0.3">
      <c r="B47" s="4" t="s">
        <v>24</v>
      </c>
      <c r="C47" s="24" t="s">
        <v>25</v>
      </c>
      <c r="D47" s="29"/>
      <c r="E47" s="30">
        <v>4.7</v>
      </c>
      <c r="F47" s="31">
        <v>1550</v>
      </c>
      <c r="G47" s="32">
        <f>E47*F47</f>
        <v>7285</v>
      </c>
      <c r="H47" s="33" t="str">
        <f>B47</f>
        <v>AET004</v>
      </c>
      <c r="I47" s="34" t="str">
        <f t="shared" si="7"/>
        <v>SULFATO DE MAGNESIO</v>
      </c>
      <c r="J47" s="35"/>
      <c r="K47" s="43">
        <f>L30/F30*E47</f>
        <v>1.3073713490959666</v>
      </c>
      <c r="L47" s="3"/>
    </row>
    <row r="48" spans="2:12" ht="18.899999999999999" customHeight="1" x14ac:dyDescent="0.3">
      <c r="B48" s="4"/>
      <c r="C48" s="21" t="s">
        <v>70</v>
      </c>
      <c r="D48" s="29"/>
      <c r="E48" s="30"/>
      <c r="F48" s="48"/>
      <c r="G48" s="32"/>
      <c r="H48" s="33"/>
      <c r="I48" s="49" t="str">
        <f t="shared" si="7"/>
        <v xml:space="preserve">ADICIONAR LENTAMENTE AL CENTRO DEL VORTICE DURANTE 5 MIN , MANTENER </v>
      </c>
      <c r="J48" s="35"/>
      <c r="K48" s="43"/>
      <c r="L48" s="3"/>
    </row>
    <row r="49" spans="2:12" ht="18.899999999999999" customHeight="1" x14ac:dyDescent="0.3">
      <c r="B49" s="4"/>
      <c r="C49" s="21" t="s">
        <v>71</v>
      </c>
      <c r="D49" s="29"/>
      <c r="E49" s="30"/>
      <c r="F49" s="5"/>
      <c r="G49" s="32"/>
      <c r="H49" s="33"/>
      <c r="I49" s="49" t="str">
        <f t="shared" si="7"/>
        <v>LA AGITACION POR OTROS 5 MIN Y AGREGAR</v>
      </c>
      <c r="J49" s="35"/>
      <c r="K49" s="43"/>
      <c r="L49" s="3"/>
    </row>
    <row r="50" spans="2:12" ht="18.899999999999999" customHeight="1" x14ac:dyDescent="0.3">
      <c r="B50" s="4" t="s">
        <v>33</v>
      </c>
      <c r="C50" s="24" t="s">
        <v>72</v>
      </c>
      <c r="D50" s="29">
        <v>11515</v>
      </c>
      <c r="E50" s="30">
        <v>5.2</v>
      </c>
      <c r="F50" s="5">
        <v>11000</v>
      </c>
      <c r="G50" s="32">
        <f t="shared" ref="G50:G55" si="8">E50*F50</f>
        <v>57200</v>
      </c>
      <c r="H50" s="33" t="str">
        <f t="shared" ref="H50:H55" si="9">B50</f>
        <v>AAN002</v>
      </c>
      <c r="I50" s="34" t="str">
        <f t="shared" si="7"/>
        <v>ADIMON 84</v>
      </c>
      <c r="J50" s="35"/>
      <c r="K50" s="43">
        <f>L30/F30*E50</f>
        <v>1.4464534075104312</v>
      </c>
      <c r="L50" s="3"/>
    </row>
    <row r="51" spans="2:12" ht="18.899999999999999" customHeight="1" x14ac:dyDescent="0.3">
      <c r="B51" s="4" t="s">
        <v>31</v>
      </c>
      <c r="C51" s="24" t="s">
        <v>32</v>
      </c>
      <c r="D51" s="29"/>
      <c r="E51" s="30">
        <v>9.3699999999999992</v>
      </c>
      <c r="F51" s="5">
        <v>34050</v>
      </c>
      <c r="G51" s="32">
        <f t="shared" si="8"/>
        <v>319048.5</v>
      </c>
      <c r="H51" s="33" t="str">
        <f t="shared" si="9"/>
        <v>SOC011</v>
      </c>
      <c r="I51" s="34" t="str">
        <f t="shared" si="7"/>
        <v>OCTOATO DE COBALTO AL 12%</v>
      </c>
      <c r="J51" s="35"/>
      <c r="K51" s="43">
        <f>L30/F30*E51</f>
        <v>2.606397774687065</v>
      </c>
      <c r="L51" s="3"/>
    </row>
    <row r="52" spans="2:12" ht="18.899999999999999" customHeight="1" x14ac:dyDescent="0.3">
      <c r="B52" s="4" t="s">
        <v>27</v>
      </c>
      <c r="C52" s="24" t="s">
        <v>28</v>
      </c>
      <c r="D52" s="29"/>
      <c r="E52" s="30">
        <v>14.72</v>
      </c>
      <c r="F52" s="5">
        <v>27144</v>
      </c>
      <c r="G52" s="32">
        <f t="shared" si="8"/>
        <v>399559.67999999999</v>
      </c>
      <c r="H52" s="33" t="str">
        <f t="shared" si="9"/>
        <v>SOZ024</v>
      </c>
      <c r="I52" s="34" t="str">
        <f t="shared" si="7"/>
        <v>OCTOATO DE ZIRCONIO AL 24%</v>
      </c>
      <c r="J52" s="35"/>
      <c r="K52" s="43">
        <f>L30/F30*E52</f>
        <v>4.0945757997218362</v>
      </c>
      <c r="L52" s="3"/>
    </row>
    <row r="53" spans="2:12" ht="18.899999999999999" customHeight="1" x14ac:dyDescent="0.3">
      <c r="B53" s="4" t="s">
        <v>29</v>
      </c>
      <c r="C53" s="24" t="s">
        <v>30</v>
      </c>
      <c r="D53" s="29"/>
      <c r="E53" s="30">
        <v>13.4</v>
      </c>
      <c r="F53" s="5">
        <v>12691</v>
      </c>
      <c r="G53" s="32">
        <f t="shared" si="8"/>
        <v>170059.4</v>
      </c>
      <c r="H53" s="33" t="str">
        <f t="shared" si="9"/>
        <v>SOC010</v>
      </c>
      <c r="I53" s="34" t="str">
        <f t="shared" si="7"/>
        <v>OCTOATO DE CALCIO AL 10%</v>
      </c>
      <c r="J53" s="35"/>
      <c r="K53" s="43">
        <f>L30/F30*E53</f>
        <v>3.7273991655076495</v>
      </c>
      <c r="L53" s="3"/>
    </row>
    <row r="54" spans="2:12" ht="18.899999999999999" customHeight="1" x14ac:dyDescent="0.3">
      <c r="B54" s="4" t="s">
        <v>59</v>
      </c>
      <c r="C54" s="24" t="s">
        <v>138</v>
      </c>
      <c r="D54" s="29"/>
      <c r="E54" s="30">
        <v>197</v>
      </c>
      <c r="F54" s="5">
        <v>4372</v>
      </c>
      <c r="G54" s="32">
        <f t="shared" si="8"/>
        <v>861284</v>
      </c>
      <c r="H54" s="33" t="str">
        <f t="shared" si="9"/>
        <v>SAA011</v>
      </c>
      <c r="I54" s="34" t="str">
        <f t="shared" ref="I54" si="10">C54</f>
        <v>DISOLVENTE #3</v>
      </c>
      <c r="J54" s="35"/>
      <c r="K54" s="43">
        <f>L30/F30*E54</f>
        <v>54.798331015299027</v>
      </c>
      <c r="L54" s="3"/>
    </row>
    <row r="55" spans="2:12" ht="18.899999999999999" customHeight="1" x14ac:dyDescent="0.3">
      <c r="B55" s="4" t="s">
        <v>54</v>
      </c>
      <c r="C55" s="24" t="s">
        <v>34</v>
      </c>
      <c r="D55" s="29">
        <v>5245</v>
      </c>
      <c r="E55" s="30">
        <v>200</v>
      </c>
      <c r="F55" s="31">
        <v>4617</v>
      </c>
      <c r="G55" s="32">
        <f t="shared" si="8"/>
        <v>923400</v>
      </c>
      <c r="H55" s="33" t="str">
        <f t="shared" si="9"/>
        <v>SAV010</v>
      </c>
      <c r="I55" s="34" t="str">
        <f t="shared" si="7"/>
        <v>VARSOL</v>
      </c>
      <c r="J55" s="35"/>
      <c r="K55" s="43">
        <f>L30/F30*E55</f>
        <v>55.632823365785811</v>
      </c>
      <c r="L55" s="3"/>
    </row>
    <row r="56" spans="2:12" ht="18.899999999999999" customHeight="1" thickBot="1" x14ac:dyDescent="0.35">
      <c r="B56" s="10"/>
      <c r="C56" s="10"/>
      <c r="D56" s="10"/>
      <c r="E56" s="3"/>
      <c r="F56" s="10"/>
      <c r="G56" s="10"/>
      <c r="H56" s="10"/>
      <c r="I56" s="10"/>
      <c r="J56" s="10"/>
      <c r="K56" s="52"/>
      <c r="L56" s="3"/>
    </row>
    <row r="57" spans="2:12" ht="18.899999999999999" customHeight="1" thickBot="1" x14ac:dyDescent="0.35">
      <c r="B57" s="10"/>
      <c r="C57" s="15" t="s">
        <v>0</v>
      </c>
      <c r="D57" s="16"/>
      <c r="E57" s="37">
        <f>SUM(E33:E55)</f>
        <v>2587.2199999999993</v>
      </c>
      <c r="F57" s="10"/>
      <c r="G57" s="13">
        <f>SUM(G33:G55)</f>
        <v>16042303.58</v>
      </c>
      <c r="H57" s="3"/>
      <c r="I57" s="19" t="s">
        <v>0</v>
      </c>
      <c r="J57" s="16"/>
      <c r="K57" s="44">
        <f>SUM(K33:K55)</f>
        <v>719.67176634214184</v>
      </c>
      <c r="L57" s="3"/>
    </row>
    <row r="58" spans="2:12" ht="18.899999999999999" customHeight="1" thickBot="1" x14ac:dyDescent="0.35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</row>
    <row r="59" spans="2:12" ht="18.899999999999999" customHeight="1" thickBot="1" x14ac:dyDescent="0.35">
      <c r="B59" s="10"/>
      <c r="C59" s="10" t="s">
        <v>35</v>
      </c>
      <c r="D59" s="10"/>
      <c r="E59" s="38">
        <f>G57/F30</f>
        <v>22311.966036161335</v>
      </c>
      <c r="F59" s="10"/>
      <c r="G59" s="10"/>
      <c r="H59" s="10"/>
      <c r="I59" s="10"/>
      <c r="J59" s="10"/>
      <c r="K59" s="10"/>
      <c r="L59" s="10"/>
    </row>
    <row r="60" spans="2:12" ht="18.899999999999999" customHeight="1" thickBot="1" x14ac:dyDescent="0.35">
      <c r="B60" s="10"/>
      <c r="C60" s="10" t="s">
        <v>36</v>
      </c>
      <c r="D60" s="10"/>
      <c r="E60" s="10">
        <v>600</v>
      </c>
      <c r="F60" s="10"/>
      <c r="G60" s="10"/>
      <c r="H60" s="10"/>
      <c r="I60" s="10"/>
      <c r="J60" s="14" t="s">
        <v>37</v>
      </c>
      <c r="K60" s="14" t="s">
        <v>38</v>
      </c>
      <c r="L60" s="14" t="s">
        <v>97</v>
      </c>
    </row>
    <row r="61" spans="2:12" ht="18.899999999999999" customHeight="1" x14ac:dyDescent="0.3">
      <c r="B61" s="10"/>
      <c r="C61" s="10" t="s">
        <v>39</v>
      </c>
      <c r="D61" s="10"/>
      <c r="E61" s="10">
        <v>3600</v>
      </c>
      <c r="F61" s="10"/>
      <c r="G61" s="10"/>
      <c r="H61" s="10"/>
      <c r="I61" s="10"/>
      <c r="J61" s="6" t="s">
        <v>40</v>
      </c>
      <c r="K61" s="8" t="s">
        <v>94</v>
      </c>
      <c r="L61" s="39"/>
    </row>
    <row r="62" spans="2:12" ht="18.899999999999999" customHeight="1" x14ac:dyDescent="0.3">
      <c r="B62" s="10"/>
      <c r="C62" s="10" t="s">
        <v>41</v>
      </c>
      <c r="D62" s="10"/>
      <c r="E62" s="10">
        <v>350</v>
      </c>
      <c r="F62" s="10"/>
      <c r="G62" s="10"/>
      <c r="H62" s="10"/>
      <c r="I62" s="10"/>
      <c r="J62" s="33" t="s">
        <v>42</v>
      </c>
      <c r="K62" s="45" t="s">
        <v>151</v>
      </c>
      <c r="L62" s="40"/>
    </row>
    <row r="63" spans="2:12" ht="18.899999999999999" customHeight="1" x14ac:dyDescent="0.3">
      <c r="B63" s="10"/>
      <c r="C63" s="10" t="s">
        <v>43</v>
      </c>
      <c r="D63" s="10"/>
      <c r="E63" s="10">
        <v>140</v>
      </c>
      <c r="F63" s="10"/>
      <c r="G63" s="10"/>
      <c r="H63" s="10"/>
      <c r="I63" s="10"/>
      <c r="J63" s="33" t="s">
        <v>148</v>
      </c>
      <c r="K63" s="45" t="s">
        <v>152</v>
      </c>
      <c r="L63" s="40"/>
    </row>
    <row r="64" spans="2:12" ht="18.899999999999999" customHeight="1" thickBot="1" x14ac:dyDescent="0.35">
      <c r="B64" s="10"/>
      <c r="C64" s="10" t="s">
        <v>44</v>
      </c>
      <c r="D64" s="10"/>
      <c r="E64" s="10">
        <v>153</v>
      </c>
      <c r="F64" s="10"/>
      <c r="G64" s="10"/>
      <c r="H64" s="10"/>
      <c r="I64" s="10"/>
      <c r="J64" s="33" t="s">
        <v>45</v>
      </c>
      <c r="K64" s="45" t="s">
        <v>75</v>
      </c>
      <c r="L64" s="40"/>
    </row>
    <row r="65" spans="2:12" ht="18.899999999999999" customHeight="1" thickBot="1" x14ac:dyDescent="0.35">
      <c r="B65" s="10"/>
      <c r="C65" s="10" t="s">
        <v>46</v>
      </c>
      <c r="D65" s="10"/>
      <c r="E65" s="38">
        <f>SUM(E59:E64)</f>
        <v>27154.966036161335</v>
      </c>
      <c r="F65" s="10"/>
      <c r="G65" s="10"/>
      <c r="H65" s="10"/>
      <c r="I65" s="10"/>
      <c r="J65" s="33" t="s">
        <v>47</v>
      </c>
      <c r="K65" s="45" t="s">
        <v>76</v>
      </c>
      <c r="L65" s="40"/>
    </row>
    <row r="66" spans="2:12" ht="18.899999999999999" customHeight="1" thickBot="1" x14ac:dyDescent="0.35">
      <c r="B66" s="10"/>
      <c r="C66" s="10"/>
      <c r="D66" s="10"/>
      <c r="E66" s="10"/>
      <c r="F66" s="10"/>
      <c r="G66" s="10"/>
      <c r="H66" s="10"/>
      <c r="I66" s="10"/>
      <c r="J66" s="7" t="s">
        <v>48</v>
      </c>
      <c r="K66" s="9" t="s">
        <v>153</v>
      </c>
      <c r="L66" s="41"/>
    </row>
    <row r="67" spans="2:12" ht="18.899999999999999" customHeight="1" thickBot="1" x14ac:dyDescent="0.35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</row>
    <row r="68" spans="2:12" ht="18.899999999999999" customHeight="1" thickBot="1" x14ac:dyDescent="0.35">
      <c r="B68" s="10"/>
      <c r="C68" s="10" t="s">
        <v>49</v>
      </c>
      <c r="D68" s="10"/>
      <c r="E68" s="42">
        <f>E65*1.4</f>
        <v>38016.952450625868</v>
      </c>
      <c r="F68" s="10"/>
      <c r="G68" s="10"/>
      <c r="H68" s="10"/>
      <c r="I68" s="10"/>
      <c r="J68" s="10"/>
      <c r="K68" s="10"/>
      <c r="L68" s="10"/>
    </row>
    <row r="69" spans="2:12" ht="18.899999999999999" customHeight="1" x14ac:dyDescent="0.3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</row>
    <row r="70" spans="2:12" ht="18.899999999999999" customHeight="1" x14ac:dyDescent="0.3">
      <c r="B70" s="10"/>
      <c r="C70" s="10"/>
      <c r="D70" s="10"/>
      <c r="E70" s="46"/>
      <c r="F70" s="10"/>
      <c r="G70" s="10"/>
      <c r="H70" s="10"/>
      <c r="I70" s="10"/>
      <c r="J70" s="10"/>
      <c r="K70" s="10"/>
      <c r="L70" s="10"/>
    </row>
    <row r="71" spans="2:12" ht="18.899999999999999" customHeight="1" x14ac:dyDescent="0.3">
      <c r="B71" s="10"/>
      <c r="C71" s="11" t="s">
        <v>141</v>
      </c>
      <c r="D71" s="10"/>
      <c r="E71" s="50"/>
      <c r="F71" s="10"/>
      <c r="G71" s="10"/>
      <c r="H71" s="10"/>
      <c r="I71" s="11" t="str">
        <f>C71</f>
        <v xml:space="preserve">ESMALTE CAOBA </v>
      </c>
      <c r="J71" s="10"/>
      <c r="K71" s="50"/>
      <c r="L71" s="12"/>
    </row>
    <row r="72" spans="2:12" ht="18.899999999999999" customHeight="1" thickBot="1" x14ac:dyDescent="0.35">
      <c r="B72" s="10"/>
      <c r="C72" s="10" t="s">
        <v>96</v>
      </c>
      <c r="D72" s="10"/>
      <c r="E72" s="10"/>
      <c r="F72" s="10"/>
      <c r="G72" s="10"/>
      <c r="H72" s="10"/>
      <c r="I72" s="11" t="str">
        <f>C72</f>
        <v>REF. E</v>
      </c>
      <c r="J72" s="10"/>
      <c r="K72" s="10"/>
      <c r="L72" s="10"/>
    </row>
    <row r="73" spans="2:12" ht="18.899999999999999" customHeight="1" thickBot="1" x14ac:dyDescent="0.35">
      <c r="B73" s="10"/>
      <c r="C73" s="10"/>
      <c r="D73" s="10"/>
      <c r="E73" s="13" t="s">
        <v>2</v>
      </c>
      <c r="F73" s="13">
        <v>398</v>
      </c>
      <c r="G73" s="10"/>
      <c r="H73" s="10"/>
      <c r="I73" s="10"/>
      <c r="J73" s="10"/>
      <c r="K73" s="14" t="s">
        <v>2</v>
      </c>
      <c r="L73" s="13">
        <v>100</v>
      </c>
    </row>
    <row r="74" spans="2:12" ht="18.899999999999999" customHeight="1" thickBot="1" x14ac:dyDescent="0.35">
      <c r="B74" s="10"/>
      <c r="C74" s="10"/>
      <c r="D74" s="10"/>
      <c r="E74" s="3"/>
      <c r="F74" s="3"/>
      <c r="G74" s="10"/>
      <c r="H74" s="10"/>
      <c r="I74" s="10"/>
      <c r="J74" s="10"/>
      <c r="K74" s="3"/>
      <c r="L74" s="3"/>
    </row>
    <row r="75" spans="2:12" ht="18.899999999999999" customHeight="1" thickBot="1" x14ac:dyDescent="0.35">
      <c r="B75" s="14" t="s">
        <v>3</v>
      </c>
      <c r="C75" s="15" t="s">
        <v>4</v>
      </c>
      <c r="D75" s="16"/>
      <c r="E75" s="17" t="s">
        <v>5</v>
      </c>
      <c r="F75" s="13" t="s">
        <v>6</v>
      </c>
      <c r="G75" s="18" t="s">
        <v>7</v>
      </c>
      <c r="H75" s="14" t="s">
        <v>3</v>
      </c>
      <c r="I75" s="19" t="s">
        <v>4</v>
      </c>
      <c r="J75" s="16"/>
      <c r="K75" s="14" t="s">
        <v>5</v>
      </c>
      <c r="L75" s="3"/>
    </row>
    <row r="76" spans="2:12" ht="18.899999999999999" customHeight="1" x14ac:dyDescent="0.3">
      <c r="B76" s="20"/>
      <c r="C76" s="21" t="s">
        <v>8</v>
      </c>
      <c r="D76" s="22"/>
      <c r="E76" s="23"/>
      <c r="F76" s="5"/>
      <c r="G76" s="24"/>
      <c r="H76" s="25"/>
      <c r="I76" s="26" t="str">
        <f t="shared" ref="I76:I92" si="11">C76</f>
        <v>CARGAR</v>
      </c>
      <c r="J76" s="27"/>
      <c r="K76" s="28"/>
      <c r="L76" s="3"/>
    </row>
    <row r="77" spans="2:12" ht="18.899999999999999" customHeight="1" x14ac:dyDescent="0.3">
      <c r="B77" s="4" t="s">
        <v>9</v>
      </c>
      <c r="C77" s="24" t="s">
        <v>101</v>
      </c>
      <c r="D77" s="29">
        <v>6252</v>
      </c>
      <c r="E77" s="30">
        <v>775</v>
      </c>
      <c r="F77" s="31">
        <v>7000</v>
      </c>
      <c r="G77" s="32">
        <f>E77*F77</f>
        <v>5425000</v>
      </c>
      <c r="H77" s="33" t="str">
        <f>B77</f>
        <v>RAM014</v>
      </c>
      <c r="I77" s="34" t="str">
        <f t="shared" si="11"/>
        <v>RESINA MEDIA EN SOYA AL 50%</v>
      </c>
      <c r="J77" s="35"/>
      <c r="K77" s="43">
        <f>L73/F73*E77</f>
        <v>194.72361809045225</v>
      </c>
      <c r="L77" s="3"/>
    </row>
    <row r="78" spans="2:12" ht="18.899999999999999" customHeight="1" x14ac:dyDescent="0.3">
      <c r="B78" s="4" t="s">
        <v>88</v>
      </c>
      <c r="C78" s="24" t="s">
        <v>89</v>
      </c>
      <c r="D78" s="29"/>
      <c r="E78" s="30">
        <v>103</v>
      </c>
      <c r="F78" s="31">
        <v>8640</v>
      </c>
      <c r="G78" s="32">
        <f>E78*F78</f>
        <v>889920</v>
      </c>
      <c r="H78" s="33" t="str">
        <f>B78</f>
        <v>PE1051</v>
      </c>
      <c r="I78" s="34" t="str">
        <f t="shared" si="11"/>
        <v>PASTA ESMALTE CAOBA</v>
      </c>
      <c r="J78" s="35"/>
      <c r="K78" s="43">
        <f>L73/F73*E78</f>
        <v>25.879396984924622</v>
      </c>
      <c r="L78" s="3"/>
    </row>
    <row r="79" spans="2:12" ht="18.899999999999999" customHeight="1" x14ac:dyDescent="0.3">
      <c r="B79" s="4"/>
      <c r="C79" s="21" t="s">
        <v>90</v>
      </c>
      <c r="D79" s="29"/>
      <c r="E79" s="30"/>
      <c r="F79" s="48"/>
      <c r="G79" s="32"/>
      <c r="H79" s="33"/>
      <c r="I79" s="49" t="str">
        <f t="shared" si="11"/>
        <v>AGITAR POR 10 MIN Y AGREGAR</v>
      </c>
      <c r="J79" s="35"/>
      <c r="K79" s="43"/>
      <c r="L79" s="3"/>
    </row>
    <row r="80" spans="2:12" ht="18.899999999999999" customHeight="1" x14ac:dyDescent="0.3">
      <c r="B80" s="4" t="s">
        <v>58</v>
      </c>
      <c r="C80" s="24" t="s">
        <v>21</v>
      </c>
      <c r="D80" s="29">
        <v>20500</v>
      </c>
      <c r="E80" s="30">
        <v>8.6999999999999993</v>
      </c>
      <c r="F80" s="31">
        <v>14300</v>
      </c>
      <c r="G80" s="32">
        <f>E80*F80</f>
        <v>124409.99999999999</v>
      </c>
      <c r="H80" s="33" t="str">
        <f>B80</f>
        <v>AEM004</v>
      </c>
      <c r="I80" s="34" t="str">
        <f t="shared" si="11"/>
        <v>DISASTAB GAT</v>
      </c>
      <c r="J80" s="35"/>
      <c r="K80" s="43">
        <f>L73/F73*E80</f>
        <v>2.1859296482412058</v>
      </c>
      <c r="L80" s="3"/>
    </row>
    <row r="81" spans="2:12" ht="18.899999999999999" customHeight="1" x14ac:dyDescent="0.3">
      <c r="B81" s="4"/>
      <c r="C81" s="21" t="s">
        <v>68</v>
      </c>
      <c r="D81" s="29"/>
      <c r="E81" s="30"/>
      <c r="F81" s="48"/>
      <c r="G81" s="32"/>
      <c r="H81" s="33"/>
      <c r="I81" s="49" t="str">
        <f t="shared" si="11"/>
        <v>AGITAR POR 5 MIN Y AGREGAR</v>
      </c>
      <c r="J81" s="35"/>
      <c r="K81" s="43"/>
      <c r="L81" s="3"/>
    </row>
    <row r="82" spans="2:12" ht="18.899999999999999" customHeight="1" x14ac:dyDescent="0.3">
      <c r="B82" s="4"/>
      <c r="C82" s="21" t="s">
        <v>69</v>
      </c>
      <c r="D82" s="29"/>
      <c r="E82" s="30"/>
      <c r="F82" s="48"/>
      <c r="G82" s="32"/>
      <c r="H82" s="33"/>
      <c r="I82" s="49" t="str">
        <f t="shared" si="11"/>
        <v>PREPARACION APARTE DE AGUA DE PROCESO</v>
      </c>
      <c r="J82" s="35"/>
      <c r="K82" s="43"/>
      <c r="L82" s="3"/>
    </row>
    <row r="83" spans="2:12" ht="18.899999999999999" customHeight="1" x14ac:dyDescent="0.3">
      <c r="B83" s="4" t="s">
        <v>22</v>
      </c>
      <c r="C83" s="24" t="s">
        <v>23</v>
      </c>
      <c r="D83" s="29"/>
      <c r="E83" s="30">
        <v>290</v>
      </c>
      <c r="F83" s="31">
        <v>40</v>
      </c>
      <c r="G83" s="32">
        <f>E83*F83</f>
        <v>11600</v>
      </c>
      <c r="H83" s="33" t="str">
        <f>B83</f>
        <v>SIA040</v>
      </c>
      <c r="I83" s="34" t="str">
        <f t="shared" si="11"/>
        <v>AGUA</v>
      </c>
      <c r="J83" s="35"/>
      <c r="K83" s="43">
        <f>L73/F73*E83</f>
        <v>72.8643216080402</v>
      </c>
      <c r="L83" s="3"/>
    </row>
    <row r="84" spans="2:12" ht="18.899999999999999" customHeight="1" x14ac:dyDescent="0.3">
      <c r="B84" s="4" t="s">
        <v>24</v>
      </c>
      <c r="C84" s="24" t="s">
        <v>25</v>
      </c>
      <c r="D84" s="29"/>
      <c r="E84" s="30">
        <v>3</v>
      </c>
      <c r="F84" s="31">
        <v>1550</v>
      </c>
      <c r="G84" s="32">
        <f>E84*F84</f>
        <v>4650</v>
      </c>
      <c r="H84" s="33" t="str">
        <f>B84</f>
        <v>AET004</v>
      </c>
      <c r="I84" s="34" t="str">
        <f t="shared" si="11"/>
        <v>SULFATO DE MAGNESIO</v>
      </c>
      <c r="J84" s="35"/>
      <c r="K84" s="43">
        <f>L73/F73*E84</f>
        <v>0.75376884422110546</v>
      </c>
      <c r="L84" s="3"/>
    </row>
    <row r="85" spans="2:12" ht="18.899999999999999" customHeight="1" x14ac:dyDescent="0.3">
      <c r="B85" s="4"/>
      <c r="C85" s="21" t="s">
        <v>70</v>
      </c>
      <c r="D85" s="29"/>
      <c r="E85" s="30"/>
      <c r="F85" s="48"/>
      <c r="G85" s="32"/>
      <c r="H85" s="33"/>
      <c r="I85" s="49" t="str">
        <f t="shared" si="11"/>
        <v xml:space="preserve">ADICIONAR LENTAMENTE AL CENTRO DEL VORTICE DURANTE 5 MIN , MANTENER </v>
      </c>
      <c r="J85" s="35"/>
      <c r="K85" s="43"/>
      <c r="L85" s="3"/>
    </row>
    <row r="86" spans="2:12" ht="18.899999999999999" customHeight="1" x14ac:dyDescent="0.3">
      <c r="B86" s="4"/>
      <c r="C86" s="21" t="s">
        <v>71</v>
      </c>
      <c r="D86" s="29"/>
      <c r="E86" s="30"/>
      <c r="F86" s="5"/>
      <c r="G86" s="32"/>
      <c r="H86" s="33"/>
      <c r="I86" s="49" t="str">
        <f t="shared" si="11"/>
        <v>LA AGITACION POR OTROS 5 MIN Y AGREGAR</v>
      </c>
      <c r="J86" s="35"/>
      <c r="K86" s="43"/>
      <c r="L86" s="3"/>
    </row>
    <row r="87" spans="2:12" ht="18.899999999999999" customHeight="1" x14ac:dyDescent="0.3">
      <c r="B87" s="4" t="s">
        <v>33</v>
      </c>
      <c r="C87" s="24" t="s">
        <v>72</v>
      </c>
      <c r="D87" s="29">
        <v>11515</v>
      </c>
      <c r="E87" s="30">
        <v>3.3</v>
      </c>
      <c r="F87" s="5">
        <v>11000</v>
      </c>
      <c r="G87" s="32">
        <f t="shared" ref="G87:G92" si="12">E87*F87</f>
        <v>36300</v>
      </c>
      <c r="H87" s="33" t="str">
        <f t="shared" ref="H87:H92" si="13">B87</f>
        <v>AAN002</v>
      </c>
      <c r="I87" s="34" t="str">
        <f t="shared" si="11"/>
        <v>ADIMON 84</v>
      </c>
      <c r="J87" s="35"/>
      <c r="K87" s="43">
        <f>L73/F73*E87</f>
        <v>0.82914572864321601</v>
      </c>
      <c r="L87" s="3"/>
    </row>
    <row r="88" spans="2:12" ht="18.899999999999999" customHeight="1" x14ac:dyDescent="0.3">
      <c r="B88" s="4" t="s">
        <v>31</v>
      </c>
      <c r="C88" s="24" t="s">
        <v>32</v>
      </c>
      <c r="D88" s="29"/>
      <c r="E88" s="30">
        <v>5.78</v>
      </c>
      <c r="F88" s="5">
        <v>34050</v>
      </c>
      <c r="G88" s="32">
        <f t="shared" si="12"/>
        <v>196809</v>
      </c>
      <c r="H88" s="33" t="str">
        <f t="shared" si="13"/>
        <v>SOC011</v>
      </c>
      <c r="I88" s="34" t="str">
        <f t="shared" si="11"/>
        <v>OCTOATO DE COBALTO AL 12%</v>
      </c>
      <c r="J88" s="35"/>
      <c r="K88" s="43">
        <f>L73/F73*E88</f>
        <v>1.4522613065326633</v>
      </c>
      <c r="L88" s="3"/>
    </row>
    <row r="89" spans="2:12" ht="18.899999999999999" customHeight="1" x14ac:dyDescent="0.3">
      <c r="B89" s="4" t="s">
        <v>27</v>
      </c>
      <c r="C89" s="24" t="s">
        <v>28</v>
      </c>
      <c r="D89" s="29"/>
      <c r="E89" s="30">
        <v>9.1</v>
      </c>
      <c r="F89" s="5">
        <v>27144</v>
      </c>
      <c r="G89" s="32">
        <f t="shared" si="12"/>
        <v>247010.4</v>
      </c>
      <c r="H89" s="33" t="str">
        <f t="shared" si="13"/>
        <v>SOZ024</v>
      </c>
      <c r="I89" s="34" t="str">
        <f t="shared" si="11"/>
        <v>OCTOATO DE ZIRCONIO AL 24%</v>
      </c>
      <c r="J89" s="35"/>
      <c r="K89" s="43">
        <f>L73/F73*E89</f>
        <v>2.2864321608040199</v>
      </c>
      <c r="L89" s="3"/>
    </row>
    <row r="90" spans="2:12" ht="18.899999999999999" customHeight="1" x14ac:dyDescent="0.3">
      <c r="B90" s="4" t="s">
        <v>29</v>
      </c>
      <c r="C90" s="24" t="s">
        <v>30</v>
      </c>
      <c r="D90" s="29"/>
      <c r="E90" s="30">
        <v>8.26</v>
      </c>
      <c r="F90" s="5">
        <v>12691</v>
      </c>
      <c r="G90" s="32">
        <f t="shared" si="12"/>
        <v>104827.66</v>
      </c>
      <c r="H90" s="33" t="str">
        <f t="shared" si="13"/>
        <v>SOC010</v>
      </c>
      <c r="I90" s="34" t="str">
        <f t="shared" si="11"/>
        <v>OCTOATO DE CALCIO AL 10%</v>
      </c>
      <c r="J90" s="35"/>
      <c r="K90" s="43">
        <f>L73/F73*E90</f>
        <v>2.0753768844221101</v>
      </c>
      <c r="L90" s="3"/>
    </row>
    <row r="91" spans="2:12" ht="18.899999999999999" customHeight="1" x14ac:dyDescent="0.3">
      <c r="B91" s="4" t="s">
        <v>59</v>
      </c>
      <c r="C91" s="24" t="s">
        <v>138</v>
      </c>
      <c r="D91" s="29"/>
      <c r="E91" s="30">
        <v>113</v>
      </c>
      <c r="F91" s="5">
        <v>4372</v>
      </c>
      <c r="G91" s="32">
        <f t="shared" si="12"/>
        <v>494036</v>
      </c>
      <c r="H91" s="33" t="str">
        <f t="shared" si="13"/>
        <v>SAA011</v>
      </c>
      <c r="I91" s="34" t="str">
        <f t="shared" si="11"/>
        <v>DISOLVENTE #3</v>
      </c>
      <c r="J91" s="35"/>
      <c r="K91" s="43">
        <f>L73/F73*E91</f>
        <v>28.391959798994971</v>
      </c>
      <c r="L91" s="3"/>
    </row>
    <row r="92" spans="2:12" ht="18.899999999999999" customHeight="1" x14ac:dyDescent="0.3">
      <c r="B92" s="4" t="s">
        <v>54</v>
      </c>
      <c r="C92" s="24" t="s">
        <v>34</v>
      </c>
      <c r="D92" s="29">
        <v>5245</v>
      </c>
      <c r="E92" s="30">
        <v>114</v>
      </c>
      <c r="F92" s="5">
        <v>4617</v>
      </c>
      <c r="G92" s="32">
        <f t="shared" si="12"/>
        <v>526338</v>
      </c>
      <c r="H92" s="33" t="str">
        <f t="shared" si="13"/>
        <v>SAV010</v>
      </c>
      <c r="I92" s="34" t="str">
        <f t="shared" si="11"/>
        <v>VARSOL</v>
      </c>
      <c r="J92" s="35"/>
      <c r="K92" s="43">
        <f>L73/F73*E92</f>
        <v>28.643216080402006</v>
      </c>
      <c r="L92" s="3"/>
    </row>
    <row r="93" spans="2:12" ht="18.899999999999999" customHeight="1" thickBot="1" x14ac:dyDescent="0.35">
      <c r="B93" s="10"/>
      <c r="C93" s="10"/>
      <c r="D93" s="10"/>
      <c r="E93" s="3"/>
      <c r="F93" s="10"/>
      <c r="G93" s="10"/>
      <c r="H93" s="10"/>
      <c r="I93" s="10"/>
      <c r="J93" s="10"/>
      <c r="K93" s="52"/>
      <c r="L93" s="3"/>
    </row>
    <row r="94" spans="2:12" ht="18.899999999999999" customHeight="1" thickBot="1" x14ac:dyDescent="0.35">
      <c r="B94" s="10"/>
      <c r="C94" s="15" t="s">
        <v>0</v>
      </c>
      <c r="D94" s="16"/>
      <c r="E94" s="37">
        <f>SUM(E76:E92)</f>
        <v>1433.1399999999999</v>
      </c>
      <c r="F94" s="10"/>
      <c r="G94" s="13">
        <f>SUM(G76:G92)</f>
        <v>8060901.0600000005</v>
      </c>
      <c r="H94" s="3"/>
      <c r="I94" s="19" t="s">
        <v>0</v>
      </c>
      <c r="J94" s="16"/>
      <c r="K94" s="44">
        <f>SUM(K76:K92)</f>
        <v>360.08542713567829</v>
      </c>
      <c r="L94" s="3"/>
    </row>
    <row r="95" spans="2:12" ht="18.899999999999999" customHeight="1" thickBot="1" x14ac:dyDescent="0.35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</row>
    <row r="96" spans="2:12" ht="18.899999999999999" customHeight="1" thickBot="1" x14ac:dyDescent="0.35">
      <c r="B96" s="10"/>
      <c r="C96" s="10" t="s">
        <v>35</v>
      </c>
      <c r="D96" s="10"/>
      <c r="E96" s="38">
        <f>G94/F73</f>
        <v>20253.520251256283</v>
      </c>
      <c r="F96" s="10"/>
      <c r="G96" s="10"/>
      <c r="H96" s="10"/>
      <c r="I96" s="10"/>
      <c r="J96" s="10"/>
      <c r="K96" s="10"/>
      <c r="L96" s="10"/>
    </row>
    <row r="97" spans="2:12" ht="18.899999999999999" customHeight="1" thickBot="1" x14ac:dyDescent="0.35">
      <c r="B97" s="10"/>
      <c r="C97" s="10" t="s">
        <v>36</v>
      </c>
      <c r="D97" s="10"/>
      <c r="E97" s="10">
        <v>600</v>
      </c>
      <c r="F97" s="10"/>
      <c r="G97" s="10"/>
      <c r="H97" s="10"/>
      <c r="I97" s="10"/>
      <c r="J97" s="14" t="s">
        <v>37</v>
      </c>
      <c r="K97" s="14" t="s">
        <v>38</v>
      </c>
      <c r="L97" s="14" t="s">
        <v>97</v>
      </c>
    </row>
    <row r="98" spans="2:12" ht="18.899999999999999" customHeight="1" x14ac:dyDescent="0.3">
      <c r="B98" s="10"/>
      <c r="C98" s="10" t="s">
        <v>39</v>
      </c>
      <c r="D98" s="10"/>
      <c r="E98" s="10">
        <v>3600</v>
      </c>
      <c r="F98" s="10"/>
      <c r="G98" s="10"/>
      <c r="H98" s="10"/>
      <c r="I98" s="10"/>
      <c r="J98" s="6" t="s">
        <v>40</v>
      </c>
      <c r="K98" s="8" t="s">
        <v>94</v>
      </c>
      <c r="L98" s="39"/>
    </row>
    <row r="99" spans="2:12" ht="18.899999999999999" customHeight="1" x14ac:dyDescent="0.3">
      <c r="B99" s="10"/>
      <c r="C99" s="10" t="s">
        <v>41</v>
      </c>
      <c r="D99" s="10"/>
      <c r="E99" s="10">
        <v>350</v>
      </c>
      <c r="F99" s="10"/>
      <c r="G99" s="10"/>
      <c r="H99" s="10"/>
      <c r="I99" s="10"/>
      <c r="J99" s="33" t="s">
        <v>42</v>
      </c>
      <c r="K99" s="45" t="s">
        <v>151</v>
      </c>
      <c r="L99" s="40"/>
    </row>
    <row r="100" spans="2:12" ht="18.899999999999999" customHeight="1" x14ac:dyDescent="0.3">
      <c r="B100" s="10"/>
      <c r="C100" s="10" t="s">
        <v>43</v>
      </c>
      <c r="D100" s="10"/>
      <c r="E100" s="10">
        <v>140</v>
      </c>
      <c r="F100" s="10"/>
      <c r="G100" s="10"/>
      <c r="H100" s="10"/>
      <c r="I100" s="10"/>
      <c r="J100" s="33" t="s">
        <v>148</v>
      </c>
      <c r="K100" s="45" t="s">
        <v>152</v>
      </c>
      <c r="L100" s="40"/>
    </row>
    <row r="101" spans="2:12" ht="18.899999999999999" customHeight="1" thickBot="1" x14ac:dyDescent="0.35">
      <c r="B101" s="10"/>
      <c r="C101" s="10" t="s">
        <v>44</v>
      </c>
      <c r="D101" s="10"/>
      <c r="E101" s="10">
        <v>153</v>
      </c>
      <c r="F101" s="10"/>
      <c r="G101" s="10"/>
      <c r="H101" s="10"/>
      <c r="I101" s="10"/>
      <c r="J101" s="33" t="s">
        <v>45</v>
      </c>
      <c r="K101" s="45" t="s">
        <v>75</v>
      </c>
      <c r="L101" s="40"/>
    </row>
    <row r="102" spans="2:12" ht="18.899999999999999" customHeight="1" thickBot="1" x14ac:dyDescent="0.35">
      <c r="B102" s="10"/>
      <c r="C102" s="10" t="s">
        <v>46</v>
      </c>
      <c r="D102" s="10"/>
      <c r="E102" s="38">
        <f>SUM(E96:E101)</f>
        <v>25096.520251256283</v>
      </c>
      <c r="F102" s="10"/>
      <c r="G102" s="10"/>
      <c r="H102" s="10"/>
      <c r="I102" s="10"/>
      <c r="J102" s="33" t="s">
        <v>47</v>
      </c>
      <c r="K102" s="45" t="s">
        <v>95</v>
      </c>
      <c r="L102" s="40"/>
    </row>
    <row r="103" spans="2:12" ht="18.899999999999999" customHeight="1" thickBot="1" x14ac:dyDescent="0.35">
      <c r="B103" s="10"/>
      <c r="C103" s="10"/>
      <c r="D103" s="10"/>
      <c r="E103" s="10"/>
      <c r="F103" s="10"/>
      <c r="G103" s="10"/>
      <c r="H103" s="10"/>
      <c r="I103" s="10"/>
      <c r="J103" s="7" t="s">
        <v>48</v>
      </c>
      <c r="K103" s="9" t="s">
        <v>145</v>
      </c>
      <c r="L103" s="41"/>
    </row>
    <row r="104" spans="2:12" ht="18.899999999999999" customHeight="1" thickBot="1" x14ac:dyDescent="0.35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</row>
    <row r="105" spans="2:12" ht="18.899999999999999" customHeight="1" thickBot="1" x14ac:dyDescent="0.35">
      <c r="B105" s="10"/>
      <c r="C105" s="10" t="s">
        <v>49</v>
      </c>
      <c r="D105" s="10"/>
      <c r="E105" s="42">
        <f>E102*1.4</f>
        <v>35135.128351758794</v>
      </c>
      <c r="F105" s="10"/>
      <c r="G105" s="10"/>
      <c r="H105" s="10"/>
      <c r="I105" s="10"/>
      <c r="J105" s="10"/>
      <c r="K105" s="10"/>
      <c r="L105" s="10"/>
    </row>
    <row r="106" spans="2:12" ht="18.899999999999999" customHeight="1" x14ac:dyDescent="0.3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</row>
    <row r="107" spans="2:12" ht="18.899999999999999" customHeight="1" x14ac:dyDescent="0.3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</row>
    <row r="108" spans="2:12" ht="18.899999999999999" customHeight="1" x14ac:dyDescent="0.3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</row>
    <row r="109" spans="2:12" ht="18.899999999999999" customHeight="1" x14ac:dyDescent="0.3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</row>
    <row r="110" spans="2:12" ht="18.899999999999999" customHeight="1" x14ac:dyDescent="0.3">
      <c r="B110" s="10"/>
      <c r="C110" s="11" t="s">
        <v>142</v>
      </c>
      <c r="D110" s="10"/>
      <c r="E110" s="50"/>
      <c r="F110" s="10"/>
      <c r="G110" s="10"/>
      <c r="H110" s="10"/>
      <c r="I110" s="11" t="str">
        <f>C110</f>
        <v>ESMALTE NEGRO MATE</v>
      </c>
      <c r="J110" s="10"/>
      <c r="K110" s="50"/>
      <c r="L110" s="12"/>
    </row>
    <row r="111" spans="2:12" ht="18.899999999999999" customHeight="1" thickBot="1" x14ac:dyDescent="0.35">
      <c r="B111" s="10"/>
      <c r="C111" s="10" t="s">
        <v>96</v>
      </c>
      <c r="D111" s="10"/>
      <c r="E111" s="10"/>
      <c r="F111" s="10"/>
      <c r="G111" s="10"/>
      <c r="H111" s="10"/>
      <c r="I111" s="11" t="str">
        <f>C111</f>
        <v>REF. E</v>
      </c>
      <c r="J111" s="10"/>
      <c r="K111" s="10"/>
      <c r="L111" s="10"/>
    </row>
    <row r="112" spans="2:12" ht="18.899999999999999" customHeight="1" thickBot="1" x14ac:dyDescent="0.35">
      <c r="B112" s="10"/>
      <c r="C112" s="10"/>
      <c r="D112" s="10"/>
      <c r="E112" s="13" t="s">
        <v>2</v>
      </c>
      <c r="F112" s="13">
        <v>440</v>
      </c>
      <c r="G112" s="10"/>
      <c r="H112" s="10"/>
      <c r="I112" s="10"/>
      <c r="J112" s="10"/>
      <c r="K112" s="14" t="s">
        <v>2</v>
      </c>
      <c r="L112" s="13">
        <v>200</v>
      </c>
    </row>
    <row r="113" spans="2:12" ht="18.899999999999999" customHeight="1" thickBot="1" x14ac:dyDescent="0.35">
      <c r="B113" s="10"/>
      <c r="C113" s="10"/>
      <c r="D113" s="10"/>
      <c r="E113" s="3"/>
      <c r="F113" s="3"/>
      <c r="G113" s="10"/>
      <c r="H113" s="10"/>
      <c r="I113" s="10"/>
      <c r="J113" s="10"/>
      <c r="K113" s="3"/>
      <c r="L113" s="3"/>
    </row>
    <row r="114" spans="2:12" ht="18.899999999999999" customHeight="1" thickBot="1" x14ac:dyDescent="0.35">
      <c r="B114" s="14" t="s">
        <v>3</v>
      </c>
      <c r="C114" s="15" t="s">
        <v>4</v>
      </c>
      <c r="D114" s="16"/>
      <c r="E114" s="17" t="s">
        <v>5</v>
      </c>
      <c r="F114" s="13" t="s">
        <v>6</v>
      </c>
      <c r="G114" s="18" t="s">
        <v>7</v>
      </c>
      <c r="H114" s="14" t="s">
        <v>3</v>
      </c>
      <c r="I114" s="19" t="s">
        <v>4</v>
      </c>
      <c r="J114" s="16"/>
      <c r="K114" s="14" t="s">
        <v>5</v>
      </c>
      <c r="L114" s="3"/>
    </row>
    <row r="115" spans="2:12" ht="18.899999999999999" customHeight="1" x14ac:dyDescent="0.3">
      <c r="B115" s="20"/>
      <c r="C115" s="21" t="s">
        <v>8</v>
      </c>
      <c r="D115" s="22"/>
      <c r="E115" s="23"/>
      <c r="F115" s="5"/>
      <c r="G115" s="24"/>
      <c r="H115" s="25"/>
      <c r="I115" s="26" t="str">
        <f t="shared" ref="I115:I134" si="14">C115</f>
        <v>CARGAR</v>
      </c>
      <c r="J115" s="27"/>
      <c r="K115" s="28"/>
      <c r="L115" s="3"/>
    </row>
    <row r="116" spans="2:12" ht="18.899999999999999" customHeight="1" x14ac:dyDescent="0.3">
      <c r="B116" s="4" t="s">
        <v>9</v>
      </c>
      <c r="C116" s="24" t="s">
        <v>101</v>
      </c>
      <c r="D116" s="29">
        <v>6252</v>
      </c>
      <c r="E116" s="30">
        <v>775</v>
      </c>
      <c r="F116" s="31">
        <v>7000</v>
      </c>
      <c r="G116" s="32">
        <f t="shared" ref="G116:G121" si="15">E116*F116</f>
        <v>5425000</v>
      </c>
      <c r="H116" s="33" t="str">
        <f t="shared" ref="H116:H121" si="16">B116</f>
        <v>RAM014</v>
      </c>
      <c r="I116" s="34" t="str">
        <f t="shared" si="14"/>
        <v>RESINA MEDIA EN SOYA AL 50%</v>
      </c>
      <c r="J116" s="35"/>
      <c r="K116" s="43">
        <f>L112/F112*E116</f>
        <v>352.27272727272725</v>
      </c>
      <c r="L116" s="3"/>
    </row>
    <row r="117" spans="2:12" ht="18.899999999999999" customHeight="1" x14ac:dyDescent="0.3">
      <c r="B117" s="4" t="s">
        <v>83</v>
      </c>
      <c r="C117" s="24" t="s">
        <v>19</v>
      </c>
      <c r="D117" s="29"/>
      <c r="E117" s="30">
        <v>224</v>
      </c>
      <c r="F117" s="31">
        <v>855</v>
      </c>
      <c r="G117" s="32">
        <f t="shared" si="15"/>
        <v>191520</v>
      </c>
      <c r="H117" s="33" t="str">
        <f t="shared" si="16"/>
        <v>CTA011</v>
      </c>
      <c r="I117" s="34" t="str">
        <f>C117</f>
        <v>MICROTALC C 20</v>
      </c>
      <c r="J117" s="35"/>
      <c r="K117" s="43">
        <f>L112/F112*E117</f>
        <v>101.81818181818181</v>
      </c>
      <c r="L117" s="3"/>
    </row>
    <row r="118" spans="2:12" ht="18.899999999999999" customHeight="1" x14ac:dyDescent="0.3">
      <c r="B118" s="4" t="s">
        <v>110</v>
      </c>
      <c r="C118" s="24" t="s">
        <v>111</v>
      </c>
      <c r="D118" s="29"/>
      <c r="E118" s="30">
        <v>40</v>
      </c>
      <c r="F118" s="31">
        <v>5400</v>
      </c>
      <c r="G118" s="32">
        <f t="shared" si="15"/>
        <v>216000</v>
      </c>
      <c r="H118" s="33" t="str">
        <f t="shared" si="16"/>
        <v>MSI006</v>
      </c>
      <c r="I118" s="34" t="str">
        <f>C118</f>
        <v>CELITE 499</v>
      </c>
      <c r="J118" s="35"/>
      <c r="K118" s="43">
        <f>L112/F112*E118</f>
        <v>18.18181818181818</v>
      </c>
      <c r="L118" s="3"/>
    </row>
    <row r="119" spans="2:12" ht="18.899999999999999" customHeight="1" x14ac:dyDescent="0.3">
      <c r="B119" s="4" t="s">
        <v>12</v>
      </c>
      <c r="C119" s="24" t="s">
        <v>13</v>
      </c>
      <c r="D119" s="29"/>
      <c r="E119" s="30">
        <v>12</v>
      </c>
      <c r="F119" s="31">
        <v>17000</v>
      </c>
      <c r="G119" s="32">
        <f t="shared" si="15"/>
        <v>204000</v>
      </c>
      <c r="H119" s="33" t="str">
        <f t="shared" si="16"/>
        <v>AAS005</v>
      </c>
      <c r="I119" s="34" t="str">
        <f>C119</f>
        <v>ORGANOCLAY BK 884</v>
      </c>
      <c r="J119" s="35"/>
      <c r="K119" s="43">
        <f>L112/F112*E119</f>
        <v>5.4545454545454541</v>
      </c>
      <c r="L119" s="3"/>
    </row>
    <row r="120" spans="2:12" ht="18.899999999999999" customHeight="1" x14ac:dyDescent="0.3">
      <c r="B120" s="4" t="s">
        <v>66</v>
      </c>
      <c r="C120" s="24" t="s">
        <v>84</v>
      </c>
      <c r="D120" s="29"/>
      <c r="E120" s="30">
        <v>6</v>
      </c>
      <c r="F120" s="31">
        <v>4400</v>
      </c>
      <c r="G120" s="32">
        <f t="shared" si="15"/>
        <v>26400</v>
      </c>
      <c r="H120" s="33" t="str">
        <f t="shared" si="16"/>
        <v>SAA022</v>
      </c>
      <c r="I120" s="34" t="str">
        <f>C120</f>
        <v>ETANOL 96%</v>
      </c>
      <c r="J120" s="35"/>
      <c r="K120" s="43">
        <f>L112/F112*E120</f>
        <v>2.7272727272727271</v>
      </c>
      <c r="L120" s="3"/>
    </row>
    <row r="121" spans="2:12" ht="18.899999999999999" customHeight="1" x14ac:dyDescent="0.3">
      <c r="B121" s="4" t="s">
        <v>10</v>
      </c>
      <c r="C121" s="24" t="s">
        <v>85</v>
      </c>
      <c r="D121" s="29"/>
      <c r="E121" s="30">
        <v>125</v>
      </c>
      <c r="F121" s="31">
        <v>8105</v>
      </c>
      <c r="G121" s="32">
        <f t="shared" si="15"/>
        <v>1013125</v>
      </c>
      <c r="H121" s="33" t="str">
        <f t="shared" si="16"/>
        <v>PE1059</v>
      </c>
      <c r="I121" s="34" t="str">
        <f t="shared" si="14"/>
        <v>PASTA PARA ESMALTE NEGRO</v>
      </c>
      <c r="J121" s="35"/>
      <c r="K121" s="43">
        <f>L112/F112*E121</f>
        <v>56.818181818181813</v>
      </c>
      <c r="L121" s="3"/>
    </row>
    <row r="122" spans="2:12" ht="18.899999999999999" customHeight="1" x14ac:dyDescent="0.3">
      <c r="B122" s="4"/>
      <c r="C122" s="21" t="s">
        <v>86</v>
      </c>
      <c r="D122" s="29"/>
      <c r="E122" s="30"/>
      <c r="F122" s="48"/>
      <c r="G122" s="32"/>
      <c r="H122" s="33"/>
      <c r="I122" s="49" t="str">
        <f t="shared" si="14"/>
        <v>AGITAR HASTA MOLIENDA 5,5H Y AGREGAR</v>
      </c>
      <c r="J122" s="35"/>
      <c r="K122" s="43"/>
      <c r="L122" s="3"/>
    </row>
    <row r="123" spans="2:12" ht="18.899999999999999" customHeight="1" x14ac:dyDescent="0.3">
      <c r="B123" s="4" t="s">
        <v>58</v>
      </c>
      <c r="C123" s="24" t="s">
        <v>21</v>
      </c>
      <c r="D123" s="29">
        <v>20500</v>
      </c>
      <c r="E123" s="30">
        <v>8.6999999999999993</v>
      </c>
      <c r="F123" s="31">
        <v>14300</v>
      </c>
      <c r="G123" s="32">
        <f>E123*F123</f>
        <v>124409.99999999999</v>
      </c>
      <c r="H123" s="33" t="str">
        <f>B123</f>
        <v>AEM004</v>
      </c>
      <c r="I123" s="34" t="str">
        <f t="shared" si="14"/>
        <v>DISASTAB GAT</v>
      </c>
      <c r="J123" s="35"/>
      <c r="K123" s="43">
        <f>L112/F112*E123</f>
        <v>3.9545454545454541</v>
      </c>
      <c r="L123" s="3"/>
    </row>
    <row r="124" spans="2:12" ht="18.899999999999999" customHeight="1" x14ac:dyDescent="0.3">
      <c r="B124" s="4"/>
      <c r="C124" s="21" t="s">
        <v>68</v>
      </c>
      <c r="D124" s="29"/>
      <c r="E124" s="30"/>
      <c r="F124" s="48"/>
      <c r="G124" s="32"/>
      <c r="H124" s="33"/>
      <c r="I124" s="49" t="str">
        <f t="shared" si="14"/>
        <v>AGITAR POR 5 MIN Y AGREGAR</v>
      </c>
      <c r="J124" s="35"/>
      <c r="K124" s="43"/>
      <c r="L124" s="3"/>
    </row>
    <row r="125" spans="2:12" ht="18.899999999999999" customHeight="1" x14ac:dyDescent="0.3">
      <c r="B125" s="4"/>
      <c r="C125" s="21" t="s">
        <v>69</v>
      </c>
      <c r="D125" s="29"/>
      <c r="E125" s="30"/>
      <c r="F125" s="48"/>
      <c r="G125" s="32"/>
      <c r="H125" s="33"/>
      <c r="I125" s="49" t="str">
        <f t="shared" si="14"/>
        <v>PREPARACION APARTE DE AGUA DE PROCESO</v>
      </c>
      <c r="J125" s="35"/>
      <c r="K125" s="43"/>
      <c r="L125" s="3"/>
    </row>
    <row r="126" spans="2:12" ht="18.899999999999999" customHeight="1" x14ac:dyDescent="0.3">
      <c r="B126" s="4" t="s">
        <v>22</v>
      </c>
      <c r="C126" s="24" t="s">
        <v>23</v>
      </c>
      <c r="D126" s="29"/>
      <c r="E126" s="30">
        <v>290</v>
      </c>
      <c r="F126" s="31">
        <v>40</v>
      </c>
      <c r="G126" s="32">
        <f>E126*F126</f>
        <v>11600</v>
      </c>
      <c r="H126" s="33" t="str">
        <f>B126</f>
        <v>SIA040</v>
      </c>
      <c r="I126" s="34" t="str">
        <f t="shared" si="14"/>
        <v>AGUA</v>
      </c>
      <c r="J126" s="35"/>
      <c r="K126" s="43">
        <f>L112/F112*E126</f>
        <v>131.81818181818181</v>
      </c>
      <c r="L126" s="3"/>
    </row>
    <row r="127" spans="2:12" ht="18.899999999999999" customHeight="1" x14ac:dyDescent="0.3">
      <c r="B127" s="4" t="s">
        <v>24</v>
      </c>
      <c r="C127" s="24" t="s">
        <v>25</v>
      </c>
      <c r="D127" s="29"/>
      <c r="E127" s="30">
        <v>2.9</v>
      </c>
      <c r="F127" s="31">
        <v>1550</v>
      </c>
      <c r="G127" s="32">
        <f>E127*F127</f>
        <v>4495</v>
      </c>
      <c r="H127" s="33" t="str">
        <f>B127</f>
        <v>AET004</v>
      </c>
      <c r="I127" s="34" t="str">
        <f t="shared" si="14"/>
        <v>SULFATO DE MAGNESIO</v>
      </c>
      <c r="J127" s="35"/>
      <c r="K127" s="43">
        <f>L112/F112*E127</f>
        <v>1.3181818181818181</v>
      </c>
      <c r="L127" s="3"/>
    </row>
    <row r="128" spans="2:12" ht="18.899999999999999" customHeight="1" x14ac:dyDescent="0.3">
      <c r="B128" s="4"/>
      <c r="C128" s="21" t="s">
        <v>70</v>
      </c>
      <c r="D128" s="29"/>
      <c r="E128" s="30"/>
      <c r="F128" s="48"/>
      <c r="G128" s="32"/>
      <c r="H128" s="33"/>
      <c r="I128" s="49" t="str">
        <f t="shared" si="14"/>
        <v xml:space="preserve">ADICIONAR LENTAMENTE AL CENTRO DEL VORTICE DURANTE 5 MIN , MANTENER </v>
      </c>
      <c r="J128" s="35"/>
      <c r="K128" s="43"/>
      <c r="L128" s="3"/>
    </row>
    <row r="129" spans="2:12" ht="18.899999999999999" customHeight="1" x14ac:dyDescent="0.3">
      <c r="B129" s="4"/>
      <c r="C129" s="21" t="s">
        <v>71</v>
      </c>
      <c r="D129" s="29"/>
      <c r="E129" s="30"/>
      <c r="F129" s="5"/>
      <c r="G129" s="32"/>
      <c r="H129" s="33"/>
      <c r="I129" s="49" t="str">
        <f t="shared" si="14"/>
        <v>LA AGITACION POR OTROS 5 MIN Y AGREGAR</v>
      </c>
      <c r="J129" s="35"/>
      <c r="K129" s="43"/>
      <c r="L129" s="3"/>
    </row>
    <row r="130" spans="2:12" ht="18.899999999999999" customHeight="1" x14ac:dyDescent="0.3">
      <c r="B130" s="4" t="s">
        <v>33</v>
      </c>
      <c r="C130" s="24" t="s">
        <v>72</v>
      </c>
      <c r="D130" s="29">
        <v>11515</v>
      </c>
      <c r="E130" s="30">
        <v>3.35</v>
      </c>
      <c r="F130" s="5">
        <v>11000</v>
      </c>
      <c r="G130" s="32">
        <f>E130*F130</f>
        <v>36850</v>
      </c>
      <c r="H130" s="33" t="str">
        <f>B130</f>
        <v>AAN002</v>
      </c>
      <c r="I130" s="34" t="str">
        <f t="shared" si="14"/>
        <v>ADIMON 84</v>
      </c>
      <c r="J130" s="35"/>
      <c r="K130" s="43">
        <f>L112/F112*E130</f>
        <v>1.5227272727272727</v>
      </c>
      <c r="L130" s="3"/>
    </row>
    <row r="131" spans="2:12" ht="18.899999999999999" customHeight="1" x14ac:dyDescent="0.3">
      <c r="B131" s="4" t="s">
        <v>31</v>
      </c>
      <c r="C131" s="24" t="s">
        <v>32</v>
      </c>
      <c r="D131" s="29"/>
      <c r="E131" s="30">
        <v>5.86</v>
      </c>
      <c r="F131" s="5">
        <v>34050</v>
      </c>
      <c r="G131" s="32">
        <f>E131*F131</f>
        <v>199533</v>
      </c>
      <c r="H131" s="33" t="str">
        <f>B131</f>
        <v>SOC011</v>
      </c>
      <c r="I131" s="34" t="str">
        <f t="shared" si="14"/>
        <v>OCTOATO DE COBALTO AL 12%</v>
      </c>
      <c r="J131" s="35"/>
      <c r="K131" s="43">
        <f>L112/F112*E131</f>
        <v>2.6636363636363636</v>
      </c>
      <c r="L131" s="3"/>
    </row>
    <row r="132" spans="2:12" ht="18.899999999999999" customHeight="1" x14ac:dyDescent="0.3">
      <c r="B132" s="4" t="s">
        <v>27</v>
      </c>
      <c r="C132" s="24" t="s">
        <v>28</v>
      </c>
      <c r="D132" s="29"/>
      <c r="E132" s="30">
        <v>9.2100000000000009</v>
      </c>
      <c r="F132" s="5">
        <v>27144</v>
      </c>
      <c r="G132" s="32">
        <f>E132*F132</f>
        <v>249996.24000000002</v>
      </c>
      <c r="H132" s="33" t="str">
        <f>B132</f>
        <v>SOZ024</v>
      </c>
      <c r="I132" s="34" t="str">
        <f t="shared" si="14"/>
        <v>OCTOATO DE ZIRCONIO AL 24%</v>
      </c>
      <c r="J132" s="35"/>
      <c r="K132" s="43">
        <f>L112/F112*E132</f>
        <v>4.1863636363636365</v>
      </c>
      <c r="L132" s="3"/>
    </row>
    <row r="133" spans="2:12" ht="18.899999999999999" customHeight="1" x14ac:dyDescent="0.3">
      <c r="B133" s="4" t="s">
        <v>29</v>
      </c>
      <c r="C133" s="24" t="s">
        <v>30</v>
      </c>
      <c r="D133" s="29"/>
      <c r="E133" s="30">
        <v>8.3699999999999992</v>
      </c>
      <c r="F133" s="5">
        <v>12691</v>
      </c>
      <c r="G133" s="32">
        <f>E133*F133</f>
        <v>106223.66999999998</v>
      </c>
      <c r="H133" s="33" t="str">
        <f>B133</f>
        <v>SOC010</v>
      </c>
      <c r="I133" s="34" t="str">
        <f t="shared" si="14"/>
        <v>OCTOATO DE CALCIO AL 10%</v>
      </c>
      <c r="J133" s="35"/>
      <c r="K133" s="43">
        <f>L112/F112*E133</f>
        <v>3.8045454545454542</v>
      </c>
      <c r="L133" s="3"/>
    </row>
    <row r="134" spans="2:12" ht="18.899999999999999" customHeight="1" x14ac:dyDescent="0.3">
      <c r="B134" s="4" t="s">
        <v>54</v>
      </c>
      <c r="C134" s="24" t="s">
        <v>34</v>
      </c>
      <c r="D134" s="29">
        <v>5245</v>
      </c>
      <c r="E134" s="30">
        <v>227</v>
      </c>
      <c r="F134" s="5">
        <v>4617</v>
      </c>
      <c r="G134" s="32">
        <f>E134*F134</f>
        <v>1048059</v>
      </c>
      <c r="H134" s="33" t="str">
        <f>B134</f>
        <v>SAV010</v>
      </c>
      <c r="I134" s="34" t="str">
        <f t="shared" si="14"/>
        <v>VARSOL</v>
      </c>
      <c r="J134" s="35"/>
      <c r="K134" s="43">
        <f>L112/F112*E134</f>
        <v>103.18181818181817</v>
      </c>
      <c r="L134" s="3"/>
    </row>
    <row r="135" spans="2:12" ht="18.899999999999999" customHeight="1" thickBot="1" x14ac:dyDescent="0.35">
      <c r="B135" s="10"/>
      <c r="C135" s="10"/>
      <c r="D135" s="10"/>
      <c r="E135" s="3"/>
      <c r="F135" s="10"/>
      <c r="G135" s="10"/>
      <c r="H135" s="10"/>
      <c r="I135" s="10"/>
      <c r="J135" s="10"/>
      <c r="K135" s="3"/>
      <c r="L135" s="3"/>
    </row>
    <row r="136" spans="2:12" ht="18.899999999999999" customHeight="1" thickBot="1" x14ac:dyDescent="0.35">
      <c r="B136" s="10"/>
      <c r="C136" s="15" t="s">
        <v>0</v>
      </c>
      <c r="D136" s="16"/>
      <c r="E136" s="37">
        <f>SUM(E115:E134)</f>
        <v>1737.3899999999999</v>
      </c>
      <c r="F136" s="10"/>
      <c r="G136" s="13">
        <f>SUM(G115:G134)</f>
        <v>8857211.9100000001</v>
      </c>
      <c r="H136" s="3"/>
      <c r="I136" s="19" t="s">
        <v>0</v>
      </c>
      <c r="J136" s="16"/>
      <c r="K136" s="44">
        <f>SUM(K115:K134)</f>
        <v>789.72272727272707</v>
      </c>
      <c r="L136" s="3"/>
    </row>
    <row r="137" spans="2:12" ht="18.899999999999999" customHeight="1" thickBot="1" x14ac:dyDescent="0.35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</row>
    <row r="138" spans="2:12" ht="18.899999999999999" customHeight="1" thickBot="1" x14ac:dyDescent="0.35">
      <c r="B138" s="10"/>
      <c r="C138" s="10" t="s">
        <v>35</v>
      </c>
      <c r="D138" s="10"/>
      <c r="E138" s="38">
        <f>G136/F112</f>
        <v>20130.027068181818</v>
      </c>
      <c r="F138" s="10"/>
      <c r="G138" s="10"/>
      <c r="H138" s="10"/>
      <c r="I138" s="10"/>
      <c r="J138" s="10"/>
      <c r="K138" s="10"/>
      <c r="L138" s="10"/>
    </row>
    <row r="139" spans="2:12" ht="18.899999999999999" customHeight="1" thickBot="1" x14ac:dyDescent="0.35">
      <c r="B139" s="10"/>
      <c r="C139" s="10" t="s">
        <v>36</v>
      </c>
      <c r="D139" s="10"/>
      <c r="E139" s="10">
        <v>600</v>
      </c>
      <c r="F139" s="10"/>
      <c r="G139" s="10"/>
      <c r="H139" s="10"/>
      <c r="I139" s="10"/>
      <c r="J139" s="14" t="s">
        <v>37</v>
      </c>
      <c r="K139" s="14" t="s">
        <v>38</v>
      </c>
      <c r="L139" s="14" t="s">
        <v>97</v>
      </c>
    </row>
    <row r="140" spans="2:12" ht="18.899999999999999" customHeight="1" x14ac:dyDescent="0.3">
      <c r="B140" s="10"/>
      <c r="C140" s="10" t="s">
        <v>39</v>
      </c>
      <c r="D140" s="10"/>
      <c r="E140" s="10">
        <v>3600</v>
      </c>
      <c r="F140" s="10"/>
      <c r="G140" s="10"/>
      <c r="H140" s="10"/>
      <c r="I140" s="10"/>
      <c r="J140" s="6" t="s">
        <v>40</v>
      </c>
      <c r="K140" s="8" t="s">
        <v>130</v>
      </c>
      <c r="L140" s="39"/>
    </row>
    <row r="141" spans="2:12" ht="18.899999999999999" customHeight="1" x14ac:dyDescent="0.3">
      <c r="B141" s="10"/>
      <c r="C141" s="10" t="s">
        <v>41</v>
      </c>
      <c r="D141" s="10"/>
      <c r="E141" s="10">
        <v>350</v>
      </c>
      <c r="F141" s="10"/>
      <c r="G141" s="10"/>
      <c r="H141" s="10"/>
      <c r="I141" s="10"/>
      <c r="J141" s="33" t="s">
        <v>42</v>
      </c>
      <c r="K141" s="45" t="s">
        <v>155</v>
      </c>
      <c r="L141" s="40"/>
    </row>
    <row r="142" spans="2:12" ht="18.899999999999999" customHeight="1" x14ac:dyDescent="0.3">
      <c r="B142" s="10"/>
      <c r="C142" s="10" t="s">
        <v>43</v>
      </c>
      <c r="D142" s="10"/>
      <c r="E142" s="10">
        <v>140</v>
      </c>
      <c r="F142" s="10"/>
      <c r="G142" s="10"/>
      <c r="H142" s="10"/>
      <c r="I142" s="10"/>
      <c r="J142" s="33" t="s">
        <v>148</v>
      </c>
      <c r="K142" s="45" t="s">
        <v>156</v>
      </c>
      <c r="L142" s="40"/>
    </row>
    <row r="143" spans="2:12" ht="18.899999999999999" customHeight="1" thickBot="1" x14ac:dyDescent="0.35">
      <c r="B143" s="10"/>
      <c r="C143" s="10" t="s">
        <v>44</v>
      </c>
      <c r="D143" s="10"/>
      <c r="E143" s="10">
        <v>153</v>
      </c>
      <c r="F143" s="10"/>
      <c r="G143" s="10"/>
      <c r="H143" s="10"/>
      <c r="I143" s="10"/>
      <c r="J143" s="33" t="s">
        <v>45</v>
      </c>
      <c r="K143" s="45" t="s">
        <v>143</v>
      </c>
      <c r="L143" s="40"/>
    </row>
    <row r="144" spans="2:12" ht="18.899999999999999" customHeight="1" thickBot="1" x14ac:dyDescent="0.35">
      <c r="B144" s="10"/>
      <c r="C144" s="10" t="s">
        <v>46</v>
      </c>
      <c r="D144" s="10"/>
      <c r="E144" s="38">
        <f>SUM(E138:E143)</f>
        <v>24973.027068181818</v>
      </c>
      <c r="F144" s="10"/>
      <c r="G144" s="10"/>
      <c r="H144" s="10"/>
      <c r="I144" s="10"/>
      <c r="J144" s="33" t="s">
        <v>47</v>
      </c>
      <c r="K144" s="45" t="s">
        <v>76</v>
      </c>
      <c r="L144" s="40"/>
    </row>
    <row r="145" spans="2:12" ht="18.899999999999999" customHeight="1" thickBot="1" x14ac:dyDescent="0.35">
      <c r="B145" s="10"/>
      <c r="C145" s="10"/>
      <c r="D145" s="10"/>
      <c r="E145" s="10"/>
      <c r="F145" s="10"/>
      <c r="G145" s="10"/>
      <c r="H145" s="10"/>
      <c r="I145" s="10"/>
      <c r="J145" s="7" t="s">
        <v>48</v>
      </c>
      <c r="K145" s="9" t="s">
        <v>145</v>
      </c>
      <c r="L145" s="41"/>
    </row>
    <row r="146" spans="2:12" ht="18.899999999999999" customHeight="1" thickBot="1" x14ac:dyDescent="0.35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</row>
    <row r="147" spans="2:12" ht="18.899999999999999" customHeight="1" thickBot="1" x14ac:dyDescent="0.35">
      <c r="B147" s="10"/>
      <c r="C147" s="10" t="s">
        <v>49</v>
      </c>
      <c r="D147" s="10"/>
      <c r="E147" s="42">
        <f>E144*1.4</f>
        <v>34962.237895454542</v>
      </c>
      <c r="F147" s="10"/>
      <c r="G147" s="10"/>
      <c r="H147" s="10"/>
      <c r="I147" s="10"/>
      <c r="J147" s="10"/>
      <c r="K147" s="10"/>
      <c r="L147" s="10"/>
    </row>
    <row r="148" spans="2:12" ht="18.899999999999999" customHeight="1" x14ac:dyDescent="0.3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</row>
    <row r="149" spans="2:12" ht="18.899999999999999" customHeight="1" x14ac:dyDescent="0.3">
      <c r="B149" s="10"/>
      <c r="C149" s="11" t="s">
        <v>146</v>
      </c>
      <c r="D149" s="10"/>
      <c r="E149" s="50"/>
      <c r="F149" s="10"/>
      <c r="G149" s="10"/>
      <c r="H149" s="10"/>
      <c r="I149" s="11" t="str">
        <f>C149</f>
        <v>ESMALTE ROJO FIESTA</v>
      </c>
      <c r="J149" s="10"/>
      <c r="K149" s="50"/>
      <c r="L149" s="10"/>
    </row>
    <row r="150" spans="2:12" ht="18.899999999999999" customHeight="1" thickBot="1" x14ac:dyDescent="0.35">
      <c r="B150" s="10"/>
      <c r="C150" s="11" t="s">
        <v>79</v>
      </c>
      <c r="D150" s="10"/>
      <c r="E150" s="10"/>
      <c r="F150" s="10"/>
      <c r="G150" s="10"/>
      <c r="H150" s="10"/>
      <c r="I150" s="11" t="str">
        <f>C150</f>
        <v xml:space="preserve">REF. </v>
      </c>
      <c r="J150" s="10"/>
      <c r="K150" s="10"/>
      <c r="L150" s="10"/>
    </row>
    <row r="151" spans="2:12" ht="18.899999999999999" customHeight="1" thickBot="1" x14ac:dyDescent="0.35">
      <c r="B151" s="10"/>
      <c r="C151" s="10"/>
      <c r="D151" s="10"/>
      <c r="E151" s="13" t="s">
        <v>2</v>
      </c>
      <c r="F151" s="47">
        <v>376</v>
      </c>
      <c r="G151" s="10"/>
      <c r="H151" s="10"/>
      <c r="I151" s="10"/>
      <c r="J151" s="10"/>
      <c r="K151" s="14" t="s">
        <v>2</v>
      </c>
      <c r="L151" s="13">
        <v>100</v>
      </c>
    </row>
    <row r="152" spans="2:12" ht="18.899999999999999" customHeight="1" thickBot="1" x14ac:dyDescent="0.35">
      <c r="B152" s="10"/>
      <c r="C152" s="10"/>
      <c r="D152" s="10"/>
      <c r="E152" s="3"/>
      <c r="F152" s="3"/>
      <c r="G152" s="10"/>
      <c r="H152" s="10"/>
      <c r="I152" s="10"/>
      <c r="J152" s="10"/>
      <c r="K152" s="3"/>
      <c r="L152" s="3"/>
    </row>
    <row r="153" spans="2:12" ht="18.899999999999999" customHeight="1" thickBot="1" x14ac:dyDescent="0.35">
      <c r="B153" s="14" t="s">
        <v>3</v>
      </c>
      <c r="C153" s="15" t="s">
        <v>4</v>
      </c>
      <c r="D153" s="16"/>
      <c r="E153" s="17" t="s">
        <v>5</v>
      </c>
      <c r="F153" s="13" t="s">
        <v>6</v>
      </c>
      <c r="G153" s="18" t="s">
        <v>7</v>
      </c>
      <c r="H153" s="14" t="s">
        <v>3</v>
      </c>
      <c r="I153" s="19" t="s">
        <v>4</v>
      </c>
      <c r="J153" s="16"/>
      <c r="K153" s="14" t="s">
        <v>5</v>
      </c>
      <c r="L153" s="3"/>
    </row>
    <row r="154" spans="2:12" ht="18.899999999999999" customHeight="1" x14ac:dyDescent="0.3">
      <c r="B154" s="20"/>
      <c r="C154" s="21" t="s">
        <v>8</v>
      </c>
      <c r="D154" s="22"/>
      <c r="E154" s="23"/>
      <c r="F154" s="5"/>
      <c r="G154" s="24"/>
      <c r="H154" s="25"/>
      <c r="I154" s="26" t="str">
        <f t="shared" ref="I154:I170" si="17">C154</f>
        <v>CARGAR</v>
      </c>
      <c r="J154" s="27"/>
      <c r="K154" s="28"/>
      <c r="L154" s="3"/>
    </row>
    <row r="155" spans="2:12" ht="18.899999999999999" customHeight="1" x14ac:dyDescent="0.3">
      <c r="B155" s="4" t="s">
        <v>9</v>
      </c>
      <c r="C155" s="24" t="s">
        <v>101</v>
      </c>
      <c r="D155" s="29">
        <v>6252</v>
      </c>
      <c r="E155" s="30">
        <v>775</v>
      </c>
      <c r="F155" s="31">
        <v>7000</v>
      </c>
      <c r="G155" s="32">
        <f>E155*F155</f>
        <v>5425000</v>
      </c>
      <c r="H155" s="33" t="str">
        <f>B155</f>
        <v>RAM014</v>
      </c>
      <c r="I155" s="34" t="str">
        <f t="shared" si="17"/>
        <v>RESINA MEDIA EN SOYA AL 50%</v>
      </c>
      <c r="J155" s="35"/>
      <c r="K155" s="43">
        <f>L151/F151*E155</f>
        <v>206.11702127659575</v>
      </c>
      <c r="L155" s="3"/>
    </row>
    <row r="156" spans="2:12" ht="18.899999999999999" customHeight="1" x14ac:dyDescent="0.3">
      <c r="B156" s="4" t="s">
        <v>91</v>
      </c>
      <c r="C156" s="24" t="s">
        <v>144</v>
      </c>
      <c r="D156" s="29"/>
      <c r="E156" s="30">
        <v>36.56</v>
      </c>
      <c r="F156" s="31">
        <v>12215</v>
      </c>
      <c r="G156" s="32">
        <f>E156*F156</f>
        <v>446580.4</v>
      </c>
      <c r="H156" s="33" t="str">
        <f>B156</f>
        <v>PE1033</v>
      </c>
      <c r="I156" s="34" t="str">
        <f t="shared" ref="I156" si="18">C156</f>
        <v>PASTA ESMALTE ROJO 57:1</v>
      </c>
      <c r="J156" s="35"/>
      <c r="K156" s="43">
        <f>L151/F151*E156</f>
        <v>9.7234042553191493</v>
      </c>
      <c r="L156" s="3"/>
    </row>
    <row r="157" spans="2:12" ht="18.899999999999999" customHeight="1" x14ac:dyDescent="0.3">
      <c r="B157" s="4" t="s">
        <v>92</v>
      </c>
      <c r="C157" s="24" t="s">
        <v>93</v>
      </c>
      <c r="D157" s="29"/>
      <c r="E157" s="30">
        <v>79.400000000000006</v>
      </c>
      <c r="F157" s="31">
        <v>19945</v>
      </c>
      <c r="G157" s="32">
        <f>E157*F157</f>
        <v>1583633</v>
      </c>
      <c r="H157" s="33" t="str">
        <f>B157</f>
        <v>PE1058</v>
      </c>
      <c r="I157" s="34" t="str">
        <f t="shared" si="17"/>
        <v>PASTA ESMALTE NARANJA</v>
      </c>
      <c r="J157" s="35"/>
      <c r="K157" s="43">
        <f>L151/F151*E157</f>
        <v>21.117021276595747</v>
      </c>
      <c r="L157" s="3"/>
    </row>
    <row r="158" spans="2:12" ht="18.899999999999999" customHeight="1" x14ac:dyDescent="0.3">
      <c r="B158" s="4"/>
      <c r="C158" s="21" t="s">
        <v>90</v>
      </c>
      <c r="D158" s="29"/>
      <c r="E158" s="30"/>
      <c r="F158" s="48"/>
      <c r="G158" s="32"/>
      <c r="H158" s="33"/>
      <c r="I158" s="49" t="str">
        <f t="shared" si="17"/>
        <v>AGITAR POR 10 MIN Y AGREGAR</v>
      </c>
      <c r="J158" s="35"/>
      <c r="K158" s="43"/>
      <c r="L158" s="3"/>
    </row>
    <row r="159" spans="2:12" ht="18.899999999999999" customHeight="1" x14ac:dyDescent="0.3">
      <c r="B159" s="4" t="s">
        <v>58</v>
      </c>
      <c r="C159" s="24" t="s">
        <v>21</v>
      </c>
      <c r="D159" s="29">
        <v>20500</v>
      </c>
      <c r="E159" s="30">
        <v>6</v>
      </c>
      <c r="F159" s="31">
        <v>14300</v>
      </c>
      <c r="G159" s="32">
        <f>E159*F159</f>
        <v>85800</v>
      </c>
      <c r="H159" s="33" t="str">
        <f>B159</f>
        <v>AEM004</v>
      </c>
      <c r="I159" s="34" t="str">
        <f t="shared" si="17"/>
        <v>DISASTAB GAT</v>
      </c>
      <c r="J159" s="35"/>
      <c r="K159" s="43">
        <f>L151/F151*E159</f>
        <v>1.5957446808510638</v>
      </c>
      <c r="L159" s="3"/>
    </row>
    <row r="160" spans="2:12" ht="18.899999999999999" customHeight="1" x14ac:dyDescent="0.3">
      <c r="B160" s="4"/>
      <c r="C160" s="21" t="s">
        <v>68</v>
      </c>
      <c r="D160" s="29"/>
      <c r="E160" s="30"/>
      <c r="F160" s="48"/>
      <c r="G160" s="32"/>
      <c r="H160" s="33"/>
      <c r="I160" s="49" t="str">
        <f t="shared" si="17"/>
        <v>AGITAR POR 5 MIN Y AGREGAR</v>
      </c>
      <c r="J160" s="35"/>
      <c r="K160" s="43"/>
      <c r="L160" s="3"/>
    </row>
    <row r="161" spans="2:12" ht="18.899999999999999" customHeight="1" x14ac:dyDescent="0.3">
      <c r="B161" s="4"/>
      <c r="C161" s="21" t="s">
        <v>69</v>
      </c>
      <c r="D161" s="29"/>
      <c r="E161" s="30"/>
      <c r="F161" s="48"/>
      <c r="G161" s="32"/>
      <c r="H161" s="33"/>
      <c r="I161" s="49" t="str">
        <f t="shared" si="17"/>
        <v>PREPARACION APARTE DE AGUA DE PROCESO</v>
      </c>
      <c r="J161" s="35"/>
      <c r="K161" s="43"/>
      <c r="L161" s="3"/>
    </row>
    <row r="162" spans="2:12" ht="18.899999999999999" customHeight="1" x14ac:dyDescent="0.3">
      <c r="B162" s="4" t="s">
        <v>22</v>
      </c>
      <c r="C162" s="24" t="s">
        <v>23</v>
      </c>
      <c r="D162" s="29"/>
      <c r="E162" s="30">
        <v>200</v>
      </c>
      <c r="F162" s="31">
        <v>40</v>
      </c>
      <c r="G162" s="32">
        <f>E162*F162</f>
        <v>8000</v>
      </c>
      <c r="H162" s="33" t="str">
        <f>B162</f>
        <v>SIA040</v>
      </c>
      <c r="I162" s="34" t="str">
        <f t="shared" si="17"/>
        <v>AGUA</v>
      </c>
      <c r="J162" s="35"/>
      <c r="K162" s="43">
        <f>L151/F151*E162</f>
        <v>53.191489361702125</v>
      </c>
      <c r="L162" s="3"/>
    </row>
    <row r="163" spans="2:12" ht="18.899999999999999" customHeight="1" x14ac:dyDescent="0.3">
      <c r="B163" s="4" t="s">
        <v>24</v>
      </c>
      <c r="C163" s="24" t="s">
        <v>25</v>
      </c>
      <c r="D163" s="29"/>
      <c r="E163" s="30">
        <v>2</v>
      </c>
      <c r="F163" s="31">
        <v>1550</v>
      </c>
      <c r="G163" s="32">
        <f>E163*F163</f>
        <v>3100</v>
      </c>
      <c r="H163" s="33" t="str">
        <f>B163</f>
        <v>AET004</v>
      </c>
      <c r="I163" s="34" t="str">
        <f t="shared" si="17"/>
        <v>SULFATO DE MAGNESIO</v>
      </c>
      <c r="J163" s="35"/>
      <c r="K163" s="43">
        <f>L151/F151*E163</f>
        <v>0.53191489361702127</v>
      </c>
      <c r="L163" s="3"/>
    </row>
    <row r="164" spans="2:12" ht="18.899999999999999" customHeight="1" x14ac:dyDescent="0.3">
      <c r="B164" s="4"/>
      <c r="C164" s="21" t="s">
        <v>70</v>
      </c>
      <c r="D164" s="29"/>
      <c r="E164" s="30"/>
      <c r="F164" s="48"/>
      <c r="G164" s="32"/>
      <c r="H164" s="33"/>
      <c r="I164" s="49" t="str">
        <f t="shared" si="17"/>
        <v xml:space="preserve">ADICIONAR LENTAMENTE AL CENTRO DEL VORTICE DURANTE 5 MIN , MANTENER </v>
      </c>
      <c r="J164" s="35"/>
      <c r="K164" s="43"/>
      <c r="L164" s="3"/>
    </row>
    <row r="165" spans="2:12" ht="18.899999999999999" customHeight="1" x14ac:dyDescent="0.3">
      <c r="B165" s="4"/>
      <c r="C165" s="21" t="s">
        <v>71</v>
      </c>
      <c r="D165" s="29"/>
      <c r="E165" s="30"/>
      <c r="F165" s="5"/>
      <c r="G165" s="32"/>
      <c r="H165" s="33"/>
      <c r="I165" s="49" t="str">
        <f t="shared" si="17"/>
        <v>LA AGITACION POR OTROS 5 MIN Y AGREGAR</v>
      </c>
      <c r="J165" s="35"/>
      <c r="K165" s="43"/>
      <c r="L165" s="3"/>
    </row>
    <row r="166" spans="2:12" ht="18.899999999999999" customHeight="1" x14ac:dyDescent="0.3">
      <c r="B166" s="4" t="s">
        <v>33</v>
      </c>
      <c r="C166" s="24" t="s">
        <v>72</v>
      </c>
      <c r="D166" s="29">
        <v>11515</v>
      </c>
      <c r="E166" s="30">
        <v>3.33</v>
      </c>
      <c r="F166" s="5">
        <v>11000</v>
      </c>
      <c r="G166" s="32">
        <f t="shared" ref="G166:G170" si="19">E166*F166</f>
        <v>36630</v>
      </c>
      <c r="H166" s="33" t="str">
        <f t="shared" ref="H166:H170" si="20">B166</f>
        <v>AAN002</v>
      </c>
      <c r="I166" s="34" t="str">
        <f t="shared" si="17"/>
        <v>ADIMON 84</v>
      </c>
      <c r="J166" s="35"/>
      <c r="K166" s="43">
        <f>L151/F151*E166</f>
        <v>0.88563829787234039</v>
      </c>
      <c r="L166" s="3"/>
    </row>
    <row r="167" spans="2:12" ht="18.899999999999999" customHeight="1" x14ac:dyDescent="0.3">
      <c r="B167" s="4" t="s">
        <v>31</v>
      </c>
      <c r="C167" s="24" t="s">
        <v>32</v>
      </c>
      <c r="D167" s="29"/>
      <c r="E167" s="30">
        <v>5.83</v>
      </c>
      <c r="F167" s="5">
        <v>34050</v>
      </c>
      <c r="G167" s="32">
        <f t="shared" si="19"/>
        <v>198511.5</v>
      </c>
      <c r="H167" s="33" t="str">
        <f t="shared" si="20"/>
        <v>SOC011</v>
      </c>
      <c r="I167" s="34" t="str">
        <f t="shared" si="17"/>
        <v>OCTOATO DE COBALTO AL 12%</v>
      </c>
      <c r="J167" s="35"/>
      <c r="K167" s="43">
        <f>L151/F151*E167</f>
        <v>1.550531914893617</v>
      </c>
      <c r="L167" s="3"/>
    </row>
    <row r="168" spans="2:12" ht="18.899999999999999" customHeight="1" x14ac:dyDescent="0.3">
      <c r="B168" s="4" t="s">
        <v>27</v>
      </c>
      <c r="C168" s="24" t="s">
        <v>28</v>
      </c>
      <c r="D168" s="29"/>
      <c r="E168" s="30">
        <v>9.16</v>
      </c>
      <c r="F168" s="5">
        <v>27144</v>
      </c>
      <c r="G168" s="32">
        <f t="shared" si="19"/>
        <v>248639.04</v>
      </c>
      <c r="H168" s="33" t="str">
        <f t="shared" si="20"/>
        <v>SOZ024</v>
      </c>
      <c r="I168" s="34" t="str">
        <f t="shared" si="17"/>
        <v>OCTOATO DE ZIRCONIO AL 24%</v>
      </c>
      <c r="J168" s="35"/>
      <c r="K168" s="43">
        <f>L151/F151*E168</f>
        <v>2.4361702127659575</v>
      </c>
      <c r="L168" s="3"/>
    </row>
    <row r="169" spans="2:12" ht="18.899999999999999" customHeight="1" x14ac:dyDescent="0.3">
      <c r="B169" s="4" t="s">
        <v>29</v>
      </c>
      <c r="C169" s="24" t="s">
        <v>30</v>
      </c>
      <c r="D169" s="29"/>
      <c r="E169" s="30">
        <v>8.32</v>
      </c>
      <c r="F169" s="5">
        <v>12691</v>
      </c>
      <c r="G169" s="32">
        <f t="shared" si="19"/>
        <v>105589.12000000001</v>
      </c>
      <c r="H169" s="33" t="str">
        <f t="shared" si="20"/>
        <v>SOC010</v>
      </c>
      <c r="I169" s="34" t="str">
        <f t="shared" si="17"/>
        <v>OCTOATO DE CALCIO AL 10%</v>
      </c>
      <c r="J169" s="35"/>
      <c r="K169" s="43">
        <f>L151/F151*E169</f>
        <v>2.2127659574468086</v>
      </c>
      <c r="L169" s="3"/>
    </row>
    <row r="170" spans="2:12" ht="18.899999999999999" customHeight="1" x14ac:dyDescent="0.3">
      <c r="B170" s="4" t="s">
        <v>59</v>
      </c>
      <c r="C170" s="24" t="s">
        <v>60</v>
      </c>
      <c r="D170" s="29"/>
      <c r="E170" s="30">
        <v>227</v>
      </c>
      <c r="F170" s="5">
        <v>4372</v>
      </c>
      <c r="G170" s="32">
        <f t="shared" si="19"/>
        <v>992444</v>
      </c>
      <c r="H170" s="33" t="str">
        <f t="shared" si="20"/>
        <v>SAA011</v>
      </c>
      <c r="I170" s="34" t="str">
        <f t="shared" si="17"/>
        <v>DISOLVENTE 2232</v>
      </c>
      <c r="J170" s="35"/>
      <c r="K170" s="43">
        <f>L151/F151*E170</f>
        <v>60.372340425531917</v>
      </c>
      <c r="L170" s="3"/>
    </row>
    <row r="171" spans="2:12" ht="18.899999999999999" customHeight="1" thickBot="1" x14ac:dyDescent="0.35">
      <c r="B171" s="10"/>
      <c r="C171" s="10"/>
      <c r="D171" s="10"/>
      <c r="E171" s="3"/>
      <c r="F171" s="10"/>
      <c r="G171" s="10"/>
      <c r="H171" s="10"/>
      <c r="I171" s="10"/>
      <c r="J171" s="10"/>
      <c r="K171" s="52"/>
      <c r="L171" s="3"/>
    </row>
    <row r="172" spans="2:12" ht="18.899999999999999" customHeight="1" thickBot="1" x14ac:dyDescent="0.35">
      <c r="B172" s="10"/>
      <c r="C172" s="15" t="s">
        <v>0</v>
      </c>
      <c r="D172" s="16"/>
      <c r="E172" s="37">
        <f>SUM(E154:E170)</f>
        <v>1352.6</v>
      </c>
      <c r="F172" s="10"/>
      <c r="G172" s="13">
        <f>SUM(G154:G170)</f>
        <v>9133927.0600000005</v>
      </c>
      <c r="H172" s="3"/>
      <c r="I172" s="19" t="s">
        <v>0</v>
      </c>
      <c r="J172" s="16"/>
      <c r="K172" s="44">
        <f>SUM(K154:K170)</f>
        <v>359.73404255319144</v>
      </c>
      <c r="L172" s="3"/>
    </row>
    <row r="173" spans="2:12" ht="18.899999999999999" customHeight="1" thickBot="1" x14ac:dyDescent="0.35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</row>
    <row r="174" spans="2:12" ht="18.899999999999999" customHeight="1" thickBot="1" x14ac:dyDescent="0.35">
      <c r="B174" s="10"/>
      <c r="C174" s="10" t="s">
        <v>35</v>
      </c>
      <c r="D174" s="10"/>
      <c r="E174" s="38">
        <f>G172/F151</f>
        <v>24292.35920212766</v>
      </c>
      <c r="F174" s="10"/>
      <c r="G174" s="10"/>
      <c r="H174" s="10"/>
      <c r="I174" s="10"/>
      <c r="J174" s="10"/>
      <c r="K174" s="10"/>
      <c r="L174" s="10"/>
    </row>
    <row r="175" spans="2:12" ht="18.899999999999999" customHeight="1" thickBot="1" x14ac:dyDescent="0.35">
      <c r="B175" s="10"/>
      <c r="C175" s="10" t="s">
        <v>36</v>
      </c>
      <c r="D175" s="10"/>
      <c r="E175" s="10">
        <v>600</v>
      </c>
      <c r="F175" s="10"/>
      <c r="G175" s="10"/>
      <c r="H175" s="10"/>
      <c r="I175" s="10"/>
      <c r="J175" s="14" t="s">
        <v>37</v>
      </c>
      <c r="K175" s="14" t="s">
        <v>38</v>
      </c>
      <c r="L175" s="14" t="s">
        <v>97</v>
      </c>
    </row>
    <row r="176" spans="2:12" ht="18.899999999999999" customHeight="1" x14ac:dyDescent="0.3">
      <c r="B176" s="10"/>
      <c r="C176" s="10" t="s">
        <v>39</v>
      </c>
      <c r="D176" s="10"/>
      <c r="E176" s="10">
        <v>3600</v>
      </c>
      <c r="F176" s="10"/>
      <c r="G176" s="10"/>
      <c r="H176" s="10"/>
      <c r="I176" s="10"/>
      <c r="J176" s="6" t="s">
        <v>40</v>
      </c>
      <c r="K176" s="8" t="s">
        <v>94</v>
      </c>
      <c r="L176" s="39"/>
    </row>
    <row r="177" spans="2:12" ht="18.899999999999999" customHeight="1" x14ac:dyDescent="0.3">
      <c r="B177" s="10"/>
      <c r="C177" s="10" t="s">
        <v>41</v>
      </c>
      <c r="D177" s="10"/>
      <c r="E177" s="10">
        <v>350</v>
      </c>
      <c r="F177" s="10"/>
      <c r="G177" s="10"/>
      <c r="H177" s="10"/>
      <c r="I177" s="10"/>
      <c r="J177" s="33" t="s">
        <v>42</v>
      </c>
      <c r="K177" s="45" t="s">
        <v>151</v>
      </c>
      <c r="L177" s="40"/>
    </row>
    <row r="178" spans="2:12" ht="18.899999999999999" customHeight="1" x14ac:dyDescent="0.3">
      <c r="B178" s="10"/>
      <c r="C178" s="10" t="s">
        <v>43</v>
      </c>
      <c r="D178" s="10"/>
      <c r="E178" s="10">
        <v>140</v>
      </c>
      <c r="F178" s="10"/>
      <c r="G178" s="10"/>
      <c r="H178" s="10"/>
      <c r="I178" s="10"/>
      <c r="J178" s="33" t="s">
        <v>148</v>
      </c>
      <c r="K178" s="45" t="s">
        <v>157</v>
      </c>
      <c r="L178" s="40"/>
    </row>
    <row r="179" spans="2:12" ht="18.899999999999999" customHeight="1" thickBot="1" x14ac:dyDescent="0.35">
      <c r="B179" s="10"/>
      <c r="C179" s="10" t="s">
        <v>44</v>
      </c>
      <c r="D179" s="10"/>
      <c r="E179" s="10">
        <v>153</v>
      </c>
      <c r="F179" s="10"/>
      <c r="G179" s="10"/>
      <c r="H179" s="10"/>
      <c r="I179" s="10"/>
      <c r="J179" s="33" t="s">
        <v>45</v>
      </c>
      <c r="K179" s="45" t="s">
        <v>75</v>
      </c>
      <c r="L179" s="40"/>
    </row>
    <row r="180" spans="2:12" ht="18.899999999999999" customHeight="1" thickBot="1" x14ac:dyDescent="0.35">
      <c r="B180" s="10"/>
      <c r="C180" s="10" t="s">
        <v>46</v>
      </c>
      <c r="D180" s="10"/>
      <c r="E180" s="38">
        <f>SUM(E174:E179)</f>
        <v>29135.35920212766</v>
      </c>
      <c r="F180" s="10"/>
      <c r="G180" s="10"/>
      <c r="H180" s="10"/>
      <c r="I180" s="10"/>
      <c r="J180" s="33" t="s">
        <v>47</v>
      </c>
      <c r="K180" s="45" t="s">
        <v>76</v>
      </c>
      <c r="L180" s="40"/>
    </row>
    <row r="181" spans="2:12" ht="18.899999999999999" customHeight="1" thickBot="1" x14ac:dyDescent="0.35">
      <c r="B181" s="10"/>
      <c r="C181" s="10"/>
      <c r="D181" s="10"/>
      <c r="E181" s="10"/>
      <c r="F181" s="10"/>
      <c r="G181" s="10"/>
      <c r="H181" s="10"/>
      <c r="I181" s="10"/>
      <c r="J181" s="7" t="s">
        <v>48</v>
      </c>
      <c r="K181" s="9" t="s">
        <v>145</v>
      </c>
      <c r="L181" s="41"/>
    </row>
    <row r="182" spans="2:12" ht="18.899999999999999" customHeight="1" thickBot="1" x14ac:dyDescent="0.35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</row>
    <row r="183" spans="2:12" ht="18.899999999999999" customHeight="1" thickBot="1" x14ac:dyDescent="0.35">
      <c r="B183" s="10"/>
      <c r="C183" s="10" t="s">
        <v>49</v>
      </c>
      <c r="D183" s="10"/>
      <c r="E183" s="42">
        <f>E180*1.4</f>
        <v>40789.502882978719</v>
      </c>
      <c r="F183" s="10"/>
      <c r="G183" s="10"/>
      <c r="H183" s="10"/>
      <c r="I183" s="10"/>
      <c r="J183" s="10"/>
      <c r="K183" s="10"/>
      <c r="L183" s="10"/>
    </row>
    <row r="184" spans="2:12" ht="18.899999999999999" customHeight="1" x14ac:dyDescent="0.3">
      <c r="B184" s="10"/>
      <c r="C184" s="10"/>
      <c r="D184" s="10"/>
      <c r="E184" s="46"/>
      <c r="F184" s="10"/>
      <c r="G184" s="10"/>
      <c r="H184" s="10"/>
      <c r="I184" s="10"/>
      <c r="J184" s="10"/>
      <c r="K184" s="10"/>
      <c r="L184" s="10"/>
    </row>
    <row r="185" spans="2:12" ht="18.899999999999999" customHeight="1" x14ac:dyDescent="0.3"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</row>
    <row r="186" spans="2:12" ht="18.899999999999999" customHeight="1" x14ac:dyDescent="0.3"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</row>
    <row r="187" spans="2:12" ht="18.899999999999999" customHeight="1" x14ac:dyDescent="0.3">
      <c r="B187" s="10"/>
      <c r="C187" s="11" t="s">
        <v>147</v>
      </c>
      <c r="D187" s="10"/>
      <c r="E187" s="50"/>
      <c r="F187" s="10"/>
      <c r="G187" s="10"/>
      <c r="H187" s="10"/>
      <c r="I187" s="11" t="str">
        <f>C187</f>
        <v>ESMALTE NEGRO BRILLANTE</v>
      </c>
      <c r="J187" s="10"/>
      <c r="K187" s="50"/>
      <c r="L187" s="12"/>
    </row>
    <row r="188" spans="2:12" ht="18.899999999999999" customHeight="1" thickBot="1" x14ac:dyDescent="0.35">
      <c r="B188" s="10"/>
      <c r="C188" s="10" t="s">
        <v>96</v>
      </c>
      <c r="D188" s="10"/>
      <c r="E188" s="10"/>
      <c r="F188" s="10"/>
      <c r="G188" s="10"/>
      <c r="H188" s="10"/>
      <c r="I188" s="11" t="str">
        <f>C188</f>
        <v>REF. E</v>
      </c>
      <c r="J188" s="10"/>
      <c r="K188" s="10"/>
      <c r="L188" s="10"/>
    </row>
    <row r="189" spans="2:12" ht="18.899999999999999" customHeight="1" thickBot="1" x14ac:dyDescent="0.35">
      <c r="B189" s="10"/>
      <c r="C189" s="10"/>
      <c r="D189" s="10"/>
      <c r="E189" s="13" t="s">
        <v>2</v>
      </c>
      <c r="F189" s="13">
        <v>397</v>
      </c>
      <c r="G189" s="10"/>
      <c r="H189" s="10"/>
      <c r="I189" s="10"/>
      <c r="J189" s="10"/>
      <c r="K189" s="14" t="s">
        <v>2</v>
      </c>
      <c r="L189" s="13">
        <v>100</v>
      </c>
    </row>
    <row r="190" spans="2:12" ht="18.899999999999999" customHeight="1" thickBot="1" x14ac:dyDescent="0.35">
      <c r="B190" s="10"/>
      <c r="C190" s="10"/>
      <c r="D190" s="10"/>
      <c r="E190" s="3"/>
      <c r="F190" s="3"/>
      <c r="G190" s="10"/>
      <c r="H190" s="10"/>
      <c r="I190" s="10"/>
      <c r="J190" s="10"/>
      <c r="K190" s="3"/>
      <c r="L190" s="3"/>
    </row>
    <row r="191" spans="2:12" ht="18.899999999999999" customHeight="1" thickBot="1" x14ac:dyDescent="0.35">
      <c r="B191" s="14" t="s">
        <v>3</v>
      </c>
      <c r="C191" s="15" t="s">
        <v>4</v>
      </c>
      <c r="D191" s="16"/>
      <c r="E191" s="17" t="s">
        <v>5</v>
      </c>
      <c r="F191" s="13" t="s">
        <v>6</v>
      </c>
      <c r="G191" s="18" t="s">
        <v>7</v>
      </c>
      <c r="H191" s="14" t="s">
        <v>3</v>
      </c>
      <c r="I191" s="19" t="s">
        <v>4</v>
      </c>
      <c r="J191" s="16"/>
      <c r="K191" s="14" t="s">
        <v>5</v>
      </c>
      <c r="L191" s="3"/>
    </row>
    <row r="192" spans="2:12" ht="18.899999999999999" customHeight="1" x14ac:dyDescent="0.3">
      <c r="B192" s="20"/>
      <c r="C192" s="21" t="s">
        <v>8</v>
      </c>
      <c r="D192" s="22"/>
      <c r="E192" s="23"/>
      <c r="F192" s="5"/>
      <c r="G192" s="24"/>
      <c r="H192" s="25"/>
      <c r="I192" s="26" t="str">
        <f t="shared" ref="I192:I207" si="21">C192</f>
        <v>CARGAR</v>
      </c>
      <c r="J192" s="27"/>
      <c r="K192" s="28"/>
      <c r="L192" s="3"/>
    </row>
    <row r="193" spans="2:12" ht="18.899999999999999" customHeight="1" x14ac:dyDescent="0.3">
      <c r="B193" s="4" t="s">
        <v>9</v>
      </c>
      <c r="C193" s="24" t="s">
        <v>101</v>
      </c>
      <c r="D193" s="29">
        <v>6252</v>
      </c>
      <c r="E193" s="30">
        <v>775</v>
      </c>
      <c r="F193" s="31">
        <v>7000</v>
      </c>
      <c r="G193" s="32">
        <f>E193*F193</f>
        <v>5425000</v>
      </c>
      <c r="H193" s="33" t="str">
        <f>B193</f>
        <v>RAM014</v>
      </c>
      <c r="I193" s="34" t="str">
        <f t="shared" si="21"/>
        <v>RESINA MEDIA EN SOYA AL 50%</v>
      </c>
      <c r="J193" s="35"/>
      <c r="K193" s="43">
        <f>L189/F189*E193</f>
        <v>195.2141057934509</v>
      </c>
      <c r="L193" s="3"/>
    </row>
    <row r="194" spans="2:12" ht="18.899999999999999" customHeight="1" x14ac:dyDescent="0.3">
      <c r="B194" s="4" t="s">
        <v>10</v>
      </c>
      <c r="C194" s="24" t="s">
        <v>85</v>
      </c>
      <c r="D194" s="29"/>
      <c r="E194" s="30">
        <v>125</v>
      </c>
      <c r="F194" s="31">
        <v>8105</v>
      </c>
      <c r="G194" s="32">
        <f>E194*F194</f>
        <v>1013125</v>
      </c>
      <c r="H194" s="33" t="str">
        <f>B194</f>
        <v>PE1059</v>
      </c>
      <c r="I194" s="34" t="str">
        <f t="shared" si="21"/>
        <v>PASTA PARA ESMALTE NEGRO</v>
      </c>
      <c r="J194" s="35"/>
      <c r="K194" s="43">
        <f>L189/F189*E194</f>
        <v>31.486146095717885</v>
      </c>
      <c r="L194" s="3"/>
    </row>
    <row r="195" spans="2:12" ht="18.899999999999999" customHeight="1" x14ac:dyDescent="0.3">
      <c r="B195" s="4"/>
      <c r="C195" s="21" t="s">
        <v>90</v>
      </c>
      <c r="D195" s="29"/>
      <c r="E195" s="30"/>
      <c r="F195" s="48"/>
      <c r="G195" s="32"/>
      <c r="H195" s="33"/>
      <c r="I195" s="49" t="str">
        <f t="shared" si="21"/>
        <v>AGITAR POR 10 MIN Y AGREGAR</v>
      </c>
      <c r="J195" s="35"/>
      <c r="K195" s="43"/>
      <c r="L195" s="3"/>
    </row>
    <row r="196" spans="2:12" ht="18.899999999999999" customHeight="1" x14ac:dyDescent="0.3">
      <c r="B196" s="4" t="s">
        <v>58</v>
      </c>
      <c r="C196" s="24" t="s">
        <v>21</v>
      </c>
      <c r="D196" s="29">
        <v>20500</v>
      </c>
      <c r="E196" s="30">
        <v>5.7</v>
      </c>
      <c r="F196" s="31">
        <v>14300</v>
      </c>
      <c r="G196" s="32">
        <f>E196*F196</f>
        <v>81510</v>
      </c>
      <c r="H196" s="33" t="str">
        <f>B196</f>
        <v>AEM004</v>
      </c>
      <c r="I196" s="34" t="str">
        <f t="shared" si="21"/>
        <v>DISASTAB GAT</v>
      </c>
      <c r="J196" s="35"/>
      <c r="K196" s="43">
        <f>L189/F189*E196</f>
        <v>1.4357682619647356</v>
      </c>
      <c r="L196" s="3"/>
    </row>
    <row r="197" spans="2:12" ht="18.899999999999999" customHeight="1" x14ac:dyDescent="0.3">
      <c r="B197" s="4"/>
      <c r="C197" s="21" t="s">
        <v>68</v>
      </c>
      <c r="D197" s="29"/>
      <c r="E197" s="30"/>
      <c r="F197" s="48"/>
      <c r="G197" s="32"/>
      <c r="H197" s="33"/>
      <c r="I197" s="49" t="str">
        <f t="shared" si="21"/>
        <v>AGITAR POR 5 MIN Y AGREGAR</v>
      </c>
      <c r="J197" s="35"/>
      <c r="K197" s="43"/>
      <c r="L197" s="3"/>
    </row>
    <row r="198" spans="2:12" ht="18.899999999999999" customHeight="1" x14ac:dyDescent="0.3">
      <c r="B198" s="4"/>
      <c r="C198" s="21" t="s">
        <v>69</v>
      </c>
      <c r="D198" s="29"/>
      <c r="E198" s="30"/>
      <c r="F198" s="48"/>
      <c r="G198" s="32"/>
      <c r="H198" s="33"/>
      <c r="I198" s="49" t="str">
        <f t="shared" si="21"/>
        <v>PREPARACION APARTE DE AGUA DE PROCESO</v>
      </c>
      <c r="J198" s="35"/>
      <c r="K198" s="43"/>
      <c r="L198" s="3"/>
    </row>
    <row r="199" spans="2:12" ht="18.899999999999999" customHeight="1" x14ac:dyDescent="0.3">
      <c r="B199" s="4" t="s">
        <v>22</v>
      </c>
      <c r="C199" s="24" t="s">
        <v>23</v>
      </c>
      <c r="D199" s="29"/>
      <c r="E199" s="30">
        <v>190</v>
      </c>
      <c r="F199" s="31">
        <v>40</v>
      </c>
      <c r="G199" s="32">
        <f>E199*F199</f>
        <v>7600</v>
      </c>
      <c r="H199" s="33" t="str">
        <f>B199</f>
        <v>SIA040</v>
      </c>
      <c r="I199" s="34" t="str">
        <f t="shared" si="21"/>
        <v>AGUA</v>
      </c>
      <c r="J199" s="35"/>
      <c r="K199" s="43">
        <f>L189/F189*E199</f>
        <v>47.858942065491185</v>
      </c>
      <c r="L199" s="3"/>
    </row>
    <row r="200" spans="2:12" ht="18.899999999999999" customHeight="1" x14ac:dyDescent="0.3">
      <c r="B200" s="4" t="s">
        <v>24</v>
      </c>
      <c r="C200" s="24" t="s">
        <v>25</v>
      </c>
      <c r="D200" s="29"/>
      <c r="E200" s="30">
        <v>1.9</v>
      </c>
      <c r="F200" s="31">
        <v>1550</v>
      </c>
      <c r="G200" s="32">
        <f>E200*F200</f>
        <v>2945</v>
      </c>
      <c r="H200" s="33" t="str">
        <f>B200</f>
        <v>AET004</v>
      </c>
      <c r="I200" s="34" t="str">
        <f t="shared" si="21"/>
        <v>SULFATO DE MAGNESIO</v>
      </c>
      <c r="J200" s="35"/>
      <c r="K200" s="43">
        <f>L189/F189*E200</f>
        <v>0.47858942065491183</v>
      </c>
      <c r="L200" s="3"/>
    </row>
    <row r="201" spans="2:12" ht="18.899999999999999" customHeight="1" x14ac:dyDescent="0.3">
      <c r="B201" s="4"/>
      <c r="C201" s="21" t="s">
        <v>70</v>
      </c>
      <c r="D201" s="29"/>
      <c r="E201" s="30"/>
      <c r="F201" s="48"/>
      <c r="G201" s="32"/>
      <c r="H201" s="33"/>
      <c r="I201" s="49" t="str">
        <f t="shared" si="21"/>
        <v xml:space="preserve">ADICIONAR LENTAMENTE AL CENTRO DEL VORTICE DURANTE 5 MIN , MANTENER </v>
      </c>
      <c r="J201" s="35"/>
      <c r="K201" s="43"/>
      <c r="L201" s="3"/>
    </row>
    <row r="202" spans="2:12" ht="18.899999999999999" customHeight="1" x14ac:dyDescent="0.3">
      <c r="B202" s="4"/>
      <c r="C202" s="21" t="s">
        <v>71</v>
      </c>
      <c r="D202" s="29"/>
      <c r="E202" s="30"/>
      <c r="F202" s="5"/>
      <c r="G202" s="32"/>
      <c r="H202" s="33"/>
      <c r="I202" s="49" t="str">
        <f t="shared" si="21"/>
        <v>LA AGITACION POR OTROS 5 MIN Y AGREGAR</v>
      </c>
      <c r="J202" s="35"/>
      <c r="K202" s="43"/>
      <c r="L202" s="3"/>
    </row>
    <row r="203" spans="2:12" ht="18.899999999999999" customHeight="1" x14ac:dyDescent="0.3">
      <c r="B203" s="4" t="s">
        <v>33</v>
      </c>
      <c r="C203" s="24" t="s">
        <v>72</v>
      </c>
      <c r="D203" s="29">
        <v>11515</v>
      </c>
      <c r="E203" s="30">
        <v>3.35</v>
      </c>
      <c r="F203" s="5">
        <v>11000</v>
      </c>
      <c r="G203" s="32">
        <f>E203*F203</f>
        <v>36850</v>
      </c>
      <c r="H203" s="33" t="str">
        <f>B203</f>
        <v>AAN002</v>
      </c>
      <c r="I203" s="34" t="str">
        <f t="shared" si="21"/>
        <v>ADIMON 84</v>
      </c>
      <c r="J203" s="35"/>
      <c r="K203" s="43">
        <f>L189/F189*E203</f>
        <v>0.84382871536523929</v>
      </c>
      <c r="L203" s="3"/>
    </row>
    <row r="204" spans="2:12" ht="18.899999999999999" customHeight="1" x14ac:dyDescent="0.3">
      <c r="B204" s="4" t="s">
        <v>31</v>
      </c>
      <c r="C204" s="24" t="s">
        <v>32</v>
      </c>
      <c r="D204" s="29"/>
      <c r="E204" s="30">
        <v>5.86</v>
      </c>
      <c r="F204" s="5">
        <v>34050</v>
      </c>
      <c r="G204" s="32">
        <f>E204*F204</f>
        <v>199533</v>
      </c>
      <c r="H204" s="33" t="str">
        <f>B204</f>
        <v>SOC011</v>
      </c>
      <c r="I204" s="34" t="str">
        <f t="shared" si="21"/>
        <v>OCTOATO DE COBALTO AL 12%</v>
      </c>
      <c r="J204" s="35"/>
      <c r="K204" s="43">
        <f>L189/F189*E204</f>
        <v>1.4760705289672544</v>
      </c>
      <c r="L204" s="3"/>
    </row>
    <row r="205" spans="2:12" ht="18.899999999999999" customHeight="1" x14ac:dyDescent="0.3">
      <c r="B205" s="4" t="s">
        <v>27</v>
      </c>
      <c r="C205" s="24" t="s">
        <v>28</v>
      </c>
      <c r="D205" s="29"/>
      <c r="E205" s="30">
        <v>9.2100000000000009</v>
      </c>
      <c r="F205" s="5">
        <v>27144</v>
      </c>
      <c r="G205" s="32">
        <f>E205*F205</f>
        <v>249996.24000000002</v>
      </c>
      <c r="H205" s="33" t="str">
        <f>B205</f>
        <v>SOZ024</v>
      </c>
      <c r="I205" s="34" t="str">
        <f t="shared" si="21"/>
        <v>OCTOATO DE ZIRCONIO AL 24%</v>
      </c>
      <c r="J205" s="35"/>
      <c r="K205" s="43">
        <f>L189/F189*E205</f>
        <v>2.3198992443324942</v>
      </c>
      <c r="L205" s="3"/>
    </row>
    <row r="206" spans="2:12" ht="18.899999999999999" customHeight="1" x14ac:dyDescent="0.3">
      <c r="B206" s="4" t="s">
        <v>29</v>
      </c>
      <c r="C206" s="24" t="s">
        <v>30</v>
      </c>
      <c r="D206" s="29"/>
      <c r="E206" s="30">
        <v>8.3699999999999992</v>
      </c>
      <c r="F206" s="5">
        <v>12691</v>
      </c>
      <c r="G206" s="32">
        <f>E206*F206</f>
        <v>106223.66999999998</v>
      </c>
      <c r="H206" s="33" t="str">
        <f>B206</f>
        <v>SOC010</v>
      </c>
      <c r="I206" s="34" t="str">
        <f t="shared" si="21"/>
        <v>OCTOATO DE CALCIO AL 10%</v>
      </c>
      <c r="J206" s="35"/>
      <c r="K206" s="43">
        <f>L189/F189*E206</f>
        <v>2.1083123425692691</v>
      </c>
      <c r="L206" s="3"/>
    </row>
    <row r="207" spans="2:12" ht="18.899999999999999" customHeight="1" x14ac:dyDescent="0.3">
      <c r="B207" s="4" t="s">
        <v>54</v>
      </c>
      <c r="C207" s="24" t="s">
        <v>34</v>
      </c>
      <c r="D207" s="29">
        <v>5245</v>
      </c>
      <c r="E207" s="30">
        <v>227</v>
      </c>
      <c r="F207" s="5">
        <v>4617</v>
      </c>
      <c r="G207" s="32">
        <f>E207*F207</f>
        <v>1048059</v>
      </c>
      <c r="H207" s="33" t="str">
        <f>B207</f>
        <v>SAV010</v>
      </c>
      <c r="I207" s="34" t="str">
        <f t="shared" si="21"/>
        <v>VARSOL</v>
      </c>
      <c r="J207" s="35"/>
      <c r="K207" s="43">
        <f>L189/F189*E207</f>
        <v>57.178841309823682</v>
      </c>
      <c r="L207" s="3"/>
    </row>
    <row r="208" spans="2:12" ht="18.899999999999999" customHeight="1" thickBot="1" x14ac:dyDescent="0.35">
      <c r="B208" s="10"/>
      <c r="C208" s="10"/>
      <c r="D208" s="10"/>
      <c r="E208" s="3"/>
      <c r="F208" s="10"/>
      <c r="G208" s="10"/>
      <c r="H208" s="10"/>
      <c r="I208" s="10"/>
      <c r="J208" s="10"/>
      <c r="K208" s="52"/>
      <c r="L208" s="3"/>
    </row>
    <row r="209" spans="2:12" ht="18.899999999999999" customHeight="1" thickBot="1" x14ac:dyDescent="0.35">
      <c r="B209" s="10"/>
      <c r="C209" s="15" t="s">
        <v>0</v>
      </c>
      <c r="D209" s="16"/>
      <c r="E209" s="37">
        <f>SUM(E192:E207)</f>
        <v>1351.3899999999999</v>
      </c>
      <c r="F209" s="10"/>
      <c r="G209" s="13">
        <f>SUM(G192:G207)</f>
        <v>8170841.9100000001</v>
      </c>
      <c r="H209" s="3"/>
      <c r="I209" s="19" t="s">
        <v>0</v>
      </c>
      <c r="J209" s="16"/>
      <c r="K209" s="44">
        <f>SUM(K192:K207)</f>
        <v>340.40050377833745</v>
      </c>
      <c r="L209" s="3"/>
    </row>
    <row r="210" spans="2:12" ht="18.899999999999999" customHeight="1" thickBot="1" x14ac:dyDescent="0.35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</row>
    <row r="211" spans="2:12" ht="18.899999999999999" customHeight="1" thickBot="1" x14ac:dyDescent="0.35">
      <c r="B211" s="10"/>
      <c r="C211" s="10" t="s">
        <v>35</v>
      </c>
      <c r="D211" s="10"/>
      <c r="E211" s="38">
        <f>G209/F189</f>
        <v>20581.465768261965</v>
      </c>
      <c r="F211" s="10"/>
      <c r="G211" s="10"/>
      <c r="H211" s="10"/>
      <c r="I211" s="10"/>
      <c r="J211" s="10"/>
      <c r="K211" s="10"/>
      <c r="L211" s="10"/>
    </row>
    <row r="212" spans="2:12" ht="18.899999999999999" customHeight="1" thickBot="1" x14ac:dyDescent="0.35">
      <c r="B212" s="10"/>
      <c r="C212" s="10" t="s">
        <v>36</v>
      </c>
      <c r="D212" s="10"/>
      <c r="E212" s="10">
        <v>600</v>
      </c>
      <c r="F212" s="10"/>
      <c r="G212" s="10"/>
      <c r="H212" s="10"/>
      <c r="I212" s="10"/>
      <c r="J212" s="14" t="s">
        <v>37</v>
      </c>
      <c r="K212" s="14" t="s">
        <v>38</v>
      </c>
      <c r="L212" s="14" t="s">
        <v>97</v>
      </c>
    </row>
    <row r="213" spans="2:12" ht="18.899999999999999" customHeight="1" x14ac:dyDescent="0.3">
      <c r="B213" s="10"/>
      <c r="C213" s="10" t="s">
        <v>39</v>
      </c>
      <c r="D213" s="10"/>
      <c r="E213" s="10">
        <v>3600</v>
      </c>
      <c r="F213" s="10"/>
      <c r="G213" s="10"/>
      <c r="H213" s="10"/>
      <c r="I213" s="10"/>
      <c r="J213" s="6" t="s">
        <v>40</v>
      </c>
      <c r="K213" s="8" t="s">
        <v>94</v>
      </c>
      <c r="L213" s="39"/>
    </row>
    <row r="214" spans="2:12" ht="18.899999999999999" customHeight="1" x14ac:dyDescent="0.3">
      <c r="B214" s="10"/>
      <c r="C214" s="10" t="s">
        <v>41</v>
      </c>
      <c r="D214" s="10"/>
      <c r="E214" s="10">
        <v>350</v>
      </c>
      <c r="F214" s="10"/>
      <c r="G214" s="10"/>
      <c r="H214" s="10"/>
      <c r="I214" s="10"/>
      <c r="J214" s="33" t="s">
        <v>42</v>
      </c>
      <c r="K214" s="45" t="s">
        <v>158</v>
      </c>
      <c r="L214" s="40"/>
    </row>
    <row r="215" spans="2:12" ht="18.899999999999999" customHeight="1" x14ac:dyDescent="0.3">
      <c r="B215" s="10"/>
      <c r="C215" s="10" t="s">
        <v>43</v>
      </c>
      <c r="D215" s="10"/>
      <c r="E215" s="10">
        <v>140</v>
      </c>
      <c r="F215" s="10"/>
      <c r="G215" s="10"/>
      <c r="H215" s="10"/>
      <c r="I215" s="10"/>
      <c r="J215" s="33" t="s">
        <v>148</v>
      </c>
      <c r="K215" s="45" t="s">
        <v>159</v>
      </c>
      <c r="L215" s="40"/>
    </row>
    <row r="216" spans="2:12" ht="18.899999999999999" customHeight="1" thickBot="1" x14ac:dyDescent="0.35">
      <c r="B216" s="10"/>
      <c r="C216" s="10" t="s">
        <v>44</v>
      </c>
      <c r="D216" s="10"/>
      <c r="E216" s="10">
        <v>153</v>
      </c>
      <c r="F216" s="10"/>
      <c r="G216" s="10"/>
      <c r="H216" s="10"/>
      <c r="I216" s="10"/>
      <c r="J216" s="33" t="s">
        <v>45</v>
      </c>
      <c r="K216" s="45" t="s">
        <v>75</v>
      </c>
      <c r="L216" s="40"/>
    </row>
    <row r="217" spans="2:12" ht="18.899999999999999" customHeight="1" thickBot="1" x14ac:dyDescent="0.35">
      <c r="B217" s="10"/>
      <c r="C217" s="10" t="s">
        <v>46</v>
      </c>
      <c r="D217" s="10"/>
      <c r="E217" s="38">
        <f>SUM(E211:E216)</f>
        <v>25424.465768261965</v>
      </c>
      <c r="F217" s="10"/>
      <c r="G217" s="10"/>
      <c r="H217" s="10"/>
      <c r="I217" s="10"/>
      <c r="J217" s="33" t="s">
        <v>47</v>
      </c>
      <c r="K217" s="45" t="s">
        <v>76</v>
      </c>
      <c r="L217" s="40"/>
    </row>
    <row r="218" spans="2:12" ht="18.899999999999999" customHeight="1" thickBot="1" x14ac:dyDescent="0.35">
      <c r="B218" s="10"/>
      <c r="C218" s="10"/>
      <c r="D218" s="10"/>
      <c r="E218" s="10"/>
      <c r="F218" s="10"/>
      <c r="G218" s="10"/>
      <c r="H218" s="10"/>
      <c r="I218" s="10"/>
      <c r="J218" s="7" t="s">
        <v>48</v>
      </c>
      <c r="K218" s="9" t="s">
        <v>145</v>
      </c>
      <c r="L218" s="41"/>
    </row>
    <row r="219" spans="2:12" ht="18.899999999999999" customHeight="1" thickBot="1" x14ac:dyDescent="0.35"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</row>
    <row r="220" spans="2:12" ht="18.899999999999999" customHeight="1" thickBot="1" x14ac:dyDescent="0.35">
      <c r="B220" s="10"/>
      <c r="C220" s="10" t="s">
        <v>49</v>
      </c>
      <c r="D220" s="10"/>
      <c r="E220" s="42">
        <f>E217*1.4</f>
        <v>35594.25207556675</v>
      </c>
      <c r="F220" s="10"/>
      <c r="G220" s="10"/>
      <c r="H220" s="10"/>
      <c r="I220" s="10"/>
      <c r="J220" s="10"/>
      <c r="K220" s="10"/>
      <c r="L220" s="10"/>
    </row>
    <row r="221" spans="2:12" ht="18.899999999999999" customHeight="1" x14ac:dyDescent="0.3"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</row>
    <row r="222" spans="2:12" ht="18.899999999999999" customHeight="1" x14ac:dyDescent="0.3"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</row>
    <row r="223" spans="2:12" ht="18.899999999999999" customHeight="1" x14ac:dyDescent="0.3"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</row>
    <row r="224" spans="2:12" ht="18.899999999999999" customHeight="1" x14ac:dyDescent="0.3">
      <c r="B224" s="10"/>
      <c r="C224" s="10"/>
      <c r="D224" s="10"/>
      <c r="E224" s="46"/>
      <c r="F224" s="10"/>
      <c r="G224" s="10"/>
      <c r="H224" s="10"/>
      <c r="I224" s="10"/>
      <c r="J224" s="10"/>
      <c r="K224" s="10"/>
      <c r="L224" s="10"/>
    </row>
    <row r="225" spans="2:12" ht="18.899999999999999" customHeight="1" x14ac:dyDescent="0.3">
      <c r="B225" s="10"/>
      <c r="C225" s="11" t="s">
        <v>160</v>
      </c>
      <c r="D225" s="10"/>
      <c r="E225" s="50"/>
      <c r="F225" s="10"/>
      <c r="G225" s="10"/>
      <c r="H225" s="10"/>
      <c r="I225" s="11" t="str">
        <f>C225</f>
        <v xml:space="preserve">ESMALTE VERDE ESMERALDA </v>
      </c>
      <c r="J225" s="10"/>
      <c r="K225" s="50"/>
      <c r="L225" s="12"/>
    </row>
    <row r="226" spans="2:12" ht="18.899999999999999" customHeight="1" thickBot="1" x14ac:dyDescent="0.35">
      <c r="B226" s="10"/>
      <c r="C226" s="11" t="s">
        <v>96</v>
      </c>
      <c r="D226" s="10"/>
      <c r="E226" s="10"/>
      <c r="F226" s="10"/>
      <c r="G226" s="10"/>
      <c r="H226" s="10"/>
      <c r="I226" s="11" t="str">
        <f>C226</f>
        <v>REF. E</v>
      </c>
      <c r="J226" s="10"/>
      <c r="K226" s="10"/>
      <c r="L226" s="10"/>
    </row>
    <row r="227" spans="2:12" ht="18.899999999999999" customHeight="1" thickBot="1" x14ac:dyDescent="0.35">
      <c r="B227" s="10"/>
      <c r="C227" s="10"/>
      <c r="D227" s="10"/>
      <c r="E227" s="13" t="s">
        <v>2</v>
      </c>
      <c r="F227" s="13">
        <v>396</v>
      </c>
      <c r="G227" s="10"/>
      <c r="H227" s="10"/>
      <c r="I227" s="10"/>
      <c r="J227" s="10"/>
      <c r="K227" s="14" t="s">
        <v>2</v>
      </c>
      <c r="L227" s="13">
        <v>100</v>
      </c>
    </row>
    <row r="228" spans="2:12" ht="18.899999999999999" customHeight="1" thickBot="1" x14ac:dyDescent="0.35">
      <c r="B228" s="10"/>
      <c r="C228" s="10"/>
      <c r="D228" s="10"/>
      <c r="E228" s="3"/>
      <c r="F228" s="3"/>
      <c r="G228" s="10"/>
      <c r="H228" s="10"/>
      <c r="I228" s="10"/>
      <c r="J228" s="10"/>
      <c r="K228" s="3"/>
      <c r="L228" s="3"/>
    </row>
    <row r="229" spans="2:12" ht="18.899999999999999" customHeight="1" thickBot="1" x14ac:dyDescent="0.35">
      <c r="B229" s="14" t="s">
        <v>3</v>
      </c>
      <c r="C229" s="15" t="s">
        <v>4</v>
      </c>
      <c r="D229" s="16"/>
      <c r="E229" s="17" t="s">
        <v>5</v>
      </c>
      <c r="F229" s="13" t="s">
        <v>6</v>
      </c>
      <c r="G229" s="18" t="s">
        <v>7</v>
      </c>
      <c r="H229" s="14" t="s">
        <v>3</v>
      </c>
      <c r="I229" s="19" t="s">
        <v>4</v>
      </c>
      <c r="J229" s="16"/>
      <c r="K229" s="14" t="s">
        <v>5</v>
      </c>
      <c r="L229" s="3"/>
    </row>
    <row r="230" spans="2:12" ht="18.899999999999999" customHeight="1" x14ac:dyDescent="0.3">
      <c r="B230" s="20"/>
      <c r="C230" s="21" t="s">
        <v>8</v>
      </c>
      <c r="D230" s="22"/>
      <c r="E230" s="23"/>
      <c r="F230" s="5"/>
      <c r="G230" s="24"/>
      <c r="H230" s="25"/>
      <c r="I230" s="26" t="str">
        <f t="shared" ref="I230:I248" si="22">C230</f>
        <v>CARGAR</v>
      </c>
      <c r="J230" s="27"/>
      <c r="K230" s="28"/>
      <c r="L230" s="3"/>
    </row>
    <row r="231" spans="2:12" ht="18.899999999999999" customHeight="1" x14ac:dyDescent="0.3">
      <c r="B231" s="4" t="s">
        <v>9</v>
      </c>
      <c r="C231" s="24" t="s">
        <v>101</v>
      </c>
      <c r="D231" s="29">
        <v>6252</v>
      </c>
      <c r="E231" s="30">
        <v>775</v>
      </c>
      <c r="F231" s="31">
        <v>7000</v>
      </c>
      <c r="G231" s="32">
        <f>E231*F231</f>
        <v>5425000</v>
      </c>
      <c r="H231" s="33" t="str">
        <f>B231</f>
        <v>RAM014</v>
      </c>
      <c r="I231" s="34" t="str">
        <f t="shared" si="22"/>
        <v>RESINA MEDIA EN SOYA AL 50%</v>
      </c>
      <c r="J231" s="35"/>
      <c r="K231" s="43">
        <f>L227/F227*E231</f>
        <v>195.70707070707073</v>
      </c>
      <c r="L231" s="3"/>
    </row>
    <row r="232" spans="2:12" ht="18.899999999999999" customHeight="1" x14ac:dyDescent="0.3">
      <c r="B232" s="4" t="s">
        <v>103</v>
      </c>
      <c r="C232" s="24" t="s">
        <v>104</v>
      </c>
      <c r="D232" s="29"/>
      <c r="E232" s="30">
        <v>62</v>
      </c>
      <c r="F232" s="31">
        <v>14152</v>
      </c>
      <c r="G232" s="32">
        <f>E232*F232</f>
        <v>877424</v>
      </c>
      <c r="H232" s="33" t="str">
        <f>B232</f>
        <v>PE1010</v>
      </c>
      <c r="I232" s="34" t="str">
        <f t="shared" si="22"/>
        <v>PASTA AMARILLO CROMO MEDIO</v>
      </c>
      <c r="J232" s="35"/>
      <c r="K232" s="43">
        <f>L227/F227*E232</f>
        <v>15.656565656565657</v>
      </c>
      <c r="L232" s="3"/>
    </row>
    <row r="233" spans="2:12" ht="18.899999999999999" customHeight="1" x14ac:dyDescent="0.3">
      <c r="B233" s="4" t="s">
        <v>105</v>
      </c>
      <c r="C233" s="24" t="s">
        <v>161</v>
      </c>
      <c r="D233" s="29"/>
      <c r="E233" s="30">
        <v>10.4</v>
      </c>
      <c r="F233" s="31">
        <v>11447</v>
      </c>
      <c r="G233" s="32">
        <f>E233*F233</f>
        <v>119048.8</v>
      </c>
      <c r="H233" s="33" t="str">
        <f>B233</f>
        <v>PE1023</v>
      </c>
      <c r="I233" s="34" t="str">
        <f t="shared" si="22"/>
        <v>PASTA AZUL FTALO 15:3</v>
      </c>
      <c r="J233" s="35"/>
      <c r="K233" s="43">
        <f>L227/F227*E233</f>
        <v>2.6262626262626267</v>
      </c>
      <c r="L233" s="3"/>
    </row>
    <row r="234" spans="2:12" ht="18.899999999999999" customHeight="1" x14ac:dyDescent="0.3">
      <c r="B234" s="4" t="s">
        <v>106</v>
      </c>
      <c r="C234" s="24" t="s">
        <v>162</v>
      </c>
      <c r="D234" s="29"/>
      <c r="E234" s="30">
        <v>108</v>
      </c>
      <c r="F234" s="31">
        <v>12718</v>
      </c>
      <c r="G234" s="32">
        <f>E234*F234</f>
        <v>1373544</v>
      </c>
      <c r="H234" s="33" t="str">
        <f>B234</f>
        <v>PE1040</v>
      </c>
      <c r="I234" s="34" t="str">
        <f t="shared" si="22"/>
        <v>PASTA VERDE FTALO</v>
      </c>
      <c r="J234" s="35"/>
      <c r="K234" s="43">
        <f>L227/F227*E234</f>
        <v>27.272727272727273</v>
      </c>
      <c r="L234" s="3"/>
    </row>
    <row r="235" spans="2:12" ht="18.899999999999999" customHeight="1" x14ac:dyDescent="0.3">
      <c r="B235" s="4"/>
      <c r="C235" s="21" t="s">
        <v>90</v>
      </c>
      <c r="D235" s="29"/>
      <c r="E235" s="30"/>
      <c r="F235" s="48"/>
      <c r="G235" s="32"/>
      <c r="H235" s="33"/>
      <c r="I235" s="49" t="str">
        <f t="shared" si="22"/>
        <v>AGITAR POR 10 MIN Y AGREGAR</v>
      </c>
      <c r="J235" s="35"/>
      <c r="K235" s="43"/>
      <c r="L235" s="3"/>
    </row>
    <row r="236" spans="2:12" ht="18.899999999999999" customHeight="1" x14ac:dyDescent="0.3">
      <c r="B236" s="4" t="s">
        <v>58</v>
      </c>
      <c r="C236" s="24" t="s">
        <v>21</v>
      </c>
      <c r="D236" s="29">
        <v>20500</v>
      </c>
      <c r="E236" s="30">
        <v>6.2</v>
      </c>
      <c r="F236" s="31">
        <v>14300</v>
      </c>
      <c r="G236" s="32">
        <f>E236*F236</f>
        <v>88660</v>
      </c>
      <c r="H236" s="33" t="str">
        <f>B236</f>
        <v>AEM004</v>
      </c>
      <c r="I236" s="34" t="str">
        <f t="shared" si="22"/>
        <v>DISASTAB GAT</v>
      </c>
      <c r="J236" s="35"/>
      <c r="K236" s="43">
        <f>L227/F227*E236</f>
        <v>1.5656565656565657</v>
      </c>
      <c r="L236" s="3"/>
    </row>
    <row r="237" spans="2:12" ht="18.899999999999999" customHeight="1" x14ac:dyDescent="0.3">
      <c r="B237" s="4"/>
      <c r="C237" s="21" t="s">
        <v>68</v>
      </c>
      <c r="D237" s="29"/>
      <c r="E237" s="30"/>
      <c r="F237" s="48"/>
      <c r="G237" s="32"/>
      <c r="H237" s="33"/>
      <c r="I237" s="49" t="str">
        <f t="shared" si="22"/>
        <v>AGITAR POR 5 MIN Y AGREGAR</v>
      </c>
      <c r="J237" s="35"/>
      <c r="K237" s="43"/>
      <c r="L237" s="3"/>
    </row>
    <row r="238" spans="2:12" ht="18.899999999999999" customHeight="1" x14ac:dyDescent="0.3">
      <c r="B238" s="4"/>
      <c r="C238" s="21" t="s">
        <v>69</v>
      </c>
      <c r="D238" s="29"/>
      <c r="E238" s="30"/>
      <c r="F238" s="48"/>
      <c r="G238" s="32"/>
      <c r="H238" s="33"/>
      <c r="I238" s="49" t="str">
        <f t="shared" si="22"/>
        <v>PREPARACION APARTE DE AGUA DE PROCESO</v>
      </c>
      <c r="J238" s="35"/>
      <c r="K238" s="43"/>
      <c r="L238" s="3"/>
    </row>
    <row r="239" spans="2:12" ht="18.899999999999999" customHeight="1" x14ac:dyDescent="0.3">
      <c r="B239" s="4" t="s">
        <v>22</v>
      </c>
      <c r="C239" s="24" t="s">
        <v>23</v>
      </c>
      <c r="D239" s="29"/>
      <c r="E239" s="30">
        <v>205</v>
      </c>
      <c r="F239" s="31">
        <v>40</v>
      </c>
      <c r="G239" s="32">
        <f>E239*F239</f>
        <v>8200</v>
      </c>
      <c r="H239" s="33" t="str">
        <f>B239</f>
        <v>SIA040</v>
      </c>
      <c r="I239" s="34" t="str">
        <f t="shared" si="22"/>
        <v>AGUA</v>
      </c>
      <c r="J239" s="35"/>
      <c r="K239" s="43">
        <f>L227/F227*E239</f>
        <v>51.767676767676768</v>
      </c>
      <c r="L239" s="3"/>
    </row>
    <row r="240" spans="2:12" ht="18.899999999999999" customHeight="1" x14ac:dyDescent="0.3">
      <c r="B240" s="4" t="s">
        <v>24</v>
      </c>
      <c r="C240" s="24" t="s">
        <v>25</v>
      </c>
      <c r="D240" s="29"/>
      <c r="E240" s="30">
        <v>2.1</v>
      </c>
      <c r="F240" s="31">
        <v>1550</v>
      </c>
      <c r="G240" s="32">
        <f>E240*F240</f>
        <v>3255</v>
      </c>
      <c r="H240" s="33" t="str">
        <f>B240</f>
        <v>AET004</v>
      </c>
      <c r="I240" s="34" t="str">
        <f t="shared" si="22"/>
        <v>SULFATO DE MAGNESIO</v>
      </c>
      <c r="J240" s="35"/>
      <c r="K240" s="43">
        <f>L227/F227*E240</f>
        <v>0.53030303030303039</v>
      </c>
      <c r="L240" s="3"/>
    </row>
    <row r="241" spans="2:12" ht="18.899999999999999" customHeight="1" x14ac:dyDescent="0.3">
      <c r="B241" s="4"/>
      <c r="C241" s="21" t="s">
        <v>70</v>
      </c>
      <c r="D241" s="29"/>
      <c r="E241" s="30"/>
      <c r="F241" s="48"/>
      <c r="G241" s="32"/>
      <c r="H241" s="33"/>
      <c r="I241" s="49" t="str">
        <f t="shared" si="22"/>
        <v xml:space="preserve">ADICIONAR LENTAMENTE AL CENTRO DEL VORTICE DURANTE 5 MIN , MANTENER </v>
      </c>
      <c r="J241" s="35"/>
      <c r="K241" s="43"/>
      <c r="L241" s="3"/>
    </row>
    <row r="242" spans="2:12" ht="18.899999999999999" customHeight="1" x14ac:dyDescent="0.3">
      <c r="B242" s="4"/>
      <c r="C242" s="21" t="s">
        <v>71</v>
      </c>
      <c r="D242" s="29"/>
      <c r="E242" s="30"/>
      <c r="F242" s="5"/>
      <c r="G242" s="32"/>
      <c r="H242" s="33"/>
      <c r="I242" s="49" t="str">
        <f t="shared" si="22"/>
        <v>LA AGITACION POR OTROS 5 MIN Y AGREGAR</v>
      </c>
      <c r="J242" s="35"/>
      <c r="K242" s="43"/>
      <c r="L242" s="3"/>
    </row>
    <row r="243" spans="2:12" ht="18.899999999999999" customHeight="1" x14ac:dyDescent="0.3">
      <c r="B243" s="4" t="s">
        <v>33</v>
      </c>
      <c r="C243" s="24" t="s">
        <v>72</v>
      </c>
      <c r="D243" s="29">
        <v>11515</v>
      </c>
      <c r="E243" s="30">
        <v>3.46</v>
      </c>
      <c r="F243" s="5">
        <v>11000</v>
      </c>
      <c r="G243" s="32">
        <f t="shared" ref="G243:G248" si="23">E243*F243</f>
        <v>38060</v>
      </c>
      <c r="H243" s="33" t="str">
        <f t="shared" ref="H243:H248" si="24">B243</f>
        <v>AAN002</v>
      </c>
      <c r="I243" s="34" t="str">
        <f t="shared" si="22"/>
        <v>ADIMON 84</v>
      </c>
      <c r="J243" s="35"/>
      <c r="K243" s="43">
        <f>L227/F227*E243</f>
        <v>0.87373737373737381</v>
      </c>
      <c r="L243" s="3"/>
    </row>
    <row r="244" spans="2:12" ht="18.899999999999999" customHeight="1" x14ac:dyDescent="0.3">
      <c r="B244" s="4" t="s">
        <v>31</v>
      </c>
      <c r="C244" s="24" t="s">
        <v>32</v>
      </c>
      <c r="D244" s="29"/>
      <c r="E244" s="30">
        <v>6.05</v>
      </c>
      <c r="F244" s="5">
        <v>34050</v>
      </c>
      <c r="G244" s="32">
        <f t="shared" si="23"/>
        <v>206002.5</v>
      </c>
      <c r="H244" s="33" t="str">
        <f t="shared" si="24"/>
        <v>SOC011</v>
      </c>
      <c r="I244" s="34" t="str">
        <f t="shared" si="22"/>
        <v>OCTOATO DE COBALTO AL 12%</v>
      </c>
      <c r="J244" s="35"/>
      <c r="K244" s="43">
        <f>L227/F227*E244</f>
        <v>1.5277777777777779</v>
      </c>
      <c r="L244" s="3"/>
    </row>
    <row r="245" spans="2:12" ht="18.899999999999999" customHeight="1" x14ac:dyDescent="0.3">
      <c r="B245" s="4" t="s">
        <v>27</v>
      </c>
      <c r="C245" s="24" t="s">
        <v>28</v>
      </c>
      <c r="D245" s="29"/>
      <c r="E245" s="30">
        <v>9.51</v>
      </c>
      <c r="F245" s="5">
        <v>27144</v>
      </c>
      <c r="G245" s="32">
        <f t="shared" si="23"/>
        <v>258139.44</v>
      </c>
      <c r="H245" s="33" t="str">
        <f t="shared" si="24"/>
        <v>SOZ024</v>
      </c>
      <c r="I245" s="34" t="str">
        <f t="shared" si="22"/>
        <v>OCTOATO DE ZIRCONIO AL 24%</v>
      </c>
      <c r="J245" s="35"/>
      <c r="K245" s="43">
        <f>L227/F227*E245</f>
        <v>2.4015151515151518</v>
      </c>
      <c r="L245" s="3"/>
    </row>
    <row r="246" spans="2:12" ht="18.899999999999999" customHeight="1" x14ac:dyDescent="0.3">
      <c r="B246" s="4" t="s">
        <v>29</v>
      </c>
      <c r="C246" s="24" t="s">
        <v>30</v>
      </c>
      <c r="D246" s="29"/>
      <c r="E246" s="30">
        <v>8.65</v>
      </c>
      <c r="F246" s="5">
        <v>12691</v>
      </c>
      <c r="G246" s="32">
        <f t="shared" si="23"/>
        <v>109777.15000000001</v>
      </c>
      <c r="H246" s="33" t="str">
        <f t="shared" si="24"/>
        <v>SOC010</v>
      </c>
      <c r="I246" s="34" t="str">
        <f t="shared" si="22"/>
        <v>OCTOATO DE CALCIO AL 10%</v>
      </c>
      <c r="J246" s="35"/>
      <c r="K246" s="43">
        <f>L227/F227*E246</f>
        <v>2.1843434343434347</v>
      </c>
      <c r="L246" s="3"/>
    </row>
    <row r="247" spans="2:12" ht="18.899999999999999" customHeight="1" x14ac:dyDescent="0.3">
      <c r="B247" s="4" t="s">
        <v>59</v>
      </c>
      <c r="C247" s="24" t="s">
        <v>164</v>
      </c>
      <c r="D247" s="29"/>
      <c r="E247" s="30">
        <v>113</v>
      </c>
      <c r="F247" s="5">
        <v>4372</v>
      </c>
      <c r="G247" s="32">
        <f t="shared" si="23"/>
        <v>494036</v>
      </c>
      <c r="H247" s="33" t="str">
        <f t="shared" si="24"/>
        <v>SAA011</v>
      </c>
      <c r="I247" s="34" t="str">
        <f t="shared" si="22"/>
        <v xml:space="preserve">DISOLVENTE 3 </v>
      </c>
      <c r="J247" s="35"/>
      <c r="K247" s="43">
        <f>L227/F227*E247</f>
        <v>28.535353535353536</v>
      </c>
      <c r="L247" s="3"/>
    </row>
    <row r="248" spans="2:12" ht="18.899999999999999" customHeight="1" x14ac:dyDescent="0.3">
      <c r="B248" s="4" t="s">
        <v>54</v>
      </c>
      <c r="C248" s="24" t="s">
        <v>34</v>
      </c>
      <c r="D248" s="29">
        <v>5245</v>
      </c>
      <c r="E248" s="30">
        <v>114</v>
      </c>
      <c r="F248" s="5">
        <v>4617</v>
      </c>
      <c r="G248" s="32">
        <f t="shared" si="23"/>
        <v>526338</v>
      </c>
      <c r="H248" s="33" t="str">
        <f t="shared" si="24"/>
        <v>SAV010</v>
      </c>
      <c r="I248" s="34" t="str">
        <f t="shared" si="22"/>
        <v>VARSOL</v>
      </c>
      <c r="J248" s="35"/>
      <c r="K248" s="43">
        <f>L227/F227*E248</f>
        <v>28.787878787878789</v>
      </c>
      <c r="L248" s="3"/>
    </row>
    <row r="249" spans="2:12" ht="18.899999999999999" customHeight="1" thickBot="1" x14ac:dyDescent="0.35">
      <c r="B249" s="10"/>
      <c r="C249" s="10"/>
      <c r="D249" s="10"/>
      <c r="E249" s="3"/>
      <c r="F249" s="10"/>
      <c r="G249" s="10"/>
      <c r="H249" s="10"/>
      <c r="I249" s="10"/>
      <c r="J249" s="10"/>
      <c r="K249" s="52"/>
      <c r="L249" s="3"/>
    </row>
    <row r="250" spans="2:12" ht="18.899999999999999" customHeight="1" thickBot="1" x14ac:dyDescent="0.35">
      <c r="B250" s="10"/>
      <c r="C250" s="15" t="s">
        <v>0</v>
      </c>
      <c r="D250" s="16"/>
      <c r="E250" s="37">
        <f>SUM(E230:E248)</f>
        <v>1423.37</v>
      </c>
      <c r="F250" s="10"/>
      <c r="G250" s="13">
        <f>SUM(G230:G248)</f>
        <v>9527484.8900000006</v>
      </c>
      <c r="H250" s="3"/>
      <c r="I250" s="19" t="s">
        <v>0</v>
      </c>
      <c r="J250" s="16"/>
      <c r="K250" s="44">
        <f>SUM(K230:K248)</f>
        <v>359.43686868686859</v>
      </c>
      <c r="L250" s="3"/>
    </row>
    <row r="251" spans="2:12" ht="18.899999999999999" customHeight="1" thickBot="1" x14ac:dyDescent="0.35"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</row>
    <row r="252" spans="2:12" ht="18.899999999999999" customHeight="1" thickBot="1" x14ac:dyDescent="0.35">
      <c r="B252" s="10"/>
      <c r="C252" s="10" t="s">
        <v>35</v>
      </c>
      <c r="D252" s="10"/>
      <c r="E252" s="38">
        <f>G250/F227</f>
        <v>24059.305277777778</v>
      </c>
      <c r="F252" s="10"/>
      <c r="G252" s="10"/>
      <c r="H252" s="10"/>
      <c r="I252" s="10"/>
      <c r="J252" s="10"/>
      <c r="K252" s="10"/>
      <c r="L252" s="10"/>
    </row>
    <row r="253" spans="2:12" ht="18.899999999999999" customHeight="1" thickBot="1" x14ac:dyDescent="0.35">
      <c r="B253" s="10"/>
      <c r="C253" s="10" t="s">
        <v>36</v>
      </c>
      <c r="D253" s="10"/>
      <c r="E253" s="10">
        <v>600</v>
      </c>
      <c r="F253" s="10"/>
      <c r="G253" s="10"/>
      <c r="H253" s="10"/>
      <c r="I253" s="10"/>
      <c r="J253" s="14" t="s">
        <v>37</v>
      </c>
      <c r="K253" s="14" t="s">
        <v>38</v>
      </c>
      <c r="L253" s="14" t="s">
        <v>97</v>
      </c>
    </row>
    <row r="254" spans="2:12" ht="18.899999999999999" customHeight="1" x14ac:dyDescent="0.3">
      <c r="B254" s="10"/>
      <c r="C254" s="10" t="s">
        <v>39</v>
      </c>
      <c r="D254" s="10"/>
      <c r="E254" s="10">
        <v>3600</v>
      </c>
      <c r="F254" s="10"/>
      <c r="G254" s="10"/>
      <c r="H254" s="10"/>
      <c r="I254" s="10"/>
      <c r="J254" s="6" t="s">
        <v>40</v>
      </c>
      <c r="K254" s="8" t="s">
        <v>94</v>
      </c>
      <c r="L254" s="8"/>
    </row>
    <row r="255" spans="2:12" ht="18.899999999999999" customHeight="1" x14ac:dyDescent="0.3">
      <c r="B255" s="10"/>
      <c r="C255" s="10" t="s">
        <v>41</v>
      </c>
      <c r="D255" s="10"/>
      <c r="E255" s="10">
        <v>350</v>
      </c>
      <c r="F255" s="10"/>
      <c r="G255" s="10"/>
      <c r="H255" s="10"/>
      <c r="I255" s="10"/>
      <c r="J255" s="33" t="s">
        <v>42</v>
      </c>
      <c r="K255" s="45" t="s">
        <v>163</v>
      </c>
      <c r="L255" s="45"/>
    </row>
    <row r="256" spans="2:12" ht="18.899999999999999" customHeight="1" x14ac:dyDescent="0.3">
      <c r="B256" s="10"/>
      <c r="C256" s="10" t="s">
        <v>43</v>
      </c>
      <c r="D256" s="10"/>
      <c r="E256" s="10">
        <v>140</v>
      </c>
      <c r="F256" s="10"/>
      <c r="G256" s="10"/>
      <c r="H256" s="10"/>
      <c r="I256" s="10"/>
      <c r="J256" s="33" t="s">
        <v>148</v>
      </c>
      <c r="K256" s="45" t="s">
        <v>152</v>
      </c>
      <c r="L256" s="45"/>
    </row>
    <row r="257" spans="2:12" ht="18.899999999999999" customHeight="1" thickBot="1" x14ac:dyDescent="0.35">
      <c r="B257" s="10"/>
      <c r="C257" s="10" t="s">
        <v>44</v>
      </c>
      <c r="D257" s="10"/>
      <c r="E257" s="10">
        <v>153</v>
      </c>
      <c r="F257" s="10"/>
      <c r="G257" s="10"/>
      <c r="H257" s="10"/>
      <c r="I257" s="10"/>
      <c r="J257" s="33" t="s">
        <v>45</v>
      </c>
      <c r="K257" s="45" t="s">
        <v>75</v>
      </c>
      <c r="L257" s="45"/>
    </row>
    <row r="258" spans="2:12" ht="18.899999999999999" customHeight="1" thickBot="1" x14ac:dyDescent="0.35">
      <c r="B258" s="10"/>
      <c r="C258" s="10" t="s">
        <v>46</v>
      </c>
      <c r="D258" s="10"/>
      <c r="E258" s="38">
        <f>SUM(E252:E257)</f>
        <v>28902.305277777778</v>
      </c>
      <c r="F258" s="10"/>
      <c r="G258" s="10"/>
      <c r="H258" s="10"/>
      <c r="I258" s="10"/>
      <c r="J258" s="33" t="s">
        <v>47</v>
      </c>
      <c r="K258" s="45" t="s">
        <v>76</v>
      </c>
      <c r="L258" s="45"/>
    </row>
    <row r="259" spans="2:12" ht="18.899999999999999" customHeight="1" thickBot="1" x14ac:dyDescent="0.35">
      <c r="B259" s="10"/>
      <c r="C259" s="10"/>
      <c r="D259" s="10"/>
      <c r="E259" s="10"/>
      <c r="F259" s="10"/>
      <c r="G259" s="10"/>
      <c r="H259" s="10"/>
      <c r="I259" s="10"/>
      <c r="J259" s="7" t="s">
        <v>48</v>
      </c>
      <c r="K259" s="9" t="s">
        <v>145</v>
      </c>
      <c r="L259" s="9"/>
    </row>
    <row r="260" spans="2:12" ht="18.899999999999999" customHeight="1" thickBot="1" x14ac:dyDescent="0.35"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</row>
    <row r="261" spans="2:12" ht="18.899999999999999" customHeight="1" thickBot="1" x14ac:dyDescent="0.35">
      <c r="B261" s="10"/>
      <c r="C261" s="10" t="s">
        <v>49</v>
      </c>
      <c r="D261" s="10"/>
      <c r="E261" s="42">
        <f>E258*1.4</f>
        <v>40463.227388888889</v>
      </c>
      <c r="F261" s="10"/>
      <c r="G261" s="10"/>
      <c r="H261" s="10"/>
      <c r="I261" s="10"/>
      <c r="J261" s="10"/>
      <c r="K261" s="10"/>
      <c r="L261" s="10"/>
    </row>
    <row r="262" spans="2:12" ht="18.899999999999999" customHeight="1" x14ac:dyDescent="0.3">
      <c r="B262" s="10"/>
      <c r="C262" s="10"/>
      <c r="D262" s="10"/>
      <c r="E262" s="46"/>
      <c r="F262" s="10"/>
      <c r="G262" s="10"/>
      <c r="H262" s="10"/>
      <c r="I262" s="10"/>
      <c r="J262" s="10"/>
      <c r="K262" s="10"/>
      <c r="L262" s="10"/>
    </row>
    <row r="263" spans="2:12" ht="18.899999999999999" customHeight="1" x14ac:dyDescent="0.3">
      <c r="B263" s="10"/>
      <c r="C263" s="10"/>
      <c r="D263" s="10"/>
      <c r="E263" s="46"/>
      <c r="F263" s="10"/>
      <c r="G263" s="10"/>
      <c r="H263" s="10"/>
      <c r="I263" s="10"/>
      <c r="J263" s="10"/>
      <c r="K263" s="10"/>
      <c r="L263" s="10"/>
    </row>
    <row r="264" spans="2:12" ht="18.899999999999999" customHeight="1" x14ac:dyDescent="0.3"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</row>
    <row r="265" spans="2:12" ht="18.899999999999999" customHeight="1" x14ac:dyDescent="0.3">
      <c r="B265" s="10"/>
      <c r="C265" s="11" t="s">
        <v>165</v>
      </c>
      <c r="D265" s="10"/>
      <c r="E265" s="11"/>
      <c r="F265" s="11"/>
      <c r="G265" s="10"/>
      <c r="H265" s="10"/>
      <c r="I265" s="11" t="str">
        <f>C265</f>
        <v xml:space="preserve">ESMALTE GRIS PLATA </v>
      </c>
      <c r="J265" s="10"/>
      <c r="K265" s="54"/>
      <c r="L265" s="12"/>
    </row>
    <row r="266" spans="2:12" ht="18.899999999999999" customHeight="1" thickBot="1" x14ac:dyDescent="0.35">
      <c r="B266" s="10"/>
      <c r="C266" s="10" t="s">
        <v>79</v>
      </c>
      <c r="D266" s="10"/>
      <c r="E266" s="10"/>
      <c r="F266" s="10"/>
      <c r="G266" s="10"/>
      <c r="H266" s="10"/>
      <c r="I266" s="11" t="str">
        <f>C266</f>
        <v xml:space="preserve">REF. </v>
      </c>
      <c r="J266" s="10"/>
      <c r="K266" s="10"/>
      <c r="L266" s="10"/>
    </row>
    <row r="267" spans="2:12" ht="18.899999999999999" customHeight="1" thickBot="1" x14ac:dyDescent="0.35">
      <c r="B267" s="10"/>
      <c r="C267" s="10"/>
      <c r="D267" s="10"/>
      <c r="E267" s="13" t="s">
        <v>2</v>
      </c>
      <c r="F267" s="47">
        <v>712</v>
      </c>
      <c r="G267" s="10"/>
      <c r="H267" s="10"/>
      <c r="I267" s="10"/>
      <c r="J267" s="10"/>
      <c r="K267" s="14" t="s">
        <v>2</v>
      </c>
      <c r="L267" s="13">
        <v>100</v>
      </c>
    </row>
    <row r="268" spans="2:12" ht="18.899999999999999" customHeight="1" thickBot="1" x14ac:dyDescent="0.35">
      <c r="B268" s="10"/>
      <c r="C268" s="10"/>
      <c r="D268" s="10"/>
      <c r="E268" s="3"/>
      <c r="F268" s="3"/>
      <c r="G268" s="10"/>
      <c r="H268" s="10"/>
      <c r="I268" s="10"/>
      <c r="J268" s="10"/>
      <c r="K268" s="3"/>
      <c r="L268" s="3" t="s">
        <v>114</v>
      </c>
    </row>
    <row r="269" spans="2:12" ht="18.899999999999999" customHeight="1" thickBot="1" x14ac:dyDescent="0.35">
      <c r="B269" s="14" t="s">
        <v>3</v>
      </c>
      <c r="C269" s="15" t="s">
        <v>4</v>
      </c>
      <c r="D269" s="16"/>
      <c r="E269" s="17" t="s">
        <v>5</v>
      </c>
      <c r="F269" s="13" t="s">
        <v>6</v>
      </c>
      <c r="G269" s="18" t="s">
        <v>7</v>
      </c>
      <c r="H269" s="14" t="s">
        <v>3</v>
      </c>
      <c r="I269" s="19" t="s">
        <v>4</v>
      </c>
      <c r="J269" s="16"/>
      <c r="K269" s="14" t="s">
        <v>5</v>
      </c>
      <c r="L269" s="3"/>
    </row>
    <row r="270" spans="2:12" ht="18.899999999999999" customHeight="1" x14ac:dyDescent="0.3">
      <c r="B270" s="20"/>
      <c r="C270" s="21" t="s">
        <v>8</v>
      </c>
      <c r="D270" s="22"/>
      <c r="E270" s="23"/>
      <c r="F270" s="5"/>
      <c r="G270" s="24"/>
      <c r="H270" s="25"/>
      <c r="I270" s="26" t="str">
        <f t="shared" ref="I270:I278" si="25">C270</f>
        <v>CARGAR</v>
      </c>
      <c r="J270" s="27"/>
      <c r="K270" s="28"/>
      <c r="L270" s="3"/>
    </row>
    <row r="271" spans="2:12" ht="18.899999999999999" customHeight="1" x14ac:dyDescent="0.3">
      <c r="B271" s="4" t="s">
        <v>9</v>
      </c>
      <c r="C271" s="24" t="s">
        <v>101</v>
      </c>
      <c r="D271" s="29">
        <v>6252</v>
      </c>
      <c r="E271" s="30">
        <v>425</v>
      </c>
      <c r="F271" s="31">
        <v>7000</v>
      </c>
      <c r="G271" s="32">
        <f t="shared" ref="G271:G273" si="26">E271*F271</f>
        <v>2975000</v>
      </c>
      <c r="H271" s="33" t="str">
        <f>B271</f>
        <v>RAM014</v>
      </c>
      <c r="I271" s="34" t="str">
        <f t="shared" si="25"/>
        <v>RESINA MEDIA EN SOYA AL 50%</v>
      </c>
      <c r="J271" s="35"/>
      <c r="K271" s="43">
        <f>L267/F267*E271</f>
        <v>59.69101123595506</v>
      </c>
      <c r="L271" s="3"/>
    </row>
    <row r="272" spans="2:12" ht="18.899999999999999" customHeight="1" x14ac:dyDescent="0.3">
      <c r="B272" s="4" t="s">
        <v>62</v>
      </c>
      <c r="C272" s="24" t="s">
        <v>63</v>
      </c>
      <c r="D272" s="29"/>
      <c r="E272" s="30">
        <v>251</v>
      </c>
      <c r="F272" s="31">
        <v>11466</v>
      </c>
      <c r="G272" s="32">
        <f t="shared" si="26"/>
        <v>2877966</v>
      </c>
      <c r="H272" s="33" t="str">
        <f>B272</f>
        <v>PED010</v>
      </c>
      <c r="I272" s="34" t="str">
        <f t="shared" si="25"/>
        <v>DIOXIDO DE TITANIO SULFATO</v>
      </c>
      <c r="J272" s="35"/>
      <c r="K272" s="43">
        <f>L267/F267*E272</f>
        <v>35.252808988764045</v>
      </c>
      <c r="L272" s="3"/>
    </row>
    <row r="273" spans="2:12" ht="18.899999999999999" customHeight="1" x14ac:dyDescent="0.3">
      <c r="B273" s="4" t="s">
        <v>115</v>
      </c>
      <c r="C273" s="24" t="s">
        <v>139</v>
      </c>
      <c r="D273" s="29"/>
      <c r="E273" s="30">
        <v>2.63</v>
      </c>
      <c r="F273" s="31">
        <v>16300</v>
      </c>
      <c r="G273" s="32">
        <f t="shared" si="26"/>
        <v>42869</v>
      </c>
      <c r="H273" s="33" t="str">
        <f>B273</f>
        <v>SOZ016</v>
      </c>
      <c r="I273" s="34" t="str">
        <f t="shared" si="25"/>
        <v>OCTOATO DE ZINC AL 16%</v>
      </c>
      <c r="J273" s="35"/>
      <c r="K273" s="43">
        <f>L267/F267*E273</f>
        <v>0.3693820224719101</v>
      </c>
      <c r="L273" s="3"/>
    </row>
    <row r="274" spans="2:12" ht="18.899999999999999" customHeight="1" x14ac:dyDescent="0.3">
      <c r="B274" s="4"/>
      <c r="C274" s="21" t="s">
        <v>117</v>
      </c>
      <c r="D274" s="29"/>
      <c r="E274" s="30"/>
      <c r="F274" s="31"/>
      <c r="G274" s="32"/>
      <c r="H274" s="33"/>
      <c r="I274" s="49" t="str">
        <f t="shared" si="25"/>
        <v>DISPERSAR HASTA MOLIENDA 7H Y AGREGAR</v>
      </c>
      <c r="J274" s="35"/>
      <c r="K274" s="43"/>
      <c r="L274" s="3"/>
    </row>
    <row r="275" spans="2:12" ht="18.899999999999999" customHeight="1" x14ac:dyDescent="0.3">
      <c r="B275" s="4" t="s">
        <v>12</v>
      </c>
      <c r="C275" s="24" t="s">
        <v>50</v>
      </c>
      <c r="D275" s="29"/>
      <c r="E275" s="30">
        <v>16</v>
      </c>
      <c r="F275" s="31">
        <v>17000</v>
      </c>
      <c r="G275" s="32">
        <f t="shared" ref="G275:G278" si="27">E275*F275</f>
        <v>272000</v>
      </c>
      <c r="H275" s="33" t="str">
        <f>B275</f>
        <v>AAS005</v>
      </c>
      <c r="I275" s="34" t="str">
        <f t="shared" si="25"/>
        <v>BENTOCLAY BP 184</v>
      </c>
      <c r="J275" s="35"/>
      <c r="K275" s="43">
        <f>L267/F267*E275</f>
        <v>2.2471910112359552</v>
      </c>
      <c r="L275" s="3"/>
    </row>
    <row r="276" spans="2:12" ht="18.899999999999999" customHeight="1" x14ac:dyDescent="0.3">
      <c r="B276" s="4" t="s">
        <v>66</v>
      </c>
      <c r="C276" s="24" t="s">
        <v>53</v>
      </c>
      <c r="D276" s="29"/>
      <c r="E276" s="30">
        <v>8</v>
      </c>
      <c r="F276" s="31">
        <v>4400</v>
      </c>
      <c r="G276" s="32">
        <f t="shared" si="27"/>
        <v>35200</v>
      </c>
      <c r="H276" s="33" t="str">
        <f>B276</f>
        <v>SAA022</v>
      </c>
      <c r="I276" s="34" t="str">
        <f t="shared" si="25"/>
        <v>ETANOL AL 96%</v>
      </c>
      <c r="J276" s="35"/>
      <c r="K276" s="43">
        <f>L267/F267*E276</f>
        <v>1.1235955056179776</v>
      </c>
      <c r="L276" s="3"/>
    </row>
    <row r="277" spans="2:12" ht="18.899999999999999" customHeight="1" x14ac:dyDescent="0.3">
      <c r="B277" s="4" t="s">
        <v>107</v>
      </c>
      <c r="C277" s="24" t="s">
        <v>108</v>
      </c>
      <c r="D277" s="29"/>
      <c r="E277" s="30">
        <v>3.3</v>
      </c>
      <c r="F277" s="31">
        <v>7742</v>
      </c>
      <c r="G277" s="32">
        <f t="shared" si="27"/>
        <v>25548.6</v>
      </c>
      <c r="H277" s="33" t="str">
        <f>B277</f>
        <v>PE1011</v>
      </c>
      <c r="I277" s="34" t="str">
        <f t="shared" si="25"/>
        <v>PASTA ESMALTE AMARILLO OXIDO</v>
      </c>
      <c r="J277" s="35"/>
      <c r="K277" s="43">
        <f>L267/F267*E277</f>
        <v>0.46348314606741575</v>
      </c>
      <c r="L277" s="3"/>
    </row>
    <row r="278" spans="2:12" ht="18.899999999999999" customHeight="1" x14ac:dyDescent="0.3">
      <c r="B278" s="4" t="s">
        <v>10</v>
      </c>
      <c r="C278" s="24" t="s">
        <v>11</v>
      </c>
      <c r="D278" s="29"/>
      <c r="E278" s="30">
        <v>17</v>
      </c>
      <c r="F278" s="31">
        <v>8105</v>
      </c>
      <c r="G278" s="32">
        <f t="shared" si="27"/>
        <v>137785</v>
      </c>
      <c r="H278" s="33" t="str">
        <f>B278</f>
        <v>PE1059</v>
      </c>
      <c r="I278" s="34" t="str">
        <f t="shared" si="25"/>
        <v>PASTA ESMALTE NEGRO</v>
      </c>
      <c r="J278" s="35"/>
      <c r="K278" s="43">
        <f>L267/F267*E278</f>
        <v>2.3876404494382024</v>
      </c>
      <c r="L278" s="3"/>
    </row>
    <row r="279" spans="2:12" ht="18.899999999999999" customHeight="1" x14ac:dyDescent="0.3">
      <c r="B279" s="4"/>
      <c r="C279" s="21" t="s">
        <v>118</v>
      </c>
      <c r="D279" s="29"/>
      <c r="E279" s="30"/>
      <c r="F279" s="31"/>
      <c r="G279" s="32"/>
      <c r="H279" s="33"/>
      <c r="I279" s="49" t="str">
        <f>C279</f>
        <v>DISPERSAR POR 20 MIN Y AGREGAR</v>
      </c>
      <c r="J279" s="35"/>
      <c r="K279" s="43"/>
      <c r="L279" s="3"/>
    </row>
    <row r="280" spans="2:12" ht="18.899999999999999" customHeight="1" x14ac:dyDescent="0.3">
      <c r="B280" s="4" t="s">
        <v>9</v>
      </c>
      <c r="C280" s="24" t="s">
        <v>101</v>
      </c>
      <c r="D280" s="29">
        <v>6252</v>
      </c>
      <c r="E280" s="30">
        <v>914</v>
      </c>
      <c r="F280" s="31">
        <v>7000</v>
      </c>
      <c r="G280" s="32">
        <f>E280*F280</f>
        <v>6398000</v>
      </c>
      <c r="H280" s="33" t="str">
        <f>B280</f>
        <v>RAM014</v>
      </c>
      <c r="I280" s="34" t="str">
        <f>C280</f>
        <v>RESINA MEDIA EN SOYA AL 50%</v>
      </c>
      <c r="J280" s="35"/>
      <c r="K280" s="43">
        <f>L267/F267*E280</f>
        <v>128.37078651685394</v>
      </c>
      <c r="L280" s="3"/>
    </row>
    <row r="281" spans="2:12" ht="18.899999999999999" customHeight="1" x14ac:dyDescent="0.3">
      <c r="B281" s="4"/>
      <c r="C281" s="21" t="s">
        <v>68</v>
      </c>
      <c r="D281" s="29"/>
      <c r="E281" s="30"/>
      <c r="F281" s="31"/>
      <c r="G281" s="32"/>
      <c r="H281" s="33"/>
      <c r="I281" s="49" t="str">
        <f>C281</f>
        <v>AGITAR POR 5 MIN Y AGREGAR</v>
      </c>
      <c r="J281" s="35"/>
      <c r="K281" s="43"/>
      <c r="L281" s="3"/>
    </row>
    <row r="282" spans="2:12" ht="18.899999999999999" customHeight="1" x14ac:dyDescent="0.3">
      <c r="B282" s="4" t="s">
        <v>20</v>
      </c>
      <c r="C282" s="24" t="s">
        <v>21</v>
      </c>
      <c r="D282" s="29">
        <v>21800</v>
      </c>
      <c r="E282" s="30">
        <v>14.2</v>
      </c>
      <c r="F282" s="31">
        <v>14300</v>
      </c>
      <c r="G282" s="32">
        <f>E282*F282</f>
        <v>203060</v>
      </c>
      <c r="H282" s="33" t="str">
        <f>B282</f>
        <v>AEM005</v>
      </c>
      <c r="I282" s="34" t="str">
        <f t="shared" ref="I282:I294" si="28">C282</f>
        <v>DISASTAB GAT</v>
      </c>
      <c r="J282" s="35"/>
      <c r="K282" s="43">
        <f>L267/F267*E282</f>
        <v>1.9943820224719102</v>
      </c>
      <c r="L282" s="3"/>
    </row>
    <row r="283" spans="2:12" ht="18.899999999999999" customHeight="1" x14ac:dyDescent="0.3">
      <c r="B283" s="4"/>
      <c r="C283" s="21" t="s">
        <v>68</v>
      </c>
      <c r="D283" s="29"/>
      <c r="E283" s="30"/>
      <c r="F283" s="48"/>
      <c r="G283" s="32"/>
      <c r="H283" s="33"/>
      <c r="I283" s="49" t="str">
        <f t="shared" si="28"/>
        <v>AGITAR POR 5 MIN Y AGREGAR</v>
      </c>
      <c r="J283" s="35"/>
      <c r="K283" s="43"/>
      <c r="L283" s="3"/>
    </row>
    <row r="284" spans="2:12" ht="18.899999999999999" customHeight="1" x14ac:dyDescent="0.3">
      <c r="B284" s="4"/>
      <c r="C284" s="21" t="s">
        <v>69</v>
      </c>
      <c r="D284" s="29"/>
      <c r="E284" s="30"/>
      <c r="F284" s="48"/>
      <c r="G284" s="32"/>
      <c r="H284" s="33"/>
      <c r="I284" s="49" t="str">
        <f t="shared" si="28"/>
        <v>PREPARACION APARTE DE AGUA DE PROCESO</v>
      </c>
      <c r="J284" s="35"/>
      <c r="K284" s="43"/>
      <c r="L284" s="3"/>
    </row>
    <row r="285" spans="2:12" ht="18.899999999999999" customHeight="1" x14ac:dyDescent="0.3">
      <c r="B285" s="4" t="s">
        <v>22</v>
      </c>
      <c r="C285" s="24" t="s">
        <v>23</v>
      </c>
      <c r="D285" s="29"/>
      <c r="E285" s="30">
        <v>470</v>
      </c>
      <c r="F285" s="31">
        <v>40</v>
      </c>
      <c r="G285" s="32">
        <f>E285*F285</f>
        <v>18800</v>
      </c>
      <c r="H285" s="33" t="str">
        <f>B285</f>
        <v>SIA040</v>
      </c>
      <c r="I285" s="34" t="str">
        <f t="shared" si="28"/>
        <v>AGUA</v>
      </c>
      <c r="J285" s="35"/>
      <c r="K285" s="43">
        <f>L267/F267*E285</f>
        <v>66.011235955056179</v>
      </c>
      <c r="L285" s="3"/>
    </row>
    <row r="286" spans="2:12" ht="18.899999999999999" customHeight="1" x14ac:dyDescent="0.3">
      <c r="B286" s="4" t="s">
        <v>24</v>
      </c>
      <c r="C286" s="24" t="s">
        <v>25</v>
      </c>
      <c r="D286" s="29"/>
      <c r="E286" s="30">
        <v>4.7</v>
      </c>
      <c r="F286" s="31">
        <v>1550</v>
      </c>
      <c r="G286" s="32">
        <f>E286*F286</f>
        <v>7285</v>
      </c>
      <c r="H286" s="33" t="str">
        <f>B286</f>
        <v>AET004</v>
      </c>
      <c r="I286" s="34" t="str">
        <f t="shared" si="28"/>
        <v>SULFATO DE MAGNESIO</v>
      </c>
      <c r="J286" s="35"/>
      <c r="K286" s="43">
        <f>L267/F267*E286</f>
        <v>0.66011235955056191</v>
      </c>
      <c r="L286" s="3"/>
    </row>
    <row r="287" spans="2:12" ht="18.899999999999999" customHeight="1" x14ac:dyDescent="0.3">
      <c r="B287" s="4"/>
      <c r="C287" s="21" t="s">
        <v>70</v>
      </c>
      <c r="D287" s="29"/>
      <c r="E287" s="30"/>
      <c r="F287" s="48"/>
      <c r="G287" s="32"/>
      <c r="H287" s="33"/>
      <c r="I287" s="49" t="str">
        <f t="shared" si="28"/>
        <v xml:space="preserve">ADICIONAR LENTAMENTE AL CENTRO DEL VORTICE DURANTE 5 MIN , MANTENER </v>
      </c>
      <c r="J287" s="35"/>
      <c r="K287" s="43"/>
      <c r="L287" s="3"/>
    </row>
    <row r="288" spans="2:12" ht="18.899999999999999" customHeight="1" x14ac:dyDescent="0.3">
      <c r="B288" s="4"/>
      <c r="C288" s="21" t="s">
        <v>71</v>
      </c>
      <c r="D288" s="29"/>
      <c r="E288" s="30"/>
      <c r="F288" s="5"/>
      <c r="G288" s="32"/>
      <c r="H288" s="33"/>
      <c r="I288" s="49" t="str">
        <f t="shared" si="28"/>
        <v>LA AGITACION POR OTROS 5 MIN Y AGREGAR</v>
      </c>
      <c r="J288" s="35"/>
      <c r="K288" s="43"/>
      <c r="L288" s="3"/>
    </row>
    <row r="289" spans="2:12" ht="18.899999999999999" customHeight="1" x14ac:dyDescent="0.3">
      <c r="B289" s="4" t="s">
        <v>33</v>
      </c>
      <c r="C289" s="24" t="s">
        <v>72</v>
      </c>
      <c r="D289" s="29">
        <v>11515</v>
      </c>
      <c r="E289" s="30">
        <v>5.2</v>
      </c>
      <c r="F289" s="5">
        <v>11000</v>
      </c>
      <c r="G289" s="32">
        <f t="shared" ref="G289:G294" si="29">E289*F289</f>
        <v>57200</v>
      </c>
      <c r="H289" s="33" t="str">
        <f t="shared" ref="H289:H294" si="30">B289</f>
        <v>AAN002</v>
      </c>
      <c r="I289" s="34" t="str">
        <f t="shared" si="28"/>
        <v>ADIMON 84</v>
      </c>
      <c r="J289" s="35"/>
      <c r="K289" s="43">
        <f>L267/F267*E289</f>
        <v>0.73033707865168551</v>
      </c>
      <c r="L289" s="3"/>
    </row>
    <row r="290" spans="2:12" ht="18.899999999999999" customHeight="1" x14ac:dyDescent="0.3">
      <c r="B290" s="4" t="s">
        <v>31</v>
      </c>
      <c r="C290" s="24" t="s">
        <v>32</v>
      </c>
      <c r="D290" s="29"/>
      <c r="E290" s="30">
        <v>9.3699999999999992</v>
      </c>
      <c r="F290" s="5">
        <v>34050</v>
      </c>
      <c r="G290" s="32">
        <f t="shared" si="29"/>
        <v>319048.5</v>
      </c>
      <c r="H290" s="33" t="str">
        <f t="shared" si="30"/>
        <v>SOC011</v>
      </c>
      <c r="I290" s="34" t="str">
        <f t="shared" si="28"/>
        <v>OCTOATO DE COBALTO AL 12%</v>
      </c>
      <c r="J290" s="35"/>
      <c r="K290" s="43">
        <f>L267/F267*E290</f>
        <v>1.3160112359550562</v>
      </c>
      <c r="L290" s="3"/>
    </row>
    <row r="291" spans="2:12" ht="18.899999999999999" customHeight="1" x14ac:dyDescent="0.3">
      <c r="B291" s="4" t="s">
        <v>27</v>
      </c>
      <c r="C291" s="24" t="s">
        <v>28</v>
      </c>
      <c r="D291" s="29"/>
      <c r="E291" s="30">
        <v>14.72</v>
      </c>
      <c r="F291" s="5">
        <v>27144</v>
      </c>
      <c r="G291" s="32">
        <f t="shared" si="29"/>
        <v>399559.67999999999</v>
      </c>
      <c r="H291" s="33" t="str">
        <f t="shared" si="30"/>
        <v>SOZ024</v>
      </c>
      <c r="I291" s="34" t="str">
        <f t="shared" si="28"/>
        <v>OCTOATO DE ZIRCONIO AL 24%</v>
      </c>
      <c r="J291" s="35"/>
      <c r="K291" s="43">
        <f>L267/F267*E291</f>
        <v>2.0674157303370788</v>
      </c>
      <c r="L291" s="3"/>
    </row>
    <row r="292" spans="2:12" ht="18.899999999999999" customHeight="1" x14ac:dyDescent="0.3">
      <c r="B292" s="4" t="s">
        <v>29</v>
      </c>
      <c r="C292" s="24" t="s">
        <v>30</v>
      </c>
      <c r="D292" s="29"/>
      <c r="E292" s="30">
        <v>13.4</v>
      </c>
      <c r="F292" s="5">
        <v>12691</v>
      </c>
      <c r="G292" s="32">
        <f t="shared" si="29"/>
        <v>170059.4</v>
      </c>
      <c r="H292" s="33" t="str">
        <f t="shared" si="30"/>
        <v>SOC010</v>
      </c>
      <c r="I292" s="34" t="str">
        <f t="shared" si="28"/>
        <v>OCTOATO DE CALCIO AL 10%</v>
      </c>
      <c r="J292" s="35"/>
      <c r="K292" s="43">
        <f>L267/F267*E292</f>
        <v>1.8820224719101126</v>
      </c>
      <c r="L292" s="3"/>
    </row>
    <row r="293" spans="2:12" ht="18.899999999999999" customHeight="1" x14ac:dyDescent="0.3">
      <c r="B293" s="4" t="s">
        <v>59</v>
      </c>
      <c r="C293" s="24" t="s">
        <v>138</v>
      </c>
      <c r="D293" s="29"/>
      <c r="E293" s="30">
        <v>197</v>
      </c>
      <c r="F293" s="5">
        <v>4372</v>
      </c>
      <c r="G293" s="32">
        <f t="shared" si="29"/>
        <v>861284</v>
      </c>
      <c r="H293" s="33" t="str">
        <f t="shared" si="30"/>
        <v>SAA011</v>
      </c>
      <c r="I293" s="34" t="str">
        <f t="shared" si="28"/>
        <v>DISOLVENTE #3</v>
      </c>
      <c r="J293" s="35"/>
      <c r="K293" s="43">
        <f>L267/F267*E293</f>
        <v>27.668539325842698</v>
      </c>
      <c r="L293" s="3"/>
    </row>
    <row r="294" spans="2:12" ht="18.899999999999999" customHeight="1" x14ac:dyDescent="0.3">
      <c r="B294" s="4" t="s">
        <v>54</v>
      </c>
      <c r="C294" s="24" t="s">
        <v>34</v>
      </c>
      <c r="D294" s="29">
        <v>5245</v>
      </c>
      <c r="E294" s="30">
        <v>200</v>
      </c>
      <c r="F294" s="31">
        <v>4617</v>
      </c>
      <c r="G294" s="32">
        <f t="shared" si="29"/>
        <v>923400</v>
      </c>
      <c r="H294" s="33" t="str">
        <f t="shared" si="30"/>
        <v>SAV010</v>
      </c>
      <c r="I294" s="34" t="str">
        <f t="shared" si="28"/>
        <v>VARSOL</v>
      </c>
      <c r="J294" s="35"/>
      <c r="K294" s="43">
        <f>L267/F267*E294</f>
        <v>28.08988764044944</v>
      </c>
      <c r="L294" s="3"/>
    </row>
    <row r="295" spans="2:12" ht="18.899999999999999" customHeight="1" thickBot="1" x14ac:dyDescent="0.35">
      <c r="B295" s="10"/>
      <c r="C295" s="10"/>
      <c r="D295" s="10"/>
      <c r="E295" s="3"/>
      <c r="F295" s="10"/>
      <c r="G295" s="10"/>
      <c r="H295" s="10"/>
      <c r="I295" s="10"/>
      <c r="J295" s="10"/>
      <c r="K295" s="52"/>
      <c r="L295" s="3"/>
    </row>
    <row r="296" spans="2:12" ht="18.899999999999999" customHeight="1" thickBot="1" x14ac:dyDescent="0.35">
      <c r="B296" s="10"/>
      <c r="C296" s="15" t="s">
        <v>0</v>
      </c>
      <c r="D296" s="16"/>
      <c r="E296" s="37">
        <f>SUM(E270:E294)</f>
        <v>2565.5199999999995</v>
      </c>
      <c r="F296" s="10"/>
      <c r="G296" s="13">
        <f>SUM(G270:G294)</f>
        <v>15724065.18</v>
      </c>
      <c r="H296" s="3"/>
      <c r="I296" s="19" t="s">
        <v>0</v>
      </c>
      <c r="J296" s="16"/>
      <c r="K296" s="44">
        <f>SUM(K270:K294)</f>
        <v>360.32584269662925</v>
      </c>
      <c r="L296" s="3"/>
    </row>
    <row r="297" spans="2:12" ht="18.899999999999999" customHeight="1" thickBot="1" x14ac:dyDescent="0.35"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</row>
    <row r="298" spans="2:12" ht="18.899999999999999" customHeight="1" thickBot="1" x14ac:dyDescent="0.35">
      <c r="B298" s="10"/>
      <c r="C298" s="10" t="s">
        <v>35</v>
      </c>
      <c r="D298" s="10"/>
      <c r="E298" s="38">
        <f>G296/F267</f>
        <v>22084.361207865168</v>
      </c>
      <c r="F298" s="10"/>
      <c r="G298" s="10"/>
      <c r="H298" s="10"/>
      <c r="I298" s="10"/>
      <c r="J298" s="10"/>
      <c r="K298" s="10"/>
      <c r="L298" s="10"/>
    </row>
    <row r="299" spans="2:12" ht="18.899999999999999" customHeight="1" thickBot="1" x14ac:dyDescent="0.35">
      <c r="B299" s="10"/>
      <c r="C299" s="10" t="s">
        <v>36</v>
      </c>
      <c r="D299" s="10"/>
      <c r="E299" s="10">
        <v>600</v>
      </c>
      <c r="F299" s="10"/>
      <c r="G299" s="10"/>
      <c r="H299" s="10"/>
      <c r="I299" s="10"/>
      <c r="J299" s="14" t="s">
        <v>37</v>
      </c>
      <c r="K299" s="14" t="s">
        <v>38</v>
      </c>
      <c r="L299" s="14" t="s">
        <v>97</v>
      </c>
    </row>
    <row r="300" spans="2:12" ht="18.899999999999999" customHeight="1" x14ac:dyDescent="0.3">
      <c r="B300" s="10"/>
      <c r="C300" s="10" t="s">
        <v>39</v>
      </c>
      <c r="D300" s="10"/>
      <c r="E300" s="10">
        <v>3600</v>
      </c>
      <c r="F300" s="10"/>
      <c r="G300" s="10"/>
      <c r="H300" s="10"/>
      <c r="I300" s="10"/>
      <c r="J300" s="6" t="s">
        <v>40</v>
      </c>
      <c r="K300" s="8" t="s">
        <v>94</v>
      </c>
      <c r="L300" s="39"/>
    </row>
    <row r="301" spans="2:12" ht="18.899999999999999" customHeight="1" x14ac:dyDescent="0.3">
      <c r="B301" s="10"/>
      <c r="C301" s="10" t="s">
        <v>41</v>
      </c>
      <c r="D301" s="10"/>
      <c r="E301" s="10">
        <v>350</v>
      </c>
      <c r="F301" s="10"/>
      <c r="G301" s="10"/>
      <c r="H301" s="10"/>
      <c r="I301" s="10"/>
      <c r="J301" s="33" t="s">
        <v>42</v>
      </c>
      <c r="K301" s="45" t="s">
        <v>151</v>
      </c>
      <c r="L301" s="40"/>
    </row>
    <row r="302" spans="2:12" ht="18.899999999999999" customHeight="1" x14ac:dyDescent="0.3">
      <c r="B302" s="10"/>
      <c r="C302" s="10" t="s">
        <v>43</v>
      </c>
      <c r="D302" s="10"/>
      <c r="E302" s="10">
        <v>140</v>
      </c>
      <c r="F302" s="10"/>
      <c r="G302" s="10"/>
      <c r="H302" s="10"/>
      <c r="I302" s="10"/>
      <c r="J302" s="33" t="s">
        <v>148</v>
      </c>
      <c r="K302" s="45" t="s">
        <v>152</v>
      </c>
      <c r="L302" s="40"/>
    </row>
    <row r="303" spans="2:12" ht="18.899999999999999" customHeight="1" thickBot="1" x14ac:dyDescent="0.35">
      <c r="B303" s="10"/>
      <c r="C303" s="10" t="s">
        <v>44</v>
      </c>
      <c r="D303" s="10"/>
      <c r="E303" s="10">
        <v>153</v>
      </c>
      <c r="F303" s="10"/>
      <c r="G303" s="10"/>
      <c r="H303" s="10"/>
      <c r="I303" s="10"/>
      <c r="J303" s="33" t="s">
        <v>45</v>
      </c>
      <c r="K303" s="45" t="s">
        <v>75</v>
      </c>
      <c r="L303" s="40"/>
    </row>
    <row r="304" spans="2:12" ht="18.899999999999999" customHeight="1" thickBot="1" x14ac:dyDescent="0.35">
      <c r="B304" s="10"/>
      <c r="C304" s="10" t="s">
        <v>46</v>
      </c>
      <c r="D304" s="10"/>
      <c r="E304" s="38">
        <f>SUM(E298:E303)</f>
        <v>26927.361207865168</v>
      </c>
      <c r="F304" s="10"/>
      <c r="G304" s="10"/>
      <c r="H304" s="10"/>
      <c r="I304" s="10"/>
      <c r="J304" s="33" t="s">
        <v>47</v>
      </c>
      <c r="K304" s="45" t="s">
        <v>76</v>
      </c>
      <c r="L304" s="40"/>
    </row>
    <row r="305" spans="2:12" ht="18.899999999999999" customHeight="1" thickBot="1" x14ac:dyDescent="0.35">
      <c r="B305" s="10"/>
      <c r="C305" s="10"/>
      <c r="D305" s="10"/>
      <c r="E305" s="10"/>
      <c r="F305" s="10"/>
      <c r="G305" s="10"/>
      <c r="H305" s="10"/>
      <c r="I305" s="10"/>
      <c r="J305" s="7" t="s">
        <v>48</v>
      </c>
      <c r="K305" s="9" t="s">
        <v>153</v>
      </c>
      <c r="L305" s="41"/>
    </row>
    <row r="306" spans="2:12" ht="18.899999999999999" customHeight="1" thickBot="1" x14ac:dyDescent="0.35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</row>
    <row r="307" spans="2:12" ht="18.899999999999999" customHeight="1" thickBot="1" x14ac:dyDescent="0.35">
      <c r="B307" s="10"/>
      <c r="C307" s="10" t="s">
        <v>49</v>
      </c>
      <c r="D307" s="10"/>
      <c r="E307" s="42">
        <f>E304*1.4</f>
        <v>37698.305691011235</v>
      </c>
      <c r="F307" s="10"/>
      <c r="G307" s="10"/>
      <c r="H307" s="10"/>
      <c r="I307" s="10"/>
      <c r="J307" s="10"/>
      <c r="K307" s="10"/>
      <c r="L307" s="10"/>
    </row>
    <row r="308" spans="2:12" ht="18.899999999999999" customHeight="1" x14ac:dyDescent="0.3">
      <c r="B308" s="10"/>
      <c r="C308" s="10"/>
      <c r="D308" s="10"/>
      <c r="E308" s="10"/>
      <c r="F308" s="10"/>
      <c r="G308" s="10"/>
      <c r="H308" s="10"/>
      <c r="I308" s="11"/>
      <c r="J308" s="10"/>
      <c r="K308" s="10"/>
      <c r="L308" s="10"/>
    </row>
    <row r="309" spans="2:12" ht="18.899999999999999" customHeight="1" x14ac:dyDescent="0.3">
      <c r="B309" s="10"/>
      <c r="C309" s="11" t="s">
        <v>166</v>
      </c>
      <c r="D309" s="10"/>
      <c r="E309" s="11"/>
      <c r="F309" s="11"/>
      <c r="G309" s="10"/>
      <c r="H309" s="10"/>
      <c r="I309" s="11" t="str">
        <f>C309</f>
        <v>ESMALTE AZUL ESPAÑOL</v>
      </c>
      <c r="J309" s="10"/>
      <c r="K309" s="54"/>
      <c r="L309" s="12"/>
    </row>
    <row r="310" spans="2:12" ht="18.899999999999999" customHeight="1" thickBot="1" x14ac:dyDescent="0.35">
      <c r="B310" s="10"/>
      <c r="C310" s="10" t="s">
        <v>79</v>
      </c>
      <c r="D310" s="10"/>
      <c r="E310" s="10"/>
      <c r="F310" s="10"/>
      <c r="G310" s="10"/>
      <c r="H310" s="10"/>
      <c r="I310" s="11" t="str">
        <f>C310</f>
        <v xml:space="preserve">REF. </v>
      </c>
      <c r="J310" s="10"/>
      <c r="K310" s="10"/>
      <c r="L310" s="10"/>
    </row>
    <row r="311" spans="2:12" ht="18.899999999999999" customHeight="1" thickBot="1" x14ac:dyDescent="0.35">
      <c r="B311" s="10"/>
      <c r="C311" s="10"/>
      <c r="D311" s="10"/>
      <c r="E311" s="13" t="s">
        <v>2</v>
      </c>
      <c r="F311" s="47">
        <v>616</v>
      </c>
      <c r="G311" s="10"/>
      <c r="H311" s="10"/>
      <c r="I311" s="10"/>
      <c r="J311" s="10"/>
      <c r="K311" s="14" t="s">
        <v>2</v>
      </c>
      <c r="L311" s="13">
        <v>100</v>
      </c>
    </row>
    <row r="312" spans="2:12" ht="18.899999999999999" customHeight="1" thickBot="1" x14ac:dyDescent="0.35">
      <c r="B312" s="10"/>
      <c r="C312" s="10"/>
      <c r="D312" s="10"/>
      <c r="E312" s="3"/>
      <c r="F312" s="3"/>
      <c r="G312" s="10"/>
      <c r="H312" s="10"/>
      <c r="I312" s="10"/>
      <c r="J312" s="10"/>
      <c r="K312" s="3"/>
      <c r="L312" s="3" t="s">
        <v>114</v>
      </c>
    </row>
    <row r="313" spans="2:12" ht="18.899999999999999" customHeight="1" thickBot="1" x14ac:dyDescent="0.35">
      <c r="B313" s="14" t="s">
        <v>3</v>
      </c>
      <c r="C313" s="15" t="s">
        <v>4</v>
      </c>
      <c r="D313" s="16"/>
      <c r="E313" s="17" t="s">
        <v>5</v>
      </c>
      <c r="F313" s="13" t="s">
        <v>6</v>
      </c>
      <c r="G313" s="18" t="s">
        <v>7</v>
      </c>
      <c r="H313" s="14" t="s">
        <v>3</v>
      </c>
      <c r="I313" s="19" t="s">
        <v>4</v>
      </c>
      <c r="J313" s="16"/>
      <c r="K313" s="14" t="s">
        <v>5</v>
      </c>
      <c r="L313" s="3"/>
    </row>
    <row r="314" spans="2:12" ht="18.899999999999999" customHeight="1" x14ac:dyDescent="0.3">
      <c r="B314" s="20"/>
      <c r="C314" s="21" t="s">
        <v>8</v>
      </c>
      <c r="D314" s="22"/>
      <c r="E314" s="23"/>
      <c r="F314" s="5"/>
      <c r="G314" s="24"/>
      <c r="H314" s="25"/>
      <c r="I314" s="26" t="str">
        <f t="shared" ref="I314:I322" si="31">C314</f>
        <v>CARGAR</v>
      </c>
      <c r="J314" s="27"/>
      <c r="K314" s="28"/>
      <c r="L314" s="3"/>
    </row>
    <row r="315" spans="2:12" ht="18.899999999999999" customHeight="1" x14ac:dyDescent="0.3">
      <c r="B315" s="4" t="s">
        <v>9</v>
      </c>
      <c r="C315" s="24" t="s">
        <v>101</v>
      </c>
      <c r="D315" s="29">
        <v>6252</v>
      </c>
      <c r="E315" s="30">
        <v>225</v>
      </c>
      <c r="F315" s="31">
        <v>7000</v>
      </c>
      <c r="G315" s="32">
        <f t="shared" ref="G315:G317" si="32">E315*F315</f>
        <v>1575000</v>
      </c>
      <c r="H315" s="33" t="str">
        <f>B315</f>
        <v>RAM014</v>
      </c>
      <c r="I315" s="34" t="str">
        <f t="shared" si="31"/>
        <v>RESINA MEDIA EN SOYA AL 50%</v>
      </c>
      <c r="J315" s="35"/>
      <c r="K315" s="43">
        <f>L311/F311*E315</f>
        <v>36.525974025974023</v>
      </c>
      <c r="L315" s="3"/>
    </row>
    <row r="316" spans="2:12" ht="18.899999999999999" customHeight="1" x14ac:dyDescent="0.3">
      <c r="B316" s="4" t="s">
        <v>62</v>
      </c>
      <c r="C316" s="24" t="s">
        <v>63</v>
      </c>
      <c r="D316" s="29"/>
      <c r="E316" s="30">
        <v>56</v>
      </c>
      <c r="F316" s="31">
        <v>11466</v>
      </c>
      <c r="G316" s="32">
        <f t="shared" si="32"/>
        <v>642096</v>
      </c>
      <c r="H316" s="33" t="str">
        <f>B316</f>
        <v>PED010</v>
      </c>
      <c r="I316" s="34" t="str">
        <f t="shared" si="31"/>
        <v>DIOXIDO DE TITANIO SULFATO</v>
      </c>
      <c r="J316" s="35"/>
      <c r="K316" s="43">
        <f>L311/F311*E316</f>
        <v>9.0909090909090899</v>
      </c>
      <c r="L316" s="3"/>
    </row>
    <row r="317" spans="2:12" ht="18.899999999999999" customHeight="1" x14ac:dyDescent="0.3">
      <c r="B317" s="4" t="s">
        <v>115</v>
      </c>
      <c r="C317" s="24" t="s">
        <v>139</v>
      </c>
      <c r="D317" s="29"/>
      <c r="E317" s="30">
        <v>0.7</v>
      </c>
      <c r="F317" s="31">
        <v>16300</v>
      </c>
      <c r="G317" s="32">
        <f t="shared" si="32"/>
        <v>11410</v>
      </c>
      <c r="H317" s="33" t="str">
        <f>B317</f>
        <v>SOZ016</v>
      </c>
      <c r="I317" s="34" t="str">
        <f t="shared" si="31"/>
        <v>OCTOATO DE ZINC AL 16%</v>
      </c>
      <c r="J317" s="35"/>
      <c r="K317" s="43">
        <f>L311/F311*E317</f>
        <v>0.11363636363636363</v>
      </c>
      <c r="L317" s="3"/>
    </row>
    <row r="318" spans="2:12" ht="18.899999999999999" customHeight="1" x14ac:dyDescent="0.3">
      <c r="B318" s="4"/>
      <c r="C318" s="21" t="s">
        <v>117</v>
      </c>
      <c r="D318" s="29"/>
      <c r="E318" s="30"/>
      <c r="F318" s="31"/>
      <c r="G318" s="32"/>
      <c r="H318" s="33"/>
      <c r="I318" s="49" t="str">
        <f t="shared" si="31"/>
        <v>DISPERSAR HASTA MOLIENDA 7H Y AGREGAR</v>
      </c>
      <c r="J318" s="35"/>
      <c r="K318" s="43"/>
      <c r="L318" s="3"/>
    </row>
    <row r="319" spans="2:12" ht="18.899999999999999" customHeight="1" x14ac:dyDescent="0.3">
      <c r="B319" s="4" t="s">
        <v>12</v>
      </c>
      <c r="C319" s="24" t="s">
        <v>50</v>
      </c>
      <c r="D319" s="29"/>
      <c r="E319" s="30">
        <v>2</v>
      </c>
      <c r="F319" s="31">
        <v>17000</v>
      </c>
      <c r="G319" s="32">
        <f t="shared" ref="G319:G322" si="33">E319*F319</f>
        <v>34000</v>
      </c>
      <c r="H319" s="33" t="str">
        <f>B319</f>
        <v>AAS005</v>
      </c>
      <c r="I319" s="34" t="str">
        <f t="shared" si="31"/>
        <v>BENTOCLAY BP 184</v>
      </c>
      <c r="J319" s="35"/>
      <c r="K319" s="43">
        <f>L311/F311*E319</f>
        <v>0.32467532467532467</v>
      </c>
      <c r="L319" s="3"/>
    </row>
    <row r="320" spans="2:12" ht="18.899999999999999" customHeight="1" x14ac:dyDescent="0.3">
      <c r="B320" s="4" t="s">
        <v>66</v>
      </c>
      <c r="C320" s="24" t="s">
        <v>53</v>
      </c>
      <c r="D320" s="29"/>
      <c r="E320" s="30">
        <v>1</v>
      </c>
      <c r="F320" s="31">
        <v>4400</v>
      </c>
      <c r="G320" s="32">
        <f t="shared" si="33"/>
        <v>4400</v>
      </c>
      <c r="H320" s="33" t="str">
        <f>B320</f>
        <v>SAA022</v>
      </c>
      <c r="I320" s="34" t="str">
        <f t="shared" si="31"/>
        <v>ETANOL AL 96%</v>
      </c>
      <c r="J320" s="35"/>
      <c r="K320" s="43">
        <f>L311/F311*E320</f>
        <v>0.16233766233766234</v>
      </c>
      <c r="L320" s="3"/>
    </row>
    <row r="321" spans="2:12" ht="18.899999999999999" customHeight="1" x14ac:dyDescent="0.3">
      <c r="B321" s="4" t="s">
        <v>135</v>
      </c>
      <c r="C321" s="24" t="s">
        <v>167</v>
      </c>
      <c r="D321" s="29"/>
      <c r="E321" s="30">
        <v>168</v>
      </c>
      <c r="F321" s="31">
        <v>11447</v>
      </c>
      <c r="G321" s="32">
        <f t="shared" si="33"/>
        <v>1923096</v>
      </c>
      <c r="H321" s="33" t="str">
        <f>B321</f>
        <v>PE1021</v>
      </c>
      <c r="I321" s="34" t="str">
        <f t="shared" si="31"/>
        <v>PASTA ESMALTE AZUL FTALO 15:3</v>
      </c>
      <c r="J321" s="35"/>
      <c r="K321" s="43">
        <f>L311/F311*E321</f>
        <v>27.272727272727273</v>
      </c>
      <c r="L321" s="3"/>
    </row>
    <row r="322" spans="2:12" ht="18.899999999999999" customHeight="1" x14ac:dyDescent="0.3">
      <c r="B322" s="4" t="s">
        <v>91</v>
      </c>
      <c r="C322" s="24" t="s">
        <v>144</v>
      </c>
      <c r="D322" s="29"/>
      <c r="E322" s="30">
        <v>11.2</v>
      </c>
      <c r="F322" s="31">
        <v>12215</v>
      </c>
      <c r="G322" s="32">
        <f t="shared" si="33"/>
        <v>136808</v>
      </c>
      <c r="H322" s="33" t="str">
        <f>B322</f>
        <v>PE1033</v>
      </c>
      <c r="I322" s="34" t="str">
        <f t="shared" si="31"/>
        <v>PASTA ESMALTE ROJO 57:1</v>
      </c>
      <c r="J322" s="35"/>
      <c r="K322" s="43">
        <f>L311/F311*E322</f>
        <v>1.8181818181818181</v>
      </c>
      <c r="L322" s="3"/>
    </row>
    <row r="323" spans="2:12" ht="18.899999999999999" customHeight="1" x14ac:dyDescent="0.3">
      <c r="B323" s="4"/>
      <c r="C323" s="21" t="s">
        <v>118</v>
      </c>
      <c r="D323" s="29"/>
      <c r="E323" s="30"/>
      <c r="F323" s="31"/>
      <c r="G323" s="32"/>
      <c r="H323" s="33"/>
      <c r="I323" s="49" t="str">
        <f>C323</f>
        <v>DISPERSAR POR 20 MIN Y AGREGAR</v>
      </c>
      <c r="J323" s="35"/>
      <c r="K323" s="43"/>
      <c r="L323" s="3"/>
    </row>
    <row r="324" spans="2:12" ht="18.899999999999999" customHeight="1" x14ac:dyDescent="0.3">
      <c r="B324" s="4" t="s">
        <v>9</v>
      </c>
      <c r="C324" s="24" t="s">
        <v>101</v>
      </c>
      <c r="D324" s="29">
        <v>6252</v>
      </c>
      <c r="E324" s="30">
        <v>1014</v>
      </c>
      <c r="F324" s="31">
        <v>7000</v>
      </c>
      <c r="G324" s="32">
        <f>E324*F324</f>
        <v>7098000</v>
      </c>
      <c r="H324" s="33" t="str">
        <f>B324</f>
        <v>RAM014</v>
      </c>
      <c r="I324" s="34" t="str">
        <f>C324</f>
        <v>RESINA MEDIA EN SOYA AL 50%</v>
      </c>
      <c r="J324" s="35"/>
      <c r="K324" s="43">
        <f>L311/F311*E324</f>
        <v>164.6103896103896</v>
      </c>
      <c r="L324" s="3"/>
    </row>
    <row r="325" spans="2:12" ht="18.899999999999999" customHeight="1" x14ac:dyDescent="0.3">
      <c r="B325" s="4"/>
      <c r="C325" s="21" t="s">
        <v>68</v>
      </c>
      <c r="D325" s="29"/>
      <c r="E325" s="30"/>
      <c r="F325" s="31"/>
      <c r="G325" s="32"/>
      <c r="H325" s="33"/>
      <c r="I325" s="49" t="str">
        <f>C325</f>
        <v>AGITAR POR 5 MIN Y AGREGAR</v>
      </c>
      <c r="J325" s="35"/>
      <c r="K325" s="43"/>
      <c r="L325" s="3"/>
    </row>
    <row r="326" spans="2:12" ht="18.899999999999999" customHeight="1" x14ac:dyDescent="0.3">
      <c r="B326" s="4" t="s">
        <v>20</v>
      </c>
      <c r="C326" s="24" t="s">
        <v>21</v>
      </c>
      <c r="D326" s="29">
        <v>21800</v>
      </c>
      <c r="E326" s="30">
        <v>9.6999999999999993</v>
      </c>
      <c r="F326" s="31">
        <v>14300</v>
      </c>
      <c r="G326" s="32">
        <f>E326*F326</f>
        <v>138710</v>
      </c>
      <c r="H326" s="33" t="str">
        <f>B326</f>
        <v>AEM005</v>
      </c>
      <c r="I326" s="34" t="str">
        <f t="shared" ref="I326:I338" si="34">C326</f>
        <v>DISASTAB GAT</v>
      </c>
      <c r="J326" s="35"/>
      <c r="K326" s="43">
        <f>L311/F311*E326</f>
        <v>1.5746753246753245</v>
      </c>
      <c r="L326" s="3"/>
    </row>
    <row r="327" spans="2:12" ht="18.899999999999999" customHeight="1" x14ac:dyDescent="0.3">
      <c r="B327" s="4"/>
      <c r="C327" s="21" t="s">
        <v>68</v>
      </c>
      <c r="D327" s="29"/>
      <c r="E327" s="30"/>
      <c r="F327" s="48"/>
      <c r="G327" s="32"/>
      <c r="H327" s="33"/>
      <c r="I327" s="49" t="str">
        <f t="shared" si="34"/>
        <v>AGITAR POR 5 MIN Y AGREGAR</v>
      </c>
      <c r="J327" s="35"/>
      <c r="K327" s="43"/>
      <c r="L327" s="3"/>
    </row>
    <row r="328" spans="2:12" ht="18.899999999999999" customHeight="1" x14ac:dyDescent="0.3">
      <c r="B328" s="4"/>
      <c r="C328" s="21" t="s">
        <v>69</v>
      </c>
      <c r="D328" s="29"/>
      <c r="E328" s="30"/>
      <c r="F328" s="48"/>
      <c r="G328" s="32"/>
      <c r="H328" s="33"/>
      <c r="I328" s="49" t="str">
        <f t="shared" si="34"/>
        <v>PREPARACION APARTE DE AGUA DE PROCESO</v>
      </c>
      <c r="J328" s="35"/>
      <c r="K328" s="43"/>
      <c r="L328" s="3"/>
    </row>
    <row r="329" spans="2:12" ht="18.899999999999999" customHeight="1" x14ac:dyDescent="0.3">
      <c r="B329" s="4" t="s">
        <v>22</v>
      </c>
      <c r="C329" s="24" t="s">
        <v>23</v>
      </c>
      <c r="D329" s="29"/>
      <c r="E329" s="30">
        <v>323</v>
      </c>
      <c r="F329" s="31">
        <v>40</v>
      </c>
      <c r="G329" s="32">
        <f>E329*F329</f>
        <v>12920</v>
      </c>
      <c r="H329" s="33" t="str">
        <f>B329</f>
        <v>SIA040</v>
      </c>
      <c r="I329" s="34" t="str">
        <f t="shared" si="34"/>
        <v>AGUA</v>
      </c>
      <c r="J329" s="35"/>
      <c r="K329" s="43">
        <f>L311/F311*E329</f>
        <v>52.435064935064936</v>
      </c>
      <c r="L329" s="3"/>
    </row>
    <row r="330" spans="2:12" ht="18.899999999999999" customHeight="1" x14ac:dyDescent="0.3">
      <c r="B330" s="4" t="s">
        <v>24</v>
      </c>
      <c r="C330" s="24" t="s">
        <v>25</v>
      </c>
      <c r="D330" s="29"/>
      <c r="E330" s="30">
        <v>3.23</v>
      </c>
      <c r="F330" s="31">
        <v>1550</v>
      </c>
      <c r="G330" s="32">
        <f>E330*F330</f>
        <v>5006.5</v>
      </c>
      <c r="H330" s="33" t="str">
        <f>B330</f>
        <v>AET004</v>
      </c>
      <c r="I330" s="34" t="str">
        <f t="shared" si="34"/>
        <v>SULFATO DE MAGNESIO</v>
      </c>
      <c r="J330" s="35"/>
      <c r="K330" s="43">
        <f>L311/F311*E330</f>
        <v>0.52435064935064934</v>
      </c>
      <c r="L330" s="3"/>
    </row>
    <row r="331" spans="2:12" ht="18.899999999999999" customHeight="1" x14ac:dyDescent="0.3">
      <c r="B331" s="4"/>
      <c r="C331" s="21" t="s">
        <v>70</v>
      </c>
      <c r="D331" s="29"/>
      <c r="E331" s="30"/>
      <c r="F331" s="48"/>
      <c r="G331" s="32"/>
      <c r="H331" s="33"/>
      <c r="I331" s="49" t="str">
        <f t="shared" si="34"/>
        <v xml:space="preserve">ADICIONAR LENTAMENTE AL CENTRO DEL VORTICE DURANTE 5 MIN , MANTENER </v>
      </c>
      <c r="J331" s="35"/>
      <c r="K331" s="43"/>
      <c r="L331" s="3"/>
    </row>
    <row r="332" spans="2:12" ht="18.899999999999999" customHeight="1" x14ac:dyDescent="0.3">
      <c r="B332" s="4"/>
      <c r="C332" s="21" t="s">
        <v>71</v>
      </c>
      <c r="D332" s="29"/>
      <c r="E332" s="30"/>
      <c r="F332" s="5"/>
      <c r="G332" s="32"/>
      <c r="H332" s="33"/>
      <c r="I332" s="49" t="str">
        <f t="shared" si="34"/>
        <v>LA AGITACION POR OTROS 5 MIN Y AGREGAR</v>
      </c>
      <c r="J332" s="35"/>
      <c r="K332" s="43"/>
      <c r="L332" s="3"/>
    </row>
    <row r="333" spans="2:12" ht="18.899999999999999" customHeight="1" x14ac:dyDescent="0.3">
      <c r="B333" s="4" t="s">
        <v>33</v>
      </c>
      <c r="C333" s="24" t="s">
        <v>72</v>
      </c>
      <c r="D333" s="29">
        <v>11515</v>
      </c>
      <c r="E333" s="30">
        <v>5.4</v>
      </c>
      <c r="F333" s="5">
        <v>11000</v>
      </c>
      <c r="G333" s="32">
        <f t="shared" ref="G333:G338" si="35">E333*F333</f>
        <v>59400.000000000007</v>
      </c>
      <c r="H333" s="33" t="str">
        <f t="shared" ref="H333:H338" si="36">B333</f>
        <v>AAN002</v>
      </c>
      <c r="I333" s="34" t="str">
        <f t="shared" si="34"/>
        <v>ADIMON 84</v>
      </c>
      <c r="J333" s="35"/>
      <c r="K333" s="43">
        <f>L311/F311*E333</f>
        <v>0.87662337662337664</v>
      </c>
      <c r="L333" s="3"/>
    </row>
    <row r="334" spans="2:12" ht="18.899999999999999" customHeight="1" x14ac:dyDescent="0.3">
      <c r="B334" s="4" t="s">
        <v>31</v>
      </c>
      <c r="C334" s="24" t="s">
        <v>32</v>
      </c>
      <c r="D334" s="29"/>
      <c r="E334" s="30">
        <v>9.4499999999999993</v>
      </c>
      <c r="F334" s="5">
        <v>34050</v>
      </c>
      <c r="G334" s="32">
        <f t="shared" si="35"/>
        <v>321772.5</v>
      </c>
      <c r="H334" s="33" t="str">
        <f t="shared" si="36"/>
        <v>SOC011</v>
      </c>
      <c r="I334" s="34" t="str">
        <f t="shared" si="34"/>
        <v>OCTOATO DE COBALTO AL 12%</v>
      </c>
      <c r="J334" s="35"/>
      <c r="K334" s="43">
        <f>L311/F311*E334</f>
        <v>1.5340909090909089</v>
      </c>
      <c r="L334" s="3"/>
    </row>
    <row r="335" spans="2:12" ht="18.899999999999999" customHeight="1" x14ac:dyDescent="0.3">
      <c r="B335" s="4" t="s">
        <v>27</v>
      </c>
      <c r="C335" s="24" t="s">
        <v>28</v>
      </c>
      <c r="D335" s="29"/>
      <c r="E335" s="30">
        <v>14.86</v>
      </c>
      <c r="F335" s="5">
        <v>27144</v>
      </c>
      <c r="G335" s="32">
        <f t="shared" si="35"/>
        <v>403359.83999999997</v>
      </c>
      <c r="H335" s="33" t="str">
        <f t="shared" si="36"/>
        <v>SOZ024</v>
      </c>
      <c r="I335" s="34" t="str">
        <f t="shared" si="34"/>
        <v>OCTOATO DE ZIRCONIO AL 24%</v>
      </c>
      <c r="J335" s="35"/>
      <c r="K335" s="43">
        <f>L311/F311*E335</f>
        <v>2.412337662337662</v>
      </c>
      <c r="L335" s="3"/>
    </row>
    <row r="336" spans="2:12" ht="18.899999999999999" customHeight="1" x14ac:dyDescent="0.3">
      <c r="B336" s="4" t="s">
        <v>29</v>
      </c>
      <c r="C336" s="24" t="s">
        <v>30</v>
      </c>
      <c r="D336" s="29"/>
      <c r="E336" s="30">
        <v>13.51</v>
      </c>
      <c r="F336" s="5">
        <v>12691</v>
      </c>
      <c r="G336" s="32">
        <f t="shared" si="35"/>
        <v>171455.41</v>
      </c>
      <c r="H336" s="33" t="str">
        <f t="shared" si="36"/>
        <v>SOC010</v>
      </c>
      <c r="I336" s="34" t="str">
        <f t="shared" si="34"/>
        <v>OCTOATO DE CALCIO AL 10%</v>
      </c>
      <c r="J336" s="35"/>
      <c r="K336" s="43">
        <f>L311/F311*E336</f>
        <v>2.1931818181818183</v>
      </c>
      <c r="L336" s="3"/>
    </row>
    <row r="337" spans="2:12" ht="18.899999999999999" customHeight="1" x14ac:dyDescent="0.3">
      <c r="B337" s="4" t="s">
        <v>59</v>
      </c>
      <c r="C337" s="24" t="s">
        <v>138</v>
      </c>
      <c r="D337" s="29"/>
      <c r="E337" s="30">
        <v>197</v>
      </c>
      <c r="F337" s="5">
        <v>4372</v>
      </c>
      <c r="G337" s="32">
        <f t="shared" si="35"/>
        <v>861284</v>
      </c>
      <c r="H337" s="33" t="str">
        <f t="shared" si="36"/>
        <v>SAA011</v>
      </c>
      <c r="I337" s="34" t="str">
        <f t="shared" si="34"/>
        <v>DISOLVENTE #3</v>
      </c>
      <c r="J337" s="35"/>
      <c r="K337" s="43">
        <f>L311/F311*E337</f>
        <v>31.980519480519479</v>
      </c>
      <c r="L337" s="3"/>
    </row>
    <row r="338" spans="2:12" ht="18.899999999999999" customHeight="1" x14ac:dyDescent="0.3">
      <c r="B338" s="4" t="s">
        <v>54</v>
      </c>
      <c r="C338" s="24" t="s">
        <v>34</v>
      </c>
      <c r="D338" s="29">
        <v>5245</v>
      </c>
      <c r="E338" s="30">
        <v>165</v>
      </c>
      <c r="F338" s="31">
        <v>4617</v>
      </c>
      <c r="G338" s="32">
        <f t="shared" si="35"/>
        <v>761805</v>
      </c>
      <c r="H338" s="33" t="str">
        <f t="shared" si="36"/>
        <v>SAV010</v>
      </c>
      <c r="I338" s="34" t="str">
        <f t="shared" si="34"/>
        <v>VARSOL</v>
      </c>
      <c r="J338" s="35"/>
      <c r="K338" s="43">
        <f>L311/F311*E338</f>
        <v>26.785714285714285</v>
      </c>
      <c r="L338" s="3"/>
    </row>
    <row r="339" spans="2:12" ht="18.899999999999999" customHeight="1" thickBot="1" x14ac:dyDescent="0.35">
      <c r="B339" s="10"/>
      <c r="C339" s="10"/>
      <c r="D339" s="10"/>
      <c r="E339" s="3"/>
      <c r="F339" s="10"/>
      <c r="G339" s="10"/>
      <c r="H339" s="10"/>
      <c r="I339" s="10"/>
      <c r="J339" s="10"/>
      <c r="K339" s="52"/>
      <c r="L339" s="3"/>
    </row>
    <row r="340" spans="2:12" ht="18.899999999999999" customHeight="1" thickBot="1" x14ac:dyDescent="0.35">
      <c r="B340" s="10"/>
      <c r="C340" s="15" t="s">
        <v>0</v>
      </c>
      <c r="D340" s="16"/>
      <c r="E340" s="37">
        <f>SUM(E314:E338)</f>
        <v>2219.0500000000002</v>
      </c>
      <c r="F340" s="10"/>
      <c r="G340" s="13">
        <f>SUM(G314:G338)</f>
        <v>14160523.25</v>
      </c>
      <c r="H340" s="3"/>
      <c r="I340" s="19" t="s">
        <v>0</v>
      </c>
      <c r="J340" s="16"/>
      <c r="K340" s="44">
        <f>SUM(K314:K338)</f>
        <v>360.23538961038969</v>
      </c>
      <c r="L340" s="3"/>
    </row>
    <row r="341" spans="2:12" ht="18.899999999999999" customHeight="1" thickBot="1" x14ac:dyDescent="0.35"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</row>
    <row r="342" spans="2:12" ht="18.899999999999999" customHeight="1" thickBot="1" x14ac:dyDescent="0.35">
      <c r="B342" s="10"/>
      <c r="C342" s="10" t="s">
        <v>35</v>
      </c>
      <c r="D342" s="10"/>
      <c r="E342" s="38">
        <f>G340/F311</f>
        <v>22987.86241883117</v>
      </c>
      <c r="F342" s="10"/>
      <c r="G342" s="10"/>
      <c r="H342" s="10"/>
      <c r="I342" s="10"/>
      <c r="J342" s="10"/>
      <c r="K342" s="10"/>
      <c r="L342" s="10"/>
    </row>
    <row r="343" spans="2:12" ht="18.899999999999999" customHeight="1" thickBot="1" x14ac:dyDescent="0.35">
      <c r="B343" s="10"/>
      <c r="C343" s="10" t="s">
        <v>36</v>
      </c>
      <c r="D343" s="10"/>
      <c r="E343" s="10">
        <v>600</v>
      </c>
      <c r="F343" s="10"/>
      <c r="G343" s="10"/>
      <c r="H343" s="10"/>
      <c r="I343" s="10"/>
      <c r="J343" s="14" t="s">
        <v>37</v>
      </c>
      <c r="K343" s="14" t="s">
        <v>38</v>
      </c>
      <c r="L343" s="14" t="s">
        <v>97</v>
      </c>
    </row>
    <row r="344" spans="2:12" ht="18.899999999999999" customHeight="1" x14ac:dyDescent="0.3">
      <c r="B344" s="10"/>
      <c r="C344" s="10" t="s">
        <v>39</v>
      </c>
      <c r="D344" s="10"/>
      <c r="E344" s="10">
        <v>3600</v>
      </c>
      <c r="F344" s="10"/>
      <c r="G344" s="10"/>
      <c r="H344" s="10"/>
      <c r="I344" s="10"/>
      <c r="J344" s="6" t="s">
        <v>40</v>
      </c>
      <c r="K344" s="8" t="s">
        <v>94</v>
      </c>
      <c r="L344" s="39"/>
    </row>
    <row r="345" spans="2:12" ht="18.899999999999999" customHeight="1" x14ac:dyDescent="0.3">
      <c r="B345" s="10"/>
      <c r="C345" s="10" t="s">
        <v>41</v>
      </c>
      <c r="D345" s="10"/>
      <c r="E345" s="10">
        <v>350</v>
      </c>
      <c r="F345" s="10"/>
      <c r="G345" s="10"/>
      <c r="H345" s="10"/>
      <c r="I345" s="10"/>
      <c r="J345" s="33" t="s">
        <v>42</v>
      </c>
      <c r="K345" s="45" t="s">
        <v>151</v>
      </c>
      <c r="L345" s="40"/>
    </row>
    <row r="346" spans="2:12" ht="18.899999999999999" customHeight="1" x14ac:dyDescent="0.3">
      <c r="B346" s="10"/>
      <c r="C346" s="10" t="s">
        <v>43</v>
      </c>
      <c r="D346" s="10"/>
      <c r="E346" s="10">
        <v>140</v>
      </c>
      <c r="F346" s="10"/>
      <c r="G346" s="10"/>
      <c r="H346" s="10"/>
      <c r="I346" s="10"/>
      <c r="J346" s="33" t="s">
        <v>148</v>
      </c>
      <c r="K346" s="45" t="s">
        <v>152</v>
      </c>
      <c r="L346" s="40"/>
    </row>
    <row r="347" spans="2:12" ht="18.899999999999999" customHeight="1" thickBot="1" x14ac:dyDescent="0.35">
      <c r="B347" s="10"/>
      <c r="C347" s="10" t="s">
        <v>44</v>
      </c>
      <c r="D347" s="10"/>
      <c r="E347" s="10">
        <v>153</v>
      </c>
      <c r="F347" s="10"/>
      <c r="G347" s="10"/>
      <c r="H347" s="10"/>
      <c r="I347" s="10"/>
      <c r="J347" s="33" t="s">
        <v>45</v>
      </c>
      <c r="K347" s="45" t="s">
        <v>75</v>
      </c>
      <c r="L347" s="40"/>
    </row>
    <row r="348" spans="2:12" ht="18.899999999999999" customHeight="1" thickBot="1" x14ac:dyDescent="0.35">
      <c r="B348" s="10"/>
      <c r="C348" s="10" t="s">
        <v>46</v>
      </c>
      <c r="D348" s="10"/>
      <c r="E348" s="38">
        <f>SUM(E342:E347)</f>
        <v>27830.86241883117</v>
      </c>
      <c r="F348" s="10"/>
      <c r="G348" s="10"/>
      <c r="H348" s="10"/>
      <c r="I348" s="10"/>
      <c r="J348" s="33" t="s">
        <v>47</v>
      </c>
      <c r="K348" s="45" t="s">
        <v>76</v>
      </c>
      <c r="L348" s="40"/>
    </row>
    <row r="349" spans="2:12" ht="18.899999999999999" customHeight="1" thickBot="1" x14ac:dyDescent="0.35">
      <c r="B349" s="10"/>
      <c r="C349" s="10"/>
      <c r="D349" s="10"/>
      <c r="E349" s="10"/>
      <c r="F349" s="10"/>
      <c r="G349" s="10"/>
      <c r="H349" s="10"/>
      <c r="I349" s="10"/>
      <c r="J349" s="7" t="s">
        <v>48</v>
      </c>
      <c r="K349" s="9" t="s">
        <v>153</v>
      </c>
      <c r="L349" s="41"/>
    </row>
    <row r="350" spans="2:12" ht="18.899999999999999" customHeight="1" thickBot="1" x14ac:dyDescent="0.35"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</row>
    <row r="351" spans="2:12" ht="18.899999999999999" customHeight="1" thickBot="1" x14ac:dyDescent="0.35">
      <c r="B351" s="10"/>
      <c r="C351" s="10" t="s">
        <v>49</v>
      </c>
      <c r="D351" s="10"/>
      <c r="E351" s="42">
        <f>E348*1.4</f>
        <v>38963.207386363632</v>
      </c>
      <c r="F351" s="10"/>
      <c r="G351" s="10"/>
      <c r="H351" s="10"/>
      <c r="I351" s="10"/>
      <c r="J351" s="10"/>
      <c r="K351" s="10"/>
      <c r="L351" s="10"/>
    </row>
    <row r="352" spans="2:12" ht="18.899999999999999" customHeight="1" x14ac:dyDescent="0.3">
      <c r="B352" s="10"/>
      <c r="C352" s="10"/>
      <c r="D352" s="10"/>
      <c r="E352" s="10"/>
      <c r="F352" s="10"/>
      <c r="G352" s="10"/>
      <c r="H352" s="10"/>
      <c r="I352" s="11"/>
      <c r="J352" s="10"/>
      <c r="K352" s="10"/>
      <c r="L352" s="10"/>
    </row>
    <row r="353" spans="2:12" ht="18.899999999999999" customHeight="1" x14ac:dyDescent="0.3"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</row>
    <row r="354" spans="2:12" ht="18.899999999999999" customHeight="1" x14ac:dyDescent="0.3"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</row>
    <row r="355" spans="2:12" ht="18.899999999999999" customHeight="1" x14ac:dyDescent="0.3">
      <c r="B355" s="10"/>
      <c r="C355" s="11" t="s">
        <v>168</v>
      </c>
      <c r="D355" s="10"/>
      <c r="E355" s="11"/>
      <c r="F355" s="11"/>
      <c r="G355" s="10"/>
      <c r="H355" s="10"/>
      <c r="I355" s="11" t="str">
        <f>C355</f>
        <v>ESMALTE BLANCO MATE</v>
      </c>
      <c r="J355" s="10"/>
      <c r="K355" s="51"/>
      <c r="L355" s="12"/>
    </row>
    <row r="356" spans="2:12" ht="18.899999999999999" customHeight="1" thickBot="1" x14ac:dyDescent="0.35">
      <c r="B356" s="10"/>
      <c r="C356" s="10" t="s">
        <v>109</v>
      </c>
      <c r="D356" s="10"/>
      <c r="E356" s="10"/>
      <c r="F356" s="10"/>
      <c r="G356" s="10"/>
      <c r="H356" s="10"/>
      <c r="I356" s="11" t="str">
        <f>C356</f>
        <v>REF. E2003</v>
      </c>
      <c r="J356" s="10"/>
      <c r="K356" s="10"/>
      <c r="L356" s="10"/>
    </row>
    <row r="357" spans="2:12" ht="18.899999999999999" customHeight="1" thickBot="1" x14ac:dyDescent="0.35">
      <c r="B357" s="10"/>
      <c r="C357" s="10"/>
      <c r="D357" s="10"/>
      <c r="E357" s="13" t="s">
        <v>2</v>
      </c>
      <c r="F357" s="13">
        <v>711</v>
      </c>
      <c r="G357" s="10"/>
      <c r="H357" s="10"/>
      <c r="I357" s="10"/>
      <c r="J357" s="10"/>
      <c r="K357" s="14" t="s">
        <v>2</v>
      </c>
      <c r="L357" s="13">
        <v>100</v>
      </c>
    </row>
    <row r="358" spans="2:12" ht="18.899999999999999" customHeight="1" thickBot="1" x14ac:dyDescent="0.35">
      <c r="B358" s="10"/>
      <c r="C358" s="10"/>
      <c r="D358" s="10"/>
      <c r="E358" s="3"/>
      <c r="F358" s="3"/>
      <c r="G358" s="10"/>
      <c r="H358" s="10"/>
      <c r="I358" s="10"/>
      <c r="J358" s="10"/>
      <c r="K358" s="3"/>
      <c r="L358" s="3"/>
    </row>
    <row r="359" spans="2:12" ht="18.899999999999999" customHeight="1" thickBot="1" x14ac:dyDescent="0.35">
      <c r="B359" s="14" t="s">
        <v>3</v>
      </c>
      <c r="C359" s="15" t="s">
        <v>4</v>
      </c>
      <c r="D359" s="16"/>
      <c r="E359" s="17" t="s">
        <v>5</v>
      </c>
      <c r="F359" s="13" t="s">
        <v>6</v>
      </c>
      <c r="G359" s="18" t="s">
        <v>7</v>
      </c>
      <c r="H359" s="14" t="s">
        <v>3</v>
      </c>
      <c r="I359" s="19" t="s">
        <v>4</v>
      </c>
      <c r="J359" s="16"/>
      <c r="K359" s="14" t="s">
        <v>5</v>
      </c>
      <c r="L359" s="3"/>
    </row>
    <row r="360" spans="2:12" ht="18.899999999999999" customHeight="1" x14ac:dyDescent="0.3">
      <c r="B360" s="20"/>
      <c r="C360" s="21" t="s">
        <v>8</v>
      </c>
      <c r="D360" s="22"/>
      <c r="E360" s="23"/>
      <c r="F360" s="5"/>
      <c r="G360" s="24"/>
      <c r="H360" s="25"/>
      <c r="I360" s="26" t="str">
        <f t="shared" ref="I360:I380" si="37">C360</f>
        <v>CARGAR</v>
      </c>
      <c r="J360" s="27"/>
      <c r="K360" s="28"/>
      <c r="L360" s="3"/>
    </row>
    <row r="361" spans="2:12" ht="18.899999999999999" customHeight="1" x14ac:dyDescent="0.3">
      <c r="B361" s="4" t="s">
        <v>9</v>
      </c>
      <c r="C361" s="24" t="s">
        <v>101</v>
      </c>
      <c r="D361" s="29">
        <v>6252</v>
      </c>
      <c r="E361" s="30">
        <v>1173</v>
      </c>
      <c r="F361" s="31">
        <v>7000</v>
      </c>
      <c r="G361" s="32">
        <f t="shared" ref="G361:G367" si="38">E361*F361</f>
        <v>8211000</v>
      </c>
      <c r="H361" s="33" t="str">
        <f>B361</f>
        <v>RAM014</v>
      </c>
      <c r="I361" s="34" t="str">
        <f t="shared" si="37"/>
        <v>RESINA MEDIA EN SOYA AL 50%</v>
      </c>
      <c r="J361" s="35"/>
      <c r="K361" s="43">
        <f>L357/F357*E361</f>
        <v>164.9789029535865</v>
      </c>
      <c r="L361" s="3"/>
    </row>
    <row r="362" spans="2:12" ht="18.899999999999999" customHeight="1" x14ac:dyDescent="0.3">
      <c r="B362" s="4" t="s">
        <v>62</v>
      </c>
      <c r="C362" s="24" t="s">
        <v>63</v>
      </c>
      <c r="D362" s="29"/>
      <c r="E362" s="30">
        <v>288</v>
      </c>
      <c r="F362" s="31">
        <v>11466</v>
      </c>
      <c r="G362" s="32">
        <f t="shared" si="38"/>
        <v>3302208</v>
      </c>
      <c r="H362" s="33" t="str">
        <f t="shared" ref="H362:H367" si="39">B362</f>
        <v>PED010</v>
      </c>
      <c r="I362" s="34" t="str">
        <f t="shared" si="37"/>
        <v>DIOXIDO DE TITANIO SULFATO</v>
      </c>
      <c r="J362" s="35"/>
      <c r="K362" s="43">
        <f>L357/F357*E362</f>
        <v>40.506329113924046</v>
      </c>
      <c r="L362" s="3"/>
    </row>
    <row r="363" spans="2:12" ht="18.899999999999999" customHeight="1" x14ac:dyDescent="0.3">
      <c r="B363" s="4" t="s">
        <v>128</v>
      </c>
      <c r="C363" s="24" t="s">
        <v>169</v>
      </c>
      <c r="D363" s="29"/>
      <c r="E363" s="30">
        <v>435</v>
      </c>
      <c r="F363" s="31">
        <v>1690</v>
      </c>
      <c r="G363" s="32">
        <f>E363*F363</f>
        <v>735150</v>
      </c>
      <c r="H363" s="33" t="str">
        <f>B363</f>
        <v>CCC002</v>
      </c>
      <c r="I363" s="34" t="str">
        <f>C363</f>
        <v>OMYACARB UF</v>
      </c>
      <c r="J363" s="35"/>
      <c r="K363" s="43">
        <f>L357/F357*E363</f>
        <v>61.181434599156113</v>
      </c>
      <c r="L363" s="3"/>
    </row>
    <row r="364" spans="2:12" ht="18.899999999999999" customHeight="1" x14ac:dyDescent="0.3">
      <c r="B364" s="4" t="s">
        <v>110</v>
      </c>
      <c r="C364" s="24" t="s">
        <v>111</v>
      </c>
      <c r="D364" s="29"/>
      <c r="E364" s="30">
        <v>84</v>
      </c>
      <c r="F364" s="31">
        <v>5400</v>
      </c>
      <c r="G364" s="32">
        <f>E364*F364</f>
        <v>453600</v>
      </c>
      <c r="H364" s="33" t="str">
        <f>B364</f>
        <v>MSI006</v>
      </c>
      <c r="I364" s="34" t="str">
        <f>C364</f>
        <v>CELITE 499</v>
      </c>
      <c r="J364" s="35"/>
      <c r="K364" s="43">
        <f>L357/F357*E364</f>
        <v>11.814345991561181</v>
      </c>
      <c r="L364" s="3"/>
    </row>
    <row r="365" spans="2:12" ht="18.899999999999999" customHeight="1" x14ac:dyDescent="0.3">
      <c r="B365" s="4" t="s">
        <v>115</v>
      </c>
      <c r="C365" s="24" t="s">
        <v>116</v>
      </c>
      <c r="D365" s="29"/>
      <c r="E365" s="30">
        <v>5</v>
      </c>
      <c r="F365" s="31">
        <v>16300</v>
      </c>
      <c r="G365" s="32">
        <f t="shared" si="38"/>
        <v>81500</v>
      </c>
      <c r="H365" s="33" t="str">
        <f t="shared" si="39"/>
        <v>SOZ016</v>
      </c>
      <c r="I365" s="34" t="str">
        <f t="shared" si="37"/>
        <v>OCTOATO DE ZINC 16%</v>
      </c>
      <c r="J365" s="35"/>
      <c r="K365" s="43">
        <f>L357/F357*E365</f>
        <v>0.70323488045007032</v>
      </c>
      <c r="L365" s="3"/>
    </row>
    <row r="366" spans="2:12" ht="18.899999999999999" customHeight="1" x14ac:dyDescent="0.3">
      <c r="B366" s="4" t="s">
        <v>12</v>
      </c>
      <c r="C366" s="24" t="s">
        <v>50</v>
      </c>
      <c r="D366" s="29"/>
      <c r="E366" s="30">
        <v>25</v>
      </c>
      <c r="F366" s="31">
        <v>17000</v>
      </c>
      <c r="G366" s="32">
        <f t="shared" si="38"/>
        <v>425000</v>
      </c>
      <c r="H366" s="33" t="str">
        <f t="shared" si="39"/>
        <v>AAS005</v>
      </c>
      <c r="I366" s="34" t="str">
        <f t="shared" si="37"/>
        <v>BENTOCLAY BP 184</v>
      </c>
      <c r="J366" s="35"/>
      <c r="K366" s="43">
        <f>L357/F357*E366</f>
        <v>3.5161744022503516</v>
      </c>
      <c r="L366" s="3"/>
    </row>
    <row r="367" spans="2:12" ht="18.899999999999999" customHeight="1" x14ac:dyDescent="0.3">
      <c r="B367" s="4" t="s">
        <v>66</v>
      </c>
      <c r="C367" s="24" t="s">
        <v>53</v>
      </c>
      <c r="D367" s="29"/>
      <c r="E367" s="30">
        <v>10</v>
      </c>
      <c r="F367" s="31">
        <v>4400</v>
      </c>
      <c r="G367" s="32">
        <f t="shared" si="38"/>
        <v>44000</v>
      </c>
      <c r="H367" s="33" t="str">
        <f t="shared" si="39"/>
        <v>SAA022</v>
      </c>
      <c r="I367" s="34" t="str">
        <f t="shared" si="37"/>
        <v>ETANOL AL 96%</v>
      </c>
      <c r="J367" s="35"/>
      <c r="K367" s="43">
        <f>L357/F357*E367</f>
        <v>1.4064697609001406</v>
      </c>
      <c r="L367" s="3"/>
    </row>
    <row r="368" spans="2:12" ht="18.899999999999999" customHeight="1" x14ac:dyDescent="0.3">
      <c r="B368" s="4"/>
      <c r="C368" s="21" t="s">
        <v>67</v>
      </c>
      <c r="D368" s="29"/>
      <c r="E368" s="30"/>
      <c r="F368" s="48"/>
      <c r="G368" s="32"/>
      <c r="H368" s="33"/>
      <c r="I368" s="49" t="str">
        <f t="shared" si="37"/>
        <v>AGITAR HASTA MOLIENDA 7.5 H Y AGREGAR</v>
      </c>
      <c r="J368" s="35"/>
      <c r="K368" s="43"/>
      <c r="L368" s="3"/>
    </row>
    <row r="369" spans="2:12" ht="18.899999999999999" customHeight="1" x14ac:dyDescent="0.3">
      <c r="B369" s="4" t="s">
        <v>20</v>
      </c>
      <c r="C369" s="24" t="s">
        <v>21</v>
      </c>
      <c r="D369" s="29">
        <v>21800</v>
      </c>
      <c r="E369" s="30">
        <v>14.3</v>
      </c>
      <c r="F369" s="31">
        <v>14300</v>
      </c>
      <c r="G369" s="32">
        <f>E369*F369</f>
        <v>204490</v>
      </c>
      <c r="H369" s="33" t="str">
        <f>B369</f>
        <v>AEM005</v>
      </c>
      <c r="I369" s="34" t="str">
        <f t="shared" si="37"/>
        <v>DISASTAB GAT</v>
      </c>
      <c r="J369" s="35"/>
      <c r="K369" s="43">
        <f>L357/F357*E369</f>
        <v>2.0112517580872011</v>
      </c>
      <c r="L369" s="3"/>
    </row>
    <row r="370" spans="2:12" ht="18.899999999999999" customHeight="1" x14ac:dyDescent="0.3">
      <c r="B370" s="4"/>
      <c r="C370" s="21" t="s">
        <v>68</v>
      </c>
      <c r="D370" s="29"/>
      <c r="E370" s="30"/>
      <c r="F370" s="48"/>
      <c r="G370" s="32"/>
      <c r="H370" s="33"/>
      <c r="I370" s="49" t="str">
        <f t="shared" si="37"/>
        <v>AGITAR POR 5 MIN Y AGREGAR</v>
      </c>
      <c r="J370" s="35"/>
      <c r="K370" s="43"/>
      <c r="L370" s="3"/>
    </row>
    <row r="371" spans="2:12" ht="18.899999999999999" customHeight="1" x14ac:dyDescent="0.3">
      <c r="B371" s="4"/>
      <c r="C371" s="84" t="s">
        <v>69</v>
      </c>
      <c r="D371" s="29"/>
      <c r="E371" s="30"/>
      <c r="F371" s="48"/>
      <c r="G371" s="32"/>
      <c r="H371" s="33"/>
      <c r="I371" s="49" t="str">
        <f t="shared" si="37"/>
        <v>PREPARACION APARTE DE AGUA DE PROCESO</v>
      </c>
      <c r="J371" s="35"/>
      <c r="K371" s="43"/>
      <c r="L371" s="3"/>
    </row>
    <row r="372" spans="2:12" ht="18.899999999999999" customHeight="1" x14ac:dyDescent="0.3">
      <c r="B372" s="4" t="s">
        <v>22</v>
      </c>
      <c r="C372" s="24" t="s">
        <v>23</v>
      </c>
      <c r="D372" s="29"/>
      <c r="E372" s="30">
        <v>477</v>
      </c>
      <c r="F372" s="31">
        <v>40</v>
      </c>
      <c r="G372" s="32">
        <f>E372*F372</f>
        <v>19080</v>
      </c>
      <c r="H372" s="33" t="str">
        <f>B372</f>
        <v>SIA040</v>
      </c>
      <c r="I372" s="34" t="str">
        <f t="shared" si="37"/>
        <v>AGUA</v>
      </c>
      <c r="J372" s="35"/>
      <c r="K372" s="43">
        <f>L357/F357*E372</f>
        <v>67.088607594936704</v>
      </c>
      <c r="L372" s="3"/>
    </row>
    <row r="373" spans="2:12" ht="18.899999999999999" customHeight="1" x14ac:dyDescent="0.3">
      <c r="B373" s="4" t="s">
        <v>24</v>
      </c>
      <c r="C373" s="24" t="s">
        <v>25</v>
      </c>
      <c r="D373" s="29"/>
      <c r="E373" s="30">
        <v>4.8</v>
      </c>
      <c r="F373" s="31">
        <v>1550</v>
      </c>
      <c r="G373" s="32">
        <f>E373*F373</f>
        <v>7440</v>
      </c>
      <c r="H373" s="33" t="str">
        <f>B373</f>
        <v>AET004</v>
      </c>
      <c r="I373" s="34" t="str">
        <f t="shared" si="37"/>
        <v>SULFATO DE MAGNESIO</v>
      </c>
      <c r="J373" s="35"/>
      <c r="K373" s="43">
        <f>L357/F357*E373</f>
        <v>0.67510548523206748</v>
      </c>
      <c r="L373" s="3"/>
    </row>
    <row r="374" spans="2:12" ht="18.899999999999999" customHeight="1" x14ac:dyDescent="0.3">
      <c r="B374" s="4"/>
      <c r="C374" s="21" t="s">
        <v>70</v>
      </c>
      <c r="D374" s="29"/>
      <c r="E374" s="30"/>
      <c r="F374" s="48"/>
      <c r="G374" s="32"/>
      <c r="H374" s="33"/>
      <c r="I374" s="49" t="str">
        <f t="shared" si="37"/>
        <v xml:space="preserve">ADICIONAR LENTAMENTE AL CENTRO DEL VORTICE DURANTE 5 MIN , MANTENER </v>
      </c>
      <c r="J374" s="35"/>
      <c r="K374" s="43"/>
      <c r="L374" s="3"/>
    </row>
    <row r="375" spans="2:12" ht="18.899999999999999" customHeight="1" x14ac:dyDescent="0.3">
      <c r="B375" s="4"/>
      <c r="C375" s="21" t="s">
        <v>71</v>
      </c>
      <c r="D375" s="29"/>
      <c r="E375" s="30"/>
      <c r="F375" s="5"/>
      <c r="G375" s="32"/>
      <c r="H375" s="33"/>
      <c r="I375" s="49" t="str">
        <f t="shared" si="37"/>
        <v>LA AGITACION POR OTROS 5 MIN Y AGREGAR</v>
      </c>
      <c r="J375" s="35"/>
      <c r="K375" s="43"/>
      <c r="L375" s="3"/>
    </row>
    <row r="376" spans="2:12" ht="18.899999999999999" customHeight="1" x14ac:dyDescent="0.3">
      <c r="B376" s="4" t="s">
        <v>33</v>
      </c>
      <c r="C376" s="24" t="s">
        <v>72</v>
      </c>
      <c r="D376" s="29">
        <v>11515</v>
      </c>
      <c r="E376" s="30">
        <v>4.6900000000000004</v>
      </c>
      <c r="F376" s="5">
        <v>11000</v>
      </c>
      <c r="G376" s="32">
        <f>E376*F376</f>
        <v>51590.000000000007</v>
      </c>
      <c r="H376" s="33" t="str">
        <f>B376</f>
        <v>AAN002</v>
      </c>
      <c r="I376" s="34" t="str">
        <f t="shared" si="37"/>
        <v>ADIMON 84</v>
      </c>
      <c r="J376" s="35"/>
      <c r="K376" s="43">
        <f>L357/F357*E376</f>
        <v>0.65963431786216598</v>
      </c>
      <c r="L376" s="3"/>
    </row>
    <row r="377" spans="2:12" ht="18.899999999999999" customHeight="1" x14ac:dyDescent="0.3">
      <c r="B377" s="4" t="s">
        <v>31</v>
      </c>
      <c r="C377" s="24" t="s">
        <v>32</v>
      </c>
      <c r="D377" s="29"/>
      <c r="E377" s="30">
        <v>8.1999999999999993</v>
      </c>
      <c r="F377" s="5">
        <v>34050</v>
      </c>
      <c r="G377" s="32">
        <f>E377*F377</f>
        <v>279210</v>
      </c>
      <c r="H377" s="33" t="str">
        <f>B377</f>
        <v>SOC011</v>
      </c>
      <c r="I377" s="34" t="str">
        <f t="shared" si="37"/>
        <v>OCTOATO DE COBALTO AL 12%</v>
      </c>
      <c r="J377" s="35"/>
      <c r="K377" s="43">
        <f>L357/F357*E377</f>
        <v>1.1533052039381151</v>
      </c>
      <c r="L377" s="3"/>
    </row>
    <row r="378" spans="2:12" ht="18.899999999999999" customHeight="1" x14ac:dyDescent="0.3">
      <c r="B378" s="4" t="s">
        <v>27</v>
      </c>
      <c r="C378" s="24" t="s">
        <v>28</v>
      </c>
      <c r="D378" s="29"/>
      <c r="E378" s="30">
        <v>12.9</v>
      </c>
      <c r="F378" s="5">
        <v>27144</v>
      </c>
      <c r="G378" s="32">
        <f>E378*F378</f>
        <v>350157.60000000003</v>
      </c>
      <c r="H378" s="33" t="str">
        <f>B378</f>
        <v>SOZ024</v>
      </c>
      <c r="I378" s="34" t="str">
        <f t="shared" si="37"/>
        <v>OCTOATO DE ZIRCONIO AL 24%</v>
      </c>
      <c r="J378" s="35"/>
      <c r="K378" s="43">
        <f>L357/F357*E378</f>
        <v>1.8143459915611815</v>
      </c>
      <c r="L378" s="3"/>
    </row>
    <row r="379" spans="2:12" ht="18.899999999999999" customHeight="1" x14ac:dyDescent="0.3">
      <c r="B379" s="4" t="s">
        <v>29</v>
      </c>
      <c r="C379" s="24" t="s">
        <v>30</v>
      </c>
      <c r="D379" s="29"/>
      <c r="E379" s="30">
        <v>11.7</v>
      </c>
      <c r="F379" s="5">
        <v>12691</v>
      </c>
      <c r="G379" s="32">
        <f>E379*F379</f>
        <v>148484.69999999998</v>
      </c>
      <c r="H379" s="33" t="str">
        <f>B379</f>
        <v>SOC010</v>
      </c>
      <c r="I379" s="34" t="str">
        <f t="shared" si="37"/>
        <v>OCTOATO DE CALCIO AL 10%</v>
      </c>
      <c r="J379" s="35"/>
      <c r="K379" s="43">
        <f>L357/F357*E379</f>
        <v>1.6455696202531644</v>
      </c>
      <c r="L379" s="3"/>
    </row>
    <row r="380" spans="2:12" ht="18.899999999999999" customHeight="1" x14ac:dyDescent="0.3">
      <c r="B380" s="4" t="s">
        <v>54</v>
      </c>
      <c r="C380" s="24" t="s">
        <v>34</v>
      </c>
      <c r="D380" s="29">
        <v>5245</v>
      </c>
      <c r="E380" s="30">
        <v>433</v>
      </c>
      <c r="F380" s="5">
        <v>4617</v>
      </c>
      <c r="G380" s="32">
        <f>E380*F380</f>
        <v>1999161</v>
      </c>
      <c r="H380" s="33" t="str">
        <f>B380</f>
        <v>SAV010</v>
      </c>
      <c r="I380" s="34" t="str">
        <f t="shared" si="37"/>
        <v>VARSOL</v>
      </c>
      <c r="J380" s="35"/>
      <c r="K380" s="43">
        <f>L357/F357*E380</f>
        <v>60.900140646976091</v>
      </c>
      <c r="L380" s="3"/>
    </row>
    <row r="381" spans="2:12" ht="18.899999999999999" customHeight="1" thickBot="1" x14ac:dyDescent="0.35">
      <c r="B381" s="10"/>
      <c r="C381" s="10"/>
      <c r="D381" s="10"/>
      <c r="E381" s="3"/>
      <c r="F381" s="10"/>
      <c r="G381" s="10"/>
      <c r="H381" s="10"/>
      <c r="I381" s="10"/>
      <c r="J381" s="10"/>
      <c r="K381" s="52"/>
      <c r="L381" s="3"/>
    </row>
    <row r="382" spans="2:12" ht="18.899999999999999" customHeight="1" thickBot="1" x14ac:dyDescent="0.35">
      <c r="B382" s="10"/>
      <c r="C382" s="15" t="s">
        <v>0</v>
      </c>
      <c r="D382" s="16"/>
      <c r="E382" s="37">
        <f>SUM(E360:E380)</f>
        <v>2986.59</v>
      </c>
      <c r="F382" s="10"/>
      <c r="G382" s="13">
        <f>SUM(G360:G380)</f>
        <v>16312071.299999999</v>
      </c>
      <c r="H382" s="3"/>
      <c r="I382" s="19" t="s">
        <v>0</v>
      </c>
      <c r="J382" s="16"/>
      <c r="K382" s="44">
        <f>SUM(K360:K380)</f>
        <v>420.05485232067508</v>
      </c>
      <c r="L382" s="3"/>
    </row>
    <row r="383" spans="2:12" ht="18.899999999999999" customHeight="1" thickBot="1" x14ac:dyDescent="0.35"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</row>
    <row r="384" spans="2:12" ht="18.899999999999999" customHeight="1" thickBot="1" x14ac:dyDescent="0.35">
      <c r="B384" s="10"/>
      <c r="C384" s="10" t="s">
        <v>35</v>
      </c>
      <c r="D384" s="10"/>
      <c r="E384" s="38">
        <f>G382/F357</f>
        <v>22942.435021097044</v>
      </c>
      <c r="F384" s="10"/>
      <c r="G384" s="10"/>
      <c r="H384" s="10"/>
      <c r="I384" s="10"/>
      <c r="J384" s="10"/>
      <c r="K384" s="10"/>
      <c r="L384" s="10"/>
    </row>
    <row r="385" spans="2:12" ht="18.899999999999999" customHeight="1" thickBot="1" x14ac:dyDescent="0.35">
      <c r="B385" s="10"/>
      <c r="C385" s="10" t="s">
        <v>36</v>
      </c>
      <c r="D385" s="10"/>
      <c r="E385" s="10">
        <v>600</v>
      </c>
      <c r="F385" s="10"/>
      <c r="G385" s="10"/>
      <c r="H385" s="10"/>
      <c r="I385" s="10"/>
      <c r="J385" s="14" t="s">
        <v>37</v>
      </c>
      <c r="K385" s="14" t="s">
        <v>38</v>
      </c>
      <c r="L385" s="14" t="s">
        <v>97</v>
      </c>
    </row>
    <row r="386" spans="2:12" ht="18.899999999999999" customHeight="1" x14ac:dyDescent="0.3">
      <c r="B386" s="10"/>
      <c r="C386" s="10" t="s">
        <v>39</v>
      </c>
      <c r="D386" s="10"/>
      <c r="E386" s="10">
        <v>3600</v>
      </c>
      <c r="F386" s="10"/>
      <c r="G386" s="10"/>
      <c r="H386" s="10"/>
      <c r="I386" s="10"/>
      <c r="J386" s="6" t="s">
        <v>40</v>
      </c>
      <c r="K386" s="8" t="s">
        <v>73</v>
      </c>
      <c r="L386" s="39"/>
    </row>
    <row r="387" spans="2:12" ht="18.899999999999999" customHeight="1" x14ac:dyDescent="0.3">
      <c r="B387" s="10"/>
      <c r="C387" s="10" t="s">
        <v>41</v>
      </c>
      <c r="D387" s="10"/>
      <c r="E387" s="10">
        <v>350</v>
      </c>
      <c r="F387" s="10"/>
      <c r="G387" s="10"/>
      <c r="H387" s="10"/>
      <c r="I387" s="10"/>
      <c r="J387" s="33" t="s">
        <v>42</v>
      </c>
      <c r="K387" s="45" t="s">
        <v>170</v>
      </c>
      <c r="L387" s="40"/>
    </row>
    <row r="388" spans="2:12" ht="18.899999999999999" customHeight="1" x14ac:dyDescent="0.3">
      <c r="B388" s="10"/>
      <c r="C388" s="10" t="s">
        <v>43</v>
      </c>
      <c r="D388" s="10"/>
      <c r="E388" s="10">
        <v>140</v>
      </c>
      <c r="F388" s="10"/>
      <c r="G388" s="10"/>
      <c r="H388" s="10"/>
      <c r="I388" s="10"/>
      <c r="J388" s="33" t="s">
        <v>148</v>
      </c>
      <c r="K388" s="45">
        <v>15</v>
      </c>
      <c r="L388" s="40"/>
    </row>
    <row r="389" spans="2:12" ht="18.899999999999999" customHeight="1" thickBot="1" x14ac:dyDescent="0.35">
      <c r="B389" s="10"/>
      <c r="C389" s="10" t="s">
        <v>44</v>
      </c>
      <c r="D389" s="10"/>
      <c r="E389" s="10">
        <v>153</v>
      </c>
      <c r="F389" s="10"/>
      <c r="G389" s="10"/>
      <c r="H389" s="10"/>
      <c r="I389" s="10"/>
      <c r="J389" s="33" t="s">
        <v>45</v>
      </c>
      <c r="K389" s="45" t="s">
        <v>143</v>
      </c>
      <c r="L389" s="40"/>
    </row>
    <row r="390" spans="2:12" ht="18.899999999999999" customHeight="1" thickBot="1" x14ac:dyDescent="0.35">
      <c r="B390" s="10"/>
      <c r="C390" s="10" t="s">
        <v>46</v>
      </c>
      <c r="D390" s="10"/>
      <c r="E390" s="38">
        <f>SUM(E384:E389)</f>
        <v>27785.435021097044</v>
      </c>
      <c r="F390" s="10"/>
      <c r="G390" s="10"/>
      <c r="H390" s="10"/>
      <c r="I390" s="10"/>
      <c r="J390" s="33" t="s">
        <v>47</v>
      </c>
      <c r="K390" s="45" t="s">
        <v>76</v>
      </c>
      <c r="L390" s="40"/>
    </row>
    <row r="391" spans="2:12" ht="18.899999999999999" customHeight="1" thickBot="1" x14ac:dyDescent="0.35">
      <c r="B391" s="10"/>
      <c r="C391" s="10"/>
      <c r="D391" s="10"/>
      <c r="E391" s="10"/>
      <c r="F391" s="10"/>
      <c r="G391" s="10"/>
      <c r="H391" s="10"/>
      <c r="I391" s="10"/>
      <c r="J391" s="7" t="s">
        <v>48</v>
      </c>
      <c r="K391" s="9" t="s">
        <v>77</v>
      </c>
      <c r="L391" s="41"/>
    </row>
    <row r="392" spans="2:12" ht="18.899999999999999" customHeight="1" thickBot="1" x14ac:dyDescent="0.35"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</row>
    <row r="393" spans="2:12" ht="18.899999999999999" customHeight="1" thickBot="1" x14ac:dyDescent="0.35">
      <c r="B393" s="10"/>
      <c r="C393" s="10" t="s">
        <v>49</v>
      </c>
      <c r="D393" s="10"/>
      <c r="E393" s="42">
        <f>E390*1.4</f>
        <v>38899.609029535859</v>
      </c>
      <c r="F393" s="10"/>
      <c r="G393" s="10"/>
      <c r="H393" s="10"/>
      <c r="I393" s="10"/>
      <c r="J393" s="10"/>
      <c r="K393" s="10"/>
      <c r="L393" s="10"/>
    </row>
    <row r="394" spans="2:12" ht="18.899999999999999" customHeight="1" x14ac:dyDescent="0.3">
      <c r="B394" s="10"/>
      <c r="C394" s="10"/>
      <c r="D394" s="10"/>
      <c r="E394" s="46"/>
      <c r="F394" s="10"/>
      <c r="G394" s="10"/>
      <c r="H394" s="10"/>
      <c r="I394" s="10"/>
      <c r="J394" s="10"/>
      <c r="K394" s="10"/>
      <c r="L394" s="10"/>
    </row>
    <row r="395" spans="2:12" ht="19.2" customHeight="1" x14ac:dyDescent="0.3"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</row>
    <row r="396" spans="2:12" ht="19.2" customHeight="1" x14ac:dyDescent="0.3"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</row>
    <row r="397" spans="2:12" ht="19.2" customHeight="1" x14ac:dyDescent="0.3"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</row>
    <row r="398" spans="2:12" ht="19.2" customHeight="1" x14ac:dyDescent="0.3"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</row>
    <row r="399" spans="2:12" ht="19.2" customHeight="1" x14ac:dyDescent="0.3">
      <c r="B399" s="10"/>
      <c r="C399" s="11" t="s">
        <v>171</v>
      </c>
      <c r="D399" s="10"/>
      <c r="E399" s="11"/>
      <c r="F399" s="11"/>
      <c r="G399" s="10"/>
      <c r="H399" s="10"/>
      <c r="I399" s="11" t="str">
        <f>C399</f>
        <v>ESMALTE  AMARILLO</v>
      </c>
      <c r="J399" s="10"/>
      <c r="K399" s="51"/>
      <c r="L399" s="12"/>
    </row>
    <row r="400" spans="2:12" ht="19.2" customHeight="1" thickBot="1" x14ac:dyDescent="0.35">
      <c r="B400" s="10"/>
      <c r="C400" s="10" t="s">
        <v>96</v>
      </c>
      <c r="D400" s="10"/>
      <c r="E400" s="10"/>
      <c r="F400" s="10"/>
      <c r="G400" s="10"/>
      <c r="H400" s="10"/>
      <c r="I400" s="11" t="str">
        <f>C400</f>
        <v>REF. E</v>
      </c>
      <c r="J400" s="10"/>
      <c r="K400" s="10"/>
      <c r="L400" s="10"/>
    </row>
    <row r="401" spans="2:12" ht="19.2" customHeight="1" thickBot="1" x14ac:dyDescent="0.35">
      <c r="B401" s="10"/>
      <c r="C401" s="10"/>
      <c r="D401" s="10"/>
      <c r="E401" s="13" t="s">
        <v>2</v>
      </c>
      <c r="F401" s="13">
        <v>595</v>
      </c>
      <c r="G401" s="10"/>
      <c r="H401" s="10"/>
      <c r="I401" s="10"/>
      <c r="J401" s="10"/>
      <c r="K401" s="14" t="s">
        <v>2</v>
      </c>
      <c r="L401" s="13">
        <v>80</v>
      </c>
    </row>
    <row r="402" spans="2:12" ht="19.2" customHeight="1" thickBot="1" x14ac:dyDescent="0.35">
      <c r="B402" s="10"/>
      <c r="C402" s="10"/>
      <c r="D402" s="10"/>
      <c r="E402" s="3"/>
      <c r="F402" s="3"/>
      <c r="G402" s="10"/>
      <c r="H402" s="10"/>
      <c r="I402" s="10"/>
      <c r="J402" s="10"/>
      <c r="K402" s="3"/>
      <c r="L402" s="3"/>
    </row>
    <row r="403" spans="2:12" ht="19.2" customHeight="1" thickBot="1" x14ac:dyDescent="0.35">
      <c r="B403" s="14" t="s">
        <v>3</v>
      </c>
      <c r="C403" s="15" t="s">
        <v>4</v>
      </c>
      <c r="D403" s="16"/>
      <c r="E403" s="17" t="s">
        <v>5</v>
      </c>
      <c r="F403" s="13" t="s">
        <v>6</v>
      </c>
      <c r="G403" s="18" t="s">
        <v>7</v>
      </c>
      <c r="H403" s="14" t="s">
        <v>3</v>
      </c>
      <c r="I403" s="19" t="s">
        <v>4</v>
      </c>
      <c r="J403" s="16"/>
      <c r="K403" s="14" t="s">
        <v>5</v>
      </c>
      <c r="L403" s="3"/>
    </row>
    <row r="404" spans="2:12" ht="19.2" customHeight="1" x14ac:dyDescent="0.3">
      <c r="B404" s="20"/>
      <c r="C404" s="21" t="s">
        <v>8</v>
      </c>
      <c r="D404" s="22"/>
      <c r="E404" s="23"/>
      <c r="F404" s="5"/>
      <c r="G404" s="24"/>
      <c r="H404" s="25"/>
      <c r="I404" s="26" t="str">
        <f t="shared" ref="I404:I419" si="40">C404</f>
        <v>CARGAR</v>
      </c>
      <c r="J404" s="27"/>
      <c r="K404" s="28"/>
      <c r="L404" s="3"/>
    </row>
    <row r="405" spans="2:12" ht="19.2" customHeight="1" x14ac:dyDescent="0.3">
      <c r="B405" s="4" t="s">
        <v>9</v>
      </c>
      <c r="C405" s="24" t="s">
        <v>101</v>
      </c>
      <c r="D405" s="29">
        <v>6252</v>
      </c>
      <c r="E405" s="30">
        <v>1033</v>
      </c>
      <c r="F405" s="31">
        <v>7000</v>
      </c>
      <c r="G405" s="32">
        <f>E405*F405</f>
        <v>7231000</v>
      </c>
      <c r="H405" s="33" t="str">
        <f>B405</f>
        <v>RAM014</v>
      </c>
      <c r="I405" s="34" t="str">
        <f t="shared" si="40"/>
        <v>RESINA MEDIA EN SOYA AL 50%</v>
      </c>
      <c r="J405" s="35"/>
      <c r="K405" s="43">
        <f>L401/F401*E405</f>
        <v>138.890756302521</v>
      </c>
      <c r="L405" s="3"/>
    </row>
    <row r="406" spans="2:12" ht="19.2" customHeight="1" x14ac:dyDescent="0.3">
      <c r="B406" s="4" t="s">
        <v>103</v>
      </c>
      <c r="C406" s="24" t="s">
        <v>120</v>
      </c>
      <c r="D406" s="29"/>
      <c r="E406" s="30">
        <v>294.7</v>
      </c>
      <c r="F406" s="31">
        <v>14152</v>
      </c>
      <c r="G406" s="32">
        <f>E406*F406</f>
        <v>4170594.4</v>
      </c>
      <c r="H406" s="33" t="str">
        <f>B406</f>
        <v>PE1010</v>
      </c>
      <c r="I406" s="34" t="str">
        <f t="shared" si="40"/>
        <v>PASTA ESMALTE AMARILLO CROMO MEDIO</v>
      </c>
      <c r="J406" s="35"/>
      <c r="K406" s="43">
        <f>L401/F401*E406</f>
        <v>39.6235294117647</v>
      </c>
      <c r="L406" s="3"/>
    </row>
    <row r="407" spans="2:12" ht="19.2" customHeight="1" x14ac:dyDescent="0.3">
      <c r="B407" s="4"/>
      <c r="C407" s="21" t="s">
        <v>90</v>
      </c>
      <c r="D407" s="29"/>
      <c r="E407" s="30"/>
      <c r="F407" s="48"/>
      <c r="G407" s="32"/>
      <c r="H407" s="33"/>
      <c r="I407" s="49" t="str">
        <f t="shared" si="40"/>
        <v>AGITAR POR 10 MIN Y AGREGAR</v>
      </c>
      <c r="J407" s="35"/>
      <c r="K407" s="43"/>
      <c r="L407" s="3"/>
    </row>
    <row r="408" spans="2:12" ht="19.2" customHeight="1" x14ac:dyDescent="0.3">
      <c r="B408" s="4" t="s">
        <v>58</v>
      </c>
      <c r="C408" s="24" t="s">
        <v>21</v>
      </c>
      <c r="D408" s="29">
        <v>20500</v>
      </c>
      <c r="E408" s="30">
        <v>11.13</v>
      </c>
      <c r="F408" s="31">
        <v>14300</v>
      </c>
      <c r="G408" s="32">
        <f>E408*F408</f>
        <v>159159</v>
      </c>
      <c r="H408" s="33" t="str">
        <f>B408</f>
        <v>AEM004</v>
      </c>
      <c r="I408" s="34" t="str">
        <f t="shared" si="40"/>
        <v>DISASTAB GAT</v>
      </c>
      <c r="J408" s="35"/>
      <c r="K408" s="43">
        <f>L401/F401*E408</f>
        <v>1.4964705882352942</v>
      </c>
      <c r="L408" s="3"/>
    </row>
    <row r="409" spans="2:12" ht="19.2" customHeight="1" x14ac:dyDescent="0.3">
      <c r="B409" s="4"/>
      <c r="C409" s="21" t="s">
        <v>68</v>
      </c>
      <c r="D409" s="29"/>
      <c r="E409" s="30"/>
      <c r="F409" s="48"/>
      <c r="G409" s="32"/>
      <c r="H409" s="33"/>
      <c r="I409" s="49" t="str">
        <f t="shared" si="40"/>
        <v>AGITAR POR 5 MIN Y AGREGAR</v>
      </c>
      <c r="J409" s="35"/>
      <c r="K409" s="43"/>
      <c r="L409" s="3"/>
    </row>
    <row r="410" spans="2:12" ht="19.2" customHeight="1" x14ac:dyDescent="0.3">
      <c r="B410" s="4"/>
      <c r="C410" s="21" t="s">
        <v>69</v>
      </c>
      <c r="D410" s="29"/>
      <c r="E410" s="30"/>
      <c r="F410" s="48"/>
      <c r="G410" s="32"/>
      <c r="H410" s="33"/>
      <c r="I410" s="49" t="str">
        <f t="shared" si="40"/>
        <v>PREPARACION APARTE DE AGUA DE PROCESO</v>
      </c>
      <c r="J410" s="35"/>
      <c r="K410" s="43"/>
      <c r="L410" s="3"/>
    </row>
    <row r="411" spans="2:12" ht="19.2" customHeight="1" x14ac:dyDescent="0.3">
      <c r="B411" s="4" t="s">
        <v>22</v>
      </c>
      <c r="C411" s="24" t="s">
        <v>23</v>
      </c>
      <c r="D411" s="29"/>
      <c r="E411" s="30">
        <v>371</v>
      </c>
      <c r="F411" s="31">
        <v>40</v>
      </c>
      <c r="G411" s="32">
        <f>E411*F411</f>
        <v>14840</v>
      </c>
      <c r="H411" s="33" t="str">
        <f>B411</f>
        <v>SIA040</v>
      </c>
      <c r="I411" s="34" t="str">
        <f t="shared" si="40"/>
        <v>AGUA</v>
      </c>
      <c r="J411" s="35"/>
      <c r="K411" s="43">
        <f>L401/F401*E411</f>
        <v>49.882352941176471</v>
      </c>
      <c r="L411" s="3"/>
    </row>
    <row r="412" spans="2:12" ht="19.2" customHeight="1" x14ac:dyDescent="0.3">
      <c r="B412" s="4" t="s">
        <v>24</v>
      </c>
      <c r="C412" s="24" t="s">
        <v>25</v>
      </c>
      <c r="D412" s="29"/>
      <c r="E412" s="30">
        <v>3.7</v>
      </c>
      <c r="F412" s="31">
        <v>1550</v>
      </c>
      <c r="G412" s="32">
        <f>E412*F412</f>
        <v>5735</v>
      </c>
      <c r="H412" s="33" t="str">
        <f>B412</f>
        <v>AET004</v>
      </c>
      <c r="I412" s="34" t="str">
        <f t="shared" si="40"/>
        <v>SULFATO DE MAGNESIO</v>
      </c>
      <c r="J412" s="35"/>
      <c r="K412" s="43">
        <f>L401/F401*E412</f>
        <v>0.49747899159663866</v>
      </c>
      <c r="L412" s="3"/>
    </row>
    <row r="413" spans="2:12" ht="19.2" customHeight="1" x14ac:dyDescent="0.3">
      <c r="B413" s="4"/>
      <c r="C413" s="21" t="s">
        <v>70</v>
      </c>
      <c r="D413" s="29"/>
      <c r="E413" s="30"/>
      <c r="F413" s="48"/>
      <c r="G413" s="32"/>
      <c r="H413" s="33"/>
      <c r="I413" s="49" t="str">
        <f t="shared" si="40"/>
        <v xml:space="preserve">ADICIONAR LENTAMENTE AL CENTRO DEL VORTICE DURANTE 5 MIN , MANTENER </v>
      </c>
      <c r="J413" s="35"/>
      <c r="K413" s="43"/>
      <c r="L413" s="3"/>
    </row>
    <row r="414" spans="2:12" ht="19.2" customHeight="1" x14ac:dyDescent="0.3">
      <c r="B414" s="4"/>
      <c r="C414" s="21" t="s">
        <v>71</v>
      </c>
      <c r="D414" s="29"/>
      <c r="E414" s="30"/>
      <c r="F414" s="5"/>
      <c r="G414" s="32"/>
      <c r="H414" s="33"/>
      <c r="I414" s="49" t="str">
        <f t="shared" si="40"/>
        <v>LA AGITACION POR OTROS 5 MIN Y AGREGAR</v>
      </c>
      <c r="J414" s="35"/>
      <c r="K414" s="43"/>
      <c r="L414" s="3"/>
    </row>
    <row r="415" spans="2:12" ht="19.2" customHeight="1" x14ac:dyDescent="0.3">
      <c r="B415" s="4" t="s">
        <v>33</v>
      </c>
      <c r="C415" s="24" t="s">
        <v>72</v>
      </c>
      <c r="D415" s="29">
        <v>11515</v>
      </c>
      <c r="E415" s="30">
        <v>4.72</v>
      </c>
      <c r="F415" s="5">
        <v>11000</v>
      </c>
      <c r="G415" s="32">
        <f>E415*F415</f>
        <v>51920</v>
      </c>
      <c r="H415" s="33" t="str">
        <f>B415</f>
        <v>AAN002</v>
      </c>
      <c r="I415" s="34" t="str">
        <f t="shared" si="40"/>
        <v>ADIMON 84</v>
      </c>
      <c r="J415" s="35"/>
      <c r="K415" s="43">
        <f>L401/F401*E415</f>
        <v>0.63462184873949579</v>
      </c>
      <c r="L415" s="3"/>
    </row>
    <row r="416" spans="2:12" ht="19.2" customHeight="1" x14ac:dyDescent="0.3">
      <c r="B416" s="4" t="s">
        <v>31</v>
      </c>
      <c r="C416" s="24" t="s">
        <v>32</v>
      </c>
      <c r="D416" s="29"/>
      <c r="E416" s="30">
        <v>8.26</v>
      </c>
      <c r="F416" s="5">
        <v>34050</v>
      </c>
      <c r="G416" s="32">
        <f>E416*F416</f>
        <v>281253</v>
      </c>
      <c r="H416" s="33" t="str">
        <f>B416</f>
        <v>SOC011</v>
      </c>
      <c r="I416" s="34" t="str">
        <f t="shared" si="40"/>
        <v>OCTOATO DE COBALTO AL 12%</v>
      </c>
      <c r="J416" s="35"/>
      <c r="K416" s="43">
        <f>L401/F401*E416</f>
        <v>1.1105882352941177</v>
      </c>
      <c r="L416" s="3"/>
    </row>
    <row r="417" spans="2:12" ht="19.2" customHeight="1" x14ac:dyDescent="0.3">
      <c r="B417" s="4" t="s">
        <v>27</v>
      </c>
      <c r="C417" s="24" t="s">
        <v>28</v>
      </c>
      <c r="D417" s="29"/>
      <c r="E417" s="30">
        <v>13</v>
      </c>
      <c r="F417" s="5">
        <v>27144</v>
      </c>
      <c r="G417" s="32">
        <f>E417*F417</f>
        <v>352872</v>
      </c>
      <c r="H417" s="33" t="str">
        <f>B417</f>
        <v>SOZ024</v>
      </c>
      <c r="I417" s="34" t="str">
        <f t="shared" si="40"/>
        <v>OCTOATO DE ZIRCONIO AL 24%</v>
      </c>
      <c r="J417" s="35"/>
      <c r="K417" s="43">
        <f>L401/F401*E417</f>
        <v>1.7478991596638656</v>
      </c>
      <c r="L417" s="3"/>
    </row>
    <row r="418" spans="2:12" ht="19.2" customHeight="1" x14ac:dyDescent="0.3">
      <c r="B418" s="4" t="s">
        <v>29</v>
      </c>
      <c r="C418" s="24" t="s">
        <v>30</v>
      </c>
      <c r="D418" s="29"/>
      <c r="E418" s="30">
        <v>11.81</v>
      </c>
      <c r="F418" s="5">
        <v>12691</v>
      </c>
      <c r="G418" s="32">
        <f>E418*F418</f>
        <v>149880.71</v>
      </c>
      <c r="H418" s="33" t="str">
        <f>B418</f>
        <v>SOC010</v>
      </c>
      <c r="I418" s="34" t="str">
        <f t="shared" si="40"/>
        <v>OCTOATO DE CALCIO AL 10%</v>
      </c>
      <c r="J418" s="35"/>
      <c r="K418" s="43">
        <f>L401/F401*E418</f>
        <v>1.5878991596638656</v>
      </c>
      <c r="L418" s="3"/>
    </row>
    <row r="419" spans="2:12" ht="19.2" customHeight="1" x14ac:dyDescent="0.3">
      <c r="B419" s="4" t="s">
        <v>54</v>
      </c>
      <c r="C419" s="24" t="s">
        <v>34</v>
      </c>
      <c r="D419" s="29">
        <v>5245</v>
      </c>
      <c r="E419" s="30">
        <v>391</v>
      </c>
      <c r="F419" s="5">
        <v>4617</v>
      </c>
      <c r="G419" s="32">
        <f>E419*F419</f>
        <v>1805247</v>
      </c>
      <c r="H419" s="33" t="str">
        <f>B419</f>
        <v>SAV010</v>
      </c>
      <c r="I419" s="34" t="str">
        <f t="shared" si="40"/>
        <v>VARSOL</v>
      </c>
      <c r="J419" s="35"/>
      <c r="K419" s="43">
        <f>L401/F401*E419</f>
        <v>52.571428571428569</v>
      </c>
      <c r="L419" s="3"/>
    </row>
    <row r="420" spans="2:12" ht="19.2" customHeight="1" thickBot="1" x14ac:dyDescent="0.35">
      <c r="B420" s="10"/>
      <c r="C420" s="10"/>
      <c r="D420" s="10"/>
      <c r="E420" s="3"/>
      <c r="F420" s="10"/>
      <c r="G420" s="10"/>
      <c r="H420" s="10"/>
      <c r="I420" s="10"/>
      <c r="J420" s="10"/>
      <c r="K420" s="52"/>
      <c r="L420" s="3"/>
    </row>
    <row r="421" spans="2:12" ht="19.2" customHeight="1" thickBot="1" x14ac:dyDescent="0.35">
      <c r="B421" s="10"/>
      <c r="C421" s="15" t="s">
        <v>0</v>
      </c>
      <c r="D421" s="16"/>
      <c r="E421" s="37">
        <f>SUM(E404:E419)</f>
        <v>2142.3200000000002</v>
      </c>
      <c r="F421" s="10"/>
      <c r="G421" s="13">
        <f>SUM(G404:G419)</f>
        <v>14222501.110000001</v>
      </c>
      <c r="H421" s="3"/>
      <c r="I421" s="19" t="s">
        <v>0</v>
      </c>
      <c r="J421" s="16"/>
      <c r="K421" s="44">
        <f>SUM(K404:K419)</f>
        <v>288.04302521008401</v>
      </c>
      <c r="L421" s="3"/>
    </row>
    <row r="422" spans="2:12" ht="19.2" customHeight="1" thickBot="1" x14ac:dyDescent="0.35"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</row>
    <row r="423" spans="2:12" ht="19.2" customHeight="1" thickBot="1" x14ac:dyDescent="0.35">
      <c r="B423" s="10"/>
      <c r="C423" s="10" t="s">
        <v>35</v>
      </c>
      <c r="D423" s="10"/>
      <c r="E423" s="38">
        <f>G421/F401</f>
        <v>23903.363210084037</v>
      </c>
      <c r="F423" s="10"/>
      <c r="G423" s="10"/>
      <c r="H423" s="10"/>
      <c r="I423" s="10"/>
      <c r="J423" s="10"/>
      <c r="K423" s="10"/>
      <c r="L423" s="10"/>
    </row>
    <row r="424" spans="2:12" ht="19.2" customHeight="1" thickBot="1" x14ac:dyDescent="0.35">
      <c r="B424" s="10"/>
      <c r="C424" s="10" t="s">
        <v>36</v>
      </c>
      <c r="D424" s="10"/>
      <c r="E424" s="10">
        <v>600</v>
      </c>
      <c r="F424" s="10"/>
      <c r="G424" s="10"/>
      <c r="H424" s="10"/>
      <c r="I424" s="10"/>
      <c r="J424" s="14" t="s">
        <v>37</v>
      </c>
      <c r="K424" s="14" t="s">
        <v>38</v>
      </c>
      <c r="L424" s="14" t="s">
        <v>97</v>
      </c>
    </row>
    <row r="425" spans="2:12" ht="19.2" customHeight="1" x14ac:dyDescent="0.3">
      <c r="B425" s="10"/>
      <c r="C425" s="10" t="s">
        <v>39</v>
      </c>
      <c r="D425" s="10"/>
      <c r="E425" s="10">
        <v>3600</v>
      </c>
      <c r="F425" s="10"/>
      <c r="G425" s="10"/>
      <c r="H425" s="10"/>
      <c r="I425" s="10"/>
      <c r="J425" s="6" t="s">
        <v>40</v>
      </c>
      <c r="K425" s="8" t="s">
        <v>94</v>
      </c>
      <c r="L425" s="39"/>
    </row>
    <row r="426" spans="2:12" ht="19.2" customHeight="1" x14ac:dyDescent="0.3">
      <c r="B426" s="10"/>
      <c r="C426" s="10" t="s">
        <v>41</v>
      </c>
      <c r="D426" s="10"/>
      <c r="E426" s="10">
        <v>350</v>
      </c>
      <c r="F426" s="10"/>
      <c r="G426" s="10"/>
      <c r="H426" s="10"/>
      <c r="I426" s="10"/>
      <c r="J426" s="33" t="s">
        <v>42</v>
      </c>
      <c r="K426" s="45" t="s">
        <v>151</v>
      </c>
      <c r="L426" s="40"/>
    </row>
    <row r="427" spans="2:12" ht="19.2" customHeight="1" x14ac:dyDescent="0.3">
      <c r="B427" s="10"/>
      <c r="C427" s="10" t="s">
        <v>43</v>
      </c>
      <c r="D427" s="10"/>
      <c r="E427" s="10">
        <v>140</v>
      </c>
      <c r="F427" s="10"/>
      <c r="G427" s="10"/>
      <c r="H427" s="10"/>
      <c r="I427" s="10"/>
      <c r="J427" s="33" t="s">
        <v>148</v>
      </c>
      <c r="K427" s="45" t="s">
        <v>152</v>
      </c>
      <c r="L427" s="40"/>
    </row>
    <row r="428" spans="2:12" ht="19.2" customHeight="1" thickBot="1" x14ac:dyDescent="0.35">
      <c r="B428" s="10"/>
      <c r="C428" s="10" t="s">
        <v>44</v>
      </c>
      <c r="D428" s="10"/>
      <c r="E428" s="10">
        <v>153</v>
      </c>
      <c r="F428" s="10"/>
      <c r="G428" s="10"/>
      <c r="H428" s="10"/>
      <c r="I428" s="10"/>
      <c r="J428" s="33" t="s">
        <v>45</v>
      </c>
      <c r="K428" s="45" t="s">
        <v>75</v>
      </c>
      <c r="L428" s="40"/>
    </row>
    <row r="429" spans="2:12" ht="19.2" customHeight="1" thickBot="1" x14ac:dyDescent="0.35">
      <c r="B429" s="10"/>
      <c r="C429" s="10" t="s">
        <v>46</v>
      </c>
      <c r="D429" s="10"/>
      <c r="E429" s="38">
        <f>SUM(E423:E428)</f>
        <v>28746.363210084037</v>
      </c>
      <c r="F429" s="10"/>
      <c r="G429" s="10"/>
      <c r="H429" s="10"/>
      <c r="I429" s="10"/>
      <c r="J429" s="33" t="s">
        <v>47</v>
      </c>
      <c r="K429" s="45" t="s">
        <v>76</v>
      </c>
      <c r="L429" s="40"/>
    </row>
    <row r="430" spans="2:12" ht="19.2" customHeight="1" thickBot="1" x14ac:dyDescent="0.35">
      <c r="B430" s="10"/>
      <c r="C430" s="10"/>
      <c r="D430" s="10"/>
      <c r="E430" s="10"/>
      <c r="F430" s="10"/>
      <c r="G430" s="10"/>
      <c r="H430" s="10"/>
      <c r="I430" s="10"/>
      <c r="J430" s="7" t="s">
        <v>48</v>
      </c>
      <c r="K430" s="9" t="s">
        <v>77</v>
      </c>
      <c r="L430" s="41"/>
    </row>
    <row r="431" spans="2:12" ht="19.2" customHeight="1" thickBot="1" x14ac:dyDescent="0.35"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</row>
    <row r="432" spans="2:12" ht="19.2" customHeight="1" thickBot="1" x14ac:dyDescent="0.35">
      <c r="B432" s="10"/>
      <c r="C432" s="10" t="s">
        <v>49</v>
      </c>
      <c r="D432" s="10"/>
      <c r="E432" s="42">
        <f>E429*1.4</f>
        <v>40244.908494117648</v>
      </c>
      <c r="F432" s="10"/>
      <c r="G432" s="10"/>
      <c r="H432" s="10"/>
      <c r="I432" s="10"/>
      <c r="J432" s="10"/>
      <c r="K432" s="10"/>
      <c r="L432" s="10"/>
    </row>
    <row r="433" spans="2:12" ht="19.2" customHeight="1" x14ac:dyDescent="0.3">
      <c r="B433" s="10"/>
      <c r="C433" s="10"/>
      <c r="D433" s="10"/>
      <c r="E433" s="46"/>
      <c r="F433" s="10"/>
      <c r="G433" s="10"/>
      <c r="H433" s="10"/>
      <c r="I433" s="10"/>
      <c r="J433" s="10"/>
      <c r="K433" s="10"/>
      <c r="L433" s="10"/>
    </row>
    <row r="434" spans="2:12" ht="19.2" customHeight="1" x14ac:dyDescent="0.3"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</row>
    <row r="435" spans="2:12" ht="19.2" customHeight="1" x14ac:dyDescent="0.3"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</row>
    <row r="436" spans="2:12" ht="19.2" customHeight="1" x14ac:dyDescent="0.3"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</row>
    <row r="437" spans="2:12" ht="19.2" customHeight="1" x14ac:dyDescent="0.3">
      <c r="B437" s="10"/>
      <c r="C437" s="11" t="s">
        <v>172</v>
      </c>
      <c r="D437" s="10"/>
      <c r="E437" s="11"/>
      <c r="F437" s="11"/>
      <c r="G437" s="10"/>
      <c r="H437" s="10"/>
      <c r="I437" s="11" t="str">
        <f>C437</f>
        <v>ESMALTE NARANJA</v>
      </c>
      <c r="J437" s="10"/>
      <c r="K437" s="51"/>
      <c r="L437" s="12"/>
    </row>
    <row r="438" spans="2:12" ht="19.2" customHeight="1" thickBot="1" x14ac:dyDescent="0.35">
      <c r="B438" s="10"/>
      <c r="C438" s="10" t="s">
        <v>96</v>
      </c>
      <c r="D438" s="10"/>
      <c r="E438" s="10"/>
      <c r="F438" s="10"/>
      <c r="G438" s="10"/>
      <c r="H438" s="10"/>
      <c r="I438" s="11" t="str">
        <f>C438</f>
        <v>REF. E</v>
      </c>
      <c r="J438" s="10"/>
      <c r="K438" s="10"/>
      <c r="L438" s="10"/>
    </row>
    <row r="439" spans="2:12" ht="19.2" customHeight="1" thickBot="1" x14ac:dyDescent="0.35">
      <c r="B439" s="10"/>
      <c r="C439" s="10"/>
      <c r="D439" s="10"/>
      <c r="E439" s="13" t="s">
        <v>2</v>
      </c>
      <c r="F439" s="13">
        <v>599</v>
      </c>
      <c r="G439" s="10"/>
      <c r="H439" s="10"/>
      <c r="I439" s="10"/>
      <c r="J439" s="10"/>
      <c r="K439" s="14" t="s">
        <v>2</v>
      </c>
      <c r="L439" s="13">
        <v>195</v>
      </c>
    </row>
    <row r="440" spans="2:12" ht="19.2" customHeight="1" thickBot="1" x14ac:dyDescent="0.35">
      <c r="B440" s="10"/>
      <c r="C440" s="10"/>
      <c r="D440" s="10"/>
      <c r="E440" s="3"/>
      <c r="F440" s="3"/>
      <c r="G440" s="10"/>
      <c r="H440" s="10"/>
      <c r="I440" s="10"/>
      <c r="J440" s="10"/>
      <c r="K440" s="3"/>
      <c r="L440" s="3"/>
    </row>
    <row r="441" spans="2:12" ht="19.2" customHeight="1" thickBot="1" x14ac:dyDescent="0.35">
      <c r="B441" s="14" t="s">
        <v>3</v>
      </c>
      <c r="C441" s="15" t="s">
        <v>4</v>
      </c>
      <c r="D441" s="16"/>
      <c r="E441" s="17" t="s">
        <v>5</v>
      </c>
      <c r="F441" s="13" t="s">
        <v>6</v>
      </c>
      <c r="G441" s="18" t="s">
        <v>7</v>
      </c>
      <c r="H441" s="14" t="s">
        <v>3</v>
      </c>
      <c r="I441" s="19" t="s">
        <v>4</v>
      </c>
      <c r="J441" s="16"/>
      <c r="K441" s="14" t="s">
        <v>5</v>
      </c>
      <c r="L441" s="3"/>
    </row>
    <row r="442" spans="2:12" ht="19.2" customHeight="1" x14ac:dyDescent="0.3">
      <c r="B442" s="20"/>
      <c r="C442" s="21" t="s">
        <v>8</v>
      </c>
      <c r="D442" s="22"/>
      <c r="E442" s="23"/>
      <c r="F442" s="5"/>
      <c r="G442" s="24"/>
      <c r="H442" s="25"/>
      <c r="I442" s="26" t="str">
        <f t="shared" ref="I442:I458" si="41">C442</f>
        <v>CARGAR</v>
      </c>
      <c r="J442" s="27"/>
      <c r="K442" s="28"/>
      <c r="L442" s="3"/>
    </row>
    <row r="443" spans="2:12" ht="19.2" customHeight="1" x14ac:dyDescent="0.3">
      <c r="B443" s="4" t="s">
        <v>9</v>
      </c>
      <c r="C443" s="24" t="s">
        <v>101</v>
      </c>
      <c r="D443" s="29">
        <v>6252</v>
      </c>
      <c r="E443" s="30">
        <v>1033</v>
      </c>
      <c r="F443" s="31">
        <v>7000</v>
      </c>
      <c r="G443" s="32">
        <f>E443*F443</f>
        <v>7231000</v>
      </c>
      <c r="H443" s="33" t="str">
        <f>B443</f>
        <v>RAM014</v>
      </c>
      <c r="I443" s="34" t="str">
        <f t="shared" si="41"/>
        <v>RESINA MEDIA EN SOYA AL 50%</v>
      </c>
      <c r="J443" s="35"/>
      <c r="K443" s="43">
        <f>L439/F439*E443</f>
        <v>336.28547579298828</v>
      </c>
      <c r="L443" s="3"/>
    </row>
    <row r="444" spans="2:12" ht="19.2" customHeight="1" x14ac:dyDescent="0.3">
      <c r="B444" s="4" t="s">
        <v>92</v>
      </c>
      <c r="C444" s="24" t="s">
        <v>93</v>
      </c>
      <c r="D444" s="29"/>
      <c r="E444" s="30">
        <v>180</v>
      </c>
      <c r="F444" s="31">
        <v>19945</v>
      </c>
      <c r="G444" s="32">
        <f>E444*F444</f>
        <v>3590100</v>
      </c>
      <c r="H444" s="33" t="str">
        <f>B444</f>
        <v>PE1058</v>
      </c>
      <c r="I444" s="34" t="str">
        <f>C444</f>
        <v>PASTA ESMALTE NARANJA</v>
      </c>
      <c r="J444" s="35"/>
      <c r="K444" s="43">
        <f>L439/F439*E444</f>
        <v>58.597662771285471</v>
      </c>
      <c r="L444" s="3"/>
    </row>
    <row r="445" spans="2:12" ht="19.2" customHeight="1" x14ac:dyDescent="0.3">
      <c r="B445" s="4" t="s">
        <v>103</v>
      </c>
      <c r="C445" s="24" t="s">
        <v>120</v>
      </c>
      <c r="D445" s="29"/>
      <c r="E445" s="30">
        <v>77</v>
      </c>
      <c r="F445" s="31">
        <v>14152</v>
      </c>
      <c r="G445" s="32">
        <f>E445*F445</f>
        <v>1089704</v>
      </c>
      <c r="H445" s="33" t="str">
        <f>B445</f>
        <v>PE1010</v>
      </c>
      <c r="I445" s="34" t="str">
        <f t="shared" si="41"/>
        <v>PASTA ESMALTE AMARILLO CROMO MEDIO</v>
      </c>
      <c r="J445" s="35"/>
      <c r="K445" s="43">
        <f>L439/F439*E445</f>
        <v>25.06677796327212</v>
      </c>
      <c r="L445" s="3"/>
    </row>
    <row r="446" spans="2:12" ht="19.2" customHeight="1" x14ac:dyDescent="0.3">
      <c r="B446" s="4"/>
      <c r="C446" s="21" t="s">
        <v>90</v>
      </c>
      <c r="D446" s="29"/>
      <c r="E446" s="30"/>
      <c r="F446" s="48"/>
      <c r="G446" s="32"/>
      <c r="H446" s="33"/>
      <c r="I446" s="49" t="str">
        <f t="shared" si="41"/>
        <v>AGITAR POR 10 MIN Y AGREGAR</v>
      </c>
      <c r="J446" s="35"/>
      <c r="K446" s="43"/>
      <c r="L446" s="3"/>
    </row>
    <row r="447" spans="2:12" ht="19.2" customHeight="1" x14ac:dyDescent="0.3">
      <c r="B447" s="4" t="s">
        <v>58</v>
      </c>
      <c r="C447" s="24" t="s">
        <v>21</v>
      </c>
      <c r="D447" s="29">
        <v>20500</v>
      </c>
      <c r="E447" s="30">
        <v>11</v>
      </c>
      <c r="F447" s="31">
        <v>14300</v>
      </c>
      <c r="G447" s="32">
        <f>E447*F447</f>
        <v>157300</v>
      </c>
      <c r="H447" s="33" t="str">
        <f>B447</f>
        <v>AEM004</v>
      </c>
      <c r="I447" s="34" t="str">
        <f t="shared" si="41"/>
        <v>DISASTAB GAT</v>
      </c>
      <c r="J447" s="35"/>
      <c r="K447" s="43">
        <f>L439/F439*E447</f>
        <v>3.5809682804674456</v>
      </c>
      <c r="L447" s="3"/>
    </row>
    <row r="448" spans="2:12" ht="19.2" customHeight="1" x14ac:dyDescent="0.3">
      <c r="B448" s="4"/>
      <c r="C448" s="21" t="s">
        <v>68</v>
      </c>
      <c r="D448" s="29"/>
      <c r="E448" s="30"/>
      <c r="F448" s="48"/>
      <c r="G448" s="32"/>
      <c r="H448" s="33"/>
      <c r="I448" s="49" t="str">
        <f t="shared" si="41"/>
        <v>AGITAR POR 5 MIN Y AGREGAR</v>
      </c>
      <c r="J448" s="35"/>
      <c r="K448" s="43"/>
      <c r="L448" s="3"/>
    </row>
    <row r="449" spans="2:12" ht="19.2" customHeight="1" x14ac:dyDescent="0.3">
      <c r="B449" s="4"/>
      <c r="C449" s="21" t="s">
        <v>69</v>
      </c>
      <c r="D449" s="29"/>
      <c r="E449" s="30"/>
      <c r="F449" s="48"/>
      <c r="G449" s="32"/>
      <c r="H449" s="33"/>
      <c r="I449" s="49" t="str">
        <f t="shared" si="41"/>
        <v>PREPARACION APARTE DE AGUA DE PROCESO</v>
      </c>
      <c r="J449" s="35"/>
      <c r="K449" s="43"/>
      <c r="L449" s="3"/>
    </row>
    <row r="450" spans="2:12" ht="19.2" customHeight="1" x14ac:dyDescent="0.3">
      <c r="B450" s="4" t="s">
        <v>22</v>
      </c>
      <c r="C450" s="24" t="s">
        <v>23</v>
      </c>
      <c r="D450" s="29"/>
      <c r="E450" s="30">
        <v>363</v>
      </c>
      <c r="F450" s="31">
        <v>40</v>
      </c>
      <c r="G450" s="32">
        <f>E450*F450</f>
        <v>14520</v>
      </c>
      <c r="H450" s="33" t="str">
        <f>B450</f>
        <v>SIA040</v>
      </c>
      <c r="I450" s="34" t="str">
        <f t="shared" si="41"/>
        <v>AGUA</v>
      </c>
      <c r="J450" s="35"/>
      <c r="K450" s="43">
        <f>L439/F439*E450</f>
        <v>118.17195325542571</v>
      </c>
      <c r="L450" s="3"/>
    </row>
    <row r="451" spans="2:12" ht="19.2" customHeight="1" x14ac:dyDescent="0.3">
      <c r="B451" s="4" t="s">
        <v>24</v>
      </c>
      <c r="C451" s="24" t="s">
        <v>25</v>
      </c>
      <c r="D451" s="29"/>
      <c r="E451" s="30">
        <v>3.66</v>
      </c>
      <c r="F451" s="31">
        <v>1550</v>
      </c>
      <c r="G451" s="32">
        <f>E451*F451</f>
        <v>5673</v>
      </c>
      <c r="H451" s="33" t="str">
        <f>B451</f>
        <v>AET004</v>
      </c>
      <c r="I451" s="34" t="str">
        <f t="shared" si="41"/>
        <v>SULFATO DE MAGNESIO</v>
      </c>
      <c r="J451" s="35"/>
      <c r="K451" s="43">
        <f>L439/F439*E451</f>
        <v>1.1914858096828047</v>
      </c>
      <c r="L451" s="3"/>
    </row>
    <row r="452" spans="2:12" ht="19.2" customHeight="1" x14ac:dyDescent="0.3">
      <c r="B452" s="4"/>
      <c r="C452" s="21" t="s">
        <v>70</v>
      </c>
      <c r="D452" s="29"/>
      <c r="E452" s="30"/>
      <c r="F452" s="48"/>
      <c r="G452" s="32"/>
      <c r="H452" s="33"/>
      <c r="I452" s="49" t="str">
        <f t="shared" si="41"/>
        <v xml:space="preserve">ADICIONAR LENTAMENTE AL CENTRO DEL VORTICE DURANTE 5 MIN , MANTENER </v>
      </c>
      <c r="J452" s="35"/>
      <c r="K452" s="43"/>
      <c r="L452" s="3"/>
    </row>
    <row r="453" spans="2:12" ht="19.2" customHeight="1" x14ac:dyDescent="0.3">
      <c r="B453" s="4"/>
      <c r="C453" s="21" t="s">
        <v>71</v>
      </c>
      <c r="D453" s="29"/>
      <c r="E453" s="30"/>
      <c r="F453" s="5"/>
      <c r="G453" s="32"/>
      <c r="H453" s="33"/>
      <c r="I453" s="49" t="str">
        <f t="shared" si="41"/>
        <v>LA AGITACION POR OTROS 5 MIN Y AGREGAR</v>
      </c>
      <c r="J453" s="35"/>
      <c r="K453" s="43"/>
      <c r="L453" s="3"/>
    </row>
    <row r="454" spans="2:12" ht="19.2" customHeight="1" x14ac:dyDescent="0.3">
      <c r="B454" s="4" t="s">
        <v>33</v>
      </c>
      <c r="C454" s="24" t="s">
        <v>72</v>
      </c>
      <c r="D454" s="29">
        <v>11515</v>
      </c>
      <c r="E454" s="30">
        <v>4.6399999999999997</v>
      </c>
      <c r="F454" s="5">
        <v>11000</v>
      </c>
      <c r="G454" s="32">
        <f>E454*F454</f>
        <v>51040</v>
      </c>
      <c r="H454" s="33" t="str">
        <f>B454</f>
        <v>AAN002</v>
      </c>
      <c r="I454" s="34" t="str">
        <f t="shared" si="41"/>
        <v>ADIMON 84</v>
      </c>
      <c r="J454" s="35"/>
      <c r="K454" s="43">
        <f>L439/F439*E454</f>
        <v>1.5105175292153588</v>
      </c>
      <c r="L454" s="3"/>
    </row>
    <row r="455" spans="2:12" ht="19.2" customHeight="1" x14ac:dyDescent="0.3">
      <c r="B455" s="4" t="s">
        <v>31</v>
      </c>
      <c r="C455" s="24" t="s">
        <v>32</v>
      </c>
      <c r="D455" s="29"/>
      <c r="E455" s="30">
        <v>8.1300000000000008</v>
      </c>
      <c r="F455" s="5">
        <v>34050</v>
      </c>
      <c r="G455" s="32">
        <f>E455*F455</f>
        <v>276826.5</v>
      </c>
      <c r="H455" s="33" t="str">
        <f>B455</f>
        <v>SOC011</v>
      </c>
      <c r="I455" s="34" t="str">
        <f t="shared" si="41"/>
        <v>OCTOATO DE COBALTO AL 12%</v>
      </c>
      <c r="J455" s="35"/>
      <c r="K455" s="43">
        <f>L439/F439*E455</f>
        <v>2.6466611018363939</v>
      </c>
      <c r="L455" s="3"/>
    </row>
    <row r="456" spans="2:12" ht="19.2" customHeight="1" x14ac:dyDescent="0.3">
      <c r="B456" s="4" t="s">
        <v>27</v>
      </c>
      <c r="C456" s="24" t="s">
        <v>28</v>
      </c>
      <c r="D456" s="29"/>
      <c r="E456" s="30">
        <v>12.77</v>
      </c>
      <c r="F456" s="5">
        <v>27144</v>
      </c>
      <c r="G456" s="32">
        <f>E456*F456</f>
        <v>346628.88</v>
      </c>
      <c r="H456" s="33" t="str">
        <f>B456</f>
        <v>SOZ024</v>
      </c>
      <c r="I456" s="34" t="str">
        <f t="shared" si="41"/>
        <v>OCTOATO DE ZIRCONIO AL 24%</v>
      </c>
      <c r="J456" s="35"/>
      <c r="K456" s="43">
        <f>L439/F439*E456</f>
        <v>4.1571786310517522</v>
      </c>
      <c r="L456" s="3"/>
    </row>
    <row r="457" spans="2:12" ht="19.2" customHeight="1" x14ac:dyDescent="0.3">
      <c r="B457" s="4" t="s">
        <v>29</v>
      </c>
      <c r="C457" s="24" t="s">
        <v>30</v>
      </c>
      <c r="D457" s="29"/>
      <c r="E457" s="30">
        <v>11.61</v>
      </c>
      <c r="F457" s="5">
        <v>12691</v>
      </c>
      <c r="G457" s="32">
        <f>E457*F457</f>
        <v>147342.50999999998</v>
      </c>
      <c r="H457" s="33" t="str">
        <f>B457</f>
        <v>SOC010</v>
      </c>
      <c r="I457" s="34" t="str">
        <f t="shared" si="41"/>
        <v>OCTOATO DE CALCIO AL 10%</v>
      </c>
      <c r="J457" s="35"/>
      <c r="K457" s="43">
        <f>L439/F439*E457</f>
        <v>3.7795492487479128</v>
      </c>
      <c r="L457" s="3"/>
    </row>
    <row r="458" spans="2:12" ht="19.2" customHeight="1" x14ac:dyDescent="0.3">
      <c r="B458" s="4" t="s">
        <v>54</v>
      </c>
      <c r="C458" s="24" t="s">
        <v>34</v>
      </c>
      <c r="D458" s="29">
        <v>5245</v>
      </c>
      <c r="E458" s="30">
        <v>391</v>
      </c>
      <c r="F458" s="5">
        <v>4617</v>
      </c>
      <c r="G458" s="32">
        <f>E458*F458</f>
        <v>1805247</v>
      </c>
      <c r="H458" s="33" t="str">
        <f>B458</f>
        <v>SAV010</v>
      </c>
      <c r="I458" s="34" t="str">
        <f t="shared" si="41"/>
        <v>VARSOL</v>
      </c>
      <c r="J458" s="35"/>
      <c r="K458" s="43">
        <f>L439/F439*E458</f>
        <v>127.28714524207011</v>
      </c>
      <c r="L458" s="3"/>
    </row>
    <row r="459" spans="2:12" ht="19.2" customHeight="1" thickBot="1" x14ac:dyDescent="0.35">
      <c r="B459" s="10"/>
      <c r="C459" s="10"/>
      <c r="D459" s="10"/>
      <c r="E459" s="3"/>
      <c r="F459" s="10"/>
      <c r="G459" s="10"/>
      <c r="H459" s="10"/>
      <c r="I459" s="10"/>
      <c r="J459" s="10"/>
      <c r="K459" s="52"/>
      <c r="L459" s="3"/>
    </row>
    <row r="460" spans="2:12" ht="19.2" customHeight="1" thickBot="1" x14ac:dyDescent="0.35">
      <c r="B460" s="10"/>
      <c r="C460" s="15" t="s">
        <v>0</v>
      </c>
      <c r="D460" s="16"/>
      <c r="E460" s="37">
        <f>SUM(E442:E458)</f>
        <v>2095.8100000000004</v>
      </c>
      <c r="F460" s="10"/>
      <c r="G460" s="13">
        <f>SUM(G442:G458)</f>
        <v>14715381.890000001</v>
      </c>
      <c r="H460" s="3"/>
      <c r="I460" s="19" t="s">
        <v>0</v>
      </c>
      <c r="J460" s="16"/>
      <c r="K460" s="44">
        <f>SUM(K442:K458)</f>
        <v>682.27537562604334</v>
      </c>
      <c r="L460" s="3"/>
    </row>
    <row r="461" spans="2:12" ht="19.2" customHeight="1" thickBot="1" x14ac:dyDescent="0.35"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</row>
    <row r="462" spans="2:12" ht="19.2" customHeight="1" thickBot="1" x14ac:dyDescent="0.35">
      <c r="B462" s="10"/>
      <c r="C462" s="10" t="s">
        <v>35</v>
      </c>
      <c r="D462" s="10"/>
      <c r="E462" s="38">
        <f>G460/F439</f>
        <v>24566.580784641068</v>
      </c>
      <c r="F462" s="10"/>
      <c r="G462" s="10"/>
      <c r="H462" s="10"/>
      <c r="I462" s="10"/>
      <c r="J462" s="10"/>
      <c r="K462" s="10"/>
      <c r="L462" s="10"/>
    </row>
    <row r="463" spans="2:12" ht="19.2" customHeight="1" thickBot="1" x14ac:dyDescent="0.35">
      <c r="B463" s="10"/>
      <c r="C463" s="10" t="s">
        <v>36</v>
      </c>
      <c r="D463" s="10"/>
      <c r="E463" s="10">
        <v>600</v>
      </c>
      <c r="F463" s="10"/>
      <c r="G463" s="10"/>
      <c r="H463" s="10"/>
      <c r="I463" s="10"/>
      <c r="J463" s="14" t="s">
        <v>37</v>
      </c>
      <c r="K463" s="14" t="s">
        <v>38</v>
      </c>
      <c r="L463" s="14" t="s">
        <v>97</v>
      </c>
    </row>
    <row r="464" spans="2:12" ht="19.2" customHeight="1" x14ac:dyDescent="0.3">
      <c r="B464" s="10"/>
      <c r="C464" s="10" t="s">
        <v>39</v>
      </c>
      <c r="D464" s="10"/>
      <c r="E464" s="10">
        <v>3600</v>
      </c>
      <c r="F464" s="10"/>
      <c r="G464" s="10"/>
      <c r="H464" s="10"/>
      <c r="I464" s="10"/>
      <c r="J464" s="6" t="s">
        <v>40</v>
      </c>
      <c r="K464" s="8" t="s">
        <v>173</v>
      </c>
      <c r="L464" s="39"/>
    </row>
    <row r="465" spans="2:12" ht="19.2" customHeight="1" x14ac:dyDescent="0.3">
      <c r="B465" s="10"/>
      <c r="C465" s="10" t="s">
        <v>41</v>
      </c>
      <c r="D465" s="10"/>
      <c r="E465" s="10">
        <v>350</v>
      </c>
      <c r="F465" s="10"/>
      <c r="G465" s="10"/>
      <c r="H465" s="10"/>
      <c r="I465" s="10"/>
      <c r="J465" s="33" t="s">
        <v>42</v>
      </c>
      <c r="K465" s="45" t="s">
        <v>112</v>
      </c>
      <c r="L465" s="40"/>
    </row>
    <row r="466" spans="2:12" ht="19.2" customHeight="1" x14ac:dyDescent="0.3">
      <c r="B466" s="10"/>
      <c r="C466" s="10" t="s">
        <v>43</v>
      </c>
      <c r="D466" s="10"/>
      <c r="E466" s="10">
        <v>140</v>
      </c>
      <c r="F466" s="10"/>
      <c r="G466" s="10"/>
      <c r="H466" s="10"/>
      <c r="I466" s="10"/>
      <c r="J466" s="33" t="s">
        <v>148</v>
      </c>
      <c r="K466" s="45" t="s">
        <v>152</v>
      </c>
      <c r="L466" s="40"/>
    </row>
    <row r="467" spans="2:12" ht="19.2" customHeight="1" thickBot="1" x14ac:dyDescent="0.35">
      <c r="B467" s="10"/>
      <c r="C467" s="10" t="s">
        <v>44</v>
      </c>
      <c r="D467" s="10"/>
      <c r="E467" s="10">
        <v>153</v>
      </c>
      <c r="F467" s="10"/>
      <c r="G467" s="10"/>
      <c r="H467" s="10"/>
      <c r="I467" s="10"/>
      <c r="J467" s="33" t="s">
        <v>45</v>
      </c>
      <c r="K467" s="45" t="s">
        <v>75</v>
      </c>
      <c r="L467" s="40"/>
    </row>
    <row r="468" spans="2:12" ht="19.2" customHeight="1" thickBot="1" x14ac:dyDescent="0.35">
      <c r="B468" s="10"/>
      <c r="C468" s="10" t="s">
        <v>46</v>
      </c>
      <c r="D468" s="10"/>
      <c r="E468" s="38">
        <f>SUM(E462:E467)</f>
        <v>29409.580784641068</v>
      </c>
      <c r="F468" s="10"/>
      <c r="G468" s="10"/>
      <c r="H468" s="10"/>
      <c r="I468" s="10"/>
      <c r="J468" s="33" t="s">
        <v>47</v>
      </c>
      <c r="K468" s="45" t="s">
        <v>76</v>
      </c>
      <c r="L468" s="40"/>
    </row>
    <row r="469" spans="2:12" ht="19.2" customHeight="1" thickBot="1" x14ac:dyDescent="0.35">
      <c r="B469" s="10"/>
      <c r="C469" s="10"/>
      <c r="D469" s="10"/>
      <c r="E469" s="10"/>
      <c r="F469" s="10"/>
      <c r="G469" s="10"/>
      <c r="H469" s="10"/>
      <c r="I469" s="10"/>
      <c r="J469" s="7" t="s">
        <v>48</v>
      </c>
      <c r="K469" s="9" t="s">
        <v>77</v>
      </c>
      <c r="L469" s="41"/>
    </row>
    <row r="470" spans="2:12" ht="19.2" customHeight="1" thickBot="1" x14ac:dyDescent="0.35"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</row>
    <row r="471" spans="2:12" ht="19.2" customHeight="1" thickBot="1" x14ac:dyDescent="0.35">
      <c r="B471" s="10"/>
      <c r="C471" s="10" t="s">
        <v>49</v>
      </c>
      <c r="D471" s="10"/>
      <c r="E471" s="42">
        <f>E468*1.4</f>
        <v>41173.413098497491</v>
      </c>
      <c r="F471" s="10"/>
      <c r="G471" s="10"/>
      <c r="H471" s="10"/>
      <c r="I471" s="10"/>
      <c r="J471" s="10"/>
      <c r="K471" s="10"/>
      <c r="L471" s="10"/>
    </row>
    <row r="472" spans="2:12" ht="19.2" customHeight="1" x14ac:dyDescent="0.3"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</row>
    <row r="473" spans="2:12" ht="19.2" customHeight="1" x14ac:dyDescent="0.3"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</row>
    <row r="474" spans="2:12" ht="19.2" customHeight="1" x14ac:dyDescent="0.3"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</row>
    <row r="475" spans="2:12" ht="19.2" customHeight="1" x14ac:dyDescent="0.3">
      <c r="B475" s="10"/>
      <c r="C475" s="11" t="s">
        <v>174</v>
      </c>
      <c r="D475" s="10"/>
      <c r="E475" s="11"/>
      <c r="F475" s="11"/>
      <c r="G475" s="10"/>
      <c r="H475" s="10"/>
      <c r="I475" s="11" t="str">
        <f>C475</f>
        <v>ESMALTE TABACO</v>
      </c>
      <c r="J475" s="10"/>
      <c r="K475" s="51"/>
      <c r="L475" s="12"/>
    </row>
    <row r="476" spans="2:12" ht="19.2" customHeight="1" thickBot="1" x14ac:dyDescent="0.35">
      <c r="B476" s="10"/>
      <c r="C476" s="10" t="s">
        <v>96</v>
      </c>
      <c r="D476" s="10"/>
      <c r="E476" s="10"/>
      <c r="F476" s="10"/>
      <c r="G476" s="10"/>
      <c r="H476" s="10"/>
      <c r="I476" s="11" t="str">
        <f>C476</f>
        <v>REF. E</v>
      </c>
      <c r="J476" s="10"/>
      <c r="K476" s="10"/>
      <c r="L476" s="10"/>
    </row>
    <row r="477" spans="2:12" ht="19.2" customHeight="1" thickBot="1" x14ac:dyDescent="0.35">
      <c r="B477" s="10"/>
      <c r="C477" s="10"/>
      <c r="D477" s="10"/>
      <c r="E477" s="13" t="s">
        <v>2</v>
      </c>
      <c r="F477" s="13">
        <v>578</v>
      </c>
      <c r="G477" s="10"/>
      <c r="H477" s="10"/>
      <c r="I477" s="10"/>
      <c r="J477" s="10"/>
      <c r="K477" s="14" t="s">
        <v>2</v>
      </c>
      <c r="L477" s="13">
        <v>100</v>
      </c>
    </row>
    <row r="478" spans="2:12" ht="19.2" customHeight="1" thickBot="1" x14ac:dyDescent="0.35">
      <c r="B478" s="10"/>
      <c r="C478" s="10"/>
      <c r="D478" s="10"/>
      <c r="E478" s="3"/>
      <c r="F478" s="3"/>
      <c r="G478" s="10"/>
      <c r="H478" s="10"/>
      <c r="I478" s="10"/>
      <c r="J478" s="10"/>
      <c r="K478" s="3"/>
      <c r="L478" s="3"/>
    </row>
    <row r="479" spans="2:12" ht="19.2" customHeight="1" thickBot="1" x14ac:dyDescent="0.35">
      <c r="B479" s="14" t="s">
        <v>3</v>
      </c>
      <c r="C479" s="15" t="s">
        <v>4</v>
      </c>
      <c r="D479" s="16"/>
      <c r="E479" s="17" t="s">
        <v>5</v>
      </c>
      <c r="F479" s="13" t="s">
        <v>6</v>
      </c>
      <c r="G479" s="18" t="s">
        <v>7</v>
      </c>
      <c r="H479" s="14" t="s">
        <v>3</v>
      </c>
      <c r="I479" s="19" t="s">
        <v>4</v>
      </c>
      <c r="J479" s="16"/>
      <c r="K479" s="14" t="s">
        <v>5</v>
      </c>
      <c r="L479" s="3"/>
    </row>
    <row r="480" spans="2:12" ht="19.2" customHeight="1" x14ac:dyDescent="0.3">
      <c r="B480" s="20"/>
      <c r="C480" s="21" t="s">
        <v>8</v>
      </c>
      <c r="D480" s="22"/>
      <c r="E480" s="23"/>
      <c r="F480" s="5"/>
      <c r="G480" s="24"/>
      <c r="H480" s="25"/>
      <c r="I480" s="26" t="str">
        <f t="shared" ref="I480:I495" si="42">C480</f>
        <v>CARGAR</v>
      </c>
      <c r="J480" s="27"/>
      <c r="K480" s="28"/>
      <c r="L480" s="3"/>
    </row>
    <row r="481" spans="2:12" ht="19.2" customHeight="1" x14ac:dyDescent="0.3">
      <c r="B481" s="4" t="s">
        <v>9</v>
      </c>
      <c r="C481" s="24" t="s">
        <v>101</v>
      </c>
      <c r="D481" s="29">
        <v>6252</v>
      </c>
      <c r="E481" s="30">
        <v>1033</v>
      </c>
      <c r="F481" s="31">
        <v>7000</v>
      </c>
      <c r="G481" s="32">
        <f>E481*F481</f>
        <v>7231000</v>
      </c>
      <c r="H481" s="33" t="str">
        <f>B481</f>
        <v>RAM014</v>
      </c>
      <c r="I481" s="34" t="str">
        <f t="shared" si="42"/>
        <v>RESINA MEDIA EN SOYA AL 50%</v>
      </c>
      <c r="J481" s="35"/>
      <c r="K481" s="43">
        <f>L477/F477*E481</f>
        <v>178.71972318339098</v>
      </c>
      <c r="L481" s="3"/>
    </row>
    <row r="482" spans="2:12" ht="19.2" customHeight="1" x14ac:dyDescent="0.3">
      <c r="B482" s="4" t="s">
        <v>126</v>
      </c>
      <c r="C482" s="24" t="s">
        <v>127</v>
      </c>
      <c r="D482" s="29"/>
      <c r="E482" s="30">
        <v>190</v>
      </c>
      <c r="F482" s="31">
        <v>10303</v>
      </c>
      <c r="G482" s="32">
        <f>E482*F482</f>
        <v>1957570</v>
      </c>
      <c r="H482" s="33" t="str">
        <f>B482</f>
        <v>PE1061</v>
      </c>
      <c r="I482" s="34" t="str">
        <f t="shared" si="42"/>
        <v>PASTA ESMALTE TABACO</v>
      </c>
      <c r="J482" s="35"/>
      <c r="K482" s="43">
        <f>L477/F477*E482</f>
        <v>32.871972318339097</v>
      </c>
      <c r="L482" s="3"/>
    </row>
    <row r="483" spans="2:12" ht="19.2" customHeight="1" x14ac:dyDescent="0.3">
      <c r="B483" s="4"/>
      <c r="C483" s="21" t="s">
        <v>90</v>
      </c>
      <c r="D483" s="29"/>
      <c r="E483" s="30"/>
      <c r="F483" s="48"/>
      <c r="G483" s="32"/>
      <c r="H483" s="33"/>
      <c r="I483" s="49" t="str">
        <f t="shared" si="42"/>
        <v>AGITAR POR 10 MIN Y AGREGAR</v>
      </c>
      <c r="J483" s="35"/>
      <c r="K483" s="43"/>
      <c r="L483" s="3"/>
    </row>
    <row r="484" spans="2:12" ht="19.2" customHeight="1" x14ac:dyDescent="0.3">
      <c r="B484" s="4" t="s">
        <v>20</v>
      </c>
      <c r="C484" s="24" t="s">
        <v>21</v>
      </c>
      <c r="D484" s="29">
        <v>21800</v>
      </c>
      <c r="E484" s="30">
        <v>11</v>
      </c>
      <c r="F484" s="31">
        <v>14300</v>
      </c>
      <c r="G484" s="32">
        <f>E484*F484</f>
        <v>157300</v>
      </c>
      <c r="H484" s="33" t="str">
        <f>B484</f>
        <v>AEM005</v>
      </c>
      <c r="I484" s="34" t="str">
        <f t="shared" si="42"/>
        <v>DISASTAB GAT</v>
      </c>
      <c r="J484" s="35"/>
      <c r="K484" s="43">
        <f>L477/F477*E484</f>
        <v>1.9031141868512109</v>
      </c>
      <c r="L484" s="3"/>
    </row>
    <row r="485" spans="2:12" ht="19.2" customHeight="1" x14ac:dyDescent="0.3">
      <c r="B485" s="4"/>
      <c r="C485" s="21" t="s">
        <v>68</v>
      </c>
      <c r="D485" s="29"/>
      <c r="E485" s="30"/>
      <c r="F485" s="48"/>
      <c r="G485" s="32"/>
      <c r="H485" s="33"/>
      <c r="I485" s="49" t="str">
        <f t="shared" si="42"/>
        <v>AGITAR POR 5 MIN Y AGREGAR</v>
      </c>
      <c r="J485" s="35"/>
      <c r="K485" s="43"/>
      <c r="L485" s="3"/>
    </row>
    <row r="486" spans="2:12" ht="19.2" customHeight="1" x14ac:dyDescent="0.3">
      <c r="B486" s="4"/>
      <c r="C486" s="21" t="s">
        <v>69</v>
      </c>
      <c r="D486" s="29"/>
      <c r="E486" s="30"/>
      <c r="F486" s="48"/>
      <c r="G486" s="32"/>
      <c r="H486" s="33"/>
      <c r="I486" s="49" t="str">
        <f t="shared" si="42"/>
        <v>PREPARACION APARTE DE AGUA DE PROCESO</v>
      </c>
      <c r="J486" s="35"/>
      <c r="K486" s="43"/>
      <c r="L486" s="3"/>
    </row>
    <row r="487" spans="2:12" ht="19.2" customHeight="1" x14ac:dyDescent="0.3">
      <c r="B487" s="4" t="s">
        <v>22</v>
      </c>
      <c r="C487" s="24" t="s">
        <v>23</v>
      </c>
      <c r="D487" s="29"/>
      <c r="E487" s="30">
        <v>363</v>
      </c>
      <c r="F487" s="31">
        <v>40</v>
      </c>
      <c r="G487" s="32">
        <f>E487*F487</f>
        <v>14520</v>
      </c>
      <c r="H487" s="33" t="str">
        <f>B487</f>
        <v>SIA040</v>
      </c>
      <c r="I487" s="34" t="str">
        <f t="shared" si="42"/>
        <v>AGUA</v>
      </c>
      <c r="J487" s="35"/>
      <c r="K487" s="43">
        <f>L477/F477*E487</f>
        <v>62.802768166089962</v>
      </c>
      <c r="L487" s="3"/>
    </row>
    <row r="488" spans="2:12" ht="19.2" customHeight="1" x14ac:dyDescent="0.3">
      <c r="B488" s="4" t="s">
        <v>24</v>
      </c>
      <c r="C488" s="24" t="s">
        <v>25</v>
      </c>
      <c r="D488" s="29"/>
      <c r="E488" s="30">
        <v>3.6</v>
      </c>
      <c r="F488" s="31">
        <v>1550</v>
      </c>
      <c r="G488" s="32">
        <f>E488*F488</f>
        <v>5580</v>
      </c>
      <c r="H488" s="33" t="str">
        <f>B488</f>
        <v>AET004</v>
      </c>
      <c r="I488" s="34" t="str">
        <f t="shared" si="42"/>
        <v>SULFATO DE MAGNESIO</v>
      </c>
      <c r="J488" s="35"/>
      <c r="K488" s="43">
        <f>L477/F477*E488</f>
        <v>0.62283737024221453</v>
      </c>
      <c r="L488" s="3"/>
    </row>
    <row r="489" spans="2:12" ht="19.2" customHeight="1" x14ac:dyDescent="0.3">
      <c r="B489" s="4"/>
      <c r="C489" s="21" t="s">
        <v>70</v>
      </c>
      <c r="D489" s="29"/>
      <c r="E489" s="30"/>
      <c r="F489" s="48"/>
      <c r="G489" s="32"/>
      <c r="H489" s="33"/>
      <c r="I489" s="49" t="str">
        <f t="shared" si="42"/>
        <v xml:space="preserve">ADICIONAR LENTAMENTE AL CENTRO DEL VORTICE DURANTE 5 MIN , MANTENER </v>
      </c>
      <c r="J489" s="35"/>
      <c r="K489" s="43"/>
      <c r="L489" s="3"/>
    </row>
    <row r="490" spans="2:12" ht="19.2" customHeight="1" x14ac:dyDescent="0.3">
      <c r="B490" s="4"/>
      <c r="C490" s="21" t="s">
        <v>71</v>
      </c>
      <c r="D490" s="29"/>
      <c r="E490" s="30"/>
      <c r="F490" s="5"/>
      <c r="G490" s="32"/>
      <c r="H490" s="33"/>
      <c r="I490" s="49" t="str">
        <f t="shared" si="42"/>
        <v>LA AGITACION POR OTROS 5 MIN Y AGREGAR</v>
      </c>
      <c r="J490" s="35"/>
      <c r="K490" s="43"/>
      <c r="L490" s="3"/>
    </row>
    <row r="491" spans="2:12" ht="19.2" customHeight="1" x14ac:dyDescent="0.3">
      <c r="B491" s="4" t="s">
        <v>33</v>
      </c>
      <c r="C491" s="24" t="s">
        <v>72</v>
      </c>
      <c r="D491" s="29">
        <v>11515</v>
      </c>
      <c r="E491" s="30">
        <v>4.5</v>
      </c>
      <c r="F491" s="5">
        <v>11000</v>
      </c>
      <c r="G491" s="32">
        <f>E491*F491</f>
        <v>49500</v>
      </c>
      <c r="H491" s="33" t="str">
        <f>B491</f>
        <v>AAN002</v>
      </c>
      <c r="I491" s="34" t="str">
        <f t="shared" si="42"/>
        <v>ADIMON 84</v>
      </c>
      <c r="J491" s="35"/>
      <c r="K491" s="43">
        <f>L477/F477*E491</f>
        <v>0.7785467128027681</v>
      </c>
      <c r="L491" s="3"/>
    </row>
    <row r="492" spans="2:12" ht="19.2" customHeight="1" x14ac:dyDescent="0.3">
      <c r="B492" s="4" t="s">
        <v>31</v>
      </c>
      <c r="C492" s="24" t="s">
        <v>32</v>
      </c>
      <c r="D492" s="29"/>
      <c r="E492" s="30">
        <v>7.9</v>
      </c>
      <c r="F492" s="5">
        <v>34050</v>
      </c>
      <c r="G492" s="32">
        <f>E492*F492</f>
        <v>268995</v>
      </c>
      <c r="H492" s="33" t="str">
        <f>B492</f>
        <v>SOC011</v>
      </c>
      <c r="I492" s="34" t="str">
        <f t="shared" si="42"/>
        <v>OCTOATO DE COBALTO AL 12%</v>
      </c>
      <c r="J492" s="35"/>
      <c r="K492" s="43">
        <f>L477/F477*E492</f>
        <v>1.3667820069204151</v>
      </c>
      <c r="L492" s="3"/>
    </row>
    <row r="493" spans="2:12" ht="19.2" customHeight="1" x14ac:dyDescent="0.3">
      <c r="B493" s="4" t="s">
        <v>27</v>
      </c>
      <c r="C493" s="24" t="s">
        <v>28</v>
      </c>
      <c r="D493" s="29"/>
      <c r="E493" s="30">
        <v>12.4</v>
      </c>
      <c r="F493" s="5">
        <v>27144</v>
      </c>
      <c r="G493" s="32">
        <f>E493*F493</f>
        <v>336585.60000000003</v>
      </c>
      <c r="H493" s="33" t="str">
        <f>B493</f>
        <v>SOZ024</v>
      </c>
      <c r="I493" s="34" t="str">
        <f t="shared" si="42"/>
        <v>OCTOATO DE ZIRCONIO AL 24%</v>
      </c>
      <c r="J493" s="35"/>
      <c r="K493" s="43">
        <f>L477/F477*E493</f>
        <v>2.1453287197231834</v>
      </c>
      <c r="L493" s="3"/>
    </row>
    <row r="494" spans="2:12" ht="19.2" customHeight="1" x14ac:dyDescent="0.3">
      <c r="B494" s="4" t="s">
        <v>29</v>
      </c>
      <c r="C494" s="24" t="s">
        <v>30</v>
      </c>
      <c r="D494" s="29"/>
      <c r="E494" s="30">
        <v>11.3</v>
      </c>
      <c r="F494" s="5">
        <v>12691</v>
      </c>
      <c r="G494" s="32">
        <f>E494*F494</f>
        <v>143408.30000000002</v>
      </c>
      <c r="H494" s="33" t="str">
        <f>B494</f>
        <v>SOC010</v>
      </c>
      <c r="I494" s="34" t="str">
        <f t="shared" si="42"/>
        <v>OCTOATO DE CALCIO AL 10%</v>
      </c>
      <c r="J494" s="35"/>
      <c r="K494" s="43">
        <f>L477/F477*E494</f>
        <v>1.9550173010380623</v>
      </c>
      <c r="L494" s="3"/>
    </row>
    <row r="495" spans="2:12" ht="19.2" customHeight="1" x14ac:dyDescent="0.3">
      <c r="B495" s="4" t="s">
        <v>54</v>
      </c>
      <c r="C495" s="24" t="s">
        <v>34</v>
      </c>
      <c r="D495" s="29">
        <v>5245</v>
      </c>
      <c r="E495" s="30">
        <v>391</v>
      </c>
      <c r="F495" s="5">
        <v>4617</v>
      </c>
      <c r="G495" s="32">
        <f>E495*F495</f>
        <v>1805247</v>
      </c>
      <c r="H495" s="33" t="str">
        <f>B495</f>
        <v>SAV010</v>
      </c>
      <c r="I495" s="34" t="str">
        <f t="shared" si="42"/>
        <v>VARSOL</v>
      </c>
      <c r="J495" s="35"/>
      <c r="K495" s="43">
        <f>L477/F477*E495</f>
        <v>67.647058823529406</v>
      </c>
      <c r="L495" s="3"/>
    </row>
    <row r="496" spans="2:12" ht="19.2" customHeight="1" thickBot="1" x14ac:dyDescent="0.35">
      <c r="B496" s="10"/>
      <c r="C496" s="10"/>
      <c r="D496" s="10"/>
      <c r="E496" s="3"/>
      <c r="F496" s="10"/>
      <c r="G496" s="10"/>
      <c r="H496" s="10"/>
      <c r="I496" s="10"/>
      <c r="J496" s="10"/>
      <c r="K496" s="52"/>
      <c r="L496" s="3"/>
    </row>
    <row r="497" spans="2:12" ht="19.2" customHeight="1" thickBot="1" x14ac:dyDescent="0.35">
      <c r="B497" s="10"/>
      <c r="C497" s="15" t="s">
        <v>0</v>
      </c>
      <c r="D497" s="16"/>
      <c r="E497" s="37">
        <f>SUM(E480:E495)</f>
        <v>2027.7</v>
      </c>
      <c r="F497" s="10"/>
      <c r="G497" s="13">
        <f>SUM(G480:G495)</f>
        <v>11969705.9</v>
      </c>
      <c r="H497" s="3"/>
      <c r="I497" s="19" t="s">
        <v>0</v>
      </c>
      <c r="J497" s="16"/>
      <c r="K497" s="44">
        <f>SUM(K480:K495)</f>
        <v>350.81314878892732</v>
      </c>
      <c r="L497" s="3"/>
    </row>
    <row r="498" spans="2:12" ht="19.2" customHeight="1" thickBot="1" x14ac:dyDescent="0.35"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</row>
    <row r="499" spans="2:12" ht="19.2" customHeight="1" thickBot="1" x14ac:dyDescent="0.35">
      <c r="B499" s="10"/>
      <c r="C499" s="10" t="s">
        <v>35</v>
      </c>
      <c r="D499" s="10"/>
      <c r="E499" s="38">
        <f>G497/F477</f>
        <v>20708.833737024223</v>
      </c>
      <c r="F499" s="10"/>
      <c r="G499" s="10"/>
      <c r="H499" s="10"/>
      <c r="I499" s="10"/>
      <c r="J499" s="10"/>
      <c r="K499" s="10"/>
      <c r="L499" s="10"/>
    </row>
    <row r="500" spans="2:12" ht="19.2" customHeight="1" thickBot="1" x14ac:dyDescent="0.35">
      <c r="B500" s="10"/>
      <c r="C500" s="10" t="s">
        <v>36</v>
      </c>
      <c r="D500" s="10"/>
      <c r="E500" s="10">
        <v>600</v>
      </c>
      <c r="F500" s="10"/>
      <c r="G500" s="10"/>
      <c r="H500" s="10"/>
      <c r="I500" s="10"/>
      <c r="J500" s="14" t="s">
        <v>37</v>
      </c>
      <c r="K500" s="14" t="s">
        <v>38</v>
      </c>
      <c r="L500" s="14" t="s">
        <v>97</v>
      </c>
    </row>
    <row r="501" spans="2:12" ht="19.2" customHeight="1" x14ac:dyDescent="0.3">
      <c r="B501" s="10"/>
      <c r="C501" s="10" t="s">
        <v>39</v>
      </c>
      <c r="D501" s="10"/>
      <c r="E501" s="10">
        <v>3600</v>
      </c>
      <c r="F501" s="10"/>
      <c r="G501" s="10"/>
      <c r="H501" s="10"/>
      <c r="I501" s="10"/>
      <c r="J501" s="6" t="s">
        <v>40</v>
      </c>
      <c r="K501" s="8" t="s">
        <v>175</v>
      </c>
      <c r="L501" s="39"/>
    </row>
    <row r="502" spans="2:12" ht="19.2" customHeight="1" x14ac:dyDescent="0.3">
      <c r="B502" s="10"/>
      <c r="C502" s="10" t="s">
        <v>41</v>
      </c>
      <c r="D502" s="10"/>
      <c r="E502" s="10">
        <v>350</v>
      </c>
      <c r="F502" s="10"/>
      <c r="G502" s="10"/>
      <c r="H502" s="10"/>
      <c r="I502" s="10"/>
      <c r="J502" s="33" t="s">
        <v>42</v>
      </c>
      <c r="K502" s="45" t="s">
        <v>112</v>
      </c>
      <c r="L502" s="40"/>
    </row>
    <row r="503" spans="2:12" ht="19.2" customHeight="1" x14ac:dyDescent="0.3">
      <c r="B503" s="10"/>
      <c r="C503" s="10" t="s">
        <v>43</v>
      </c>
      <c r="D503" s="10"/>
      <c r="E503" s="10">
        <v>140</v>
      </c>
      <c r="F503" s="10"/>
      <c r="G503" s="10"/>
      <c r="H503" s="10"/>
      <c r="I503" s="10"/>
      <c r="J503" s="33" t="s">
        <v>148</v>
      </c>
      <c r="K503" s="45" t="s">
        <v>152</v>
      </c>
      <c r="L503" s="40"/>
    </row>
    <row r="504" spans="2:12" ht="19.2" customHeight="1" thickBot="1" x14ac:dyDescent="0.35">
      <c r="B504" s="10"/>
      <c r="C504" s="10" t="s">
        <v>44</v>
      </c>
      <c r="D504" s="10"/>
      <c r="E504" s="10">
        <v>153</v>
      </c>
      <c r="F504" s="10"/>
      <c r="G504" s="10"/>
      <c r="H504" s="10"/>
      <c r="I504" s="10"/>
      <c r="J504" s="33" t="s">
        <v>45</v>
      </c>
      <c r="K504" s="45" t="s">
        <v>75</v>
      </c>
      <c r="L504" s="40"/>
    </row>
    <row r="505" spans="2:12" ht="19.2" customHeight="1" thickBot="1" x14ac:dyDescent="0.35">
      <c r="B505" s="10"/>
      <c r="C505" s="10" t="s">
        <v>46</v>
      </c>
      <c r="D505" s="10"/>
      <c r="E505" s="38">
        <f>SUM(E499:E504)</f>
        <v>25551.833737024223</v>
      </c>
      <c r="F505" s="10"/>
      <c r="G505" s="10"/>
      <c r="H505" s="10"/>
      <c r="I505" s="10"/>
      <c r="J505" s="33" t="s">
        <v>47</v>
      </c>
      <c r="K505" s="45" t="s">
        <v>76</v>
      </c>
      <c r="L505" s="40"/>
    </row>
    <row r="506" spans="2:12" ht="19.2" customHeight="1" thickBot="1" x14ac:dyDescent="0.35">
      <c r="B506" s="10"/>
      <c r="C506" s="10"/>
      <c r="D506" s="10"/>
      <c r="E506" s="10"/>
      <c r="F506" s="10"/>
      <c r="G506" s="10"/>
      <c r="H506" s="10"/>
      <c r="I506" s="10"/>
      <c r="J506" s="7" t="s">
        <v>48</v>
      </c>
      <c r="K506" s="9" t="s">
        <v>77</v>
      </c>
      <c r="L506" s="41"/>
    </row>
    <row r="507" spans="2:12" ht="19.2" customHeight="1" thickBot="1" x14ac:dyDescent="0.35"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</row>
    <row r="508" spans="2:12" ht="19.2" customHeight="1" thickBot="1" x14ac:dyDescent="0.35">
      <c r="B508" s="10"/>
      <c r="C508" s="10" t="s">
        <v>49</v>
      </c>
      <c r="D508" s="10"/>
      <c r="E508" s="42">
        <f>E505*1.4</f>
        <v>35772.567231833906</v>
      </c>
      <c r="F508" s="10"/>
      <c r="G508" s="10"/>
      <c r="H508" s="10"/>
      <c r="I508" s="10"/>
      <c r="J508" s="10"/>
      <c r="K508" s="10"/>
      <c r="L508" s="10"/>
    </row>
    <row r="509" spans="2:12" ht="19.2" customHeight="1" x14ac:dyDescent="0.3"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</row>
    <row r="510" spans="2:12" ht="19.2" customHeight="1" x14ac:dyDescent="0.3"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</row>
    <row r="511" spans="2:12" ht="19.2" customHeight="1" x14ac:dyDescent="0.3"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</row>
  </sheetData>
  <conditionalFormatting sqref="C1:C1048576">
    <cfRule type="containsText" dxfId="39" priority="1" operator="containsText" text="ESMALTE BLANCO">
      <formula>NOT(ISERROR(SEARCH("ESMALTE BLANCO",C1)))</formula>
    </cfRule>
    <cfRule type="containsText" dxfId="38" priority="2" operator="containsText" text="BARNIZ TRANSPARENTE BRILLANTE">
      <formula>NOT(ISERROR(SEARCH("BARNIZ TRANSPARENTE BRILLANTE",C1)))</formula>
    </cfRule>
    <cfRule type="containsText" dxfId="37" priority="3" operator="containsText" text="PASTA ESMALTE TABACO">
      <formula>NOT(ISERROR(SEARCH("PASTA ESMALTE TABACO",C1)))</formula>
    </cfRule>
    <cfRule type="containsText" dxfId="36" priority="4" operator="containsText" text="PASTA ESMALTE AMARILLO CROMO MEDIO">
      <formula>NOT(ISERROR(SEARCH("PASTA ESMALTE AMARILLO CROMO MEDIO",C1)))</formula>
    </cfRule>
    <cfRule type="containsText" dxfId="35" priority="5" operator="containsText" text="OCTOATO DE ZINC 16%">
      <formula>NOT(ISERROR(SEARCH("OCTOATO DE ZINC 16%",C1)))</formula>
    </cfRule>
    <cfRule type="containsText" dxfId="34" priority="6" operator="containsText" text="OMYACARB UF">
      <formula>NOT(ISERROR(SEARCH("OMYACARB UF",C1)))</formula>
    </cfRule>
    <cfRule type="containsText" dxfId="33" priority="7" operator="containsText" text="PASTA ESMALTE AZUL FTALO 15:3">
      <formula>NOT(ISERROR(SEARCH("PASTA ESMALTE AZUL FTALO 15:3",C1)))</formula>
    </cfRule>
    <cfRule type="containsText" dxfId="32" priority="8" operator="containsText" text="PASTA ESMALTE NEGRO">
      <formula>NOT(ISERROR(SEARCH("PASTA ESMALTE NEGRO",C1)))</formula>
    </cfRule>
    <cfRule type="containsText" dxfId="31" priority="9" operator="containsText" text="PASTA ESMALTE AMARILLO OXIDO">
      <formula>NOT(ISERROR(SEARCH("PASTA ESMALTE AMARILLO OXIDO",C1)))</formula>
    </cfRule>
    <cfRule type="containsText" dxfId="30" priority="10" operator="containsText" text="DISOLVENTE 3">
      <formula>NOT(ISERROR(SEARCH("DISOLVENTE 3",C1)))</formula>
    </cfRule>
    <cfRule type="containsText" dxfId="29" priority="11" operator="containsText" text="PASTA VERDE FTALO">
      <formula>NOT(ISERROR(SEARCH("PASTA VERDE FTALO",C1)))</formula>
    </cfRule>
    <cfRule type="containsText" dxfId="28" priority="12" operator="containsText" text="PASTA AZUL FTALO 15:3">
      <formula>NOT(ISERROR(SEARCH("PASTA AZUL FTALO 15:3",C1)))</formula>
    </cfRule>
    <cfRule type="containsText" dxfId="27" priority="13" operator="containsText" text="PASTA AMARILLO CROMO MEDIO">
      <formula>NOT(ISERROR(SEARCH("PASTA AMARILLO CROMO MEDIO",C1)))</formula>
    </cfRule>
    <cfRule type="containsText" dxfId="26" priority="14" operator="containsText" text="DISOLVENTE 2232">
      <formula>NOT(ISERROR(SEARCH("DISOLVENTE 2232",C1)))</formula>
    </cfRule>
    <cfRule type="containsText" dxfId="25" priority="15" operator="containsText" text="PASTA ESMALTE NARANJA">
      <formula>NOT(ISERROR(SEARCH("PASTA ESMALTE NARANJA",C1)))</formula>
    </cfRule>
    <cfRule type="containsText" dxfId="24" priority="16" operator="containsText" text="PASTA ESMALTE ROJO 57:1">
      <formula>NOT(ISERROR(SEARCH("PASTA ESMALTE ROJO 57:1",C1)))</formula>
    </cfRule>
    <cfRule type="containsText" dxfId="23" priority="17" operator="containsText" text="PASTA PARA ESMALTE NEGRO">
      <formula>NOT(ISERROR(SEARCH("PASTA PARA ESMALTE NEGRO",C1)))</formula>
    </cfRule>
    <cfRule type="containsText" dxfId="22" priority="18" operator="containsText" text="ETANOL 96%">
      <formula>NOT(ISERROR(SEARCH("ETANOL 96%",C1)))</formula>
    </cfRule>
    <cfRule type="containsText" dxfId="21" priority="20" operator="containsText" text="ORGANOCLAY BK 884">
      <formula>NOT(ISERROR(SEARCH("ORGANOCLAY BK 884",C1)))</formula>
    </cfRule>
    <cfRule type="containsText" dxfId="20" priority="21" operator="containsText" text="CELITE 499">
      <formula>NOT(ISERROR(SEARCH("CELITE 499",C1)))</formula>
    </cfRule>
    <cfRule type="containsText" dxfId="19" priority="22" operator="containsText" text="MICROTALC C 20">
      <formula>NOT(ISERROR(SEARCH("MICROTALC C 20",C1)))</formula>
    </cfRule>
    <cfRule type="containsText" dxfId="18" priority="23" operator="containsText" text="PASTA ESMALTE CAOBA">
      <formula>NOT(ISERROR(SEARCH("PASTA ESMALTE CAOBA",C1)))</formula>
    </cfRule>
    <cfRule type="containsText" dxfId="17" priority="24" operator="containsText" text="VARSOL">
      <formula>NOT(ISERROR(SEARCH("VARSOL",C1)))</formula>
    </cfRule>
    <cfRule type="containsText" dxfId="16" priority="25" operator="containsText" text="DISOLVENTE #3">
      <formula>NOT(ISERROR(SEARCH("DISOLVENTE #3",C1)))</formula>
    </cfRule>
    <cfRule type="containsText" dxfId="15" priority="26" operator="containsText" text="ADIMON 84">
      <formula>NOT(ISERROR(SEARCH("ADIMON 84",C1)))</formula>
    </cfRule>
    <cfRule type="containsText" dxfId="14" priority="27" operator="containsText" text="SULFATO DE MAGNESIO">
      <formula>NOT(ISERROR(SEARCH("SULFATO DE MAGNESIO",C1)))</formula>
    </cfRule>
    <cfRule type="containsText" dxfId="13" priority="28" operator="containsText" text="S$C$47">
      <formula>NOT(ISERROR(SEARCH("S$C$47",C1)))</formula>
    </cfRule>
    <cfRule type="containsText" dxfId="12" priority="29" operator="containsText" text="AGUA">
      <formula>NOT(ISERROR(SEARCH("AGUA",C1)))</formula>
    </cfRule>
    <cfRule type="containsText" dxfId="11" priority="30" operator="containsText" text="DISASTAB GAT">
      <formula>NOT(ISERROR(SEARCH("DISASTAB GAT",C1)))</formula>
    </cfRule>
    <cfRule type="containsText" dxfId="10" priority="31" operator="containsText" text="ETANOL AL 96%">
      <formula>NOT(ISERROR(SEARCH("ETANOL AL 96%",C1)))</formula>
    </cfRule>
    <cfRule type="containsText" dxfId="9" priority="32" operator="containsText" text="BENTOCLAY BP 184">
      <formula>NOT(ISERROR(SEARCH("BENTOCLAY BP 184",C1)))</formula>
    </cfRule>
    <cfRule type="containsText" dxfId="8" priority="33" operator="containsText" text="OCTOATO DE ZINC AL 16%">
      <formula>NOT(ISERROR(SEARCH("OCTOATO DE ZINC AL 16%",C1)))</formula>
    </cfRule>
    <cfRule type="containsText" dxfId="7" priority="34" operator="containsText" text="DIOXIDO DE TITANIO SULFATO">
      <formula>NOT(ISERROR(SEARCH("DIOXIDO DE TITANIO SULFATO",C1)))</formula>
    </cfRule>
    <cfRule type="containsText" dxfId="6" priority="35" operator="containsText" text="DISOLVENTE 2232 #3">
      <formula>NOT(ISERROR(SEARCH("DISOLVENTE 2232 #3",C1)))</formula>
    </cfRule>
    <cfRule type="containsText" dxfId="5" priority="36" operator="containsText" text="D$C$13">
      <formula>NOT(ISERROR(SEARCH("D$C$13",C1)))</formula>
    </cfRule>
    <cfRule type="containsText" dxfId="4" priority="37" operator="containsText" text="OCTOATO DE CALCIO AL 10%">
      <formula>NOT(ISERROR(SEARCH("OCTOATO DE CALCIO AL 10%",C1)))</formula>
    </cfRule>
    <cfRule type="containsText" dxfId="3" priority="38" operator="containsText" text="OCTOATO DE ZIRCONIO AL 24%">
      <formula>NOT(ISERROR(SEARCH("OCTOATO DE ZIRCONIO AL 24%",C1)))</formula>
    </cfRule>
    <cfRule type="containsText" dxfId="2" priority="39" operator="containsText" text="OCTOATO DE COBALTO AL 12%">
      <formula>NOT(ISERROR(SEARCH("OCTOATO DE COBALTO AL 12%",C1)))</formula>
    </cfRule>
    <cfRule type="containsText" dxfId="1" priority="40" operator="containsText" text="METIL ETIL CETOXIMA">
      <formula>NOT(ISERROR(SEARCH("METIL ETIL CETOXIMA",C1)))</formula>
    </cfRule>
    <cfRule type="containsText" dxfId="0" priority="41" operator="containsText" text="RESINA MEDIA EN SOYA AL 50%">
      <formula>NOT(ISERROR(SEARCH("RESINA MEDIA EN SOYA AL 50%",C1)))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L432"/>
  <sheetViews>
    <sheetView topLeftCell="A25" zoomScale="90" zoomScaleNormal="90" workbookViewId="0">
      <selection activeCell="C33" sqref="C33:E39"/>
    </sheetView>
  </sheetViews>
  <sheetFormatPr baseColWidth="10" defaultRowHeight="14.4" x14ac:dyDescent="0.3"/>
  <cols>
    <col min="3" max="3" width="30.6640625" customWidth="1"/>
    <col min="4" max="4" width="10.6640625" customWidth="1"/>
    <col min="6" max="6" width="12.44140625" bestFit="1" customWidth="1"/>
    <col min="7" max="7" width="12.6640625" customWidth="1"/>
    <col min="9" max="9" width="30.6640625" customWidth="1"/>
    <col min="10" max="10" width="14.6640625" customWidth="1"/>
    <col min="11" max="12" width="11.6640625" customWidth="1"/>
    <col min="13" max="13" width="10.6640625" customWidth="1"/>
    <col min="14" max="14" width="11.6640625" customWidth="1"/>
    <col min="15" max="15" width="10.6640625" customWidth="1"/>
    <col min="16" max="16" width="11.6640625" customWidth="1"/>
    <col min="17" max="18" width="10.6640625" customWidth="1"/>
  </cols>
  <sheetData>
    <row r="1" spans="2:12" ht="18.899999999999999" customHeight="1" x14ac:dyDescent="0.3"/>
    <row r="2" spans="2:12" ht="18.899999999999999" customHeight="1" x14ac:dyDescent="0.3"/>
    <row r="3" spans="2:12" ht="18.899999999999999" customHeight="1" x14ac:dyDescent="0.3">
      <c r="B3" s="10"/>
      <c r="C3" s="11" t="s">
        <v>121</v>
      </c>
      <c r="D3" s="10"/>
      <c r="E3" s="11"/>
      <c r="F3" s="11"/>
      <c r="G3" s="10"/>
      <c r="H3" s="10"/>
      <c r="I3" s="11" t="str">
        <f>C3</f>
        <v>ANTICORROSIVO GRIS</v>
      </c>
      <c r="J3" s="10"/>
      <c r="K3" s="51"/>
      <c r="L3" s="12"/>
    </row>
    <row r="4" spans="2:12" ht="18.899999999999999" customHeight="1" thickBot="1" x14ac:dyDescent="0.35">
      <c r="B4" s="10"/>
      <c r="C4" s="10" t="s">
        <v>55</v>
      </c>
      <c r="D4" s="10"/>
      <c r="E4" s="10"/>
      <c r="F4" s="10"/>
      <c r="G4" s="10"/>
      <c r="H4" s="10"/>
      <c r="I4" s="11" t="str">
        <f>C4</f>
        <v>REF. EA</v>
      </c>
      <c r="J4" s="10"/>
      <c r="K4" s="10"/>
      <c r="L4" s="10"/>
    </row>
    <row r="5" spans="2:12" ht="18.899999999999999" customHeight="1" thickBot="1" x14ac:dyDescent="0.35">
      <c r="B5" s="10"/>
      <c r="C5" s="10"/>
      <c r="D5" s="10"/>
      <c r="E5" s="13" t="s">
        <v>2</v>
      </c>
      <c r="F5" s="13">
        <v>813</v>
      </c>
      <c r="G5" s="10"/>
      <c r="H5" s="10"/>
      <c r="I5" s="10"/>
      <c r="J5" s="10"/>
      <c r="K5" s="14" t="s">
        <v>2</v>
      </c>
      <c r="L5" s="13">
        <v>100</v>
      </c>
    </row>
    <row r="6" spans="2:12" ht="18.899999999999999" customHeight="1" thickBot="1" x14ac:dyDescent="0.35">
      <c r="B6" s="10"/>
      <c r="C6" s="10"/>
      <c r="D6" s="10"/>
      <c r="E6" s="3"/>
      <c r="F6" s="3"/>
      <c r="G6" s="10"/>
      <c r="H6" s="10"/>
      <c r="I6" s="10"/>
      <c r="J6" s="10"/>
      <c r="K6" s="3"/>
      <c r="L6" s="3"/>
    </row>
    <row r="7" spans="2:12" ht="18.899999999999999" customHeight="1" thickBot="1" x14ac:dyDescent="0.35">
      <c r="B7" s="14" t="s">
        <v>3</v>
      </c>
      <c r="C7" s="15" t="s">
        <v>4</v>
      </c>
      <c r="D7" s="16"/>
      <c r="E7" s="17" t="s">
        <v>5</v>
      </c>
      <c r="F7" s="13" t="s">
        <v>6</v>
      </c>
      <c r="G7" s="18" t="s">
        <v>7</v>
      </c>
      <c r="H7" s="14" t="s">
        <v>3</v>
      </c>
      <c r="I7" s="19" t="s">
        <v>4</v>
      </c>
      <c r="J7" s="16"/>
      <c r="K7" s="14" t="s">
        <v>5</v>
      </c>
      <c r="L7" s="3"/>
    </row>
    <row r="8" spans="2:12" ht="18.899999999999999" customHeight="1" x14ac:dyDescent="0.3">
      <c r="B8" s="20"/>
      <c r="C8" s="21" t="s">
        <v>8</v>
      </c>
      <c r="D8" s="22"/>
      <c r="E8" s="23"/>
      <c r="F8" s="5"/>
      <c r="G8" s="24"/>
      <c r="H8" s="25"/>
      <c r="I8" s="26" t="str">
        <f t="shared" ref="I8:I10" si="0">C8</f>
        <v>CARGAR</v>
      </c>
      <c r="J8" s="27"/>
      <c r="K8" s="28"/>
      <c r="L8" s="3"/>
    </row>
    <row r="9" spans="2:12" ht="18.899999999999999" customHeight="1" x14ac:dyDescent="0.3">
      <c r="B9" s="4" t="s">
        <v>9</v>
      </c>
      <c r="C9" s="24" t="s">
        <v>101</v>
      </c>
      <c r="D9" s="29">
        <v>6252</v>
      </c>
      <c r="E9" s="30">
        <v>1056</v>
      </c>
      <c r="F9" s="31">
        <v>7000</v>
      </c>
      <c r="G9" s="32">
        <f t="shared" ref="G9:G10" si="1">E9*F9</f>
        <v>7392000</v>
      </c>
      <c r="H9" s="33" t="str">
        <f>B9</f>
        <v>RAM014</v>
      </c>
      <c r="I9" s="34" t="str">
        <f t="shared" si="0"/>
        <v>RESINA MEDIA EN SOYA AL 50%</v>
      </c>
      <c r="J9" s="35"/>
      <c r="K9" s="43">
        <f>L5/F5*E9</f>
        <v>129.88929889298893</v>
      </c>
      <c r="L9" s="3"/>
    </row>
    <row r="10" spans="2:12" ht="18.899999999999999" customHeight="1" x14ac:dyDescent="0.3">
      <c r="B10" s="4" t="s">
        <v>62</v>
      </c>
      <c r="C10" s="24" t="s">
        <v>122</v>
      </c>
      <c r="D10" s="29"/>
      <c r="E10" s="30">
        <v>186</v>
      </c>
      <c r="F10" s="31">
        <v>11466</v>
      </c>
      <c r="G10" s="32">
        <f t="shared" si="1"/>
        <v>2132676</v>
      </c>
      <c r="H10" s="33" t="str">
        <f t="shared" ref="H10" si="2">B10</f>
        <v>PED010</v>
      </c>
      <c r="I10" s="34" t="str">
        <f t="shared" si="0"/>
        <v>DIOXIDO DE TITANIO SULFATO 2196</v>
      </c>
      <c r="J10" s="35"/>
      <c r="K10" s="43">
        <f>L5/F5*E10</f>
        <v>22.878228782287824</v>
      </c>
      <c r="L10" s="3"/>
    </row>
    <row r="11" spans="2:12" ht="18.899999999999999" customHeight="1" x14ac:dyDescent="0.3">
      <c r="B11" s="4" t="s">
        <v>18</v>
      </c>
      <c r="C11" s="24" t="s">
        <v>19</v>
      </c>
      <c r="D11" s="29"/>
      <c r="E11" s="30">
        <v>848</v>
      </c>
      <c r="F11" s="31">
        <v>722</v>
      </c>
      <c r="G11" s="32">
        <f>E11*F11</f>
        <v>612256</v>
      </c>
      <c r="H11" s="33" t="str">
        <f>B11</f>
        <v>CTA025</v>
      </c>
      <c r="I11" s="34" t="str">
        <f>C11</f>
        <v>MICROTALC C 20</v>
      </c>
      <c r="J11" s="35"/>
      <c r="K11" s="43">
        <f>L5/F5*E11</f>
        <v>104.3050430504305</v>
      </c>
      <c r="L11" s="3"/>
    </row>
    <row r="12" spans="2:12" ht="18.899999999999999" customHeight="1" x14ac:dyDescent="0.3">
      <c r="B12" s="4" t="s">
        <v>16</v>
      </c>
      <c r="C12" s="24" t="s">
        <v>17</v>
      </c>
      <c r="D12" s="29"/>
      <c r="E12" s="30">
        <v>70</v>
      </c>
      <c r="F12" s="31">
        <v>715</v>
      </c>
      <c r="G12" s="32">
        <f>E12*F12</f>
        <v>50050</v>
      </c>
      <c r="H12" s="33" t="str">
        <f>B12</f>
        <v>CCC004</v>
      </c>
      <c r="I12" s="34" t="str">
        <f>C12</f>
        <v>CARBONATO DE CALCIO HI WHITE</v>
      </c>
      <c r="J12" s="35"/>
      <c r="K12" s="43">
        <f>L5/F5*E12</f>
        <v>8.6100861008610092</v>
      </c>
      <c r="L12" s="3"/>
    </row>
    <row r="13" spans="2:12" ht="18.899999999999999" customHeight="1" x14ac:dyDescent="0.3">
      <c r="B13" s="4" t="s">
        <v>14</v>
      </c>
      <c r="C13" s="24" t="s">
        <v>15</v>
      </c>
      <c r="D13" s="29"/>
      <c r="E13" s="30">
        <v>5</v>
      </c>
      <c r="F13" s="31">
        <v>4300</v>
      </c>
      <c r="G13" s="32">
        <f t="shared" ref="G13:G15" si="3">E13*F13</f>
        <v>21500</v>
      </c>
      <c r="H13" s="33" t="str">
        <f t="shared" ref="H13:H15" si="4">B13</f>
        <v>AHU002</v>
      </c>
      <c r="I13" s="34" t="str">
        <f t="shared" ref="I13:I27" si="5">C13</f>
        <v>LECITINA DE SOYA</v>
      </c>
      <c r="J13" s="35"/>
      <c r="K13" s="43">
        <f>L5/F5*E13</f>
        <v>0.61500615006150061</v>
      </c>
      <c r="L13" s="3"/>
    </row>
    <row r="14" spans="2:12" ht="18.899999999999999" customHeight="1" x14ac:dyDescent="0.3">
      <c r="B14" s="4" t="s">
        <v>12</v>
      </c>
      <c r="C14" s="24" t="s">
        <v>50</v>
      </c>
      <c r="D14" s="29"/>
      <c r="E14" s="30">
        <v>25</v>
      </c>
      <c r="F14" s="31">
        <v>17000</v>
      </c>
      <c r="G14" s="32">
        <f t="shared" si="3"/>
        <v>425000</v>
      </c>
      <c r="H14" s="33" t="str">
        <f t="shared" si="4"/>
        <v>AAS005</v>
      </c>
      <c r="I14" s="34" t="str">
        <f t="shared" si="5"/>
        <v>BENTOCLAY BP 184</v>
      </c>
      <c r="J14" s="35"/>
      <c r="K14" s="43">
        <f>L5/F5*E14</f>
        <v>3.0750307503075032</v>
      </c>
      <c r="L14" s="3"/>
    </row>
    <row r="15" spans="2:12" ht="18.899999999999999" customHeight="1" x14ac:dyDescent="0.3">
      <c r="B15" s="4" t="s">
        <v>26</v>
      </c>
      <c r="C15" s="24" t="s">
        <v>53</v>
      </c>
      <c r="D15" s="29"/>
      <c r="E15" s="30">
        <v>5</v>
      </c>
      <c r="F15" s="31">
        <v>4400</v>
      </c>
      <c r="G15" s="32">
        <f t="shared" si="3"/>
        <v>22000</v>
      </c>
      <c r="H15" s="33" t="str">
        <f t="shared" si="4"/>
        <v>SAM023</v>
      </c>
      <c r="I15" s="34" t="str">
        <f t="shared" si="5"/>
        <v>ETANOL AL 96%</v>
      </c>
      <c r="J15" s="35"/>
      <c r="K15" s="43">
        <f>L5/F5*E15</f>
        <v>0.61500615006150061</v>
      </c>
      <c r="L15" s="3"/>
    </row>
    <row r="16" spans="2:12" ht="18.899999999999999" customHeight="1" x14ac:dyDescent="0.3">
      <c r="B16" s="4"/>
      <c r="C16" s="21" t="s">
        <v>123</v>
      </c>
      <c r="D16" s="29"/>
      <c r="E16" s="30"/>
      <c r="F16" s="48"/>
      <c r="G16" s="32"/>
      <c r="H16" s="33"/>
      <c r="I16" s="49" t="str">
        <f t="shared" si="5"/>
        <v>AGITAR HASTA MOLIENDA 5.5 H Y AGREGAR</v>
      </c>
      <c r="J16" s="35"/>
      <c r="K16" s="43"/>
      <c r="L16" s="3"/>
    </row>
    <row r="17" spans="2:12" ht="18.899999999999999" customHeight="1" x14ac:dyDescent="0.3">
      <c r="B17" s="4" t="s">
        <v>20</v>
      </c>
      <c r="C17" s="24" t="s">
        <v>21</v>
      </c>
      <c r="D17" s="29">
        <v>21800</v>
      </c>
      <c r="E17" s="30">
        <v>17.8</v>
      </c>
      <c r="F17" s="31">
        <v>14300</v>
      </c>
      <c r="G17" s="32">
        <f>E17*F17</f>
        <v>254540</v>
      </c>
      <c r="H17" s="33" t="str">
        <f>B17</f>
        <v>AEM005</v>
      </c>
      <c r="I17" s="34" t="str">
        <f t="shared" si="5"/>
        <v>DISASTAB GAT</v>
      </c>
      <c r="J17" s="35"/>
      <c r="K17" s="43">
        <f>L5/F5*E17</f>
        <v>2.1894218942189423</v>
      </c>
      <c r="L17" s="3"/>
    </row>
    <row r="18" spans="2:12" ht="18.899999999999999" customHeight="1" x14ac:dyDescent="0.3">
      <c r="B18" s="4"/>
      <c r="C18" s="21" t="s">
        <v>68</v>
      </c>
      <c r="D18" s="29"/>
      <c r="E18" s="30"/>
      <c r="F18" s="48"/>
      <c r="G18" s="32"/>
      <c r="H18" s="33"/>
      <c r="I18" s="49" t="str">
        <f t="shared" si="5"/>
        <v>AGITAR POR 5 MIN Y AGREGAR</v>
      </c>
      <c r="J18" s="35"/>
      <c r="K18" s="43"/>
      <c r="L18" s="3"/>
    </row>
    <row r="19" spans="2:12" ht="18.899999999999999" customHeight="1" x14ac:dyDescent="0.3">
      <c r="B19" s="4"/>
      <c r="C19" s="21" t="s">
        <v>69</v>
      </c>
      <c r="D19" s="29"/>
      <c r="E19" s="30"/>
      <c r="F19" s="48"/>
      <c r="G19" s="32"/>
      <c r="H19" s="33"/>
      <c r="I19" s="49" t="str">
        <f t="shared" si="5"/>
        <v>PREPARACION APARTE DE AGUA DE PROCESO</v>
      </c>
      <c r="J19" s="35"/>
      <c r="K19" s="43"/>
      <c r="L19" s="3"/>
    </row>
    <row r="20" spans="2:12" ht="18.899999999999999" customHeight="1" x14ac:dyDescent="0.3">
      <c r="B20" s="4" t="s">
        <v>22</v>
      </c>
      <c r="C20" s="24" t="s">
        <v>23</v>
      </c>
      <c r="D20" s="29"/>
      <c r="E20" s="30">
        <v>593</v>
      </c>
      <c r="F20" s="31">
        <v>40</v>
      </c>
      <c r="G20" s="32">
        <f>E20*F20</f>
        <v>23720</v>
      </c>
      <c r="H20" s="33" t="str">
        <f>B20</f>
        <v>SIA040</v>
      </c>
      <c r="I20" s="34" t="str">
        <f t="shared" si="5"/>
        <v>AGUA</v>
      </c>
      <c r="J20" s="35"/>
      <c r="K20" s="43">
        <f>L5/F5*E20</f>
        <v>72.939729397293974</v>
      </c>
      <c r="L20" s="3"/>
    </row>
    <row r="21" spans="2:12" ht="18.899999999999999" customHeight="1" x14ac:dyDescent="0.3">
      <c r="B21" s="4" t="s">
        <v>24</v>
      </c>
      <c r="C21" s="24" t="s">
        <v>25</v>
      </c>
      <c r="D21" s="29"/>
      <c r="E21" s="30">
        <v>5.93</v>
      </c>
      <c r="F21" s="31">
        <v>1550</v>
      </c>
      <c r="G21" s="32">
        <f>E21*F21</f>
        <v>9191.5</v>
      </c>
      <c r="H21" s="33" t="str">
        <f>B21</f>
        <v>AET004</v>
      </c>
      <c r="I21" s="34" t="str">
        <f t="shared" si="5"/>
        <v>SULFATO DE MAGNESIO</v>
      </c>
      <c r="J21" s="35"/>
      <c r="K21" s="43">
        <f>L5/F5*E21</f>
        <v>0.72939729397293973</v>
      </c>
      <c r="L21" s="3"/>
    </row>
    <row r="22" spans="2:12" ht="18.899999999999999" customHeight="1" x14ac:dyDescent="0.3">
      <c r="B22" s="4"/>
      <c r="C22" s="21" t="s">
        <v>70</v>
      </c>
      <c r="D22" s="29"/>
      <c r="E22" s="30"/>
      <c r="F22" s="48"/>
      <c r="G22" s="32"/>
      <c r="H22" s="33"/>
      <c r="I22" s="49" t="str">
        <f t="shared" si="5"/>
        <v xml:space="preserve">ADICIONAR LENTAMENTE AL CENTRO DEL VORTICE DURANTE 5 MIN , MANTENER </v>
      </c>
      <c r="J22" s="35"/>
      <c r="K22" s="43"/>
      <c r="L22" s="3"/>
    </row>
    <row r="23" spans="2:12" ht="18.899999999999999" customHeight="1" x14ac:dyDescent="0.3">
      <c r="B23" s="4"/>
      <c r="C23" s="21" t="s">
        <v>71</v>
      </c>
      <c r="D23" s="29"/>
      <c r="E23" s="30"/>
      <c r="F23" s="5"/>
      <c r="G23" s="32"/>
      <c r="H23" s="33"/>
      <c r="I23" s="49" t="str">
        <f t="shared" si="5"/>
        <v>LA AGITACION POR OTROS 5 MIN Y AGREGAR</v>
      </c>
      <c r="J23" s="35"/>
      <c r="K23" s="43"/>
      <c r="L23" s="3"/>
    </row>
    <row r="24" spans="2:12" ht="18.899999999999999" customHeight="1" x14ac:dyDescent="0.3">
      <c r="B24" s="4" t="s">
        <v>33</v>
      </c>
      <c r="C24" s="24" t="s">
        <v>72</v>
      </c>
      <c r="D24" s="29">
        <v>11515</v>
      </c>
      <c r="E24" s="30">
        <v>4.3</v>
      </c>
      <c r="F24" s="5">
        <v>11000</v>
      </c>
      <c r="G24" s="32">
        <f t="shared" ref="G24:G27" si="6">E24*F24</f>
        <v>47300</v>
      </c>
      <c r="H24" s="33" t="str">
        <f t="shared" ref="H24:H27" si="7">B24</f>
        <v>AAN002</v>
      </c>
      <c r="I24" s="34" t="str">
        <f t="shared" si="5"/>
        <v>ADIMON 84</v>
      </c>
      <c r="J24" s="35"/>
      <c r="K24" s="43">
        <f>L5/F5*E24</f>
        <v>0.52890528905289047</v>
      </c>
      <c r="L24" s="3"/>
    </row>
    <row r="25" spans="2:12" ht="18.899999999999999" customHeight="1" x14ac:dyDescent="0.3">
      <c r="B25" s="4" t="s">
        <v>31</v>
      </c>
      <c r="C25" s="24" t="s">
        <v>32</v>
      </c>
      <c r="D25" s="29"/>
      <c r="E25" s="30">
        <v>7.4</v>
      </c>
      <c r="F25" s="5">
        <v>34050</v>
      </c>
      <c r="G25" s="32">
        <f t="shared" si="6"/>
        <v>251970</v>
      </c>
      <c r="H25" s="33" t="str">
        <f t="shared" si="7"/>
        <v>SOC011</v>
      </c>
      <c r="I25" s="34" t="str">
        <f t="shared" si="5"/>
        <v>OCTOATO DE COBALTO AL 12%</v>
      </c>
      <c r="J25" s="35"/>
      <c r="K25" s="43">
        <f>L5/F5*E25</f>
        <v>0.91020910209102091</v>
      </c>
      <c r="L25" s="3"/>
    </row>
    <row r="26" spans="2:12" ht="18.899999999999999" customHeight="1" x14ac:dyDescent="0.3">
      <c r="B26" s="4" t="s">
        <v>27</v>
      </c>
      <c r="C26" s="24" t="s">
        <v>28</v>
      </c>
      <c r="D26" s="29"/>
      <c r="E26" s="30">
        <v>11.6</v>
      </c>
      <c r="F26" s="5">
        <v>27144</v>
      </c>
      <c r="G26" s="32">
        <f t="shared" si="6"/>
        <v>314870.39999999997</v>
      </c>
      <c r="H26" s="33" t="str">
        <f t="shared" si="7"/>
        <v>SOZ024</v>
      </c>
      <c r="I26" s="34" t="str">
        <f t="shared" si="5"/>
        <v>OCTOATO DE ZIRCONIO AL 24%</v>
      </c>
      <c r="J26" s="35"/>
      <c r="K26" s="43">
        <f>L5/F5*E26</f>
        <v>1.4268142681426814</v>
      </c>
      <c r="L26" s="3"/>
    </row>
    <row r="27" spans="2:12" ht="18.899999999999999" customHeight="1" x14ac:dyDescent="0.3">
      <c r="B27" s="4" t="s">
        <v>29</v>
      </c>
      <c r="C27" s="24" t="s">
        <v>30</v>
      </c>
      <c r="D27" s="29"/>
      <c r="E27" s="30">
        <v>10.6</v>
      </c>
      <c r="F27" s="5">
        <v>12691</v>
      </c>
      <c r="G27" s="32">
        <f t="shared" si="6"/>
        <v>134524.6</v>
      </c>
      <c r="H27" s="33" t="str">
        <f t="shared" si="7"/>
        <v>SOC010</v>
      </c>
      <c r="I27" s="34" t="str">
        <f t="shared" si="5"/>
        <v>OCTOATO DE CALCIO AL 10%</v>
      </c>
      <c r="J27" s="35"/>
      <c r="K27" s="43">
        <f>L5/F5*E27</f>
        <v>1.3038130381303812</v>
      </c>
      <c r="L27" s="3"/>
    </row>
    <row r="28" spans="2:12" ht="18.899999999999999" customHeight="1" x14ac:dyDescent="0.3">
      <c r="B28" s="4" t="s">
        <v>10</v>
      </c>
      <c r="C28" s="24" t="s">
        <v>124</v>
      </c>
      <c r="D28" s="29"/>
      <c r="E28" s="30">
        <v>20</v>
      </c>
      <c r="F28" s="48">
        <v>8105</v>
      </c>
      <c r="G28" s="32">
        <f>E28*F28</f>
        <v>162100</v>
      </c>
      <c r="H28" s="33" t="str">
        <f>B28</f>
        <v>PE1059</v>
      </c>
      <c r="I28" s="34" t="str">
        <f>C28</f>
        <v>PASTA NEGRA ESMALTES</v>
      </c>
      <c r="J28" s="35"/>
      <c r="K28" s="43">
        <f>L5/F5*E28</f>
        <v>2.4600246002460024</v>
      </c>
      <c r="L28" s="3"/>
    </row>
    <row r="29" spans="2:12" ht="18.899999999999999" customHeight="1" x14ac:dyDescent="0.3">
      <c r="B29" s="4" t="s">
        <v>59</v>
      </c>
      <c r="C29" s="24" t="s">
        <v>34</v>
      </c>
      <c r="D29" s="29"/>
      <c r="E29" s="30">
        <v>550</v>
      </c>
      <c r="F29" s="5">
        <v>4617</v>
      </c>
      <c r="G29" s="32">
        <f t="shared" ref="G29" si="8">E29*F29</f>
        <v>2539350</v>
      </c>
      <c r="H29" s="33" t="str">
        <f t="shared" ref="H29" si="9">B29</f>
        <v>SAA011</v>
      </c>
      <c r="I29" s="34" t="str">
        <f t="shared" ref="I29" si="10">C29</f>
        <v>VARSOL</v>
      </c>
      <c r="J29" s="35"/>
      <c r="K29" s="43">
        <f>L5/F5*E29</f>
        <v>67.650676506765066</v>
      </c>
      <c r="L29" s="3"/>
    </row>
    <row r="30" spans="2:12" ht="18.899999999999999" customHeight="1" thickBot="1" x14ac:dyDescent="0.35">
      <c r="B30" s="10"/>
      <c r="C30" s="10"/>
      <c r="D30" s="10"/>
      <c r="E30" s="3"/>
      <c r="F30" s="10"/>
      <c r="G30" s="10"/>
      <c r="H30" s="10"/>
      <c r="I30" s="10"/>
      <c r="J30" s="10"/>
      <c r="K30" s="52"/>
      <c r="L30" s="3"/>
    </row>
    <row r="31" spans="2:12" ht="18.899999999999999" customHeight="1" thickBot="1" x14ac:dyDescent="0.35">
      <c r="B31" s="10"/>
      <c r="C31" s="15" t="s">
        <v>0</v>
      </c>
      <c r="D31" s="16"/>
      <c r="E31" s="37">
        <f>SUM(E8:E29)</f>
        <v>3415.63</v>
      </c>
      <c r="F31" s="10"/>
      <c r="G31" s="13">
        <f>SUM(G8:G29)</f>
        <v>14393048.5</v>
      </c>
      <c r="H31" s="3"/>
      <c r="I31" s="19" t="s">
        <v>0</v>
      </c>
      <c r="J31" s="16"/>
      <c r="K31" s="44">
        <f>SUM(K8:K29)</f>
        <v>420.12669126691264</v>
      </c>
      <c r="L31" s="3"/>
    </row>
    <row r="32" spans="2:12" ht="18.899999999999999" customHeight="1" thickBot="1" x14ac:dyDescent="0.35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</row>
    <row r="33" spans="2:12" ht="18.899999999999999" customHeight="1" thickBot="1" x14ac:dyDescent="0.35">
      <c r="B33" s="10"/>
      <c r="C33" s="10" t="s">
        <v>35</v>
      </c>
      <c r="D33" s="10"/>
      <c r="E33" s="38">
        <f>G31/F5</f>
        <v>17703.626691266913</v>
      </c>
      <c r="F33" s="10"/>
      <c r="G33" s="10"/>
      <c r="H33" s="10"/>
      <c r="I33" s="10"/>
      <c r="J33" s="10"/>
      <c r="K33" s="10"/>
      <c r="L33" s="10"/>
    </row>
    <row r="34" spans="2:12" ht="18.899999999999999" customHeight="1" thickBot="1" x14ac:dyDescent="0.35">
      <c r="B34" s="10"/>
      <c r="C34" s="10" t="s">
        <v>132</v>
      </c>
      <c r="D34" s="10"/>
      <c r="E34" s="10">
        <v>600</v>
      </c>
      <c r="F34" s="10"/>
      <c r="G34" s="10"/>
      <c r="H34" s="10"/>
      <c r="I34" s="10"/>
      <c r="J34" s="14" t="s">
        <v>37</v>
      </c>
      <c r="K34" s="14" t="s">
        <v>38</v>
      </c>
      <c r="L34" s="14" t="s">
        <v>97</v>
      </c>
    </row>
    <row r="35" spans="2:12" ht="18.899999999999999" customHeight="1" x14ac:dyDescent="0.3">
      <c r="B35" s="10"/>
      <c r="C35" s="10" t="s">
        <v>39</v>
      </c>
      <c r="D35" s="10"/>
      <c r="E35" s="10">
        <v>3600</v>
      </c>
      <c r="F35" s="10"/>
      <c r="G35" s="10"/>
      <c r="H35" s="10"/>
      <c r="I35" s="10"/>
      <c r="J35" s="6" t="s">
        <v>40</v>
      </c>
      <c r="K35" s="8" t="s">
        <v>130</v>
      </c>
      <c r="L35" s="39"/>
    </row>
    <row r="36" spans="2:12" ht="18.899999999999999" customHeight="1" x14ac:dyDescent="0.3">
      <c r="B36" s="10"/>
      <c r="C36" s="10" t="s">
        <v>41</v>
      </c>
      <c r="D36" s="10"/>
      <c r="E36" s="10">
        <v>350</v>
      </c>
      <c r="F36" s="10"/>
      <c r="G36" s="10"/>
      <c r="H36" s="10"/>
      <c r="I36" s="10"/>
      <c r="J36" s="33" t="s">
        <v>42</v>
      </c>
      <c r="K36" s="45" t="s">
        <v>131</v>
      </c>
      <c r="L36" s="40"/>
    </row>
    <row r="37" spans="2:12" ht="18.899999999999999" customHeight="1" x14ac:dyDescent="0.3">
      <c r="B37" s="10"/>
      <c r="C37" s="10" t="s">
        <v>43</v>
      </c>
      <c r="D37" s="10"/>
      <c r="E37" s="10">
        <v>140</v>
      </c>
      <c r="F37" s="10"/>
      <c r="G37" s="10"/>
      <c r="H37" s="10"/>
      <c r="I37" s="10"/>
      <c r="J37" s="33" t="s">
        <v>74</v>
      </c>
      <c r="K37" s="45" t="s">
        <v>125</v>
      </c>
      <c r="L37" s="40"/>
    </row>
    <row r="38" spans="2:12" ht="18.899999999999999" customHeight="1" thickBot="1" x14ac:dyDescent="0.35">
      <c r="B38" s="10"/>
      <c r="C38" s="10" t="s">
        <v>44</v>
      </c>
      <c r="D38" s="10"/>
      <c r="E38" s="10">
        <v>153</v>
      </c>
      <c r="F38" s="10"/>
      <c r="G38" s="10"/>
      <c r="H38" s="10"/>
      <c r="I38" s="10"/>
      <c r="J38" s="33" t="s">
        <v>45</v>
      </c>
      <c r="K38" s="45">
        <v>5.5</v>
      </c>
      <c r="L38" s="40"/>
    </row>
    <row r="39" spans="2:12" ht="18.899999999999999" customHeight="1" thickBot="1" x14ac:dyDescent="0.35">
      <c r="B39" s="10"/>
      <c r="C39" s="10" t="s">
        <v>46</v>
      </c>
      <c r="D39" s="10"/>
      <c r="E39" s="38">
        <f>SUM(E33:E38)</f>
        <v>22546.626691266913</v>
      </c>
      <c r="F39" s="10"/>
      <c r="G39" s="10"/>
      <c r="H39" s="10"/>
      <c r="I39" s="10"/>
      <c r="J39" s="33" t="s">
        <v>47</v>
      </c>
      <c r="K39" s="45" t="s">
        <v>95</v>
      </c>
      <c r="L39" s="40"/>
    </row>
    <row r="40" spans="2:12" ht="18.899999999999999" customHeight="1" thickBot="1" x14ac:dyDescent="0.35">
      <c r="B40" s="10"/>
      <c r="C40" s="10"/>
      <c r="D40" s="10"/>
      <c r="E40" s="10"/>
      <c r="F40" s="10"/>
      <c r="G40" s="10"/>
      <c r="H40" s="10"/>
      <c r="I40" s="10"/>
      <c r="J40" s="7" t="s">
        <v>48</v>
      </c>
      <c r="K40" s="9" t="s">
        <v>77</v>
      </c>
      <c r="L40" s="41"/>
    </row>
    <row r="41" spans="2:12" ht="18.899999999999999" customHeight="1" thickBot="1" x14ac:dyDescent="0.35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</row>
    <row r="42" spans="2:12" ht="18.899999999999999" customHeight="1" thickBot="1" x14ac:dyDescent="0.35">
      <c r="B42" s="10"/>
      <c r="C42" s="10" t="s">
        <v>49</v>
      </c>
      <c r="D42" s="10"/>
      <c r="E42" s="42">
        <f>E39*1.4</f>
        <v>31565.277367773677</v>
      </c>
      <c r="F42" s="10"/>
      <c r="G42" s="10"/>
      <c r="H42" s="10"/>
      <c r="I42" s="10"/>
      <c r="J42" s="10"/>
      <c r="K42" s="10"/>
      <c r="L42" s="10"/>
    </row>
    <row r="43" spans="2:12" ht="18.899999999999999" customHeight="1" x14ac:dyDescent="0.3"/>
    <row r="44" spans="2:12" ht="18.899999999999999" customHeight="1" x14ac:dyDescent="0.3">
      <c r="B44" s="10"/>
      <c r="C44" s="11" t="s">
        <v>1</v>
      </c>
      <c r="D44" s="10"/>
      <c r="E44" s="11"/>
      <c r="F44" s="11"/>
      <c r="G44" s="10"/>
      <c r="H44" s="10"/>
      <c r="I44" s="11" t="str">
        <f>C44</f>
        <v>ANTICORROSIVO NEGRO</v>
      </c>
      <c r="J44" s="10"/>
      <c r="K44" s="51"/>
      <c r="L44" s="12"/>
    </row>
    <row r="45" spans="2:12" ht="18.899999999999999" customHeight="1" thickBot="1" x14ac:dyDescent="0.35">
      <c r="B45" s="10"/>
      <c r="C45" s="11" t="s">
        <v>55</v>
      </c>
      <c r="D45" s="10"/>
      <c r="E45" s="10"/>
      <c r="F45" s="10"/>
      <c r="G45" s="10"/>
      <c r="H45" s="10"/>
      <c r="I45" s="11" t="str">
        <f>C45</f>
        <v>REF. EA</v>
      </c>
      <c r="J45" s="10"/>
      <c r="K45" s="10"/>
      <c r="L45" s="10"/>
    </row>
    <row r="46" spans="2:12" ht="18.899999999999999" customHeight="1" thickBot="1" x14ac:dyDescent="0.35">
      <c r="B46" s="10"/>
      <c r="C46" s="10"/>
      <c r="D46" s="10"/>
      <c r="E46" s="13" t="s">
        <v>2</v>
      </c>
      <c r="F46" s="13">
        <v>168</v>
      </c>
      <c r="G46" s="10"/>
      <c r="H46" s="10"/>
      <c r="I46" s="10"/>
      <c r="J46" s="10"/>
      <c r="K46" s="14" t="s">
        <v>2</v>
      </c>
      <c r="L46" s="13">
        <v>100</v>
      </c>
    </row>
    <row r="47" spans="2:12" ht="18.899999999999999" customHeight="1" thickBot="1" x14ac:dyDescent="0.35">
      <c r="B47" s="10"/>
      <c r="C47" s="10"/>
      <c r="D47" s="10"/>
      <c r="E47" s="3"/>
      <c r="F47" s="3"/>
      <c r="G47" s="10"/>
      <c r="H47" s="10"/>
      <c r="I47" s="10"/>
      <c r="J47" s="10"/>
      <c r="K47" s="3"/>
      <c r="L47" s="3"/>
    </row>
    <row r="48" spans="2:12" ht="18.899999999999999" customHeight="1" thickBot="1" x14ac:dyDescent="0.35">
      <c r="B48" s="14" t="s">
        <v>3</v>
      </c>
      <c r="C48" s="15" t="s">
        <v>4</v>
      </c>
      <c r="D48" s="16"/>
      <c r="E48" s="17" t="s">
        <v>5</v>
      </c>
      <c r="F48" s="13" t="s">
        <v>6</v>
      </c>
      <c r="G48" s="18" t="s">
        <v>7</v>
      </c>
      <c r="H48" s="14" t="s">
        <v>3</v>
      </c>
      <c r="I48" s="19" t="s">
        <v>4</v>
      </c>
      <c r="J48" s="16"/>
      <c r="K48" s="14" t="s">
        <v>5</v>
      </c>
      <c r="L48" s="3"/>
    </row>
    <row r="49" spans="2:12" ht="18.899999999999999" customHeight="1" x14ac:dyDescent="0.3">
      <c r="B49" s="20"/>
      <c r="C49" s="21" t="s">
        <v>8</v>
      </c>
      <c r="D49" s="22"/>
      <c r="E49" s="23"/>
      <c r="F49" s="5"/>
      <c r="G49" s="24"/>
      <c r="H49" s="25"/>
      <c r="I49" s="26" t="str">
        <f t="shared" ref="I49:I51" si="11">C49</f>
        <v>CARGAR</v>
      </c>
      <c r="J49" s="27"/>
      <c r="K49" s="28"/>
      <c r="L49" s="3"/>
    </row>
    <row r="50" spans="2:12" ht="18.899999999999999" customHeight="1" x14ac:dyDescent="0.3">
      <c r="B50" s="4" t="s">
        <v>9</v>
      </c>
      <c r="C50" s="24" t="s">
        <v>101</v>
      </c>
      <c r="D50" s="29">
        <v>6252</v>
      </c>
      <c r="E50" s="30">
        <v>256</v>
      </c>
      <c r="F50" s="31">
        <v>7000</v>
      </c>
      <c r="G50" s="32">
        <f t="shared" ref="G50:G51" si="12">E50*F50</f>
        <v>1792000</v>
      </c>
      <c r="H50" s="33" t="str">
        <f>B50</f>
        <v>RAM014</v>
      </c>
      <c r="I50" s="34" t="str">
        <f t="shared" si="11"/>
        <v>RESINA MEDIA EN SOYA AL 50%</v>
      </c>
      <c r="J50" s="35"/>
      <c r="K50" s="43">
        <f>L46/F46*E50</f>
        <v>152.38095238095238</v>
      </c>
      <c r="L50" s="3"/>
    </row>
    <row r="51" spans="2:12" ht="18.899999999999999" customHeight="1" x14ac:dyDescent="0.3">
      <c r="B51" s="4" t="s">
        <v>10</v>
      </c>
      <c r="C51" s="24" t="s">
        <v>11</v>
      </c>
      <c r="D51" s="29"/>
      <c r="E51" s="30">
        <v>37</v>
      </c>
      <c r="F51" s="31">
        <v>8105</v>
      </c>
      <c r="G51" s="32">
        <f t="shared" si="12"/>
        <v>299885</v>
      </c>
      <c r="H51" s="33" t="str">
        <f t="shared" ref="H51" si="13">B51</f>
        <v>PE1059</v>
      </c>
      <c r="I51" s="34" t="str">
        <f t="shared" si="11"/>
        <v>PASTA ESMALTE NEGRO</v>
      </c>
      <c r="J51" s="35"/>
      <c r="K51" s="43">
        <f>L46/F46*E51</f>
        <v>22.023809523809522</v>
      </c>
      <c r="L51" s="3"/>
    </row>
    <row r="52" spans="2:12" ht="18.899999999999999" customHeight="1" x14ac:dyDescent="0.3">
      <c r="B52" s="4" t="s">
        <v>14</v>
      </c>
      <c r="C52" s="24" t="s">
        <v>15</v>
      </c>
      <c r="D52" s="29"/>
      <c r="E52" s="30">
        <v>2.2999999999999998</v>
      </c>
      <c r="F52" s="31">
        <v>4300</v>
      </c>
      <c r="G52" s="32">
        <f>E52*F52</f>
        <v>9890</v>
      </c>
      <c r="H52" s="33" t="str">
        <f>B52</f>
        <v>AHU002</v>
      </c>
      <c r="I52" s="34" t="str">
        <f>C52</f>
        <v>LECITINA DE SOYA</v>
      </c>
      <c r="J52" s="35"/>
      <c r="K52" s="43">
        <f>L46/F46*E52</f>
        <v>1.3690476190476188</v>
      </c>
      <c r="L52" s="3"/>
    </row>
    <row r="53" spans="2:12" ht="18.899999999999999" customHeight="1" x14ac:dyDescent="0.3">
      <c r="B53" s="4" t="s">
        <v>16</v>
      </c>
      <c r="C53" s="24" t="s">
        <v>17</v>
      </c>
      <c r="D53" s="29"/>
      <c r="E53" s="30">
        <v>46</v>
      </c>
      <c r="F53" s="31">
        <v>715</v>
      </c>
      <c r="G53" s="32">
        <f>E53*F53</f>
        <v>32890</v>
      </c>
      <c r="H53" s="33" t="str">
        <f>B53</f>
        <v>CCC004</v>
      </c>
      <c r="I53" s="34" t="str">
        <f>C53</f>
        <v>CARBONATO DE CALCIO HI WHITE</v>
      </c>
      <c r="J53" s="35"/>
      <c r="K53" s="43">
        <f>L46/F46*E53</f>
        <v>27.38095238095238</v>
      </c>
      <c r="L53" s="3"/>
    </row>
    <row r="54" spans="2:12" ht="18.899999999999999" customHeight="1" x14ac:dyDescent="0.3">
      <c r="B54" s="4" t="s">
        <v>18</v>
      </c>
      <c r="C54" s="24" t="s">
        <v>19</v>
      </c>
      <c r="D54" s="29"/>
      <c r="E54" s="30">
        <v>132</v>
      </c>
      <c r="F54" s="31">
        <v>722</v>
      </c>
      <c r="G54" s="32">
        <f t="shared" ref="G54:G56" si="14">E54*F54</f>
        <v>95304</v>
      </c>
      <c r="H54" s="33" t="str">
        <f t="shared" ref="H54:H56" si="15">B54</f>
        <v>CTA025</v>
      </c>
      <c r="I54" s="34" t="str">
        <f t="shared" ref="I54:I68" si="16">C54</f>
        <v>MICROTALC C 20</v>
      </c>
      <c r="J54" s="35"/>
      <c r="K54" s="43">
        <f>L46/F46*E54</f>
        <v>78.571428571428569</v>
      </c>
      <c r="L54" s="3"/>
    </row>
    <row r="55" spans="2:12" ht="18.899999999999999" customHeight="1" x14ac:dyDescent="0.3">
      <c r="B55" s="4" t="s">
        <v>12</v>
      </c>
      <c r="C55" s="24" t="s">
        <v>176</v>
      </c>
      <c r="D55" s="29"/>
      <c r="E55" s="30">
        <v>4</v>
      </c>
      <c r="F55" s="31">
        <v>17000</v>
      </c>
      <c r="G55" s="32">
        <f t="shared" si="14"/>
        <v>68000</v>
      </c>
      <c r="H55" s="33" t="str">
        <f t="shared" si="15"/>
        <v>AAS005</v>
      </c>
      <c r="I55" s="34" t="str">
        <f t="shared" si="16"/>
        <v>BENTOCLAY BP184</v>
      </c>
      <c r="J55" s="35"/>
      <c r="K55" s="43">
        <f>L46/F46*E55</f>
        <v>2.3809523809523809</v>
      </c>
      <c r="L55" s="3"/>
    </row>
    <row r="56" spans="2:12" ht="18.899999999999999" customHeight="1" x14ac:dyDescent="0.3">
      <c r="B56" s="4" t="s">
        <v>26</v>
      </c>
      <c r="C56" s="24" t="s">
        <v>53</v>
      </c>
      <c r="D56" s="29"/>
      <c r="E56" s="30">
        <v>2</v>
      </c>
      <c r="F56" s="31">
        <v>4400</v>
      </c>
      <c r="G56" s="32">
        <f t="shared" si="14"/>
        <v>8800</v>
      </c>
      <c r="H56" s="33" t="str">
        <f t="shared" si="15"/>
        <v>SAM023</v>
      </c>
      <c r="I56" s="34" t="str">
        <f t="shared" si="16"/>
        <v>ETANOL AL 96%</v>
      </c>
      <c r="J56" s="35"/>
      <c r="K56" s="43">
        <f>L46/F46*E56</f>
        <v>1.1904761904761905</v>
      </c>
      <c r="L56" s="3"/>
    </row>
    <row r="57" spans="2:12" ht="18.899999999999999" customHeight="1" x14ac:dyDescent="0.3">
      <c r="B57" s="4"/>
      <c r="C57" s="21" t="s">
        <v>123</v>
      </c>
      <c r="D57" s="29"/>
      <c r="E57" s="30"/>
      <c r="F57" s="48"/>
      <c r="G57" s="32"/>
      <c r="H57" s="33"/>
      <c r="I57" s="49" t="str">
        <f t="shared" si="16"/>
        <v>AGITAR HASTA MOLIENDA 5.5 H Y AGREGAR</v>
      </c>
      <c r="J57" s="35"/>
      <c r="K57" s="43"/>
      <c r="L57" s="3"/>
    </row>
    <row r="58" spans="2:12" ht="18.899999999999999" customHeight="1" x14ac:dyDescent="0.3">
      <c r="B58" s="4" t="s">
        <v>20</v>
      </c>
      <c r="C58" s="24" t="s">
        <v>21</v>
      </c>
      <c r="D58" s="29">
        <v>21800</v>
      </c>
      <c r="E58" s="30">
        <v>3.7</v>
      </c>
      <c r="F58" s="31">
        <v>14300</v>
      </c>
      <c r="G58" s="32">
        <f>E58*F58</f>
        <v>52910</v>
      </c>
      <c r="H58" s="33" t="str">
        <f>B58</f>
        <v>AEM005</v>
      </c>
      <c r="I58" s="34" t="str">
        <f t="shared" si="16"/>
        <v>DISASTAB GAT</v>
      </c>
      <c r="J58" s="35"/>
      <c r="K58" s="43">
        <f>L46/F46*E58</f>
        <v>2.2023809523809526</v>
      </c>
      <c r="L58" s="3"/>
    </row>
    <row r="59" spans="2:12" ht="18.899999999999999" customHeight="1" x14ac:dyDescent="0.3">
      <c r="B59" s="4"/>
      <c r="C59" s="21" t="s">
        <v>68</v>
      </c>
      <c r="D59" s="29"/>
      <c r="E59" s="30"/>
      <c r="F59" s="48"/>
      <c r="G59" s="32"/>
      <c r="H59" s="33"/>
      <c r="I59" s="49" t="str">
        <f t="shared" si="16"/>
        <v>AGITAR POR 5 MIN Y AGREGAR</v>
      </c>
      <c r="J59" s="35"/>
      <c r="K59" s="43"/>
      <c r="L59" s="3"/>
    </row>
    <row r="60" spans="2:12" ht="18.899999999999999" customHeight="1" x14ac:dyDescent="0.3">
      <c r="B60" s="4"/>
      <c r="C60" s="21" t="s">
        <v>69</v>
      </c>
      <c r="D60" s="29"/>
      <c r="E60" s="30"/>
      <c r="F60" s="48"/>
      <c r="G60" s="32"/>
      <c r="H60" s="33"/>
      <c r="I60" s="49" t="str">
        <f t="shared" si="16"/>
        <v>PREPARACION APARTE DE AGUA DE PROCESO</v>
      </c>
      <c r="J60" s="35"/>
      <c r="K60" s="43"/>
      <c r="L60" s="3"/>
    </row>
    <row r="61" spans="2:12" ht="18.899999999999999" customHeight="1" x14ac:dyDescent="0.3">
      <c r="B61" s="4" t="s">
        <v>22</v>
      </c>
      <c r="C61" s="24" t="s">
        <v>23</v>
      </c>
      <c r="D61" s="29"/>
      <c r="E61" s="30">
        <v>123</v>
      </c>
      <c r="F61" s="31">
        <v>40</v>
      </c>
      <c r="G61" s="32">
        <f>E61*F61</f>
        <v>4920</v>
      </c>
      <c r="H61" s="33" t="str">
        <f>B61</f>
        <v>SIA040</v>
      </c>
      <c r="I61" s="34" t="str">
        <f t="shared" si="16"/>
        <v>AGUA</v>
      </c>
      <c r="J61" s="35"/>
      <c r="K61" s="43">
        <f>L46/F46*E61</f>
        <v>73.214285714285708</v>
      </c>
      <c r="L61" s="3"/>
    </row>
    <row r="62" spans="2:12" ht="18.899999999999999" customHeight="1" x14ac:dyDescent="0.3">
      <c r="B62" s="4" t="s">
        <v>24</v>
      </c>
      <c r="C62" s="24" t="s">
        <v>25</v>
      </c>
      <c r="D62" s="29"/>
      <c r="E62" s="30">
        <v>1.3</v>
      </c>
      <c r="F62" s="31">
        <v>1550</v>
      </c>
      <c r="G62" s="32">
        <f>E62*F62</f>
        <v>2015</v>
      </c>
      <c r="H62" s="33" t="str">
        <f>B62</f>
        <v>AET004</v>
      </c>
      <c r="I62" s="34" t="str">
        <f t="shared" si="16"/>
        <v>SULFATO DE MAGNESIO</v>
      </c>
      <c r="J62" s="35"/>
      <c r="K62" s="43">
        <f>L46/F46*E62</f>
        <v>0.77380952380952384</v>
      </c>
      <c r="L62" s="3"/>
    </row>
    <row r="63" spans="2:12" ht="18.899999999999999" customHeight="1" x14ac:dyDescent="0.3">
      <c r="B63" s="4"/>
      <c r="C63" s="21" t="s">
        <v>70</v>
      </c>
      <c r="D63" s="29"/>
      <c r="E63" s="30"/>
      <c r="F63" s="48"/>
      <c r="G63" s="32"/>
      <c r="H63" s="33"/>
      <c r="I63" s="49" t="str">
        <f t="shared" si="16"/>
        <v xml:space="preserve">ADICIONAR LENTAMENTE AL CENTRO DEL VORTICE DURANTE 5 MIN , MANTENER </v>
      </c>
      <c r="J63" s="35"/>
      <c r="K63" s="43"/>
      <c r="L63" s="3"/>
    </row>
    <row r="64" spans="2:12" ht="18.899999999999999" customHeight="1" x14ac:dyDescent="0.3">
      <c r="B64" s="4"/>
      <c r="C64" s="21" t="s">
        <v>71</v>
      </c>
      <c r="D64" s="29"/>
      <c r="E64" s="30"/>
      <c r="F64" s="5"/>
      <c r="G64" s="32"/>
      <c r="H64" s="33"/>
      <c r="I64" s="49" t="str">
        <f t="shared" si="16"/>
        <v>LA AGITACION POR OTROS 5 MIN Y AGREGAR</v>
      </c>
      <c r="J64" s="35"/>
      <c r="K64" s="43"/>
      <c r="L64" s="3"/>
    </row>
    <row r="65" spans="2:12" ht="18.899999999999999" customHeight="1" x14ac:dyDescent="0.3">
      <c r="B65" s="4" t="s">
        <v>33</v>
      </c>
      <c r="C65" s="24" t="s">
        <v>72</v>
      </c>
      <c r="D65" s="29">
        <v>11515</v>
      </c>
      <c r="E65" s="30">
        <v>1.1000000000000001</v>
      </c>
      <c r="F65" s="5">
        <v>11000</v>
      </c>
      <c r="G65" s="32">
        <f t="shared" ref="G65:G68" si="17">E65*F65</f>
        <v>12100.000000000002</v>
      </c>
      <c r="H65" s="33" t="str">
        <f t="shared" ref="H65:H68" si="18">B65</f>
        <v>AAN002</v>
      </c>
      <c r="I65" s="34" t="str">
        <f t="shared" si="16"/>
        <v>ADIMON 84</v>
      </c>
      <c r="J65" s="35"/>
      <c r="K65" s="43">
        <f>L46/F46*E65</f>
        <v>0.65476190476190477</v>
      </c>
      <c r="L65" s="3"/>
    </row>
    <row r="66" spans="2:12" ht="18.899999999999999" customHeight="1" x14ac:dyDescent="0.3">
      <c r="B66" s="4" t="s">
        <v>31</v>
      </c>
      <c r="C66" s="24" t="s">
        <v>32</v>
      </c>
      <c r="D66" s="29"/>
      <c r="E66" s="30">
        <v>2</v>
      </c>
      <c r="F66" s="5">
        <v>34050</v>
      </c>
      <c r="G66" s="32">
        <f t="shared" si="17"/>
        <v>68100</v>
      </c>
      <c r="H66" s="33" t="str">
        <f t="shared" si="18"/>
        <v>SOC011</v>
      </c>
      <c r="I66" s="34" t="str">
        <f t="shared" si="16"/>
        <v>OCTOATO DE COBALTO AL 12%</v>
      </c>
      <c r="J66" s="35"/>
      <c r="K66" s="43">
        <f>L46/F46*E66</f>
        <v>1.1904761904761905</v>
      </c>
      <c r="L66" s="3"/>
    </row>
    <row r="67" spans="2:12" ht="18.899999999999999" customHeight="1" x14ac:dyDescent="0.3">
      <c r="B67" s="4" t="s">
        <v>27</v>
      </c>
      <c r="C67" s="24" t="s">
        <v>28</v>
      </c>
      <c r="D67" s="29"/>
      <c r="E67" s="30">
        <v>3</v>
      </c>
      <c r="F67" s="5">
        <v>27144</v>
      </c>
      <c r="G67" s="32">
        <f t="shared" si="17"/>
        <v>81432</v>
      </c>
      <c r="H67" s="33" t="str">
        <f t="shared" si="18"/>
        <v>SOZ024</v>
      </c>
      <c r="I67" s="34" t="str">
        <f t="shared" si="16"/>
        <v>OCTOATO DE ZIRCONIO AL 24%</v>
      </c>
      <c r="J67" s="35"/>
      <c r="K67" s="43">
        <f>L46/F46*E67</f>
        <v>1.7857142857142856</v>
      </c>
      <c r="L67" s="3"/>
    </row>
    <row r="68" spans="2:12" ht="18.899999999999999" customHeight="1" x14ac:dyDescent="0.3">
      <c r="B68" s="4" t="s">
        <v>29</v>
      </c>
      <c r="C68" s="24" t="s">
        <v>30</v>
      </c>
      <c r="D68" s="29"/>
      <c r="E68" s="30">
        <v>2.8</v>
      </c>
      <c r="F68" s="5">
        <v>12691</v>
      </c>
      <c r="G68" s="32">
        <f t="shared" si="17"/>
        <v>35534.799999999996</v>
      </c>
      <c r="H68" s="33" t="str">
        <f t="shared" si="18"/>
        <v>SOC010</v>
      </c>
      <c r="I68" s="34" t="str">
        <f t="shared" si="16"/>
        <v>OCTOATO DE CALCIO AL 10%</v>
      </c>
      <c r="J68" s="35"/>
      <c r="K68" s="43">
        <f>L46/F46*E68</f>
        <v>1.6666666666666665</v>
      </c>
      <c r="L68" s="3"/>
    </row>
    <row r="69" spans="2:12" ht="18.899999999999999" customHeight="1" x14ac:dyDescent="0.3">
      <c r="B69" s="4" t="s">
        <v>59</v>
      </c>
      <c r="C69" s="24" t="s">
        <v>34</v>
      </c>
      <c r="D69" s="29"/>
      <c r="E69" s="30">
        <v>89.6</v>
      </c>
      <c r="F69" s="5">
        <v>4617</v>
      </c>
      <c r="G69" s="32">
        <f t="shared" ref="G69" si="19">E69*F69</f>
        <v>413683.19999999995</v>
      </c>
      <c r="H69" s="33" t="str">
        <f t="shared" ref="H69" si="20">B69</f>
        <v>SAA011</v>
      </c>
      <c r="I69" s="34" t="str">
        <f t="shared" ref="I69" si="21">C69</f>
        <v>VARSOL</v>
      </c>
      <c r="J69" s="35"/>
      <c r="K69" s="43">
        <f>L46/F46*E69</f>
        <v>53.333333333333329</v>
      </c>
      <c r="L69" s="3"/>
    </row>
    <row r="70" spans="2:12" ht="18.899999999999999" customHeight="1" thickBot="1" x14ac:dyDescent="0.35">
      <c r="B70" s="10"/>
      <c r="C70" s="10"/>
      <c r="D70" s="10"/>
      <c r="E70" s="3"/>
      <c r="F70" s="10"/>
      <c r="G70" s="10"/>
      <c r="H70" s="10"/>
      <c r="I70" s="10"/>
      <c r="J70" s="10"/>
      <c r="K70" s="52"/>
      <c r="L70" s="3"/>
    </row>
    <row r="71" spans="2:12" ht="18.899999999999999" customHeight="1" thickBot="1" x14ac:dyDescent="0.35">
      <c r="B71" s="10"/>
      <c r="C71" s="15" t="s">
        <v>0</v>
      </c>
      <c r="D71" s="16"/>
      <c r="E71" s="37">
        <f>SUM(E49:E69)</f>
        <v>705.8</v>
      </c>
      <c r="F71" s="10"/>
      <c r="G71" s="13">
        <f>SUM(G49:G69)</f>
        <v>2977464</v>
      </c>
      <c r="H71" s="3"/>
      <c r="I71" s="19" t="s">
        <v>0</v>
      </c>
      <c r="J71" s="16"/>
      <c r="K71" s="44">
        <f>SUM(K49:K69)</f>
        <v>420.11904761904771</v>
      </c>
      <c r="L71" s="3"/>
    </row>
    <row r="72" spans="2:12" ht="18.899999999999999" customHeight="1" thickBot="1" x14ac:dyDescent="0.35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</row>
    <row r="73" spans="2:12" ht="18.899999999999999" customHeight="1" thickBot="1" x14ac:dyDescent="0.35">
      <c r="B73" s="10"/>
      <c r="C73" s="10" t="s">
        <v>35</v>
      </c>
      <c r="D73" s="10"/>
      <c r="E73" s="38">
        <f>G71/F46</f>
        <v>17723</v>
      </c>
      <c r="F73" s="10"/>
      <c r="G73" s="10"/>
      <c r="H73" s="10"/>
      <c r="I73" s="10"/>
      <c r="J73" s="10"/>
      <c r="K73" s="10"/>
      <c r="L73" s="10"/>
    </row>
    <row r="74" spans="2:12" ht="18.899999999999999" customHeight="1" thickBot="1" x14ac:dyDescent="0.35">
      <c r="B74" s="10"/>
      <c r="C74" s="10" t="s">
        <v>132</v>
      </c>
      <c r="D74" s="10"/>
      <c r="E74" s="10">
        <v>600</v>
      </c>
      <c r="F74" s="10"/>
      <c r="G74" s="10"/>
      <c r="H74" s="10"/>
      <c r="I74" s="10"/>
      <c r="J74" s="14" t="s">
        <v>37</v>
      </c>
      <c r="K74" s="14" t="s">
        <v>38</v>
      </c>
      <c r="L74" s="14" t="s">
        <v>97</v>
      </c>
    </row>
    <row r="75" spans="2:12" ht="18.899999999999999" customHeight="1" x14ac:dyDescent="0.3">
      <c r="B75" s="10"/>
      <c r="C75" s="10" t="s">
        <v>39</v>
      </c>
      <c r="D75" s="10"/>
      <c r="E75" s="10">
        <v>3600</v>
      </c>
      <c r="F75" s="10"/>
      <c r="G75" s="10"/>
      <c r="H75" s="10"/>
      <c r="I75" s="10"/>
      <c r="J75" s="6" t="s">
        <v>40</v>
      </c>
      <c r="K75" s="8" t="s">
        <v>130</v>
      </c>
      <c r="L75" s="39"/>
    </row>
    <row r="76" spans="2:12" ht="18.899999999999999" customHeight="1" x14ac:dyDescent="0.3">
      <c r="B76" s="10"/>
      <c r="C76" s="10" t="s">
        <v>41</v>
      </c>
      <c r="D76" s="10"/>
      <c r="E76" s="10">
        <v>350</v>
      </c>
      <c r="F76" s="10"/>
      <c r="G76" s="10"/>
      <c r="H76" s="10"/>
      <c r="I76" s="10"/>
      <c r="J76" s="33" t="s">
        <v>42</v>
      </c>
      <c r="K76" s="45" t="s">
        <v>131</v>
      </c>
      <c r="L76" s="40"/>
    </row>
    <row r="77" spans="2:12" ht="18.899999999999999" customHeight="1" x14ac:dyDescent="0.3">
      <c r="B77" s="10"/>
      <c r="C77" s="10" t="s">
        <v>43</v>
      </c>
      <c r="D77" s="10"/>
      <c r="E77" s="10">
        <v>140</v>
      </c>
      <c r="F77" s="10"/>
      <c r="G77" s="10"/>
      <c r="H77" s="10"/>
      <c r="I77" s="10"/>
      <c r="J77" s="33" t="s">
        <v>74</v>
      </c>
      <c r="K77" s="45" t="s">
        <v>125</v>
      </c>
      <c r="L77" s="40"/>
    </row>
    <row r="78" spans="2:12" ht="18.899999999999999" customHeight="1" thickBot="1" x14ac:dyDescent="0.35">
      <c r="B78" s="10"/>
      <c r="C78" s="10" t="s">
        <v>44</v>
      </c>
      <c r="D78" s="10"/>
      <c r="E78" s="10">
        <v>153</v>
      </c>
      <c r="F78" s="10"/>
      <c r="G78" s="10"/>
      <c r="H78" s="10"/>
      <c r="I78" s="10"/>
      <c r="J78" s="33" t="s">
        <v>45</v>
      </c>
      <c r="K78" s="45">
        <v>5.5</v>
      </c>
      <c r="L78" s="40"/>
    </row>
    <row r="79" spans="2:12" ht="18.899999999999999" customHeight="1" thickBot="1" x14ac:dyDescent="0.35">
      <c r="B79" s="10"/>
      <c r="C79" s="10" t="s">
        <v>46</v>
      </c>
      <c r="D79" s="10"/>
      <c r="E79" s="38">
        <f>SUM(E73:E78)</f>
        <v>22566</v>
      </c>
      <c r="F79" s="10"/>
      <c r="G79" s="10"/>
      <c r="H79" s="10"/>
      <c r="I79" s="10"/>
      <c r="J79" s="33" t="s">
        <v>47</v>
      </c>
      <c r="K79" s="45" t="s">
        <v>95</v>
      </c>
      <c r="L79" s="40"/>
    </row>
    <row r="80" spans="2:12" ht="18.899999999999999" customHeight="1" thickBot="1" x14ac:dyDescent="0.35">
      <c r="B80" s="10"/>
      <c r="C80" s="10"/>
      <c r="D80" s="10"/>
      <c r="E80" s="10"/>
      <c r="F80" s="10"/>
      <c r="G80" s="10"/>
      <c r="H80" s="10"/>
      <c r="I80" s="10"/>
      <c r="J80" s="7" t="s">
        <v>48</v>
      </c>
      <c r="K80" s="9" t="s">
        <v>77</v>
      </c>
      <c r="L80" s="41"/>
    </row>
    <row r="81" spans="2:12" ht="18.899999999999999" customHeight="1" thickBot="1" x14ac:dyDescent="0.35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</row>
    <row r="82" spans="2:12" ht="18.899999999999999" customHeight="1" thickBot="1" x14ac:dyDescent="0.35">
      <c r="B82" s="10"/>
      <c r="C82" s="10" t="s">
        <v>49</v>
      </c>
      <c r="D82" s="10"/>
      <c r="E82" s="42">
        <f>E79*1.4</f>
        <v>31592.399999999998</v>
      </c>
      <c r="F82" s="10"/>
      <c r="G82" s="10"/>
      <c r="H82" s="10"/>
      <c r="I82" s="10"/>
      <c r="J82" s="10"/>
      <c r="K82" s="10"/>
      <c r="L82" s="10"/>
    </row>
    <row r="83" spans="2:12" ht="18.899999999999999" customHeight="1" x14ac:dyDescent="0.3">
      <c r="B83" s="10"/>
      <c r="C83" s="10"/>
      <c r="D83" s="10"/>
      <c r="E83" s="46"/>
      <c r="F83" s="10"/>
      <c r="G83" s="10"/>
      <c r="H83" s="10"/>
      <c r="I83" s="10"/>
      <c r="J83" s="10"/>
      <c r="K83" s="10"/>
      <c r="L83" s="10"/>
    </row>
    <row r="84" spans="2:12" ht="18.899999999999999" customHeight="1" x14ac:dyDescent="0.3">
      <c r="B84" s="10"/>
      <c r="C84" s="11" t="s">
        <v>133</v>
      </c>
      <c r="D84" s="10"/>
      <c r="E84" s="11"/>
      <c r="F84" s="11"/>
      <c r="G84" s="10"/>
      <c r="H84" s="10"/>
      <c r="I84" s="11" t="str">
        <f>C84</f>
        <v>ANTICORROSIVO AMARILLO</v>
      </c>
      <c r="J84" s="10"/>
      <c r="K84" s="51"/>
      <c r="L84" s="12"/>
    </row>
    <row r="85" spans="2:12" ht="18.899999999999999" customHeight="1" thickBot="1" x14ac:dyDescent="0.35">
      <c r="B85" s="10"/>
      <c r="C85" s="10" t="s">
        <v>55</v>
      </c>
      <c r="D85" s="10"/>
      <c r="E85" s="10"/>
      <c r="F85" s="10"/>
      <c r="G85" s="10"/>
      <c r="H85" s="10"/>
      <c r="I85" s="11" t="str">
        <f>C85</f>
        <v>REF. EA</v>
      </c>
      <c r="J85" s="10"/>
      <c r="K85" s="10"/>
      <c r="L85" s="10"/>
    </row>
    <row r="86" spans="2:12" ht="18.899999999999999" customHeight="1" thickBot="1" x14ac:dyDescent="0.35">
      <c r="B86" s="10"/>
      <c r="C86" s="10"/>
      <c r="D86" s="10"/>
      <c r="E86" s="13" t="s">
        <v>2</v>
      </c>
      <c r="F86" s="13">
        <v>212</v>
      </c>
      <c r="G86" s="10"/>
      <c r="H86" s="10"/>
      <c r="I86" s="10"/>
      <c r="J86" s="10"/>
      <c r="K86" s="14" t="s">
        <v>2</v>
      </c>
      <c r="L86" s="13">
        <v>100</v>
      </c>
    </row>
    <row r="87" spans="2:12" ht="18.899999999999999" customHeight="1" thickBot="1" x14ac:dyDescent="0.35">
      <c r="B87" s="10"/>
      <c r="C87" s="10"/>
      <c r="D87" s="10"/>
      <c r="E87" s="3"/>
      <c r="F87" s="3"/>
      <c r="G87" s="10"/>
      <c r="H87" s="10"/>
      <c r="I87" s="10"/>
      <c r="J87" s="10"/>
      <c r="K87" s="3"/>
      <c r="L87" s="3"/>
    </row>
    <row r="88" spans="2:12" ht="18.899999999999999" customHeight="1" thickBot="1" x14ac:dyDescent="0.35">
      <c r="B88" s="14" t="s">
        <v>3</v>
      </c>
      <c r="C88" s="15" t="s">
        <v>4</v>
      </c>
      <c r="D88" s="16"/>
      <c r="E88" s="17" t="s">
        <v>5</v>
      </c>
      <c r="F88" s="13" t="s">
        <v>6</v>
      </c>
      <c r="G88" s="18" t="s">
        <v>7</v>
      </c>
      <c r="H88" s="14" t="s">
        <v>3</v>
      </c>
      <c r="I88" s="19" t="s">
        <v>4</v>
      </c>
      <c r="J88" s="16"/>
      <c r="K88" s="14" t="s">
        <v>5</v>
      </c>
      <c r="L88" s="3"/>
    </row>
    <row r="89" spans="2:12" ht="18.899999999999999" customHeight="1" x14ac:dyDescent="0.3">
      <c r="B89" s="20"/>
      <c r="C89" s="21" t="s">
        <v>8</v>
      </c>
      <c r="D89" s="22"/>
      <c r="E89" s="23"/>
      <c r="F89" s="5"/>
      <c r="G89" s="24"/>
      <c r="H89" s="25"/>
      <c r="I89" s="26" t="str">
        <f t="shared" ref="I89:I91" si="22">C89</f>
        <v>CARGAR</v>
      </c>
      <c r="J89" s="27"/>
      <c r="K89" s="28"/>
      <c r="L89" s="3"/>
    </row>
    <row r="90" spans="2:12" ht="18.899999999999999" customHeight="1" x14ac:dyDescent="0.3">
      <c r="B90" s="4" t="s">
        <v>9</v>
      </c>
      <c r="C90" s="24" t="s">
        <v>101</v>
      </c>
      <c r="D90" s="29">
        <v>6252</v>
      </c>
      <c r="E90" s="30">
        <v>274</v>
      </c>
      <c r="F90" s="31">
        <v>7000</v>
      </c>
      <c r="G90" s="32">
        <f t="shared" ref="G90:G91" si="23">E90*F90</f>
        <v>1918000</v>
      </c>
      <c r="H90" s="33" t="str">
        <f>B90</f>
        <v>RAM014</v>
      </c>
      <c r="I90" s="34" t="str">
        <f t="shared" si="22"/>
        <v>RESINA MEDIA EN SOYA AL 50%</v>
      </c>
      <c r="J90" s="35"/>
      <c r="K90" s="43">
        <f>L86/F86*E90</f>
        <v>129.24528301886792</v>
      </c>
      <c r="L90" s="3"/>
    </row>
    <row r="91" spans="2:12" ht="18.899999999999999" customHeight="1" x14ac:dyDescent="0.3">
      <c r="B91" s="4" t="s">
        <v>51</v>
      </c>
      <c r="C91" s="24" t="s">
        <v>52</v>
      </c>
      <c r="D91" s="29">
        <v>10200</v>
      </c>
      <c r="E91" s="30">
        <v>47</v>
      </c>
      <c r="F91" s="31">
        <v>8000</v>
      </c>
      <c r="G91" s="32">
        <f t="shared" si="23"/>
        <v>376000</v>
      </c>
      <c r="H91" s="33" t="str">
        <f t="shared" ref="H91" si="24">B91</f>
        <v>PEA010</v>
      </c>
      <c r="I91" s="34" t="str">
        <f t="shared" si="22"/>
        <v>OXIDO DE HIERRO AMARILLO Y 4021</v>
      </c>
      <c r="J91" s="35"/>
      <c r="K91" s="43">
        <f>L86/F86*E91</f>
        <v>22.169811320754718</v>
      </c>
      <c r="L91" s="3"/>
    </row>
    <row r="92" spans="2:12" ht="18.899999999999999" customHeight="1" x14ac:dyDescent="0.3">
      <c r="B92" s="4" t="s">
        <v>18</v>
      </c>
      <c r="C92" s="24" t="s">
        <v>19</v>
      </c>
      <c r="D92" s="29"/>
      <c r="E92" s="30">
        <v>220</v>
      </c>
      <c r="F92" s="31">
        <v>722</v>
      </c>
      <c r="G92" s="32">
        <f>E92*F92</f>
        <v>158840</v>
      </c>
      <c r="H92" s="33" t="str">
        <f>B92</f>
        <v>CTA025</v>
      </c>
      <c r="I92" s="34" t="str">
        <f>C92</f>
        <v>MICROTALC C 20</v>
      </c>
      <c r="J92" s="35"/>
      <c r="K92" s="43">
        <f>L86/F86*E92</f>
        <v>103.77358490566039</v>
      </c>
      <c r="L92" s="3"/>
    </row>
    <row r="93" spans="2:12" ht="18.899999999999999" customHeight="1" x14ac:dyDescent="0.3">
      <c r="B93" s="4" t="s">
        <v>16</v>
      </c>
      <c r="C93" s="24" t="s">
        <v>17</v>
      </c>
      <c r="D93" s="29"/>
      <c r="E93" s="30">
        <v>18</v>
      </c>
      <c r="F93" s="31">
        <v>715</v>
      </c>
      <c r="G93" s="32">
        <f>E93*F93</f>
        <v>12870</v>
      </c>
      <c r="H93" s="33" t="str">
        <f>B93</f>
        <v>CCC004</v>
      </c>
      <c r="I93" s="34" t="str">
        <f>C93</f>
        <v>CARBONATO DE CALCIO HI WHITE</v>
      </c>
      <c r="J93" s="35"/>
      <c r="K93" s="43">
        <f>L86/F86*E93</f>
        <v>8.4905660377358494</v>
      </c>
      <c r="L93" s="3"/>
    </row>
    <row r="94" spans="2:12" ht="18.899999999999999" customHeight="1" x14ac:dyDescent="0.3">
      <c r="B94" s="4" t="s">
        <v>14</v>
      </c>
      <c r="C94" s="24" t="s">
        <v>15</v>
      </c>
      <c r="D94" s="29"/>
      <c r="E94" s="30">
        <v>1.3</v>
      </c>
      <c r="F94" s="31">
        <v>4300</v>
      </c>
      <c r="G94" s="32">
        <f t="shared" ref="G94:G96" si="25">E94*F94</f>
        <v>5590</v>
      </c>
      <c r="H94" s="33" t="str">
        <f t="shared" ref="H94:H96" si="26">B94</f>
        <v>AHU002</v>
      </c>
      <c r="I94" s="34" t="str">
        <f t="shared" ref="I94:I108" si="27">C94</f>
        <v>LECITINA DE SOYA</v>
      </c>
      <c r="J94" s="35"/>
      <c r="K94" s="43">
        <f>L86/F86*E94</f>
        <v>0.6132075471698113</v>
      </c>
      <c r="L94" s="3"/>
    </row>
    <row r="95" spans="2:12" ht="18.899999999999999" customHeight="1" x14ac:dyDescent="0.3">
      <c r="B95" s="4" t="s">
        <v>12</v>
      </c>
      <c r="C95" s="24" t="s">
        <v>50</v>
      </c>
      <c r="D95" s="29"/>
      <c r="E95" s="30">
        <v>6.5</v>
      </c>
      <c r="F95" s="31">
        <v>17000</v>
      </c>
      <c r="G95" s="32">
        <f t="shared" si="25"/>
        <v>110500</v>
      </c>
      <c r="H95" s="33" t="str">
        <f t="shared" si="26"/>
        <v>AAS005</v>
      </c>
      <c r="I95" s="34" t="str">
        <f t="shared" si="27"/>
        <v>BENTOCLAY BP 184</v>
      </c>
      <c r="J95" s="35"/>
      <c r="K95" s="43">
        <f>L86/F86*E95</f>
        <v>3.0660377358490565</v>
      </c>
      <c r="L95" s="3"/>
    </row>
    <row r="96" spans="2:12" ht="18.899999999999999" customHeight="1" x14ac:dyDescent="0.3">
      <c r="B96" s="4" t="s">
        <v>26</v>
      </c>
      <c r="C96" s="24" t="s">
        <v>53</v>
      </c>
      <c r="D96" s="29"/>
      <c r="E96" s="30">
        <v>4</v>
      </c>
      <c r="F96" s="31">
        <v>4400</v>
      </c>
      <c r="G96" s="32">
        <f t="shared" si="25"/>
        <v>17600</v>
      </c>
      <c r="H96" s="33" t="str">
        <f t="shared" si="26"/>
        <v>SAM023</v>
      </c>
      <c r="I96" s="34" t="str">
        <f t="shared" si="27"/>
        <v>ETANOL AL 96%</v>
      </c>
      <c r="J96" s="35"/>
      <c r="K96" s="43">
        <f>L86/F86*E96</f>
        <v>1.8867924528301887</v>
      </c>
      <c r="L96" s="3"/>
    </row>
    <row r="97" spans="2:12" ht="18.899999999999999" customHeight="1" x14ac:dyDescent="0.3">
      <c r="B97" s="4"/>
      <c r="C97" s="21" t="s">
        <v>123</v>
      </c>
      <c r="D97" s="29"/>
      <c r="E97" s="30"/>
      <c r="F97" s="48"/>
      <c r="G97" s="32"/>
      <c r="H97" s="33"/>
      <c r="I97" s="49" t="str">
        <f t="shared" si="27"/>
        <v>AGITAR HASTA MOLIENDA 5.5 H Y AGREGAR</v>
      </c>
      <c r="J97" s="35"/>
      <c r="K97" s="43"/>
      <c r="L97" s="3"/>
    </row>
    <row r="98" spans="2:12" ht="18.899999999999999" customHeight="1" x14ac:dyDescent="0.3">
      <c r="B98" s="4" t="s">
        <v>20</v>
      </c>
      <c r="C98" s="24" t="s">
        <v>21</v>
      </c>
      <c r="D98" s="29">
        <v>21800</v>
      </c>
      <c r="E98" s="30">
        <v>4.8</v>
      </c>
      <c r="F98" s="31">
        <v>14300</v>
      </c>
      <c r="G98" s="32">
        <f>E98*F98</f>
        <v>68640</v>
      </c>
      <c r="H98" s="33" t="str">
        <f>B98</f>
        <v>AEM005</v>
      </c>
      <c r="I98" s="34" t="str">
        <f t="shared" si="27"/>
        <v>DISASTAB GAT</v>
      </c>
      <c r="J98" s="35"/>
      <c r="K98" s="43">
        <f>L86/F86*E98</f>
        <v>2.2641509433962264</v>
      </c>
      <c r="L98" s="3"/>
    </row>
    <row r="99" spans="2:12" ht="18.899999999999999" customHeight="1" x14ac:dyDescent="0.3">
      <c r="B99" s="4"/>
      <c r="C99" s="21" t="s">
        <v>68</v>
      </c>
      <c r="D99" s="29"/>
      <c r="E99" s="30"/>
      <c r="F99" s="48"/>
      <c r="G99" s="32"/>
      <c r="H99" s="33"/>
      <c r="I99" s="49" t="str">
        <f t="shared" si="27"/>
        <v>AGITAR POR 5 MIN Y AGREGAR</v>
      </c>
      <c r="J99" s="35"/>
      <c r="K99" s="43"/>
      <c r="L99" s="3"/>
    </row>
    <row r="100" spans="2:12" ht="18.899999999999999" customHeight="1" x14ac:dyDescent="0.3">
      <c r="B100" s="4"/>
      <c r="C100" s="21" t="s">
        <v>69</v>
      </c>
      <c r="D100" s="29"/>
      <c r="E100" s="30"/>
      <c r="F100" s="48"/>
      <c r="G100" s="32"/>
      <c r="H100" s="33"/>
      <c r="I100" s="49" t="str">
        <f t="shared" si="27"/>
        <v>PREPARACION APARTE DE AGUA DE PROCESO</v>
      </c>
      <c r="J100" s="35"/>
      <c r="K100" s="43"/>
      <c r="L100" s="3"/>
    </row>
    <row r="101" spans="2:12" ht="18.899999999999999" customHeight="1" x14ac:dyDescent="0.3">
      <c r="B101" s="4" t="s">
        <v>22</v>
      </c>
      <c r="C101" s="24" t="s">
        <v>23</v>
      </c>
      <c r="D101" s="29"/>
      <c r="E101" s="30">
        <v>160</v>
      </c>
      <c r="F101" s="31">
        <v>40</v>
      </c>
      <c r="G101" s="32">
        <f>E101*F101</f>
        <v>6400</v>
      </c>
      <c r="H101" s="33" t="str">
        <f>B101</f>
        <v>SIA040</v>
      </c>
      <c r="I101" s="34" t="str">
        <f t="shared" si="27"/>
        <v>AGUA</v>
      </c>
      <c r="J101" s="35"/>
      <c r="K101" s="43">
        <f>L86/F86*E101</f>
        <v>75.471698113207552</v>
      </c>
      <c r="L101" s="3"/>
    </row>
    <row r="102" spans="2:12" ht="18.899999999999999" customHeight="1" x14ac:dyDescent="0.3">
      <c r="B102" s="4" t="s">
        <v>24</v>
      </c>
      <c r="C102" s="24" t="s">
        <v>25</v>
      </c>
      <c r="D102" s="29"/>
      <c r="E102" s="30">
        <v>1.6</v>
      </c>
      <c r="F102" s="31">
        <v>1550</v>
      </c>
      <c r="G102" s="32">
        <f>E102*F102</f>
        <v>2480</v>
      </c>
      <c r="H102" s="33" t="str">
        <f>B102</f>
        <v>AET004</v>
      </c>
      <c r="I102" s="34" t="str">
        <f t="shared" si="27"/>
        <v>SULFATO DE MAGNESIO</v>
      </c>
      <c r="J102" s="35"/>
      <c r="K102" s="43">
        <f>L86/F86*E102</f>
        <v>0.75471698113207553</v>
      </c>
      <c r="L102" s="3"/>
    </row>
    <row r="103" spans="2:12" ht="18.899999999999999" customHeight="1" x14ac:dyDescent="0.3">
      <c r="B103" s="4"/>
      <c r="C103" s="21" t="s">
        <v>70</v>
      </c>
      <c r="D103" s="29"/>
      <c r="E103" s="30"/>
      <c r="F103" s="48"/>
      <c r="G103" s="32"/>
      <c r="H103" s="33"/>
      <c r="I103" s="49" t="str">
        <f t="shared" si="27"/>
        <v xml:space="preserve">ADICIONAR LENTAMENTE AL CENTRO DEL VORTICE DURANTE 5 MIN , MANTENER </v>
      </c>
      <c r="J103" s="35"/>
      <c r="K103" s="43"/>
      <c r="L103" s="3"/>
    </row>
    <row r="104" spans="2:12" ht="18.899999999999999" customHeight="1" x14ac:dyDescent="0.3">
      <c r="B104" s="4"/>
      <c r="C104" s="21" t="s">
        <v>71</v>
      </c>
      <c r="D104" s="29"/>
      <c r="E104" s="30"/>
      <c r="F104" s="5"/>
      <c r="G104" s="32"/>
      <c r="H104" s="33"/>
      <c r="I104" s="49" t="str">
        <f t="shared" si="27"/>
        <v>LA AGITACION POR OTROS 5 MIN Y AGREGAR</v>
      </c>
      <c r="J104" s="35"/>
      <c r="K104" s="43"/>
      <c r="L104" s="3"/>
    </row>
    <row r="105" spans="2:12" ht="18.899999999999999" customHeight="1" x14ac:dyDescent="0.3">
      <c r="B105" s="4" t="s">
        <v>33</v>
      </c>
      <c r="C105" s="24" t="s">
        <v>72</v>
      </c>
      <c r="D105" s="29">
        <v>11515</v>
      </c>
      <c r="E105" s="30">
        <v>1.1000000000000001</v>
      </c>
      <c r="F105" s="5">
        <v>11000</v>
      </c>
      <c r="G105" s="32">
        <f t="shared" ref="G105:G108" si="28">E105*F105</f>
        <v>12100.000000000002</v>
      </c>
      <c r="H105" s="33" t="str">
        <f t="shared" ref="H105:H108" si="29">B105</f>
        <v>AAN002</v>
      </c>
      <c r="I105" s="34" t="str">
        <f t="shared" si="27"/>
        <v>ADIMON 84</v>
      </c>
      <c r="J105" s="35"/>
      <c r="K105" s="43">
        <f>L86/F86*E105</f>
        <v>0.51886792452830188</v>
      </c>
      <c r="L105" s="3"/>
    </row>
    <row r="106" spans="2:12" ht="18.899999999999999" customHeight="1" x14ac:dyDescent="0.3">
      <c r="B106" s="4" t="s">
        <v>31</v>
      </c>
      <c r="C106" s="24" t="s">
        <v>32</v>
      </c>
      <c r="D106" s="29"/>
      <c r="E106" s="30">
        <v>1.92</v>
      </c>
      <c r="F106" s="5">
        <v>34050</v>
      </c>
      <c r="G106" s="32">
        <f t="shared" si="28"/>
        <v>65376</v>
      </c>
      <c r="H106" s="33" t="str">
        <f t="shared" si="29"/>
        <v>SOC011</v>
      </c>
      <c r="I106" s="34" t="str">
        <f t="shared" si="27"/>
        <v>OCTOATO DE COBALTO AL 12%</v>
      </c>
      <c r="J106" s="35"/>
      <c r="K106" s="43">
        <f>L86/F86*E106</f>
        <v>0.90566037735849059</v>
      </c>
      <c r="L106" s="3"/>
    </row>
    <row r="107" spans="2:12" ht="18.899999999999999" customHeight="1" x14ac:dyDescent="0.3">
      <c r="B107" s="4" t="s">
        <v>27</v>
      </c>
      <c r="C107" s="24" t="s">
        <v>28</v>
      </c>
      <c r="D107" s="29"/>
      <c r="E107" s="30">
        <v>3</v>
      </c>
      <c r="F107" s="5">
        <v>27144</v>
      </c>
      <c r="G107" s="32">
        <f t="shared" si="28"/>
        <v>81432</v>
      </c>
      <c r="H107" s="33" t="str">
        <f t="shared" si="29"/>
        <v>SOZ024</v>
      </c>
      <c r="I107" s="34" t="str">
        <f t="shared" si="27"/>
        <v>OCTOATO DE ZIRCONIO AL 24%</v>
      </c>
      <c r="J107" s="35"/>
      <c r="K107" s="43">
        <f>L86/F86*E107</f>
        <v>1.4150943396226414</v>
      </c>
      <c r="L107" s="3"/>
    </row>
    <row r="108" spans="2:12" ht="18.899999999999999" customHeight="1" x14ac:dyDescent="0.3">
      <c r="B108" s="4" t="s">
        <v>29</v>
      </c>
      <c r="C108" s="24" t="s">
        <v>30</v>
      </c>
      <c r="D108" s="29"/>
      <c r="E108" s="30">
        <v>2.74</v>
      </c>
      <c r="F108" s="5">
        <v>12691</v>
      </c>
      <c r="G108" s="32">
        <f t="shared" si="28"/>
        <v>34773.340000000004</v>
      </c>
      <c r="H108" s="33" t="str">
        <f t="shared" si="29"/>
        <v>SOC010</v>
      </c>
      <c r="I108" s="34" t="str">
        <f t="shared" si="27"/>
        <v>OCTOATO DE CALCIO AL 10%</v>
      </c>
      <c r="J108" s="35"/>
      <c r="K108" s="43">
        <f>L86/F86*E108</f>
        <v>1.2924528301886793</v>
      </c>
      <c r="L108" s="3"/>
    </row>
    <row r="109" spans="2:12" ht="18.899999999999999" customHeight="1" x14ac:dyDescent="0.3">
      <c r="B109" s="4" t="s">
        <v>59</v>
      </c>
      <c r="C109" s="24" t="s">
        <v>34</v>
      </c>
      <c r="D109" s="29"/>
      <c r="E109" s="30">
        <v>142.6</v>
      </c>
      <c r="F109" s="5">
        <v>4617</v>
      </c>
      <c r="G109" s="32">
        <f t="shared" ref="G109" si="30">E109*F109</f>
        <v>658384.19999999995</v>
      </c>
      <c r="H109" s="33" t="str">
        <f t="shared" ref="H109" si="31">B109</f>
        <v>SAA011</v>
      </c>
      <c r="I109" s="34" t="str">
        <f t="shared" ref="I109" si="32">C109</f>
        <v>VARSOL</v>
      </c>
      <c r="J109" s="35"/>
      <c r="K109" s="43">
        <f>L86/F86*E109</f>
        <v>67.264150943396231</v>
      </c>
      <c r="L109" s="3"/>
    </row>
    <row r="110" spans="2:12" ht="18.899999999999999" customHeight="1" thickBot="1" x14ac:dyDescent="0.35">
      <c r="B110" s="10"/>
      <c r="C110" s="10"/>
      <c r="D110" s="10"/>
      <c r="E110" s="3"/>
      <c r="F110" s="10"/>
      <c r="G110" s="10"/>
      <c r="H110" s="10"/>
      <c r="I110" s="10"/>
      <c r="J110" s="10"/>
      <c r="K110" s="52"/>
      <c r="L110" s="3"/>
    </row>
    <row r="111" spans="2:12" ht="18.899999999999999" customHeight="1" thickBot="1" x14ac:dyDescent="0.35">
      <c r="B111" s="10"/>
      <c r="C111" s="15" t="s">
        <v>0</v>
      </c>
      <c r="D111" s="16"/>
      <c r="E111" s="37">
        <f>SUM(E89:E109)</f>
        <v>888.56</v>
      </c>
      <c r="F111" s="10"/>
      <c r="G111" s="13">
        <f>SUM(G89:G109)</f>
        <v>3528985.54</v>
      </c>
      <c r="H111" s="3"/>
      <c r="I111" s="19" t="s">
        <v>0</v>
      </c>
      <c r="J111" s="16"/>
      <c r="K111" s="44">
        <f>SUM(K89:K109)</f>
        <v>419.13207547169816</v>
      </c>
      <c r="L111" s="3"/>
    </row>
    <row r="112" spans="2:12" ht="18.899999999999999" customHeight="1" thickBot="1" x14ac:dyDescent="0.35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</row>
    <row r="113" spans="2:12" ht="18.899999999999999" customHeight="1" thickBot="1" x14ac:dyDescent="0.35">
      <c r="B113" s="10"/>
      <c r="C113" s="10" t="s">
        <v>35</v>
      </c>
      <c r="D113" s="10"/>
      <c r="E113" s="38">
        <f>G111/F86</f>
        <v>16646.158207547171</v>
      </c>
      <c r="F113" s="10"/>
      <c r="G113" s="10"/>
      <c r="H113" s="10"/>
      <c r="I113" s="10"/>
      <c r="J113" s="10"/>
      <c r="K113" s="10"/>
      <c r="L113" s="10"/>
    </row>
    <row r="114" spans="2:12" ht="18.899999999999999" customHeight="1" thickBot="1" x14ac:dyDescent="0.35">
      <c r="B114" s="10"/>
      <c r="C114" s="10" t="s">
        <v>132</v>
      </c>
      <c r="D114" s="10"/>
      <c r="E114" s="10">
        <v>600</v>
      </c>
      <c r="F114" s="10"/>
      <c r="G114" s="10"/>
      <c r="H114" s="10"/>
      <c r="I114" s="10"/>
      <c r="J114" s="14" t="s">
        <v>37</v>
      </c>
      <c r="K114" s="14" t="s">
        <v>38</v>
      </c>
      <c r="L114" s="14" t="s">
        <v>97</v>
      </c>
    </row>
    <row r="115" spans="2:12" ht="18.899999999999999" customHeight="1" x14ac:dyDescent="0.3">
      <c r="B115" s="10"/>
      <c r="C115" s="10" t="s">
        <v>39</v>
      </c>
      <c r="D115" s="10"/>
      <c r="E115" s="10">
        <v>3600</v>
      </c>
      <c r="F115" s="10"/>
      <c r="G115" s="10"/>
      <c r="H115" s="10"/>
      <c r="I115" s="10"/>
      <c r="J115" s="6" t="s">
        <v>40</v>
      </c>
      <c r="K115" s="8" t="s">
        <v>130</v>
      </c>
      <c r="L115" s="39"/>
    </row>
    <row r="116" spans="2:12" ht="18.899999999999999" customHeight="1" x14ac:dyDescent="0.3">
      <c r="B116" s="10"/>
      <c r="C116" s="10" t="s">
        <v>41</v>
      </c>
      <c r="D116" s="10"/>
      <c r="E116" s="10">
        <v>350</v>
      </c>
      <c r="F116" s="10"/>
      <c r="G116" s="10"/>
      <c r="H116" s="10"/>
      <c r="I116" s="10"/>
      <c r="J116" s="33" t="s">
        <v>42</v>
      </c>
      <c r="K116" s="45" t="s">
        <v>131</v>
      </c>
      <c r="L116" s="40"/>
    </row>
    <row r="117" spans="2:12" ht="18.899999999999999" customHeight="1" x14ac:dyDescent="0.3">
      <c r="B117" s="10"/>
      <c r="C117" s="10" t="s">
        <v>43</v>
      </c>
      <c r="D117" s="10"/>
      <c r="E117" s="10">
        <v>140</v>
      </c>
      <c r="F117" s="10"/>
      <c r="G117" s="10"/>
      <c r="H117" s="10"/>
      <c r="I117" s="10"/>
      <c r="J117" s="33" t="s">
        <v>74</v>
      </c>
      <c r="K117" s="45" t="s">
        <v>125</v>
      </c>
      <c r="L117" s="40"/>
    </row>
    <row r="118" spans="2:12" ht="18.899999999999999" customHeight="1" thickBot="1" x14ac:dyDescent="0.35">
      <c r="B118" s="10"/>
      <c r="C118" s="10" t="s">
        <v>44</v>
      </c>
      <c r="D118" s="10"/>
      <c r="E118" s="10">
        <v>153</v>
      </c>
      <c r="F118" s="10"/>
      <c r="G118" s="10"/>
      <c r="H118" s="10"/>
      <c r="I118" s="10"/>
      <c r="J118" s="33" t="s">
        <v>45</v>
      </c>
      <c r="K118" s="45">
        <v>5.5</v>
      </c>
      <c r="L118" s="40"/>
    </row>
    <row r="119" spans="2:12" ht="18.899999999999999" customHeight="1" thickBot="1" x14ac:dyDescent="0.35">
      <c r="B119" s="10"/>
      <c r="C119" s="10" t="s">
        <v>46</v>
      </c>
      <c r="D119" s="10"/>
      <c r="E119" s="38">
        <f>SUM(E113:E118)</f>
        <v>21489.158207547171</v>
      </c>
      <c r="F119" s="10"/>
      <c r="G119" s="10"/>
      <c r="H119" s="10"/>
      <c r="I119" s="10"/>
      <c r="J119" s="33" t="s">
        <v>47</v>
      </c>
      <c r="K119" s="45" t="s">
        <v>95</v>
      </c>
      <c r="L119" s="40"/>
    </row>
    <row r="120" spans="2:12" ht="18.899999999999999" customHeight="1" thickBot="1" x14ac:dyDescent="0.35">
      <c r="B120" s="10"/>
      <c r="C120" s="10"/>
      <c r="D120" s="10"/>
      <c r="E120" s="10"/>
      <c r="F120" s="10"/>
      <c r="G120" s="10"/>
      <c r="H120" s="10"/>
      <c r="I120" s="10"/>
      <c r="J120" s="7" t="s">
        <v>48</v>
      </c>
      <c r="K120" s="9" t="s">
        <v>77</v>
      </c>
      <c r="L120" s="41"/>
    </row>
    <row r="121" spans="2:12" ht="18.899999999999999" customHeight="1" thickBot="1" x14ac:dyDescent="0.35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</row>
    <row r="122" spans="2:12" ht="18.899999999999999" customHeight="1" thickBot="1" x14ac:dyDescent="0.35">
      <c r="B122" s="10"/>
      <c r="C122" s="10" t="s">
        <v>49</v>
      </c>
      <c r="D122" s="10"/>
      <c r="E122" s="42">
        <f>E119*1.4</f>
        <v>30084.821490566035</v>
      </c>
      <c r="F122" s="10"/>
      <c r="G122" s="10"/>
      <c r="H122" s="10"/>
      <c r="I122" s="10"/>
      <c r="J122" s="10"/>
      <c r="K122" s="10"/>
      <c r="L122" s="10"/>
    </row>
    <row r="123" spans="2:12" ht="18.899999999999999" customHeight="1" x14ac:dyDescent="0.3">
      <c r="B123" s="10"/>
      <c r="C123" s="10"/>
      <c r="D123" s="10"/>
      <c r="E123" s="46"/>
      <c r="F123" s="10"/>
      <c r="G123" s="10"/>
      <c r="H123" s="10"/>
      <c r="I123" s="10"/>
      <c r="J123" s="10"/>
      <c r="K123" s="10"/>
      <c r="L123" s="10"/>
    </row>
    <row r="124" spans="2:12" ht="18.899999999999999" customHeight="1" x14ac:dyDescent="0.3">
      <c r="B124" s="10"/>
      <c r="C124" s="10"/>
      <c r="D124" s="10"/>
      <c r="E124" s="46"/>
      <c r="F124" s="10"/>
      <c r="G124" s="10"/>
      <c r="H124" s="10"/>
      <c r="I124" s="10"/>
      <c r="J124" s="10"/>
      <c r="K124" s="10"/>
      <c r="L124" s="10"/>
    </row>
    <row r="125" spans="2:12" ht="18.899999999999999" customHeight="1" x14ac:dyDescent="0.3">
      <c r="B125" s="10"/>
      <c r="C125" s="11" t="s">
        <v>129</v>
      </c>
      <c r="D125" s="10"/>
      <c r="E125" s="11"/>
      <c r="F125" s="11"/>
      <c r="G125" s="10"/>
      <c r="H125" s="10"/>
      <c r="I125" s="11" t="str">
        <f>C125</f>
        <v>ANTICORROSIVO ROJO</v>
      </c>
      <c r="J125" s="10"/>
      <c r="K125" s="51"/>
      <c r="L125" s="12"/>
    </row>
    <row r="126" spans="2:12" ht="18.899999999999999" customHeight="1" thickBot="1" x14ac:dyDescent="0.35">
      <c r="B126" s="10"/>
      <c r="C126" s="10" t="s">
        <v>55</v>
      </c>
      <c r="D126" s="10"/>
      <c r="E126" s="10"/>
      <c r="F126" s="10"/>
      <c r="G126" s="10"/>
      <c r="H126" s="10"/>
      <c r="I126" s="11" t="str">
        <f>C126</f>
        <v>REF. EA</v>
      </c>
      <c r="J126" s="10"/>
      <c r="K126" s="10"/>
      <c r="L126" s="10"/>
    </row>
    <row r="127" spans="2:12" ht="18.899999999999999" customHeight="1" thickBot="1" x14ac:dyDescent="0.35">
      <c r="B127" s="10"/>
      <c r="C127" s="10"/>
      <c r="D127" s="10"/>
      <c r="E127" s="13" t="s">
        <v>2</v>
      </c>
      <c r="F127" s="13">
        <v>213</v>
      </c>
      <c r="G127" s="10"/>
      <c r="H127" s="10"/>
      <c r="I127" s="10"/>
      <c r="J127" s="10"/>
      <c r="K127" s="14" t="s">
        <v>2</v>
      </c>
      <c r="L127" s="13">
        <v>100</v>
      </c>
    </row>
    <row r="128" spans="2:12" ht="18.899999999999999" customHeight="1" thickBot="1" x14ac:dyDescent="0.35">
      <c r="B128" s="10"/>
      <c r="C128" s="10"/>
      <c r="D128" s="10"/>
      <c r="E128" s="3"/>
      <c r="F128" s="3"/>
      <c r="G128" s="10"/>
      <c r="H128" s="10"/>
      <c r="I128" s="10"/>
      <c r="J128" s="10"/>
      <c r="K128" s="3"/>
      <c r="L128" s="3"/>
    </row>
    <row r="129" spans="2:12" ht="18.899999999999999" customHeight="1" thickBot="1" x14ac:dyDescent="0.35">
      <c r="B129" s="14" t="s">
        <v>3</v>
      </c>
      <c r="C129" s="15" t="s">
        <v>4</v>
      </c>
      <c r="D129" s="16"/>
      <c r="E129" s="17" t="s">
        <v>5</v>
      </c>
      <c r="F129" s="13" t="s">
        <v>6</v>
      </c>
      <c r="G129" s="18" t="s">
        <v>7</v>
      </c>
      <c r="H129" s="14" t="s">
        <v>3</v>
      </c>
      <c r="I129" s="19" t="s">
        <v>4</v>
      </c>
      <c r="J129" s="16"/>
      <c r="K129" s="14" t="s">
        <v>5</v>
      </c>
      <c r="L129" s="3"/>
    </row>
    <row r="130" spans="2:12" ht="18.899999999999999" customHeight="1" x14ac:dyDescent="0.3">
      <c r="B130" s="20"/>
      <c r="C130" s="21" t="s">
        <v>8</v>
      </c>
      <c r="D130" s="22"/>
      <c r="E130" s="23"/>
      <c r="F130" s="5"/>
      <c r="G130" s="24"/>
      <c r="H130" s="25"/>
      <c r="I130" s="26" t="str">
        <f t="shared" ref="I130:I132" si="33">C130</f>
        <v>CARGAR</v>
      </c>
      <c r="J130" s="27"/>
      <c r="K130" s="28"/>
      <c r="L130" s="3"/>
    </row>
    <row r="131" spans="2:12" ht="18.899999999999999" customHeight="1" x14ac:dyDescent="0.3">
      <c r="B131" s="4" t="s">
        <v>9</v>
      </c>
      <c r="C131" s="24" t="s">
        <v>101</v>
      </c>
      <c r="D131" s="29">
        <v>6252</v>
      </c>
      <c r="E131" s="30">
        <v>274</v>
      </c>
      <c r="F131" s="31">
        <v>7000</v>
      </c>
      <c r="G131" s="32">
        <f t="shared" ref="G131:G132" si="34">E131*F131</f>
        <v>1918000</v>
      </c>
      <c r="H131" s="33" t="str">
        <f>B131</f>
        <v>RAM014</v>
      </c>
      <c r="I131" s="34" t="str">
        <f t="shared" si="33"/>
        <v>RESINA MEDIA EN SOYA AL 50%</v>
      </c>
      <c r="J131" s="35"/>
      <c r="K131" s="43">
        <f>L127/F127*E131</f>
        <v>128.63849765258217</v>
      </c>
      <c r="L131" s="3"/>
    </row>
    <row r="132" spans="2:12" ht="18.899999999999999" customHeight="1" x14ac:dyDescent="0.3">
      <c r="B132" s="4" t="s">
        <v>56</v>
      </c>
      <c r="C132" s="24" t="s">
        <v>57</v>
      </c>
      <c r="D132" s="29">
        <v>8890</v>
      </c>
      <c r="E132" s="30">
        <v>58</v>
      </c>
      <c r="F132" s="31">
        <v>8000</v>
      </c>
      <c r="G132" s="32">
        <f t="shared" si="34"/>
        <v>464000</v>
      </c>
      <c r="H132" s="33" t="str">
        <f t="shared" ref="H132" si="35">B132</f>
        <v>PER030</v>
      </c>
      <c r="I132" s="34" t="str">
        <f t="shared" si="33"/>
        <v xml:space="preserve">OXIDO DE HIERRO ROJO R-5530 </v>
      </c>
      <c r="J132" s="35"/>
      <c r="K132" s="43">
        <f>L127/F127*E132</f>
        <v>27.230046948356808</v>
      </c>
      <c r="L132" s="3"/>
    </row>
    <row r="133" spans="2:12" ht="18.899999999999999" customHeight="1" x14ac:dyDescent="0.3">
      <c r="B133" s="4" t="s">
        <v>18</v>
      </c>
      <c r="C133" s="24" t="s">
        <v>19</v>
      </c>
      <c r="D133" s="29"/>
      <c r="E133" s="30">
        <v>220</v>
      </c>
      <c r="F133" s="31">
        <v>722</v>
      </c>
      <c r="G133" s="32">
        <f>E133*F133</f>
        <v>158840</v>
      </c>
      <c r="H133" s="33" t="str">
        <f>B133</f>
        <v>CTA025</v>
      </c>
      <c r="I133" s="34" t="str">
        <f>C133</f>
        <v>MICROTALC C 20</v>
      </c>
      <c r="J133" s="35"/>
      <c r="K133" s="43">
        <f>L127/F127*E133</f>
        <v>103.28638497652582</v>
      </c>
      <c r="L133" s="3"/>
    </row>
    <row r="134" spans="2:12" ht="18.899999999999999" customHeight="1" x14ac:dyDescent="0.3">
      <c r="B134" s="4" t="s">
        <v>16</v>
      </c>
      <c r="C134" s="24" t="s">
        <v>17</v>
      </c>
      <c r="D134" s="29"/>
      <c r="E134" s="30">
        <v>18</v>
      </c>
      <c r="F134" s="31">
        <v>715</v>
      </c>
      <c r="G134" s="32">
        <f>E134*F134</f>
        <v>12870</v>
      </c>
      <c r="H134" s="33" t="str">
        <f>B134</f>
        <v>CCC004</v>
      </c>
      <c r="I134" s="34" t="str">
        <f>C134</f>
        <v>CARBONATO DE CALCIO HI WHITE</v>
      </c>
      <c r="J134" s="35"/>
      <c r="K134" s="43">
        <f>L127/F127*E134</f>
        <v>8.4507042253521121</v>
      </c>
      <c r="L134" s="3"/>
    </row>
    <row r="135" spans="2:12" ht="18.899999999999999" customHeight="1" x14ac:dyDescent="0.3">
      <c r="B135" s="4" t="s">
        <v>14</v>
      </c>
      <c r="C135" s="24" t="s">
        <v>15</v>
      </c>
      <c r="D135" s="29"/>
      <c r="E135" s="30">
        <v>1.3</v>
      </c>
      <c r="F135" s="31">
        <v>4300</v>
      </c>
      <c r="G135" s="32">
        <f t="shared" ref="G135:G137" si="36">E135*F135</f>
        <v>5590</v>
      </c>
      <c r="H135" s="33" t="str">
        <f t="shared" ref="H135:H137" si="37">B135</f>
        <v>AHU002</v>
      </c>
      <c r="I135" s="34" t="str">
        <f t="shared" ref="I135:I150" si="38">C135</f>
        <v>LECITINA DE SOYA</v>
      </c>
      <c r="J135" s="35"/>
      <c r="K135" s="43">
        <f>L127/F127*E135</f>
        <v>0.61032863849765262</v>
      </c>
      <c r="L135" s="3"/>
    </row>
    <row r="136" spans="2:12" ht="18.899999999999999" customHeight="1" x14ac:dyDescent="0.3">
      <c r="B136" s="4" t="s">
        <v>12</v>
      </c>
      <c r="C136" s="24" t="s">
        <v>50</v>
      </c>
      <c r="D136" s="29"/>
      <c r="E136" s="30">
        <v>6.5</v>
      </c>
      <c r="F136" s="31">
        <v>17000</v>
      </c>
      <c r="G136" s="32">
        <f t="shared" si="36"/>
        <v>110500</v>
      </c>
      <c r="H136" s="33" t="str">
        <f t="shared" si="37"/>
        <v>AAS005</v>
      </c>
      <c r="I136" s="34" t="str">
        <f t="shared" si="38"/>
        <v>BENTOCLAY BP 184</v>
      </c>
      <c r="J136" s="35"/>
      <c r="K136" s="43">
        <f>L127/F127*E136</f>
        <v>3.051643192488263</v>
      </c>
      <c r="L136" s="3"/>
    </row>
    <row r="137" spans="2:12" ht="18.899999999999999" customHeight="1" x14ac:dyDescent="0.3">
      <c r="B137" s="4" t="s">
        <v>26</v>
      </c>
      <c r="C137" s="24" t="s">
        <v>53</v>
      </c>
      <c r="D137" s="29"/>
      <c r="E137" s="30">
        <v>4</v>
      </c>
      <c r="F137" s="31">
        <v>4400</v>
      </c>
      <c r="G137" s="32">
        <f t="shared" si="36"/>
        <v>17600</v>
      </c>
      <c r="H137" s="33" t="str">
        <f t="shared" si="37"/>
        <v>SAM023</v>
      </c>
      <c r="I137" s="34" t="str">
        <f t="shared" si="38"/>
        <v>ETANOL AL 96%</v>
      </c>
      <c r="J137" s="35"/>
      <c r="K137" s="43">
        <f>L127/F127*E137</f>
        <v>1.8779342723004695</v>
      </c>
      <c r="L137" s="3"/>
    </row>
    <row r="138" spans="2:12" ht="18.899999999999999" customHeight="1" x14ac:dyDescent="0.3">
      <c r="B138" s="4"/>
      <c r="C138" s="21" t="s">
        <v>123</v>
      </c>
      <c r="D138" s="29"/>
      <c r="E138" s="30"/>
      <c r="F138" s="48"/>
      <c r="G138" s="32"/>
      <c r="H138" s="33"/>
      <c r="I138" s="49" t="str">
        <f t="shared" si="38"/>
        <v>AGITAR HASTA MOLIENDA 5.5 H Y AGREGAR</v>
      </c>
      <c r="J138" s="35"/>
      <c r="K138" s="43"/>
      <c r="L138" s="3"/>
    </row>
    <row r="139" spans="2:12" ht="18.899999999999999" customHeight="1" x14ac:dyDescent="0.3">
      <c r="B139" s="4" t="s">
        <v>20</v>
      </c>
      <c r="C139" s="24" t="s">
        <v>21</v>
      </c>
      <c r="D139" s="29">
        <v>21800</v>
      </c>
      <c r="E139" s="30">
        <v>4.7</v>
      </c>
      <c r="F139" s="31">
        <v>14300</v>
      </c>
      <c r="G139" s="32">
        <f>E139*F139</f>
        <v>67210</v>
      </c>
      <c r="H139" s="33" t="str">
        <f>B139</f>
        <v>AEM005</v>
      </c>
      <c r="I139" s="34" t="str">
        <f t="shared" si="38"/>
        <v>DISASTAB GAT</v>
      </c>
      <c r="J139" s="35"/>
      <c r="K139" s="43">
        <f>L127/F127*E139</f>
        <v>2.206572769953052</v>
      </c>
      <c r="L139" s="3"/>
    </row>
    <row r="140" spans="2:12" ht="18.899999999999999" customHeight="1" x14ac:dyDescent="0.3">
      <c r="B140" s="4"/>
      <c r="C140" s="21" t="s">
        <v>68</v>
      </c>
      <c r="D140" s="29"/>
      <c r="E140" s="30"/>
      <c r="F140" s="48"/>
      <c r="G140" s="32"/>
      <c r="H140" s="33"/>
      <c r="I140" s="49" t="str">
        <f t="shared" si="38"/>
        <v>AGITAR POR 5 MIN Y AGREGAR</v>
      </c>
      <c r="J140" s="35"/>
      <c r="K140" s="43"/>
      <c r="L140" s="3"/>
    </row>
    <row r="141" spans="2:12" ht="18.899999999999999" customHeight="1" x14ac:dyDescent="0.3">
      <c r="B141" s="4"/>
      <c r="C141" s="21" t="s">
        <v>69</v>
      </c>
      <c r="D141" s="29"/>
      <c r="E141" s="30"/>
      <c r="F141" s="48"/>
      <c r="G141" s="32"/>
      <c r="H141" s="33"/>
      <c r="I141" s="49" t="str">
        <f t="shared" si="38"/>
        <v>PREPARACION APARTE DE AGUA DE PROCESO</v>
      </c>
      <c r="J141" s="35"/>
      <c r="K141" s="43"/>
      <c r="L141" s="3"/>
    </row>
    <row r="142" spans="2:12" ht="18.899999999999999" customHeight="1" x14ac:dyDescent="0.3">
      <c r="B142" s="4" t="s">
        <v>22</v>
      </c>
      <c r="C142" s="24" t="s">
        <v>23</v>
      </c>
      <c r="D142" s="29"/>
      <c r="E142" s="30">
        <v>155.6</v>
      </c>
      <c r="F142" s="31">
        <v>40</v>
      </c>
      <c r="G142" s="32">
        <f>E142*F142</f>
        <v>6224</v>
      </c>
      <c r="H142" s="33" t="str">
        <f>B142</f>
        <v>SIA040</v>
      </c>
      <c r="I142" s="34" t="str">
        <f t="shared" si="38"/>
        <v>AGUA</v>
      </c>
      <c r="J142" s="35"/>
      <c r="K142" s="43">
        <f>L127/F127*E142</f>
        <v>73.051643192488257</v>
      </c>
      <c r="L142" s="3"/>
    </row>
    <row r="143" spans="2:12" ht="18.899999999999999" customHeight="1" x14ac:dyDescent="0.3">
      <c r="B143" s="4" t="s">
        <v>24</v>
      </c>
      <c r="C143" s="24" t="s">
        <v>25</v>
      </c>
      <c r="D143" s="29"/>
      <c r="E143" s="30">
        <v>1.55</v>
      </c>
      <c r="F143" s="31">
        <v>1550</v>
      </c>
      <c r="G143" s="32">
        <f>E143*F143</f>
        <v>2402.5</v>
      </c>
      <c r="H143" s="33" t="str">
        <f>B143</f>
        <v>AET004</v>
      </c>
      <c r="I143" s="34" t="str">
        <f t="shared" si="38"/>
        <v>SULFATO DE MAGNESIO</v>
      </c>
      <c r="J143" s="35"/>
      <c r="K143" s="43">
        <f>L127/F127*E143</f>
        <v>0.72769953051643199</v>
      </c>
      <c r="L143" s="3"/>
    </row>
    <row r="144" spans="2:12" ht="18.899999999999999" customHeight="1" x14ac:dyDescent="0.3">
      <c r="B144" s="4"/>
      <c r="C144" s="21" t="s">
        <v>70</v>
      </c>
      <c r="D144" s="29"/>
      <c r="E144" s="30"/>
      <c r="F144" s="48"/>
      <c r="G144" s="32"/>
      <c r="H144" s="33"/>
      <c r="I144" s="49" t="str">
        <f t="shared" si="38"/>
        <v xml:space="preserve">ADICIONAR LENTAMENTE AL CENTRO DEL VORTICE DURANTE 5 MIN , MANTENER </v>
      </c>
      <c r="J144" s="35"/>
      <c r="K144" s="43"/>
      <c r="L144" s="3"/>
    </row>
    <row r="145" spans="2:12" ht="18.899999999999999" customHeight="1" x14ac:dyDescent="0.3">
      <c r="B145" s="4"/>
      <c r="C145" s="21" t="s">
        <v>71</v>
      </c>
      <c r="D145" s="29"/>
      <c r="E145" s="30"/>
      <c r="F145" s="5"/>
      <c r="G145" s="32"/>
      <c r="H145" s="33"/>
      <c r="I145" s="49" t="str">
        <f t="shared" si="38"/>
        <v>LA AGITACION POR OTROS 5 MIN Y AGREGAR</v>
      </c>
      <c r="J145" s="35"/>
      <c r="K145" s="43"/>
      <c r="L145" s="3"/>
    </row>
    <row r="146" spans="2:12" ht="18.899999999999999" customHeight="1" x14ac:dyDescent="0.3">
      <c r="B146" s="4" t="s">
        <v>33</v>
      </c>
      <c r="C146" s="24" t="s">
        <v>72</v>
      </c>
      <c r="D146" s="29">
        <v>11515</v>
      </c>
      <c r="E146" s="30">
        <v>1.1000000000000001</v>
      </c>
      <c r="F146" s="5">
        <v>11000</v>
      </c>
      <c r="G146" s="32">
        <f t="shared" ref="G146:G150" si="39">E146*F146</f>
        <v>12100.000000000002</v>
      </c>
      <c r="H146" s="33" t="str">
        <f t="shared" ref="H146:H150" si="40">B146</f>
        <v>AAN002</v>
      </c>
      <c r="I146" s="34" t="str">
        <f t="shared" si="38"/>
        <v>ADIMON 84</v>
      </c>
      <c r="J146" s="35"/>
      <c r="K146" s="43">
        <f>L127/F127*E146</f>
        <v>0.51643192488262912</v>
      </c>
      <c r="L146" s="3"/>
    </row>
    <row r="147" spans="2:12" ht="18.899999999999999" customHeight="1" x14ac:dyDescent="0.3">
      <c r="B147" s="4" t="s">
        <v>31</v>
      </c>
      <c r="C147" s="24" t="s">
        <v>32</v>
      </c>
      <c r="D147" s="29"/>
      <c r="E147" s="30">
        <v>1.92</v>
      </c>
      <c r="F147" s="5">
        <v>34050</v>
      </c>
      <c r="G147" s="32">
        <f t="shared" si="39"/>
        <v>65376</v>
      </c>
      <c r="H147" s="33" t="str">
        <f t="shared" si="40"/>
        <v>SOC011</v>
      </c>
      <c r="I147" s="34" t="str">
        <f t="shared" si="38"/>
        <v>OCTOATO DE COBALTO AL 12%</v>
      </c>
      <c r="J147" s="35"/>
      <c r="K147" s="43">
        <f>L127/F127*E147</f>
        <v>0.90140845070422537</v>
      </c>
      <c r="L147" s="3"/>
    </row>
    <row r="148" spans="2:12" ht="18.899999999999999" customHeight="1" x14ac:dyDescent="0.3">
      <c r="B148" s="4" t="s">
        <v>27</v>
      </c>
      <c r="C148" s="24" t="s">
        <v>28</v>
      </c>
      <c r="D148" s="29"/>
      <c r="E148" s="30">
        <v>3</v>
      </c>
      <c r="F148" s="5">
        <v>27144</v>
      </c>
      <c r="G148" s="32">
        <f t="shared" si="39"/>
        <v>81432</v>
      </c>
      <c r="H148" s="33" t="str">
        <f t="shared" si="40"/>
        <v>SOZ024</v>
      </c>
      <c r="I148" s="34" t="str">
        <f t="shared" si="38"/>
        <v>OCTOATO DE ZIRCONIO AL 24%</v>
      </c>
      <c r="J148" s="35"/>
      <c r="K148" s="43">
        <f>L127/F127*E148</f>
        <v>1.408450704225352</v>
      </c>
      <c r="L148" s="3"/>
    </row>
    <row r="149" spans="2:12" ht="18.899999999999999" customHeight="1" x14ac:dyDescent="0.3">
      <c r="B149" s="4" t="s">
        <v>29</v>
      </c>
      <c r="C149" s="24" t="s">
        <v>30</v>
      </c>
      <c r="D149" s="29"/>
      <c r="E149" s="30">
        <v>2.74</v>
      </c>
      <c r="F149" s="5">
        <v>12691</v>
      </c>
      <c r="G149" s="32">
        <f t="shared" si="39"/>
        <v>34773.340000000004</v>
      </c>
      <c r="H149" s="33" t="str">
        <f t="shared" si="40"/>
        <v>SOC010</v>
      </c>
      <c r="I149" s="34" t="str">
        <f t="shared" si="38"/>
        <v>OCTOATO DE CALCIO AL 10%</v>
      </c>
      <c r="J149" s="35"/>
      <c r="K149" s="43">
        <f>L127/F127*E149</f>
        <v>1.2863849765258217</v>
      </c>
      <c r="L149" s="3"/>
    </row>
    <row r="150" spans="2:12" ht="18.899999999999999" customHeight="1" x14ac:dyDescent="0.3">
      <c r="B150" s="4" t="s">
        <v>59</v>
      </c>
      <c r="C150" s="24" t="s">
        <v>34</v>
      </c>
      <c r="D150" s="29"/>
      <c r="E150" s="30">
        <v>142.6</v>
      </c>
      <c r="F150" s="5">
        <v>4617</v>
      </c>
      <c r="G150" s="32">
        <f t="shared" si="39"/>
        <v>658384.19999999995</v>
      </c>
      <c r="H150" s="33" t="str">
        <f t="shared" si="40"/>
        <v>SAA011</v>
      </c>
      <c r="I150" s="34" t="str">
        <f t="shared" si="38"/>
        <v>VARSOL</v>
      </c>
      <c r="J150" s="35"/>
      <c r="K150" s="43">
        <f>L127/F127*E150</f>
        <v>66.948356807511729</v>
      </c>
      <c r="L150" s="3"/>
    </row>
    <row r="151" spans="2:12" ht="18.899999999999999" customHeight="1" thickBot="1" x14ac:dyDescent="0.35">
      <c r="B151" s="10"/>
      <c r="C151" s="10"/>
      <c r="D151" s="10"/>
      <c r="E151" s="3"/>
      <c r="F151" s="10"/>
      <c r="G151" s="10"/>
      <c r="H151" s="10"/>
      <c r="I151" s="10"/>
      <c r="J151" s="10"/>
      <c r="K151" s="52"/>
      <c r="L151" s="3"/>
    </row>
    <row r="152" spans="2:12" ht="18.899999999999999" customHeight="1" thickBot="1" x14ac:dyDescent="0.35">
      <c r="B152" s="10"/>
      <c r="C152" s="15" t="s">
        <v>0</v>
      </c>
      <c r="D152" s="16"/>
      <c r="E152" s="37">
        <f>SUM(E130:E150)</f>
        <v>895.01</v>
      </c>
      <c r="F152" s="10"/>
      <c r="G152" s="13">
        <f>SUM(G130:G150)</f>
        <v>3615302.04</v>
      </c>
      <c r="H152" s="3"/>
      <c r="I152" s="19" t="s">
        <v>0</v>
      </c>
      <c r="J152" s="16"/>
      <c r="K152" s="44">
        <f>SUM(K130:K150)</f>
        <v>420.19248826291084</v>
      </c>
      <c r="L152" s="3"/>
    </row>
    <row r="153" spans="2:12" ht="18.899999999999999" customHeight="1" thickBot="1" x14ac:dyDescent="0.35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</row>
    <row r="154" spans="2:12" ht="18.899999999999999" customHeight="1" thickBot="1" x14ac:dyDescent="0.35">
      <c r="B154" s="10"/>
      <c r="C154" s="10" t="s">
        <v>35</v>
      </c>
      <c r="D154" s="10"/>
      <c r="E154" s="38">
        <f>G152/F127</f>
        <v>16973.249014084508</v>
      </c>
      <c r="F154" s="10"/>
      <c r="G154" s="10"/>
      <c r="H154" s="10"/>
      <c r="I154" s="10"/>
      <c r="J154" s="10"/>
      <c r="K154" s="10"/>
      <c r="L154" s="10"/>
    </row>
    <row r="155" spans="2:12" ht="18.899999999999999" customHeight="1" thickBot="1" x14ac:dyDescent="0.35">
      <c r="B155" s="10"/>
      <c r="C155" s="10" t="s">
        <v>132</v>
      </c>
      <c r="D155" s="10"/>
      <c r="E155" s="10">
        <v>600</v>
      </c>
      <c r="F155" s="10"/>
      <c r="G155" s="10"/>
      <c r="H155" s="10"/>
      <c r="I155" s="10"/>
      <c r="J155" s="14" t="s">
        <v>37</v>
      </c>
      <c r="K155" s="14" t="s">
        <v>38</v>
      </c>
      <c r="L155" s="14" t="s">
        <v>97</v>
      </c>
    </row>
    <row r="156" spans="2:12" ht="18.899999999999999" customHeight="1" x14ac:dyDescent="0.3">
      <c r="B156" s="10"/>
      <c r="C156" s="10" t="s">
        <v>39</v>
      </c>
      <c r="D156" s="10"/>
      <c r="E156" s="10">
        <v>3600</v>
      </c>
      <c r="F156" s="10"/>
      <c r="G156" s="10"/>
      <c r="H156" s="10"/>
      <c r="I156" s="10"/>
      <c r="J156" s="6" t="s">
        <v>40</v>
      </c>
      <c r="K156" s="8" t="s">
        <v>130</v>
      </c>
      <c r="L156" s="39"/>
    </row>
    <row r="157" spans="2:12" ht="18.899999999999999" customHeight="1" x14ac:dyDescent="0.3">
      <c r="B157" s="10"/>
      <c r="C157" s="10" t="s">
        <v>41</v>
      </c>
      <c r="D157" s="10"/>
      <c r="E157" s="10">
        <v>350</v>
      </c>
      <c r="F157" s="10"/>
      <c r="G157" s="10"/>
      <c r="H157" s="10"/>
      <c r="I157" s="10"/>
      <c r="J157" s="33" t="s">
        <v>42</v>
      </c>
      <c r="K157" s="45" t="s">
        <v>131</v>
      </c>
      <c r="L157" s="40"/>
    </row>
    <row r="158" spans="2:12" ht="18.899999999999999" customHeight="1" x14ac:dyDescent="0.3">
      <c r="B158" s="10"/>
      <c r="C158" s="10" t="s">
        <v>43</v>
      </c>
      <c r="D158" s="10"/>
      <c r="E158" s="10">
        <v>140</v>
      </c>
      <c r="F158" s="10"/>
      <c r="G158" s="10"/>
      <c r="H158" s="10"/>
      <c r="I158" s="10"/>
      <c r="J158" s="33" t="s">
        <v>74</v>
      </c>
      <c r="K158" s="45" t="s">
        <v>125</v>
      </c>
      <c r="L158" s="40"/>
    </row>
    <row r="159" spans="2:12" ht="18.899999999999999" customHeight="1" thickBot="1" x14ac:dyDescent="0.35">
      <c r="B159" s="10"/>
      <c r="C159" s="10" t="s">
        <v>44</v>
      </c>
      <c r="D159" s="10"/>
      <c r="E159" s="10">
        <v>153</v>
      </c>
      <c r="F159" s="10"/>
      <c r="G159" s="10"/>
      <c r="H159" s="10"/>
      <c r="I159" s="10"/>
      <c r="J159" s="33" t="s">
        <v>45</v>
      </c>
      <c r="K159" s="45">
        <v>5.5</v>
      </c>
      <c r="L159" s="40"/>
    </row>
    <row r="160" spans="2:12" ht="18.899999999999999" customHeight="1" thickBot="1" x14ac:dyDescent="0.35">
      <c r="B160" s="10"/>
      <c r="C160" s="10" t="s">
        <v>46</v>
      </c>
      <c r="D160" s="10"/>
      <c r="E160" s="38">
        <f>SUM(E154:E159)</f>
        <v>21816.249014084508</v>
      </c>
      <c r="F160" s="10"/>
      <c r="G160" s="10"/>
      <c r="H160" s="10"/>
      <c r="I160" s="10"/>
      <c r="J160" s="33" t="s">
        <v>47</v>
      </c>
      <c r="K160" s="45" t="s">
        <v>95</v>
      </c>
      <c r="L160" s="40"/>
    </row>
    <row r="161" spans="2:12" ht="18.899999999999999" customHeight="1" thickBot="1" x14ac:dyDescent="0.35">
      <c r="B161" s="10"/>
      <c r="C161" s="10"/>
      <c r="D161" s="10"/>
      <c r="E161" s="10"/>
      <c r="F161" s="10"/>
      <c r="G161" s="10"/>
      <c r="H161" s="10"/>
      <c r="I161" s="10"/>
      <c r="J161" s="7" t="s">
        <v>48</v>
      </c>
      <c r="K161" s="9" t="s">
        <v>77</v>
      </c>
      <c r="L161" s="41"/>
    </row>
    <row r="162" spans="2:12" ht="18.899999999999999" customHeight="1" thickBot="1" x14ac:dyDescent="0.35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</row>
    <row r="163" spans="2:12" ht="18.899999999999999" customHeight="1" thickBot="1" x14ac:dyDescent="0.35">
      <c r="B163" s="10"/>
      <c r="C163" s="10" t="s">
        <v>49</v>
      </c>
      <c r="D163" s="10"/>
      <c r="E163" s="42">
        <f>E160*1.4</f>
        <v>30542.74861971831</v>
      </c>
      <c r="F163" s="10"/>
      <c r="G163" s="10"/>
      <c r="H163" s="10"/>
      <c r="I163" s="10"/>
      <c r="J163" s="10"/>
      <c r="K163" s="10"/>
      <c r="L163" s="10"/>
    </row>
    <row r="164" spans="2:12" ht="18.899999999999999" customHeight="1" x14ac:dyDescent="0.3">
      <c r="B164" s="10"/>
      <c r="C164" s="10"/>
      <c r="D164" s="10"/>
      <c r="E164" s="46"/>
      <c r="F164" s="10"/>
      <c r="G164" s="10"/>
      <c r="H164" s="10"/>
      <c r="I164" s="10"/>
      <c r="J164" s="10"/>
      <c r="K164" s="10"/>
      <c r="L164" s="10"/>
    </row>
    <row r="165" spans="2:12" ht="18.899999999999999" customHeight="1" x14ac:dyDescent="0.3">
      <c r="B165" s="10"/>
      <c r="C165" s="11" t="s">
        <v>61</v>
      </c>
      <c r="D165" s="10"/>
      <c r="E165" s="11"/>
      <c r="F165" s="11"/>
      <c r="G165" s="10"/>
      <c r="H165" s="10"/>
      <c r="I165" s="11" t="str">
        <f>C165</f>
        <v>ANTICORROSIVO BLANCO</v>
      </c>
      <c r="J165" s="10"/>
      <c r="K165" s="51"/>
      <c r="L165" s="12"/>
    </row>
    <row r="166" spans="2:12" ht="18.899999999999999" customHeight="1" thickBot="1" x14ac:dyDescent="0.35">
      <c r="B166" s="10"/>
      <c r="C166" s="10" t="s">
        <v>55</v>
      </c>
      <c r="D166" s="10"/>
      <c r="E166" s="10"/>
      <c r="F166" s="10"/>
      <c r="G166" s="10"/>
      <c r="H166" s="10"/>
      <c r="I166" s="11" t="str">
        <f>C166</f>
        <v>REF. EA</v>
      </c>
      <c r="J166" s="10"/>
      <c r="K166" s="10"/>
      <c r="L166" s="10"/>
    </row>
    <row r="167" spans="2:12" ht="18.899999999999999" customHeight="1" thickBot="1" x14ac:dyDescent="0.35">
      <c r="B167" s="10"/>
      <c r="C167" s="10"/>
      <c r="D167" s="10"/>
      <c r="E167" s="13" t="s">
        <v>2</v>
      </c>
      <c r="F167" s="13">
        <v>801</v>
      </c>
      <c r="G167" s="10"/>
      <c r="H167" s="10"/>
      <c r="I167" s="10"/>
      <c r="J167" s="10"/>
      <c r="K167" s="14" t="s">
        <v>2</v>
      </c>
      <c r="L167" s="13">
        <v>100</v>
      </c>
    </row>
    <row r="168" spans="2:12" ht="18.899999999999999" customHeight="1" thickBot="1" x14ac:dyDescent="0.35">
      <c r="B168" s="10"/>
      <c r="C168" s="10"/>
      <c r="D168" s="10"/>
      <c r="E168" s="3"/>
      <c r="F168" s="3"/>
      <c r="G168" s="10"/>
      <c r="H168" s="10"/>
      <c r="I168" s="10"/>
      <c r="J168" s="10"/>
      <c r="K168" s="3"/>
      <c r="L168" s="3"/>
    </row>
    <row r="169" spans="2:12" ht="18.899999999999999" customHeight="1" thickBot="1" x14ac:dyDescent="0.35">
      <c r="B169" s="14" t="s">
        <v>3</v>
      </c>
      <c r="C169" s="15" t="s">
        <v>4</v>
      </c>
      <c r="D169" s="16"/>
      <c r="E169" s="17" t="s">
        <v>5</v>
      </c>
      <c r="F169" s="13" t="s">
        <v>6</v>
      </c>
      <c r="G169" s="18" t="s">
        <v>7</v>
      </c>
      <c r="H169" s="14" t="s">
        <v>3</v>
      </c>
      <c r="I169" s="19" t="s">
        <v>4</v>
      </c>
      <c r="J169" s="16"/>
      <c r="K169" s="14" t="s">
        <v>5</v>
      </c>
      <c r="L169" s="3"/>
    </row>
    <row r="170" spans="2:12" ht="18.899999999999999" customHeight="1" x14ac:dyDescent="0.3">
      <c r="B170" s="20"/>
      <c r="C170" s="21" t="s">
        <v>8</v>
      </c>
      <c r="D170" s="22"/>
      <c r="E170" s="23"/>
      <c r="F170" s="5"/>
      <c r="G170" s="24"/>
      <c r="H170" s="25"/>
      <c r="I170" s="26" t="str">
        <f t="shared" ref="I170:I172" si="41">C170</f>
        <v>CARGAR</v>
      </c>
      <c r="J170" s="27"/>
      <c r="K170" s="28"/>
      <c r="L170" s="3"/>
    </row>
    <row r="171" spans="2:12" ht="18.899999999999999" customHeight="1" x14ac:dyDescent="0.3">
      <c r="B171" s="4" t="s">
        <v>9</v>
      </c>
      <c r="C171" s="24" t="s">
        <v>101</v>
      </c>
      <c r="D171" s="29">
        <v>6252</v>
      </c>
      <c r="E171" s="30">
        <v>1056</v>
      </c>
      <c r="F171" s="31">
        <v>7000</v>
      </c>
      <c r="G171" s="32">
        <f t="shared" ref="G171:G172" si="42">E171*F171</f>
        <v>7392000</v>
      </c>
      <c r="H171" s="33" t="str">
        <f>B171</f>
        <v>RAM014</v>
      </c>
      <c r="I171" s="34" t="str">
        <f t="shared" si="41"/>
        <v>RESINA MEDIA EN SOYA AL 50%</v>
      </c>
      <c r="J171" s="35"/>
      <c r="K171" s="43">
        <f>L167/F167*E171</f>
        <v>131.83520599250937</v>
      </c>
      <c r="L171" s="3"/>
    </row>
    <row r="172" spans="2:12" ht="18.899999999999999" customHeight="1" x14ac:dyDescent="0.3">
      <c r="B172" s="4" t="s">
        <v>62</v>
      </c>
      <c r="C172" s="24" t="s">
        <v>122</v>
      </c>
      <c r="D172" s="29"/>
      <c r="E172" s="30">
        <v>165</v>
      </c>
      <c r="F172" s="31">
        <v>11466</v>
      </c>
      <c r="G172" s="32">
        <f t="shared" si="42"/>
        <v>1891890</v>
      </c>
      <c r="H172" s="33" t="str">
        <f t="shared" ref="H172" si="43">B172</f>
        <v>PED010</v>
      </c>
      <c r="I172" s="34" t="str">
        <f t="shared" si="41"/>
        <v>DIOXIDO DE TITANIO SULFATO 2196</v>
      </c>
      <c r="J172" s="35"/>
      <c r="K172" s="43">
        <f>L167/F167*E172</f>
        <v>20.599250936329589</v>
      </c>
      <c r="L172" s="3"/>
    </row>
    <row r="173" spans="2:12" ht="18.899999999999999" customHeight="1" x14ac:dyDescent="0.3">
      <c r="B173" s="4" t="s">
        <v>134</v>
      </c>
      <c r="C173" s="24" t="s">
        <v>87</v>
      </c>
      <c r="D173" s="29"/>
      <c r="E173" s="30">
        <v>230</v>
      </c>
      <c r="F173" s="31">
        <v>1103</v>
      </c>
      <c r="G173" s="32">
        <f>E173*F173</f>
        <v>253690</v>
      </c>
      <c r="H173" s="33" t="str">
        <f>B173</f>
        <v>CTA020</v>
      </c>
      <c r="I173" s="34" t="str">
        <f>C173</f>
        <v>MICROTALC 20</v>
      </c>
      <c r="J173" s="35"/>
      <c r="K173" s="43">
        <f>L167/F167*E173</f>
        <v>28.71410736579276</v>
      </c>
      <c r="L173" s="3"/>
    </row>
    <row r="174" spans="2:12" ht="18.899999999999999" customHeight="1" x14ac:dyDescent="0.3">
      <c r="B174" s="4" t="s">
        <v>16</v>
      </c>
      <c r="C174" s="24" t="s">
        <v>17</v>
      </c>
      <c r="D174" s="29"/>
      <c r="E174" s="30">
        <v>688</v>
      </c>
      <c r="F174" s="31">
        <v>715</v>
      </c>
      <c r="G174" s="32">
        <f>E174*F174</f>
        <v>491920</v>
      </c>
      <c r="H174" s="33" t="str">
        <f>B174</f>
        <v>CCC004</v>
      </c>
      <c r="I174" s="34" t="str">
        <f>C174</f>
        <v>CARBONATO DE CALCIO HI WHITE</v>
      </c>
      <c r="J174" s="35"/>
      <c r="K174" s="43">
        <f>L167/F167*E174</f>
        <v>85.892634207240945</v>
      </c>
      <c r="L174" s="3"/>
    </row>
    <row r="175" spans="2:12" ht="18.899999999999999" customHeight="1" x14ac:dyDescent="0.3">
      <c r="B175" s="4" t="s">
        <v>115</v>
      </c>
      <c r="C175" s="24" t="s">
        <v>116</v>
      </c>
      <c r="D175" s="29"/>
      <c r="E175" s="30">
        <v>5</v>
      </c>
      <c r="F175" s="31">
        <v>16300</v>
      </c>
      <c r="G175" s="32">
        <f t="shared" ref="G175:G177" si="44">E175*F175</f>
        <v>81500</v>
      </c>
      <c r="H175" s="33" t="str">
        <f t="shared" ref="H175:H177" si="45">B175</f>
        <v>SOZ016</v>
      </c>
      <c r="I175" s="34" t="str">
        <f t="shared" ref="I175:I189" si="46">C175</f>
        <v>OCTOATO DE ZINC 16%</v>
      </c>
      <c r="J175" s="35"/>
      <c r="K175" s="43">
        <f>L167/F167*E175</f>
        <v>0.62421972534332082</v>
      </c>
      <c r="L175" s="3"/>
    </row>
    <row r="176" spans="2:12" ht="18.899999999999999" customHeight="1" x14ac:dyDescent="0.3">
      <c r="B176" s="4" t="s">
        <v>12</v>
      </c>
      <c r="C176" s="24" t="s">
        <v>50</v>
      </c>
      <c r="D176" s="29"/>
      <c r="E176" s="30">
        <v>25</v>
      </c>
      <c r="F176" s="31">
        <v>17000</v>
      </c>
      <c r="G176" s="32">
        <f t="shared" si="44"/>
        <v>425000</v>
      </c>
      <c r="H176" s="33" t="str">
        <f t="shared" si="45"/>
        <v>AAS005</v>
      </c>
      <c r="I176" s="34" t="str">
        <f t="shared" si="46"/>
        <v>BENTOCLAY BP 184</v>
      </c>
      <c r="J176" s="35"/>
      <c r="K176" s="43">
        <f>L167/F167*E176</f>
        <v>3.1210986267166043</v>
      </c>
      <c r="L176" s="3"/>
    </row>
    <row r="177" spans="2:12" ht="18.899999999999999" customHeight="1" x14ac:dyDescent="0.3">
      <c r="B177" s="4" t="s">
        <v>26</v>
      </c>
      <c r="C177" s="24" t="s">
        <v>53</v>
      </c>
      <c r="D177" s="29"/>
      <c r="E177" s="30">
        <v>5</v>
      </c>
      <c r="F177" s="31">
        <v>4400</v>
      </c>
      <c r="G177" s="32">
        <f t="shared" si="44"/>
        <v>22000</v>
      </c>
      <c r="H177" s="33" t="str">
        <f t="shared" si="45"/>
        <v>SAM023</v>
      </c>
      <c r="I177" s="34" t="str">
        <f t="shared" si="46"/>
        <v>ETANOL AL 96%</v>
      </c>
      <c r="J177" s="35"/>
      <c r="K177" s="43">
        <f>L167/F167*E177</f>
        <v>0.62421972534332082</v>
      </c>
      <c r="L177" s="3"/>
    </row>
    <row r="178" spans="2:12" ht="18.899999999999999" customHeight="1" x14ac:dyDescent="0.3">
      <c r="B178" s="4"/>
      <c r="C178" s="21" t="s">
        <v>123</v>
      </c>
      <c r="D178" s="29"/>
      <c r="E178" s="30"/>
      <c r="F178" s="48"/>
      <c r="G178" s="32"/>
      <c r="H178" s="33"/>
      <c r="I178" s="49" t="str">
        <f t="shared" si="46"/>
        <v>AGITAR HASTA MOLIENDA 5.5 H Y AGREGAR</v>
      </c>
      <c r="J178" s="35"/>
      <c r="K178" s="43"/>
      <c r="L178" s="3"/>
    </row>
    <row r="179" spans="2:12" ht="18.899999999999999" customHeight="1" x14ac:dyDescent="0.3">
      <c r="B179" s="4" t="s">
        <v>20</v>
      </c>
      <c r="C179" s="24" t="s">
        <v>21</v>
      </c>
      <c r="D179" s="29">
        <v>21800</v>
      </c>
      <c r="E179" s="30">
        <v>17.55</v>
      </c>
      <c r="F179" s="31">
        <v>14300</v>
      </c>
      <c r="G179" s="32">
        <f>E179*F179</f>
        <v>250965</v>
      </c>
      <c r="H179" s="33" t="str">
        <f>B179</f>
        <v>AEM005</v>
      </c>
      <c r="I179" s="34" t="str">
        <f t="shared" si="46"/>
        <v>DISASTAB GAT</v>
      </c>
      <c r="J179" s="35"/>
      <c r="K179" s="43">
        <f>L167/F167*E179</f>
        <v>2.1910112359550564</v>
      </c>
      <c r="L179" s="3"/>
    </row>
    <row r="180" spans="2:12" ht="18.899999999999999" customHeight="1" x14ac:dyDescent="0.3">
      <c r="B180" s="4"/>
      <c r="C180" s="21" t="s">
        <v>68</v>
      </c>
      <c r="D180" s="29"/>
      <c r="E180" s="30"/>
      <c r="F180" s="48"/>
      <c r="G180" s="32"/>
      <c r="H180" s="33"/>
      <c r="I180" s="49" t="str">
        <f t="shared" si="46"/>
        <v>AGITAR POR 5 MIN Y AGREGAR</v>
      </c>
      <c r="J180" s="35"/>
      <c r="K180" s="43"/>
      <c r="L180" s="3"/>
    </row>
    <row r="181" spans="2:12" ht="18.899999999999999" customHeight="1" x14ac:dyDescent="0.3">
      <c r="B181" s="4"/>
      <c r="C181" s="21" t="s">
        <v>69</v>
      </c>
      <c r="D181" s="29"/>
      <c r="E181" s="30"/>
      <c r="F181" s="48"/>
      <c r="G181" s="32"/>
      <c r="H181" s="33"/>
      <c r="I181" s="49" t="str">
        <f t="shared" si="46"/>
        <v>PREPARACION APARTE DE AGUA DE PROCESO</v>
      </c>
      <c r="J181" s="35"/>
      <c r="K181" s="43"/>
      <c r="L181" s="3"/>
    </row>
    <row r="182" spans="2:12" ht="18.899999999999999" customHeight="1" x14ac:dyDescent="0.3">
      <c r="B182" s="4" t="s">
        <v>22</v>
      </c>
      <c r="C182" s="24" t="s">
        <v>23</v>
      </c>
      <c r="D182" s="29"/>
      <c r="E182" s="30">
        <v>585.26</v>
      </c>
      <c r="F182" s="31">
        <v>40</v>
      </c>
      <c r="G182" s="32">
        <f>E182*F182</f>
        <v>23410.400000000001</v>
      </c>
      <c r="H182" s="33" t="str">
        <f>B182</f>
        <v>SIA040</v>
      </c>
      <c r="I182" s="34" t="str">
        <f t="shared" si="46"/>
        <v>AGUA</v>
      </c>
      <c r="J182" s="35"/>
      <c r="K182" s="43">
        <f>L167/F167*E182</f>
        <v>73.066167290886398</v>
      </c>
      <c r="L182" s="3"/>
    </row>
    <row r="183" spans="2:12" ht="18.899999999999999" customHeight="1" x14ac:dyDescent="0.3">
      <c r="B183" s="4" t="s">
        <v>24</v>
      </c>
      <c r="C183" s="24" t="s">
        <v>25</v>
      </c>
      <c r="D183" s="29"/>
      <c r="E183" s="30">
        <v>5.85</v>
      </c>
      <c r="F183" s="31">
        <v>1550</v>
      </c>
      <c r="G183" s="32">
        <f>E183*F183</f>
        <v>9067.5</v>
      </c>
      <c r="H183" s="33" t="str">
        <f>B183</f>
        <v>AET004</v>
      </c>
      <c r="I183" s="34" t="str">
        <f t="shared" si="46"/>
        <v>SULFATO DE MAGNESIO</v>
      </c>
      <c r="J183" s="35"/>
      <c r="K183" s="43">
        <f>L167/F167*E183</f>
        <v>0.7303370786516854</v>
      </c>
      <c r="L183" s="3"/>
    </row>
    <row r="184" spans="2:12" ht="18.899999999999999" customHeight="1" x14ac:dyDescent="0.3">
      <c r="B184" s="4"/>
      <c r="C184" s="21" t="s">
        <v>70</v>
      </c>
      <c r="D184" s="29"/>
      <c r="E184" s="30"/>
      <c r="F184" s="48"/>
      <c r="G184" s="32"/>
      <c r="H184" s="33"/>
      <c r="I184" s="49" t="str">
        <f t="shared" si="46"/>
        <v xml:space="preserve">ADICIONAR LENTAMENTE AL CENTRO DEL VORTICE DURANTE 5 MIN , MANTENER </v>
      </c>
      <c r="J184" s="35"/>
      <c r="K184" s="43"/>
      <c r="L184" s="3"/>
    </row>
    <row r="185" spans="2:12" ht="18.899999999999999" customHeight="1" x14ac:dyDescent="0.3">
      <c r="B185" s="4"/>
      <c r="C185" s="21" t="s">
        <v>71</v>
      </c>
      <c r="D185" s="29"/>
      <c r="E185" s="30"/>
      <c r="F185" s="5"/>
      <c r="G185" s="32"/>
      <c r="H185" s="33"/>
      <c r="I185" s="49" t="str">
        <f t="shared" si="46"/>
        <v>LA AGITACION POR OTROS 5 MIN Y AGREGAR</v>
      </c>
      <c r="J185" s="35"/>
      <c r="K185" s="43"/>
      <c r="L185" s="3"/>
    </row>
    <row r="186" spans="2:12" ht="18.899999999999999" customHeight="1" x14ac:dyDescent="0.3">
      <c r="B186" s="4" t="s">
        <v>33</v>
      </c>
      <c r="C186" s="24" t="s">
        <v>72</v>
      </c>
      <c r="D186" s="29">
        <v>11515</v>
      </c>
      <c r="E186" s="30">
        <v>4.3</v>
      </c>
      <c r="F186" s="5">
        <v>11000</v>
      </c>
      <c r="G186" s="32">
        <f t="shared" ref="G186:G189" si="47">E186*F186</f>
        <v>47300</v>
      </c>
      <c r="H186" s="33" t="str">
        <f t="shared" ref="H186:H189" si="48">B186</f>
        <v>AAN002</v>
      </c>
      <c r="I186" s="34" t="str">
        <f t="shared" si="46"/>
        <v>ADIMON 84</v>
      </c>
      <c r="J186" s="35"/>
      <c r="K186" s="43">
        <f>L167/F167*E186</f>
        <v>0.53682896379525591</v>
      </c>
      <c r="L186" s="3"/>
    </row>
    <row r="187" spans="2:12" ht="18.899999999999999" customHeight="1" x14ac:dyDescent="0.3">
      <c r="B187" s="4" t="s">
        <v>31</v>
      </c>
      <c r="C187" s="24" t="s">
        <v>32</v>
      </c>
      <c r="D187" s="29"/>
      <c r="E187" s="30">
        <v>7.4</v>
      </c>
      <c r="F187" s="5">
        <v>34050</v>
      </c>
      <c r="G187" s="32">
        <f t="shared" si="47"/>
        <v>251970</v>
      </c>
      <c r="H187" s="33" t="str">
        <f t="shared" si="48"/>
        <v>SOC011</v>
      </c>
      <c r="I187" s="34" t="str">
        <f t="shared" si="46"/>
        <v>OCTOATO DE COBALTO AL 12%</v>
      </c>
      <c r="J187" s="35"/>
      <c r="K187" s="43">
        <f>L167/F167*E187</f>
        <v>0.92384519350811489</v>
      </c>
      <c r="L187" s="3"/>
    </row>
    <row r="188" spans="2:12" ht="18.899999999999999" customHeight="1" x14ac:dyDescent="0.3">
      <c r="B188" s="4" t="s">
        <v>27</v>
      </c>
      <c r="C188" s="24" t="s">
        <v>28</v>
      </c>
      <c r="D188" s="29"/>
      <c r="E188" s="30">
        <v>11.6</v>
      </c>
      <c r="F188" s="5">
        <v>27144</v>
      </c>
      <c r="G188" s="32">
        <f t="shared" si="47"/>
        <v>314870.39999999997</v>
      </c>
      <c r="H188" s="33" t="str">
        <f t="shared" si="48"/>
        <v>SOZ024</v>
      </c>
      <c r="I188" s="34" t="str">
        <f t="shared" si="46"/>
        <v>OCTOATO DE ZIRCONIO AL 24%</v>
      </c>
      <c r="J188" s="35"/>
      <c r="K188" s="43">
        <f>L167/F167*E188</f>
        <v>1.4481897627965044</v>
      </c>
      <c r="L188" s="3"/>
    </row>
    <row r="189" spans="2:12" ht="18.899999999999999" customHeight="1" x14ac:dyDescent="0.3">
      <c r="B189" s="4" t="s">
        <v>29</v>
      </c>
      <c r="C189" s="24" t="s">
        <v>30</v>
      </c>
      <c r="D189" s="29"/>
      <c r="E189" s="30">
        <v>10.6</v>
      </c>
      <c r="F189" s="5">
        <v>12691</v>
      </c>
      <c r="G189" s="32">
        <f t="shared" si="47"/>
        <v>134524.6</v>
      </c>
      <c r="H189" s="33" t="str">
        <f t="shared" si="48"/>
        <v>SOC010</v>
      </c>
      <c r="I189" s="34" t="str">
        <f t="shared" si="46"/>
        <v>OCTOATO DE CALCIO AL 10%</v>
      </c>
      <c r="J189" s="35"/>
      <c r="K189" s="43">
        <f>L167/F167*E189</f>
        <v>1.3233458177278401</v>
      </c>
      <c r="L189" s="3"/>
    </row>
    <row r="190" spans="2:12" ht="18.899999999999999" customHeight="1" x14ac:dyDescent="0.3">
      <c r="B190" s="4" t="s">
        <v>59</v>
      </c>
      <c r="C190" s="24" t="s">
        <v>34</v>
      </c>
      <c r="D190" s="29"/>
      <c r="E190" s="30">
        <v>550</v>
      </c>
      <c r="F190" s="5">
        <v>4617</v>
      </c>
      <c r="G190" s="32">
        <f t="shared" ref="G190" si="49">E190*F190</f>
        <v>2539350</v>
      </c>
      <c r="H190" s="33" t="str">
        <f t="shared" ref="H190" si="50">B190</f>
        <v>SAA011</v>
      </c>
      <c r="I190" s="34" t="str">
        <f t="shared" ref="I190" si="51">C190</f>
        <v>VARSOL</v>
      </c>
      <c r="J190" s="35"/>
      <c r="K190" s="43">
        <f>L167/F167*E190</f>
        <v>68.664169787765289</v>
      </c>
      <c r="L190" s="3"/>
    </row>
    <row r="191" spans="2:12" ht="18.899999999999999" customHeight="1" thickBot="1" x14ac:dyDescent="0.35">
      <c r="B191" s="10"/>
      <c r="C191" s="10"/>
      <c r="D191" s="10"/>
      <c r="E191" s="3"/>
      <c r="F191" s="10"/>
      <c r="G191" s="10"/>
      <c r="H191" s="10"/>
      <c r="I191" s="10"/>
      <c r="J191" s="10"/>
      <c r="K191" s="52"/>
      <c r="L191" s="3"/>
    </row>
    <row r="192" spans="2:12" ht="18.899999999999999" customHeight="1" thickBot="1" x14ac:dyDescent="0.35">
      <c r="B192" s="10"/>
      <c r="C192" s="15" t="s">
        <v>0</v>
      </c>
      <c r="D192" s="16"/>
      <c r="E192" s="37">
        <f>SUM(E170:E190)</f>
        <v>3366.5600000000004</v>
      </c>
      <c r="F192" s="10"/>
      <c r="G192" s="13">
        <f>SUM(G170:G190)</f>
        <v>14129457.9</v>
      </c>
      <c r="H192" s="3"/>
      <c r="I192" s="19" t="s">
        <v>0</v>
      </c>
      <c r="J192" s="16"/>
      <c r="K192" s="44">
        <f>SUM(K170:K190)</f>
        <v>420.29463171036201</v>
      </c>
      <c r="L192" s="3"/>
    </row>
    <row r="193" spans="2:12" ht="18.899999999999999" customHeight="1" thickBot="1" x14ac:dyDescent="0.35"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</row>
    <row r="194" spans="2:12" ht="18.899999999999999" customHeight="1" thickBot="1" x14ac:dyDescent="0.35">
      <c r="B194" s="10"/>
      <c r="C194" s="10" t="s">
        <v>35</v>
      </c>
      <c r="D194" s="10"/>
      <c r="E194" s="38">
        <f>G192/F167</f>
        <v>17639.772659176029</v>
      </c>
      <c r="F194" s="10"/>
      <c r="G194" s="10"/>
      <c r="H194" s="10"/>
      <c r="I194" s="10"/>
      <c r="J194" s="10"/>
      <c r="K194" s="10"/>
      <c r="L194" s="10"/>
    </row>
    <row r="195" spans="2:12" ht="18.899999999999999" customHeight="1" thickBot="1" x14ac:dyDescent="0.35">
      <c r="B195" s="10"/>
      <c r="C195" s="10" t="s">
        <v>132</v>
      </c>
      <c r="D195" s="10"/>
      <c r="E195" s="10">
        <v>600</v>
      </c>
      <c r="F195" s="10"/>
      <c r="G195" s="10"/>
      <c r="H195" s="10"/>
      <c r="I195" s="10"/>
      <c r="J195" s="14" t="s">
        <v>37</v>
      </c>
      <c r="K195" s="14" t="s">
        <v>38</v>
      </c>
      <c r="L195" s="14" t="s">
        <v>97</v>
      </c>
    </row>
    <row r="196" spans="2:12" ht="18.899999999999999" customHeight="1" x14ac:dyDescent="0.3">
      <c r="B196" s="10"/>
      <c r="C196" s="10" t="s">
        <v>39</v>
      </c>
      <c r="D196" s="10"/>
      <c r="E196" s="10">
        <v>3600</v>
      </c>
      <c r="F196" s="10"/>
      <c r="G196" s="10"/>
      <c r="H196" s="10"/>
      <c r="I196" s="10"/>
      <c r="J196" s="6" t="s">
        <v>40</v>
      </c>
      <c r="K196" s="8" t="s">
        <v>130</v>
      </c>
      <c r="L196" s="39"/>
    </row>
    <row r="197" spans="2:12" ht="18.899999999999999" customHeight="1" x14ac:dyDescent="0.3">
      <c r="B197" s="10"/>
      <c r="C197" s="10" t="s">
        <v>41</v>
      </c>
      <c r="D197" s="10"/>
      <c r="E197" s="10">
        <v>350</v>
      </c>
      <c r="F197" s="10"/>
      <c r="G197" s="10"/>
      <c r="H197" s="10"/>
      <c r="I197" s="10"/>
      <c r="J197" s="33" t="s">
        <v>42</v>
      </c>
      <c r="K197" s="45" t="s">
        <v>131</v>
      </c>
      <c r="L197" s="40"/>
    </row>
    <row r="198" spans="2:12" ht="18.899999999999999" customHeight="1" x14ac:dyDescent="0.3">
      <c r="B198" s="10"/>
      <c r="C198" s="10" t="s">
        <v>43</v>
      </c>
      <c r="D198" s="10"/>
      <c r="E198" s="10">
        <v>140</v>
      </c>
      <c r="F198" s="10"/>
      <c r="G198" s="10"/>
      <c r="H198" s="10"/>
      <c r="I198" s="10"/>
      <c r="J198" s="33" t="s">
        <v>74</v>
      </c>
      <c r="K198" s="45" t="s">
        <v>125</v>
      </c>
      <c r="L198" s="40"/>
    </row>
    <row r="199" spans="2:12" ht="18.899999999999999" customHeight="1" thickBot="1" x14ac:dyDescent="0.35">
      <c r="B199" s="10"/>
      <c r="C199" s="10" t="s">
        <v>44</v>
      </c>
      <c r="D199" s="10"/>
      <c r="E199" s="10">
        <v>153</v>
      </c>
      <c r="F199" s="10"/>
      <c r="G199" s="10"/>
      <c r="H199" s="10"/>
      <c r="I199" s="10"/>
      <c r="J199" s="33" t="s">
        <v>45</v>
      </c>
      <c r="K199" s="45">
        <v>5.5</v>
      </c>
      <c r="L199" s="40"/>
    </row>
    <row r="200" spans="2:12" ht="18.899999999999999" customHeight="1" thickBot="1" x14ac:dyDescent="0.35">
      <c r="B200" s="10"/>
      <c r="C200" s="10" t="s">
        <v>46</v>
      </c>
      <c r="D200" s="10"/>
      <c r="E200" s="38">
        <f>SUM(E194:E199)</f>
        <v>22482.772659176029</v>
      </c>
      <c r="F200" s="10"/>
      <c r="G200" s="10"/>
      <c r="H200" s="10"/>
      <c r="I200" s="10"/>
      <c r="J200" s="33" t="s">
        <v>47</v>
      </c>
      <c r="K200" s="45" t="s">
        <v>95</v>
      </c>
      <c r="L200" s="40"/>
    </row>
    <row r="201" spans="2:12" ht="18.899999999999999" customHeight="1" thickBot="1" x14ac:dyDescent="0.35">
      <c r="B201" s="10"/>
      <c r="C201" s="10"/>
      <c r="D201" s="10"/>
      <c r="E201" s="10"/>
      <c r="F201" s="10"/>
      <c r="G201" s="10"/>
      <c r="H201" s="10"/>
      <c r="I201" s="10"/>
      <c r="J201" s="7" t="s">
        <v>48</v>
      </c>
      <c r="K201" s="9" t="s">
        <v>77</v>
      </c>
      <c r="L201" s="41"/>
    </row>
    <row r="202" spans="2:12" ht="18.899999999999999" customHeight="1" thickBot="1" x14ac:dyDescent="0.35"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</row>
    <row r="203" spans="2:12" ht="18.899999999999999" customHeight="1" thickBot="1" x14ac:dyDescent="0.35">
      <c r="B203" s="10"/>
      <c r="C203" s="10" t="s">
        <v>49</v>
      </c>
      <c r="D203" s="10"/>
      <c r="E203" s="42">
        <f>E200*1.4</f>
        <v>31475.88172284644</v>
      </c>
      <c r="F203" s="10"/>
      <c r="G203" s="10"/>
      <c r="H203" s="10"/>
      <c r="I203" s="10"/>
      <c r="J203" s="10"/>
      <c r="K203" s="10"/>
      <c r="L203" s="10"/>
    </row>
    <row r="204" spans="2:12" ht="18.899999999999999" customHeight="1" x14ac:dyDescent="0.3">
      <c r="B204" s="10"/>
      <c r="C204" s="10"/>
      <c r="D204" s="10"/>
      <c r="E204" s="46"/>
      <c r="F204" s="10"/>
      <c r="G204" s="10"/>
      <c r="H204" s="10"/>
      <c r="I204" s="10"/>
      <c r="J204" s="10"/>
      <c r="K204" s="10"/>
      <c r="L204" s="10"/>
    </row>
    <row r="205" spans="2:12" ht="18.899999999999999" customHeight="1" x14ac:dyDescent="0.3">
      <c r="B205" s="10"/>
      <c r="C205" s="11" t="s">
        <v>78</v>
      </c>
      <c r="D205" s="10"/>
      <c r="E205" s="11"/>
      <c r="F205" s="11"/>
      <c r="G205" s="10"/>
      <c r="H205" s="10"/>
      <c r="I205" s="11" t="str">
        <f>C205</f>
        <v>ANTICORROSIVO VERDE</v>
      </c>
      <c r="J205" s="10"/>
      <c r="K205" s="51"/>
      <c r="L205" s="12"/>
    </row>
    <row r="206" spans="2:12" ht="18.899999999999999" customHeight="1" thickBot="1" x14ac:dyDescent="0.35">
      <c r="B206" s="10"/>
      <c r="C206" s="10" t="s">
        <v>79</v>
      </c>
      <c r="D206" s="10"/>
      <c r="E206" s="10"/>
      <c r="F206" s="10"/>
      <c r="G206" s="10"/>
      <c r="H206" s="10"/>
      <c r="I206" s="11" t="str">
        <f>C206</f>
        <v xml:space="preserve">REF. </v>
      </c>
      <c r="J206" s="10"/>
      <c r="K206" s="10"/>
      <c r="L206" s="10"/>
    </row>
    <row r="207" spans="2:12" ht="18.899999999999999" customHeight="1" thickBot="1" x14ac:dyDescent="0.35">
      <c r="B207" s="10"/>
      <c r="C207" s="10"/>
      <c r="D207" s="10"/>
      <c r="E207" s="13" t="s">
        <v>2</v>
      </c>
      <c r="F207" s="13">
        <v>178</v>
      </c>
      <c r="G207" s="10"/>
      <c r="H207" s="10"/>
      <c r="I207" s="10"/>
      <c r="J207" s="10"/>
      <c r="K207" s="14" t="s">
        <v>2</v>
      </c>
      <c r="L207" s="13">
        <v>100</v>
      </c>
    </row>
    <row r="208" spans="2:12" ht="18.899999999999999" customHeight="1" thickBot="1" x14ac:dyDescent="0.35">
      <c r="B208" s="10"/>
      <c r="C208" s="10"/>
      <c r="D208" s="10"/>
      <c r="E208" s="3"/>
      <c r="F208" s="3"/>
      <c r="G208" s="10"/>
      <c r="H208" s="10"/>
      <c r="I208" s="10"/>
      <c r="J208" s="10"/>
      <c r="K208" s="3"/>
      <c r="L208" s="3"/>
    </row>
    <row r="209" spans="2:12" ht="18.899999999999999" customHeight="1" thickBot="1" x14ac:dyDescent="0.35">
      <c r="B209" s="14" t="s">
        <v>3</v>
      </c>
      <c r="C209" s="15" t="s">
        <v>4</v>
      </c>
      <c r="D209" s="16"/>
      <c r="E209" s="17" t="s">
        <v>5</v>
      </c>
      <c r="F209" s="13" t="s">
        <v>6</v>
      </c>
      <c r="G209" s="18" t="s">
        <v>7</v>
      </c>
      <c r="H209" s="14" t="s">
        <v>3</v>
      </c>
      <c r="I209" s="19" t="s">
        <v>4</v>
      </c>
      <c r="J209" s="16"/>
      <c r="K209" s="14" t="s">
        <v>5</v>
      </c>
      <c r="L209" s="3"/>
    </row>
    <row r="210" spans="2:12" ht="18.899999999999999" customHeight="1" x14ac:dyDescent="0.3">
      <c r="B210" s="20"/>
      <c r="C210" s="21" t="s">
        <v>8</v>
      </c>
      <c r="D210" s="22"/>
      <c r="E210" s="23"/>
      <c r="F210" s="5"/>
      <c r="G210" s="24"/>
      <c r="H210" s="25"/>
      <c r="I210" s="26" t="str">
        <f t="shared" ref="I210:I215" si="52">C210</f>
        <v>CARGAR</v>
      </c>
      <c r="J210" s="27"/>
      <c r="K210" s="28"/>
      <c r="L210" s="3"/>
    </row>
    <row r="211" spans="2:12" ht="18.899999999999999" customHeight="1" x14ac:dyDescent="0.3">
      <c r="B211" s="4" t="s">
        <v>9</v>
      </c>
      <c r="C211" s="24" t="s">
        <v>101</v>
      </c>
      <c r="D211" s="29">
        <v>6252</v>
      </c>
      <c r="E211" s="30">
        <v>256</v>
      </c>
      <c r="F211" s="31">
        <v>7000</v>
      </c>
      <c r="G211" s="32">
        <f t="shared" ref="G211:G215" si="53">E211*F211</f>
        <v>1792000</v>
      </c>
      <c r="H211" s="33" t="str">
        <f>B211</f>
        <v>RAM014</v>
      </c>
      <c r="I211" s="34" t="str">
        <f t="shared" si="52"/>
        <v>RESINA MEDIA EN SOYA AL 50%</v>
      </c>
      <c r="J211" s="35"/>
      <c r="K211" s="43">
        <f>L207/F207*E211</f>
        <v>143.82022471910113</v>
      </c>
      <c r="L211" s="3"/>
    </row>
    <row r="212" spans="2:12" ht="18.899999999999999" customHeight="1" x14ac:dyDescent="0.3">
      <c r="B212" s="4" t="s">
        <v>62</v>
      </c>
      <c r="C212" s="24" t="s">
        <v>122</v>
      </c>
      <c r="D212" s="29"/>
      <c r="E212" s="30">
        <v>36</v>
      </c>
      <c r="F212" s="31">
        <v>11466</v>
      </c>
      <c r="G212" s="32">
        <f t="shared" ref="G212:G214" si="54">E212*F212</f>
        <v>412776</v>
      </c>
      <c r="H212" s="33" t="str">
        <f t="shared" ref="H212:H214" si="55">B212</f>
        <v>PED010</v>
      </c>
      <c r="I212" s="34" t="str">
        <f t="shared" ref="I212:I214" si="56">C212</f>
        <v>DIOXIDO DE TITANIO SULFATO 2196</v>
      </c>
      <c r="J212" s="35"/>
      <c r="K212" s="43">
        <f>L207/F207*E212</f>
        <v>20.224719101123597</v>
      </c>
      <c r="L212" s="3"/>
    </row>
    <row r="213" spans="2:12" ht="18.899999999999999" customHeight="1" x14ac:dyDescent="0.3">
      <c r="B213" s="4" t="s">
        <v>51</v>
      </c>
      <c r="C213" s="24" t="s">
        <v>52</v>
      </c>
      <c r="D213" s="29">
        <v>10200</v>
      </c>
      <c r="E213" s="30">
        <v>10</v>
      </c>
      <c r="F213" s="31">
        <v>8000</v>
      </c>
      <c r="G213" s="32">
        <f t="shared" si="54"/>
        <v>80000</v>
      </c>
      <c r="H213" s="33" t="str">
        <f t="shared" si="55"/>
        <v>PEA010</v>
      </c>
      <c r="I213" s="34" t="str">
        <f t="shared" si="56"/>
        <v>OXIDO DE HIERRO AMARILLO Y 4021</v>
      </c>
      <c r="J213" s="35"/>
      <c r="K213" s="43">
        <f>L207/F207*E213</f>
        <v>5.617977528089888</v>
      </c>
      <c r="L213" s="3"/>
    </row>
    <row r="214" spans="2:12" ht="18.899999999999999" customHeight="1" x14ac:dyDescent="0.3">
      <c r="B214" s="4" t="s">
        <v>135</v>
      </c>
      <c r="C214" s="24" t="s">
        <v>99</v>
      </c>
      <c r="D214" s="29"/>
      <c r="E214" s="30">
        <v>20</v>
      </c>
      <c r="F214" s="31">
        <v>11447</v>
      </c>
      <c r="G214" s="32">
        <f t="shared" si="54"/>
        <v>228940</v>
      </c>
      <c r="H214" s="33" t="str">
        <f t="shared" si="55"/>
        <v>PE1021</v>
      </c>
      <c r="I214" s="34" t="str">
        <f t="shared" si="56"/>
        <v>PASTA ESMALTE AZUL 15:3</v>
      </c>
      <c r="J214" s="35"/>
      <c r="K214" s="43">
        <f>L207/F207*E214</f>
        <v>11.235955056179776</v>
      </c>
      <c r="L214" s="3"/>
    </row>
    <row r="215" spans="2:12" ht="18.899999999999999" customHeight="1" x14ac:dyDescent="0.3">
      <c r="B215" s="4" t="s">
        <v>10</v>
      </c>
      <c r="C215" s="24" t="s">
        <v>11</v>
      </c>
      <c r="D215" s="29"/>
      <c r="E215" s="30">
        <v>3</v>
      </c>
      <c r="F215" s="31">
        <v>8105</v>
      </c>
      <c r="G215" s="32">
        <f t="shared" si="53"/>
        <v>24315</v>
      </c>
      <c r="H215" s="33" t="str">
        <f t="shared" ref="H215" si="57">B215</f>
        <v>PE1059</v>
      </c>
      <c r="I215" s="34" t="str">
        <f t="shared" si="52"/>
        <v>PASTA ESMALTE NEGRO</v>
      </c>
      <c r="J215" s="35"/>
      <c r="K215" s="43">
        <f>L207/F207*E215</f>
        <v>1.6853932584269664</v>
      </c>
      <c r="L215" s="3"/>
    </row>
    <row r="216" spans="2:12" ht="18.899999999999999" customHeight="1" x14ac:dyDescent="0.3">
      <c r="B216" s="4" t="s">
        <v>14</v>
      </c>
      <c r="C216" s="24" t="s">
        <v>15</v>
      </c>
      <c r="D216" s="29"/>
      <c r="E216" s="30">
        <v>2.2999999999999998</v>
      </c>
      <c r="F216" s="31">
        <v>4300</v>
      </c>
      <c r="G216" s="32">
        <f>E216*F216</f>
        <v>9890</v>
      </c>
      <c r="H216" s="33" t="str">
        <f>B216</f>
        <v>AHU002</v>
      </c>
      <c r="I216" s="34" t="str">
        <f>C216</f>
        <v>LECITINA DE SOYA</v>
      </c>
      <c r="J216" s="35"/>
      <c r="K216" s="43">
        <f>L207/F207*E216</f>
        <v>1.2921348314606742</v>
      </c>
      <c r="L216" s="3"/>
    </row>
    <row r="217" spans="2:12" ht="18.899999999999999" customHeight="1" x14ac:dyDescent="0.3">
      <c r="B217" s="4" t="s">
        <v>16</v>
      </c>
      <c r="C217" s="24" t="s">
        <v>17</v>
      </c>
      <c r="D217" s="29"/>
      <c r="E217" s="30">
        <v>46</v>
      </c>
      <c r="F217" s="31">
        <v>715</v>
      </c>
      <c r="G217" s="32">
        <f>E217*F217</f>
        <v>32890</v>
      </c>
      <c r="H217" s="33" t="str">
        <f>B217</f>
        <v>CCC004</v>
      </c>
      <c r="I217" s="34" t="str">
        <f>C217</f>
        <v>CARBONATO DE CALCIO HI WHITE</v>
      </c>
      <c r="J217" s="35"/>
      <c r="K217" s="43">
        <f>L207/F207*E217</f>
        <v>25.842696629213485</v>
      </c>
      <c r="L217" s="3"/>
    </row>
    <row r="218" spans="2:12" ht="18.899999999999999" customHeight="1" x14ac:dyDescent="0.3">
      <c r="B218" s="4" t="s">
        <v>18</v>
      </c>
      <c r="C218" s="24" t="s">
        <v>19</v>
      </c>
      <c r="D218" s="29"/>
      <c r="E218" s="30">
        <v>132</v>
      </c>
      <c r="F218" s="31">
        <v>722</v>
      </c>
      <c r="G218" s="32">
        <f t="shared" ref="G218:G220" si="58">E218*F218</f>
        <v>95304</v>
      </c>
      <c r="H218" s="33" t="str">
        <f t="shared" ref="H218:H220" si="59">B218</f>
        <v>CTA025</v>
      </c>
      <c r="I218" s="34" t="str">
        <f t="shared" ref="I218:I233" si="60">C218</f>
        <v>MICROTALC C 20</v>
      </c>
      <c r="J218" s="35"/>
      <c r="K218" s="43">
        <f>L207/F207*E218</f>
        <v>74.157303370786522</v>
      </c>
      <c r="L218" s="3"/>
    </row>
    <row r="219" spans="2:12" ht="18.899999999999999" customHeight="1" x14ac:dyDescent="0.3">
      <c r="B219" s="4" t="s">
        <v>12</v>
      </c>
      <c r="C219" s="24" t="s">
        <v>50</v>
      </c>
      <c r="D219" s="29"/>
      <c r="E219" s="30">
        <v>4</v>
      </c>
      <c r="F219" s="31">
        <v>17000</v>
      </c>
      <c r="G219" s="32">
        <f t="shared" si="58"/>
        <v>68000</v>
      </c>
      <c r="H219" s="33" t="str">
        <f t="shared" si="59"/>
        <v>AAS005</v>
      </c>
      <c r="I219" s="34" t="str">
        <f t="shared" si="60"/>
        <v>BENTOCLAY BP 184</v>
      </c>
      <c r="J219" s="35"/>
      <c r="K219" s="43">
        <f>L207/F207*E219</f>
        <v>2.2471910112359552</v>
      </c>
      <c r="L219" s="3"/>
    </row>
    <row r="220" spans="2:12" ht="18.899999999999999" customHeight="1" x14ac:dyDescent="0.3">
      <c r="B220" s="4" t="s">
        <v>26</v>
      </c>
      <c r="C220" s="24" t="s">
        <v>53</v>
      </c>
      <c r="D220" s="29"/>
      <c r="E220" s="30">
        <v>2</v>
      </c>
      <c r="F220" s="31">
        <v>4400</v>
      </c>
      <c r="G220" s="32">
        <f t="shared" si="58"/>
        <v>8800</v>
      </c>
      <c r="H220" s="33" t="str">
        <f t="shared" si="59"/>
        <v>SAM023</v>
      </c>
      <c r="I220" s="34" t="str">
        <f t="shared" si="60"/>
        <v>ETANOL AL 96%</v>
      </c>
      <c r="J220" s="35"/>
      <c r="K220" s="43">
        <f>L207/F207*E220</f>
        <v>1.1235955056179776</v>
      </c>
      <c r="L220" s="3"/>
    </row>
    <row r="221" spans="2:12" ht="18.899999999999999" customHeight="1" x14ac:dyDescent="0.3">
      <c r="B221" s="4"/>
      <c r="C221" s="21" t="s">
        <v>123</v>
      </c>
      <c r="D221" s="29"/>
      <c r="E221" s="30"/>
      <c r="F221" s="48"/>
      <c r="G221" s="32"/>
      <c r="H221" s="33"/>
      <c r="I221" s="49" t="str">
        <f t="shared" si="60"/>
        <v>AGITAR HASTA MOLIENDA 5.5 H Y AGREGAR</v>
      </c>
      <c r="J221" s="35"/>
      <c r="K221" s="43"/>
      <c r="L221" s="3"/>
    </row>
    <row r="222" spans="2:12" ht="18.899999999999999" customHeight="1" x14ac:dyDescent="0.3">
      <c r="B222" s="4" t="s">
        <v>20</v>
      </c>
      <c r="C222" s="24" t="s">
        <v>21</v>
      </c>
      <c r="D222" s="29">
        <v>21800</v>
      </c>
      <c r="E222" s="30">
        <v>3.9</v>
      </c>
      <c r="F222" s="31">
        <v>14300</v>
      </c>
      <c r="G222" s="32">
        <f>E222*F222</f>
        <v>55770</v>
      </c>
      <c r="H222" s="33" t="str">
        <f>B222</f>
        <v>AEM005</v>
      </c>
      <c r="I222" s="34" t="str">
        <f t="shared" si="60"/>
        <v>DISASTAB GAT</v>
      </c>
      <c r="J222" s="35"/>
      <c r="K222" s="43">
        <f>L207/F207*E222</f>
        <v>2.1910112359550564</v>
      </c>
      <c r="L222" s="3"/>
    </row>
    <row r="223" spans="2:12" ht="18.899999999999999" customHeight="1" x14ac:dyDescent="0.3">
      <c r="B223" s="4"/>
      <c r="C223" s="21" t="s">
        <v>68</v>
      </c>
      <c r="D223" s="29"/>
      <c r="E223" s="30"/>
      <c r="F223" s="48"/>
      <c r="G223" s="32"/>
      <c r="H223" s="33"/>
      <c r="I223" s="49" t="str">
        <f t="shared" si="60"/>
        <v>AGITAR POR 5 MIN Y AGREGAR</v>
      </c>
      <c r="J223" s="35"/>
      <c r="K223" s="43"/>
      <c r="L223" s="3"/>
    </row>
    <row r="224" spans="2:12" ht="18.899999999999999" customHeight="1" x14ac:dyDescent="0.3">
      <c r="B224" s="4"/>
      <c r="C224" s="21" t="s">
        <v>69</v>
      </c>
      <c r="D224" s="29"/>
      <c r="E224" s="30"/>
      <c r="F224" s="48"/>
      <c r="G224" s="32"/>
      <c r="H224" s="33"/>
      <c r="I224" s="49" t="str">
        <f t="shared" si="60"/>
        <v>PREPARACION APARTE DE AGUA DE PROCESO</v>
      </c>
      <c r="J224" s="35"/>
      <c r="K224" s="43"/>
      <c r="L224" s="3"/>
    </row>
    <row r="225" spans="2:12" ht="18.899999999999999" customHeight="1" x14ac:dyDescent="0.3">
      <c r="B225" s="4" t="s">
        <v>22</v>
      </c>
      <c r="C225" s="24" t="s">
        <v>23</v>
      </c>
      <c r="D225" s="29"/>
      <c r="E225" s="30">
        <v>130</v>
      </c>
      <c r="F225" s="31">
        <v>40</v>
      </c>
      <c r="G225" s="32">
        <f>E225*F225</f>
        <v>5200</v>
      </c>
      <c r="H225" s="33" t="str">
        <f>B225</f>
        <v>SIA040</v>
      </c>
      <c r="I225" s="34" t="str">
        <f t="shared" si="60"/>
        <v>AGUA</v>
      </c>
      <c r="J225" s="35"/>
      <c r="K225" s="43">
        <f>L207/F207*E225</f>
        <v>73.033707865168537</v>
      </c>
      <c r="L225" s="3"/>
    </row>
    <row r="226" spans="2:12" ht="18.899999999999999" customHeight="1" x14ac:dyDescent="0.3">
      <c r="B226" s="4" t="s">
        <v>24</v>
      </c>
      <c r="C226" s="24" t="s">
        <v>25</v>
      </c>
      <c r="D226" s="29"/>
      <c r="E226" s="30">
        <v>1.3</v>
      </c>
      <c r="F226" s="31">
        <v>1550</v>
      </c>
      <c r="G226" s="32">
        <f>E226*F226</f>
        <v>2015</v>
      </c>
      <c r="H226" s="33" t="str">
        <f>B226</f>
        <v>AET004</v>
      </c>
      <c r="I226" s="34" t="str">
        <f t="shared" si="60"/>
        <v>SULFATO DE MAGNESIO</v>
      </c>
      <c r="J226" s="35"/>
      <c r="K226" s="43">
        <f>L207/F207*E226</f>
        <v>0.73033707865168551</v>
      </c>
      <c r="L226" s="3"/>
    </row>
    <row r="227" spans="2:12" ht="18.899999999999999" customHeight="1" x14ac:dyDescent="0.3">
      <c r="B227" s="4"/>
      <c r="C227" s="21" t="s">
        <v>70</v>
      </c>
      <c r="D227" s="29"/>
      <c r="E227" s="30"/>
      <c r="F227" s="48"/>
      <c r="G227" s="32"/>
      <c r="H227" s="33"/>
      <c r="I227" s="49" t="str">
        <f t="shared" si="60"/>
        <v xml:space="preserve">ADICIONAR LENTAMENTE AL CENTRO DEL VORTICE DURANTE 5 MIN , MANTENER </v>
      </c>
      <c r="J227" s="35"/>
      <c r="K227" s="43"/>
      <c r="L227" s="3"/>
    </row>
    <row r="228" spans="2:12" ht="18.899999999999999" customHeight="1" x14ac:dyDescent="0.3">
      <c r="B228" s="4"/>
      <c r="C228" s="21" t="s">
        <v>71</v>
      </c>
      <c r="D228" s="29"/>
      <c r="E228" s="30"/>
      <c r="F228" s="5"/>
      <c r="G228" s="32"/>
      <c r="H228" s="33"/>
      <c r="I228" s="49" t="str">
        <f t="shared" si="60"/>
        <v>LA AGITACION POR OTROS 5 MIN Y AGREGAR</v>
      </c>
      <c r="J228" s="35"/>
      <c r="K228" s="43"/>
      <c r="L228" s="3"/>
    </row>
    <row r="229" spans="2:12" ht="18.899999999999999" customHeight="1" x14ac:dyDescent="0.3">
      <c r="B229" s="4" t="s">
        <v>33</v>
      </c>
      <c r="C229" s="24" t="s">
        <v>72</v>
      </c>
      <c r="D229" s="29">
        <v>11515</v>
      </c>
      <c r="E229" s="30">
        <v>1.1000000000000001</v>
      </c>
      <c r="F229" s="5">
        <v>11000</v>
      </c>
      <c r="G229" s="32">
        <f t="shared" ref="G229:G233" si="61">E229*F229</f>
        <v>12100.000000000002</v>
      </c>
      <c r="H229" s="33" t="str">
        <f t="shared" ref="H229:H233" si="62">B229</f>
        <v>AAN002</v>
      </c>
      <c r="I229" s="34" t="str">
        <f t="shared" si="60"/>
        <v>ADIMON 84</v>
      </c>
      <c r="J229" s="35"/>
      <c r="K229" s="43">
        <f>L207/F207*E229</f>
        <v>0.61797752808988771</v>
      </c>
      <c r="L229" s="3"/>
    </row>
    <row r="230" spans="2:12" ht="18.899999999999999" customHeight="1" x14ac:dyDescent="0.3">
      <c r="B230" s="4" t="s">
        <v>31</v>
      </c>
      <c r="C230" s="24" t="s">
        <v>32</v>
      </c>
      <c r="D230" s="29"/>
      <c r="E230" s="30">
        <v>2</v>
      </c>
      <c r="F230" s="5">
        <v>34050</v>
      </c>
      <c r="G230" s="32">
        <f t="shared" si="61"/>
        <v>68100</v>
      </c>
      <c r="H230" s="33" t="str">
        <f t="shared" si="62"/>
        <v>SOC011</v>
      </c>
      <c r="I230" s="34" t="str">
        <f t="shared" si="60"/>
        <v>OCTOATO DE COBALTO AL 12%</v>
      </c>
      <c r="J230" s="35"/>
      <c r="K230" s="43">
        <f>L207/F207*E230</f>
        <v>1.1235955056179776</v>
      </c>
      <c r="L230" s="3"/>
    </row>
    <row r="231" spans="2:12" ht="18.899999999999999" customHeight="1" x14ac:dyDescent="0.3">
      <c r="B231" s="4" t="s">
        <v>27</v>
      </c>
      <c r="C231" s="24" t="s">
        <v>28</v>
      </c>
      <c r="D231" s="29"/>
      <c r="E231" s="30">
        <v>3</v>
      </c>
      <c r="F231" s="5">
        <v>27144</v>
      </c>
      <c r="G231" s="32">
        <f t="shared" si="61"/>
        <v>81432</v>
      </c>
      <c r="H231" s="33" t="str">
        <f t="shared" si="62"/>
        <v>SOZ024</v>
      </c>
      <c r="I231" s="34" t="str">
        <f t="shared" si="60"/>
        <v>OCTOATO DE ZIRCONIO AL 24%</v>
      </c>
      <c r="J231" s="35"/>
      <c r="K231" s="43">
        <f>L207/F207*E231</f>
        <v>1.6853932584269664</v>
      </c>
      <c r="L231" s="3"/>
    </row>
    <row r="232" spans="2:12" ht="18.899999999999999" customHeight="1" x14ac:dyDescent="0.3">
      <c r="B232" s="4" t="s">
        <v>29</v>
      </c>
      <c r="C232" s="24" t="s">
        <v>30</v>
      </c>
      <c r="D232" s="29"/>
      <c r="E232" s="30">
        <v>2.8</v>
      </c>
      <c r="F232" s="5">
        <v>12691</v>
      </c>
      <c r="G232" s="32">
        <f t="shared" si="61"/>
        <v>35534.799999999996</v>
      </c>
      <c r="H232" s="33" t="str">
        <f t="shared" si="62"/>
        <v>SOC010</v>
      </c>
      <c r="I232" s="34" t="str">
        <f t="shared" si="60"/>
        <v>OCTOATO DE CALCIO AL 10%</v>
      </c>
      <c r="J232" s="35"/>
      <c r="K232" s="43">
        <f>L207/F207*E232</f>
        <v>1.5730337078651686</v>
      </c>
      <c r="L232" s="3"/>
    </row>
    <row r="233" spans="2:12" ht="18.899999999999999" customHeight="1" x14ac:dyDescent="0.3">
      <c r="B233" s="4" t="s">
        <v>59</v>
      </c>
      <c r="C233" s="24" t="s">
        <v>34</v>
      </c>
      <c r="D233" s="29"/>
      <c r="E233" s="30">
        <v>89.6</v>
      </c>
      <c r="F233" s="5">
        <v>4617</v>
      </c>
      <c r="G233" s="32">
        <f t="shared" si="61"/>
        <v>413683.19999999995</v>
      </c>
      <c r="H233" s="33" t="str">
        <f t="shared" si="62"/>
        <v>SAA011</v>
      </c>
      <c r="I233" s="34" t="str">
        <f t="shared" si="60"/>
        <v>VARSOL</v>
      </c>
      <c r="J233" s="35"/>
      <c r="K233" s="43">
        <f>L207/F207*E233</f>
        <v>50.337078651685395</v>
      </c>
      <c r="L233" s="3"/>
    </row>
    <row r="234" spans="2:12" ht="18.899999999999999" customHeight="1" thickBot="1" x14ac:dyDescent="0.35">
      <c r="B234" s="10"/>
      <c r="C234" s="10"/>
      <c r="D234" s="10"/>
      <c r="E234" s="3"/>
      <c r="F234" s="10"/>
      <c r="G234" s="10"/>
      <c r="H234" s="10"/>
      <c r="I234" s="10"/>
      <c r="J234" s="10"/>
      <c r="K234" s="52"/>
      <c r="L234" s="3"/>
    </row>
    <row r="235" spans="2:12" ht="18.899999999999999" customHeight="1" thickBot="1" x14ac:dyDescent="0.35">
      <c r="B235" s="10"/>
      <c r="C235" s="15" t="s">
        <v>0</v>
      </c>
      <c r="D235" s="16"/>
      <c r="E235" s="37">
        <f>SUM(E210:E233)</f>
        <v>745</v>
      </c>
      <c r="F235" s="10"/>
      <c r="G235" s="13">
        <f>SUM(G210:G233)</f>
        <v>3426750</v>
      </c>
      <c r="H235" s="3"/>
      <c r="I235" s="19" t="s">
        <v>0</v>
      </c>
      <c r="J235" s="16"/>
      <c r="K235" s="44">
        <f>SUM(K210:K233)</f>
        <v>418.53932584269666</v>
      </c>
      <c r="L235" s="3"/>
    </row>
    <row r="236" spans="2:12" ht="18.899999999999999" customHeight="1" thickBot="1" x14ac:dyDescent="0.35"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</row>
    <row r="237" spans="2:12" ht="18.899999999999999" customHeight="1" thickBot="1" x14ac:dyDescent="0.35">
      <c r="B237" s="10"/>
      <c r="C237" s="10" t="s">
        <v>35</v>
      </c>
      <c r="D237" s="10"/>
      <c r="E237" s="38">
        <f>G235/F207</f>
        <v>19251.404494382023</v>
      </c>
      <c r="F237" s="10"/>
      <c r="G237" s="10"/>
      <c r="H237" s="10"/>
      <c r="I237" s="10"/>
      <c r="J237" s="10"/>
      <c r="K237" s="10"/>
      <c r="L237" s="10"/>
    </row>
    <row r="238" spans="2:12" ht="18.899999999999999" customHeight="1" thickBot="1" x14ac:dyDescent="0.35">
      <c r="B238" s="10"/>
      <c r="C238" s="10" t="s">
        <v>132</v>
      </c>
      <c r="D238" s="10"/>
      <c r="E238" s="10">
        <v>600</v>
      </c>
      <c r="F238" s="10"/>
      <c r="G238" s="10"/>
      <c r="H238" s="10"/>
      <c r="I238" s="10"/>
      <c r="J238" s="14" t="s">
        <v>37</v>
      </c>
      <c r="K238" s="14" t="s">
        <v>38</v>
      </c>
      <c r="L238" s="14" t="s">
        <v>97</v>
      </c>
    </row>
    <row r="239" spans="2:12" ht="18.899999999999999" customHeight="1" x14ac:dyDescent="0.3">
      <c r="B239" s="10"/>
      <c r="C239" s="10" t="s">
        <v>39</v>
      </c>
      <c r="D239" s="10"/>
      <c r="E239" s="10">
        <v>3600</v>
      </c>
      <c r="F239" s="10"/>
      <c r="G239" s="10"/>
      <c r="H239" s="10"/>
      <c r="I239" s="10"/>
      <c r="J239" s="6" t="s">
        <v>40</v>
      </c>
      <c r="K239" s="8" t="s">
        <v>130</v>
      </c>
      <c r="L239" s="39"/>
    </row>
    <row r="240" spans="2:12" ht="18.899999999999999" customHeight="1" x14ac:dyDescent="0.3">
      <c r="B240" s="10"/>
      <c r="C240" s="10" t="s">
        <v>41</v>
      </c>
      <c r="D240" s="10"/>
      <c r="E240" s="10">
        <v>350</v>
      </c>
      <c r="F240" s="10"/>
      <c r="G240" s="10"/>
      <c r="H240" s="10"/>
      <c r="I240" s="10"/>
      <c r="J240" s="33" t="s">
        <v>42</v>
      </c>
      <c r="K240" s="45" t="s">
        <v>131</v>
      </c>
      <c r="L240" s="40"/>
    </row>
    <row r="241" spans="2:12" ht="18.899999999999999" customHeight="1" x14ac:dyDescent="0.3">
      <c r="B241" s="10"/>
      <c r="C241" s="10" t="s">
        <v>43</v>
      </c>
      <c r="D241" s="10"/>
      <c r="E241" s="10">
        <v>140</v>
      </c>
      <c r="F241" s="10"/>
      <c r="G241" s="10"/>
      <c r="H241" s="10"/>
      <c r="I241" s="10"/>
      <c r="J241" s="33" t="s">
        <v>74</v>
      </c>
      <c r="K241" s="45" t="s">
        <v>125</v>
      </c>
      <c r="L241" s="40"/>
    </row>
    <row r="242" spans="2:12" ht="18.899999999999999" customHeight="1" thickBot="1" x14ac:dyDescent="0.35">
      <c r="B242" s="10"/>
      <c r="C242" s="10" t="s">
        <v>44</v>
      </c>
      <c r="D242" s="10"/>
      <c r="E242" s="10">
        <v>153</v>
      </c>
      <c r="F242" s="10"/>
      <c r="G242" s="10"/>
      <c r="H242" s="10"/>
      <c r="I242" s="10"/>
      <c r="J242" s="33" t="s">
        <v>45</v>
      </c>
      <c r="K242" s="45">
        <v>5.5</v>
      </c>
      <c r="L242" s="40"/>
    </row>
    <row r="243" spans="2:12" ht="18.899999999999999" customHeight="1" thickBot="1" x14ac:dyDescent="0.35">
      <c r="B243" s="10"/>
      <c r="C243" s="10" t="s">
        <v>46</v>
      </c>
      <c r="D243" s="10"/>
      <c r="E243" s="38">
        <f>SUM(E237:E242)</f>
        <v>24094.404494382023</v>
      </c>
      <c r="F243" s="10"/>
      <c r="G243" s="10"/>
      <c r="H243" s="10"/>
      <c r="I243" s="10"/>
      <c r="J243" s="33" t="s">
        <v>47</v>
      </c>
      <c r="K243" s="45" t="s">
        <v>95</v>
      </c>
      <c r="L243" s="40"/>
    </row>
    <row r="244" spans="2:12" ht="18.899999999999999" customHeight="1" thickBot="1" x14ac:dyDescent="0.35">
      <c r="B244" s="10"/>
      <c r="C244" s="10"/>
      <c r="D244" s="10"/>
      <c r="E244" s="10"/>
      <c r="F244" s="10"/>
      <c r="G244" s="10"/>
      <c r="H244" s="10"/>
      <c r="I244" s="10"/>
      <c r="J244" s="7" t="s">
        <v>48</v>
      </c>
      <c r="K244" s="9" t="s">
        <v>77</v>
      </c>
      <c r="L244" s="41"/>
    </row>
    <row r="245" spans="2:12" ht="18.899999999999999" customHeight="1" thickBot="1" x14ac:dyDescent="0.35"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</row>
    <row r="246" spans="2:12" ht="18.899999999999999" customHeight="1" thickBot="1" x14ac:dyDescent="0.35">
      <c r="B246" s="10"/>
      <c r="C246" s="10" t="s">
        <v>49</v>
      </c>
      <c r="D246" s="10"/>
      <c r="E246" s="42">
        <f>E243*1.4</f>
        <v>33732.166292134832</v>
      </c>
      <c r="F246" s="10"/>
      <c r="G246" s="10"/>
      <c r="H246" s="10"/>
      <c r="I246" s="10"/>
      <c r="J246" s="10"/>
      <c r="K246" s="10"/>
      <c r="L246" s="10"/>
    </row>
    <row r="247" spans="2:12" ht="18.899999999999999" customHeight="1" x14ac:dyDescent="0.3">
      <c r="B247" s="10"/>
      <c r="C247" s="10"/>
      <c r="D247" s="10"/>
      <c r="E247" s="46"/>
      <c r="F247" s="10"/>
      <c r="G247" s="10"/>
      <c r="H247" s="10"/>
      <c r="I247" s="10"/>
      <c r="J247" s="10"/>
      <c r="K247" s="10"/>
      <c r="L247" s="10"/>
    </row>
    <row r="248" spans="2:12" ht="18.899999999999999" customHeight="1" x14ac:dyDescent="0.3">
      <c r="B248" s="10"/>
      <c r="C248" s="10"/>
      <c r="D248" s="10"/>
      <c r="E248" s="46"/>
      <c r="F248" s="10"/>
      <c r="G248" s="10"/>
      <c r="H248" s="10"/>
      <c r="I248" s="10"/>
      <c r="J248" s="10"/>
      <c r="K248" s="10"/>
      <c r="L248" s="10"/>
    </row>
    <row r="249" spans="2:12" ht="18.899999999999999" customHeight="1" x14ac:dyDescent="0.3">
      <c r="B249" s="10"/>
      <c r="C249" s="10"/>
      <c r="D249" s="10"/>
      <c r="E249" s="46"/>
      <c r="F249" s="10"/>
      <c r="G249" s="10"/>
      <c r="H249" s="10"/>
      <c r="I249" s="10"/>
      <c r="J249" s="10"/>
      <c r="K249" s="10"/>
      <c r="L249" s="10"/>
    </row>
    <row r="250" spans="2:12" ht="18.899999999999999" customHeight="1" x14ac:dyDescent="0.3"/>
    <row r="251" spans="2:12" ht="18.899999999999999" customHeight="1" x14ac:dyDescent="0.3"/>
    <row r="252" spans="2:12" ht="18.899999999999999" customHeight="1" x14ac:dyDescent="0.3"/>
    <row r="253" spans="2:12" ht="18.899999999999999" customHeight="1" x14ac:dyDescent="0.3"/>
    <row r="254" spans="2:12" ht="18.899999999999999" customHeight="1" x14ac:dyDescent="0.3"/>
    <row r="255" spans="2:12" ht="18.899999999999999" customHeight="1" x14ac:dyDescent="0.3"/>
    <row r="256" spans="2:12" ht="18.899999999999999" customHeight="1" x14ac:dyDescent="0.3"/>
    <row r="257" ht="18.899999999999999" customHeight="1" x14ac:dyDescent="0.3"/>
    <row r="258" ht="18.899999999999999" customHeight="1" x14ac:dyDescent="0.3"/>
    <row r="259" ht="18.899999999999999" customHeight="1" x14ac:dyDescent="0.3"/>
    <row r="260" ht="18.899999999999999" customHeight="1" x14ac:dyDescent="0.3"/>
    <row r="261" ht="18.899999999999999" customHeight="1" x14ac:dyDescent="0.3"/>
    <row r="262" ht="18.899999999999999" customHeight="1" x14ac:dyDescent="0.3"/>
    <row r="263" ht="18.899999999999999" customHeight="1" x14ac:dyDescent="0.3"/>
    <row r="264" ht="18.899999999999999" customHeight="1" x14ac:dyDescent="0.3"/>
    <row r="265" ht="18.899999999999999" customHeight="1" x14ac:dyDescent="0.3"/>
    <row r="266" ht="18.899999999999999" customHeight="1" x14ac:dyDescent="0.3"/>
    <row r="267" ht="18.899999999999999" customHeight="1" x14ac:dyDescent="0.3"/>
    <row r="268" ht="18.899999999999999" customHeight="1" x14ac:dyDescent="0.3"/>
    <row r="269" ht="18.899999999999999" customHeight="1" x14ac:dyDescent="0.3"/>
    <row r="270" ht="18.899999999999999" customHeight="1" x14ac:dyDescent="0.3"/>
    <row r="271" ht="18.899999999999999" customHeight="1" x14ac:dyDescent="0.3"/>
    <row r="272" ht="18.899999999999999" customHeight="1" x14ac:dyDescent="0.3"/>
    <row r="273" ht="18.899999999999999" customHeight="1" x14ac:dyDescent="0.3"/>
    <row r="274" ht="18.899999999999999" customHeight="1" x14ac:dyDescent="0.3"/>
    <row r="275" ht="18.899999999999999" customHeight="1" x14ac:dyDescent="0.3"/>
    <row r="276" ht="18.899999999999999" customHeight="1" x14ac:dyDescent="0.3"/>
    <row r="277" ht="18.899999999999999" customHeight="1" x14ac:dyDescent="0.3"/>
    <row r="278" ht="18.899999999999999" customHeight="1" x14ac:dyDescent="0.3"/>
    <row r="279" ht="18.899999999999999" customHeight="1" x14ac:dyDescent="0.3"/>
    <row r="280" ht="18.899999999999999" customHeight="1" x14ac:dyDescent="0.3"/>
    <row r="281" ht="18.899999999999999" customHeight="1" x14ac:dyDescent="0.3"/>
    <row r="282" ht="18.899999999999999" customHeight="1" x14ac:dyDescent="0.3"/>
    <row r="283" ht="18.899999999999999" customHeight="1" x14ac:dyDescent="0.3"/>
    <row r="284" ht="18.899999999999999" customHeight="1" x14ac:dyDescent="0.3"/>
    <row r="285" ht="18.899999999999999" customHeight="1" x14ac:dyDescent="0.3"/>
    <row r="286" ht="18.899999999999999" customHeight="1" x14ac:dyDescent="0.3"/>
    <row r="287" ht="18.899999999999999" customHeight="1" x14ac:dyDescent="0.3"/>
    <row r="288" ht="18.899999999999999" customHeight="1" x14ac:dyDescent="0.3"/>
    <row r="289" ht="18.899999999999999" customHeight="1" x14ac:dyDescent="0.3"/>
    <row r="290" ht="18.899999999999999" customHeight="1" x14ac:dyDescent="0.3"/>
    <row r="291" ht="18.899999999999999" customHeight="1" x14ac:dyDescent="0.3"/>
    <row r="292" ht="18.899999999999999" customHeight="1" x14ac:dyDescent="0.3"/>
    <row r="293" ht="18.899999999999999" customHeight="1" x14ac:dyDescent="0.3"/>
    <row r="294" ht="18.899999999999999" customHeight="1" x14ac:dyDescent="0.3"/>
    <row r="295" ht="18.899999999999999" customHeight="1" x14ac:dyDescent="0.3"/>
    <row r="296" ht="18.899999999999999" customHeight="1" x14ac:dyDescent="0.3"/>
    <row r="297" ht="18.899999999999999" customHeight="1" x14ac:dyDescent="0.3"/>
    <row r="298" ht="18.899999999999999" customHeight="1" x14ac:dyDescent="0.3"/>
    <row r="299" ht="18.899999999999999" customHeight="1" x14ac:dyDescent="0.3"/>
    <row r="300" ht="18.899999999999999" customHeight="1" x14ac:dyDescent="0.3"/>
    <row r="301" ht="18.899999999999999" customHeight="1" x14ac:dyDescent="0.3"/>
    <row r="302" ht="18.899999999999999" customHeight="1" x14ac:dyDescent="0.3"/>
    <row r="303" ht="18.899999999999999" customHeight="1" x14ac:dyDescent="0.3"/>
    <row r="304" ht="18.899999999999999" customHeight="1" x14ac:dyDescent="0.3"/>
    <row r="305" ht="18.899999999999999" customHeight="1" x14ac:dyDescent="0.3"/>
    <row r="306" ht="18.899999999999999" customHeight="1" x14ac:dyDescent="0.3"/>
    <row r="307" ht="18.899999999999999" customHeight="1" x14ac:dyDescent="0.3"/>
    <row r="308" ht="18.899999999999999" customHeight="1" x14ac:dyDescent="0.3"/>
    <row r="309" ht="18.899999999999999" customHeight="1" x14ac:dyDescent="0.3"/>
    <row r="310" ht="18.899999999999999" customHeight="1" x14ac:dyDescent="0.3"/>
    <row r="311" ht="18.899999999999999" customHeight="1" x14ac:dyDescent="0.3"/>
    <row r="312" ht="18.899999999999999" customHeight="1" x14ac:dyDescent="0.3"/>
    <row r="313" ht="18.899999999999999" customHeight="1" x14ac:dyDescent="0.3"/>
    <row r="314" ht="18.899999999999999" customHeight="1" x14ac:dyDescent="0.3"/>
    <row r="315" ht="18.899999999999999" customHeight="1" x14ac:dyDescent="0.3"/>
    <row r="316" ht="18.899999999999999" customHeight="1" x14ac:dyDescent="0.3"/>
    <row r="317" ht="18.899999999999999" customHeight="1" x14ac:dyDescent="0.3"/>
    <row r="318" ht="18.899999999999999" customHeight="1" x14ac:dyDescent="0.3"/>
    <row r="319" ht="18.899999999999999" customHeight="1" x14ac:dyDescent="0.3"/>
    <row r="320" ht="18.899999999999999" customHeight="1" x14ac:dyDescent="0.3"/>
    <row r="321" ht="18.899999999999999" customHeight="1" x14ac:dyDescent="0.3"/>
    <row r="322" ht="18.899999999999999" customHeight="1" x14ac:dyDescent="0.3"/>
    <row r="323" ht="18.899999999999999" customHeight="1" x14ac:dyDescent="0.3"/>
    <row r="324" ht="18.899999999999999" customHeight="1" x14ac:dyDescent="0.3"/>
    <row r="325" ht="18.899999999999999" customHeight="1" x14ac:dyDescent="0.3"/>
    <row r="326" ht="18.899999999999999" customHeight="1" x14ac:dyDescent="0.3"/>
    <row r="327" ht="18.899999999999999" customHeight="1" x14ac:dyDescent="0.3"/>
    <row r="328" ht="18.899999999999999" customHeight="1" x14ac:dyDescent="0.3"/>
    <row r="329" ht="18.899999999999999" customHeight="1" x14ac:dyDescent="0.3"/>
    <row r="330" ht="18.899999999999999" customHeight="1" x14ac:dyDescent="0.3"/>
    <row r="331" ht="18.899999999999999" customHeight="1" x14ac:dyDescent="0.3"/>
    <row r="332" ht="18.899999999999999" customHeight="1" x14ac:dyDescent="0.3"/>
    <row r="333" ht="18.899999999999999" customHeight="1" x14ac:dyDescent="0.3"/>
    <row r="334" ht="18.899999999999999" customHeight="1" x14ac:dyDescent="0.3"/>
    <row r="335" ht="18.899999999999999" customHeight="1" x14ac:dyDescent="0.3"/>
    <row r="336" ht="18.899999999999999" customHeight="1" x14ac:dyDescent="0.3"/>
    <row r="337" ht="18.899999999999999" customHeight="1" x14ac:dyDescent="0.3"/>
    <row r="338" ht="18.899999999999999" customHeight="1" x14ac:dyDescent="0.3"/>
    <row r="339" ht="18.899999999999999" customHeight="1" x14ac:dyDescent="0.3"/>
    <row r="340" ht="18.899999999999999" customHeight="1" x14ac:dyDescent="0.3"/>
    <row r="341" ht="18.899999999999999" customHeight="1" x14ac:dyDescent="0.3"/>
    <row r="342" ht="18.899999999999999" customHeight="1" x14ac:dyDescent="0.3"/>
    <row r="343" ht="18.899999999999999" customHeight="1" x14ac:dyDescent="0.3"/>
    <row r="344" ht="18.899999999999999" customHeight="1" x14ac:dyDescent="0.3"/>
    <row r="345" ht="18.899999999999999" customHeight="1" x14ac:dyDescent="0.3"/>
    <row r="346" ht="18.899999999999999" customHeight="1" x14ac:dyDescent="0.3"/>
    <row r="347" ht="18.899999999999999" customHeight="1" x14ac:dyDescent="0.3"/>
    <row r="348" ht="18.899999999999999" customHeight="1" x14ac:dyDescent="0.3"/>
    <row r="349" ht="18.899999999999999" customHeight="1" x14ac:dyDescent="0.3"/>
    <row r="350" ht="18.899999999999999" customHeight="1" x14ac:dyDescent="0.3"/>
    <row r="351" ht="18.899999999999999" customHeight="1" x14ac:dyDescent="0.3"/>
    <row r="352" ht="18.899999999999999" customHeight="1" x14ac:dyDescent="0.3"/>
    <row r="353" ht="18.899999999999999" customHeight="1" x14ac:dyDescent="0.3"/>
    <row r="354" ht="18.899999999999999" customHeight="1" x14ac:dyDescent="0.3"/>
    <row r="355" ht="18.899999999999999" customHeight="1" x14ac:dyDescent="0.3"/>
    <row r="356" ht="18.899999999999999" customHeight="1" x14ac:dyDescent="0.3"/>
    <row r="357" ht="18.899999999999999" customHeight="1" x14ac:dyDescent="0.3"/>
    <row r="358" ht="18.899999999999999" customHeight="1" x14ac:dyDescent="0.3"/>
    <row r="359" ht="18.899999999999999" customHeight="1" x14ac:dyDescent="0.3"/>
    <row r="360" ht="18.899999999999999" customHeight="1" x14ac:dyDescent="0.3"/>
    <row r="361" ht="18.899999999999999" customHeight="1" x14ac:dyDescent="0.3"/>
    <row r="362" ht="18.899999999999999" customHeight="1" x14ac:dyDescent="0.3"/>
    <row r="363" ht="18.899999999999999" customHeight="1" x14ac:dyDescent="0.3"/>
    <row r="364" ht="18.899999999999999" customHeight="1" x14ac:dyDescent="0.3"/>
    <row r="365" ht="18.899999999999999" customHeight="1" x14ac:dyDescent="0.3"/>
    <row r="366" ht="18.899999999999999" customHeight="1" x14ac:dyDescent="0.3"/>
    <row r="367" ht="18.899999999999999" customHeight="1" x14ac:dyDescent="0.3"/>
    <row r="368" ht="18.899999999999999" customHeight="1" x14ac:dyDescent="0.3"/>
    <row r="369" ht="18.899999999999999" customHeight="1" x14ac:dyDescent="0.3"/>
    <row r="370" ht="18.899999999999999" customHeight="1" x14ac:dyDescent="0.3"/>
    <row r="371" ht="18.899999999999999" customHeight="1" x14ac:dyDescent="0.3"/>
    <row r="372" ht="18.899999999999999" customHeight="1" x14ac:dyDescent="0.3"/>
    <row r="373" ht="18.899999999999999" customHeight="1" x14ac:dyDescent="0.3"/>
    <row r="374" ht="18.899999999999999" customHeight="1" x14ac:dyDescent="0.3"/>
    <row r="375" ht="18.899999999999999" customHeight="1" x14ac:dyDescent="0.3"/>
    <row r="376" ht="18.899999999999999" customHeight="1" x14ac:dyDescent="0.3"/>
    <row r="377" ht="18.899999999999999" customHeight="1" x14ac:dyDescent="0.3"/>
    <row r="378" ht="18.899999999999999" customHeight="1" x14ac:dyDescent="0.3"/>
    <row r="379" ht="18.899999999999999" customHeight="1" x14ac:dyDescent="0.3"/>
    <row r="380" ht="18.899999999999999" customHeight="1" x14ac:dyDescent="0.3"/>
    <row r="381" ht="18.899999999999999" customHeight="1" x14ac:dyDescent="0.3"/>
    <row r="382" ht="18.899999999999999" customHeight="1" x14ac:dyDescent="0.3"/>
    <row r="383" ht="18.899999999999999" customHeight="1" x14ac:dyDescent="0.3"/>
    <row r="384" ht="18.899999999999999" customHeight="1" x14ac:dyDescent="0.3"/>
    <row r="385" ht="18.899999999999999" customHeight="1" x14ac:dyDescent="0.3"/>
    <row r="386" ht="18.899999999999999" customHeight="1" x14ac:dyDescent="0.3"/>
    <row r="387" ht="18.899999999999999" customHeight="1" x14ac:dyDescent="0.3"/>
    <row r="388" ht="18.899999999999999" customHeight="1" x14ac:dyDescent="0.3"/>
    <row r="389" ht="18.899999999999999" customHeight="1" x14ac:dyDescent="0.3"/>
    <row r="390" ht="18.899999999999999" customHeight="1" x14ac:dyDescent="0.3"/>
    <row r="391" ht="18.899999999999999" customHeight="1" x14ac:dyDescent="0.3"/>
    <row r="392" ht="18.899999999999999" customHeight="1" x14ac:dyDescent="0.3"/>
    <row r="393" ht="18.899999999999999" customHeight="1" x14ac:dyDescent="0.3"/>
    <row r="394" ht="18.899999999999999" customHeight="1" x14ac:dyDescent="0.3"/>
    <row r="395" ht="18.899999999999999" customHeight="1" x14ac:dyDescent="0.3"/>
    <row r="396" ht="18.899999999999999" customHeight="1" x14ac:dyDescent="0.3"/>
    <row r="397" ht="18.899999999999999" customHeight="1" x14ac:dyDescent="0.3"/>
    <row r="398" ht="18.899999999999999" customHeight="1" x14ac:dyDescent="0.3"/>
    <row r="399" ht="18.899999999999999" customHeight="1" x14ac:dyDescent="0.3"/>
    <row r="400" ht="18.899999999999999" customHeight="1" x14ac:dyDescent="0.3"/>
    <row r="401" ht="18.899999999999999" customHeight="1" x14ac:dyDescent="0.3"/>
    <row r="402" ht="18.899999999999999" customHeight="1" x14ac:dyDescent="0.3"/>
    <row r="403" ht="18.899999999999999" customHeight="1" x14ac:dyDescent="0.3"/>
    <row r="404" ht="18.899999999999999" customHeight="1" x14ac:dyDescent="0.3"/>
    <row r="405" ht="18.899999999999999" customHeight="1" x14ac:dyDescent="0.3"/>
    <row r="406" ht="18.899999999999999" customHeight="1" x14ac:dyDescent="0.3"/>
    <row r="407" ht="18.899999999999999" customHeight="1" x14ac:dyDescent="0.3"/>
    <row r="408" ht="18.899999999999999" customHeight="1" x14ac:dyDescent="0.3"/>
    <row r="409" ht="18.899999999999999" customHeight="1" x14ac:dyDescent="0.3"/>
    <row r="410" ht="18.899999999999999" customHeight="1" x14ac:dyDescent="0.3"/>
    <row r="411" ht="18.899999999999999" customHeight="1" x14ac:dyDescent="0.3"/>
    <row r="412" ht="18.899999999999999" customHeight="1" x14ac:dyDescent="0.3"/>
    <row r="413" ht="18.899999999999999" customHeight="1" x14ac:dyDescent="0.3"/>
    <row r="414" ht="18.899999999999999" customHeight="1" x14ac:dyDescent="0.3"/>
    <row r="415" ht="18.899999999999999" customHeight="1" x14ac:dyDescent="0.3"/>
    <row r="416" ht="18.899999999999999" customHeight="1" x14ac:dyDescent="0.3"/>
    <row r="417" ht="18.899999999999999" customHeight="1" x14ac:dyDescent="0.3"/>
    <row r="418" ht="18.899999999999999" customHeight="1" x14ac:dyDescent="0.3"/>
    <row r="419" ht="18.899999999999999" customHeight="1" x14ac:dyDescent="0.3"/>
    <row r="420" ht="18.899999999999999" customHeight="1" x14ac:dyDescent="0.3"/>
    <row r="421" ht="18.899999999999999" customHeight="1" x14ac:dyDescent="0.3"/>
    <row r="422" ht="18.899999999999999" customHeight="1" x14ac:dyDescent="0.3"/>
    <row r="423" ht="18.899999999999999" customHeight="1" x14ac:dyDescent="0.3"/>
    <row r="424" ht="18.899999999999999" customHeight="1" x14ac:dyDescent="0.3"/>
    <row r="425" ht="18.899999999999999" customHeight="1" x14ac:dyDescent="0.3"/>
    <row r="426" ht="18.899999999999999" customHeight="1" x14ac:dyDescent="0.3"/>
    <row r="427" ht="18.899999999999999" customHeight="1" x14ac:dyDescent="0.3"/>
    <row r="428" ht="18.899999999999999" customHeight="1" x14ac:dyDescent="0.3"/>
    <row r="429" ht="18.899999999999999" customHeight="1" x14ac:dyDescent="0.3"/>
    <row r="430" ht="18.899999999999999" customHeight="1" x14ac:dyDescent="0.3"/>
    <row r="431" ht="18.899999999999999" customHeight="1" x14ac:dyDescent="0.3"/>
    <row r="432" ht="18.899999999999999" customHeight="1" x14ac:dyDescent="0.3"/>
  </sheetData>
  <pageMargins left="0.25" right="0.25" top="0.75" bottom="0.75" header="0.3" footer="0.3"/>
  <pageSetup paperSize="9" scale="6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L332"/>
  <sheetViews>
    <sheetView topLeftCell="B28" workbookViewId="0">
      <selection activeCell="B28" sqref="B1:C1048576"/>
    </sheetView>
  </sheetViews>
  <sheetFormatPr baseColWidth="10" defaultRowHeight="14.4" x14ac:dyDescent="0.3"/>
  <cols>
    <col min="3" max="3" width="30.6640625" customWidth="1"/>
    <col min="4" max="4" width="19.6640625" customWidth="1"/>
    <col min="6" max="6" width="12.6640625" bestFit="1" customWidth="1"/>
    <col min="7" max="8" width="12.6640625" customWidth="1"/>
    <col min="9" max="9" width="30.6640625" customWidth="1"/>
    <col min="10" max="10" width="22.6640625" customWidth="1"/>
    <col min="11" max="12" width="13.6640625" customWidth="1"/>
  </cols>
  <sheetData>
    <row r="4" spans="2:12" x14ac:dyDescent="0.3">
      <c r="B4" s="56"/>
      <c r="C4" s="11" t="s">
        <v>100</v>
      </c>
      <c r="D4" s="10"/>
      <c r="E4" s="10"/>
      <c r="F4" s="10"/>
      <c r="G4" s="10"/>
      <c r="H4" s="11"/>
      <c r="I4" s="11" t="str">
        <f>C4</f>
        <v>PASTA ESMALTE VERDE ENTONADOR</v>
      </c>
      <c r="J4" s="10"/>
      <c r="K4" s="10"/>
      <c r="L4" s="10"/>
    </row>
    <row r="5" spans="2:12" ht="15" thickBot="1" x14ac:dyDescent="0.35">
      <c r="B5" s="56"/>
      <c r="C5" s="11" t="s">
        <v>183</v>
      </c>
      <c r="D5" s="10"/>
      <c r="E5" s="10"/>
      <c r="F5" s="10"/>
      <c r="G5" s="10"/>
      <c r="H5" s="10"/>
      <c r="I5" s="11" t="str">
        <f>C5</f>
        <v xml:space="preserve">PE </v>
      </c>
      <c r="J5" s="10"/>
      <c r="K5" s="10"/>
      <c r="L5" s="10"/>
    </row>
    <row r="6" spans="2:12" ht="15" thickBot="1" x14ac:dyDescent="0.35">
      <c r="B6" s="56"/>
      <c r="C6" s="10"/>
      <c r="D6" s="10"/>
      <c r="E6" s="14" t="s">
        <v>2</v>
      </c>
      <c r="F6" s="13">
        <f>E19</f>
        <v>328</v>
      </c>
      <c r="G6" s="10"/>
      <c r="H6" s="10"/>
      <c r="I6" s="10"/>
      <c r="J6" s="10"/>
      <c r="K6" s="14" t="s">
        <v>2</v>
      </c>
      <c r="L6" s="13">
        <v>100</v>
      </c>
    </row>
    <row r="7" spans="2:12" ht="15" thickBot="1" x14ac:dyDescent="0.35">
      <c r="B7" s="57">
        <v>1</v>
      </c>
      <c r="C7" s="10"/>
      <c r="D7" s="10"/>
      <c r="E7" s="3"/>
      <c r="F7" s="3"/>
      <c r="G7" s="10"/>
      <c r="H7" s="10"/>
      <c r="I7" s="10"/>
      <c r="J7" s="10"/>
      <c r="K7" s="3"/>
      <c r="L7" s="3"/>
    </row>
    <row r="8" spans="2:12" ht="15" thickBot="1" x14ac:dyDescent="0.35">
      <c r="B8" s="58" t="s">
        <v>3</v>
      </c>
      <c r="C8" s="59" t="s">
        <v>4</v>
      </c>
      <c r="D8" s="16"/>
      <c r="E8" s="60" t="s">
        <v>5</v>
      </c>
      <c r="F8" s="14" t="s">
        <v>6</v>
      </c>
      <c r="G8" s="61" t="s">
        <v>7</v>
      </c>
      <c r="H8" s="10"/>
      <c r="I8" s="19" t="s">
        <v>4</v>
      </c>
      <c r="J8" s="16"/>
      <c r="K8" s="14" t="s">
        <v>5</v>
      </c>
      <c r="L8" s="3"/>
    </row>
    <row r="9" spans="2:12" x14ac:dyDescent="0.3">
      <c r="B9" s="62"/>
      <c r="C9" s="49" t="s">
        <v>177</v>
      </c>
      <c r="D9" s="22"/>
      <c r="E9" s="63"/>
      <c r="F9" s="63"/>
      <c r="G9" s="64"/>
      <c r="H9" s="10"/>
      <c r="I9" s="21" t="str">
        <f>C9</f>
        <v>CARGAR EN TANQUE</v>
      </c>
      <c r="J9" s="22"/>
      <c r="K9" s="63"/>
      <c r="L9" s="3"/>
    </row>
    <row r="10" spans="2:12" x14ac:dyDescent="0.3">
      <c r="B10" s="65" t="s">
        <v>9</v>
      </c>
      <c r="C10" s="34" t="s">
        <v>101</v>
      </c>
      <c r="D10" s="22">
        <v>6252</v>
      </c>
      <c r="E10" s="66">
        <v>186</v>
      </c>
      <c r="F10" s="48">
        <v>7000</v>
      </c>
      <c r="G10" s="48">
        <f t="shared" ref="G10:G16" si="0">E10*F10</f>
        <v>1302000</v>
      </c>
      <c r="H10" s="10"/>
      <c r="I10" s="24" t="str">
        <f>C10</f>
        <v>RESINA MEDIA EN SOYA AL 50%</v>
      </c>
      <c r="J10" s="22"/>
      <c r="K10" s="67">
        <f>L6/F6*E10</f>
        <v>56.707317073170728</v>
      </c>
      <c r="L10" s="3"/>
    </row>
    <row r="11" spans="2:12" x14ac:dyDescent="0.3">
      <c r="B11" s="65" t="s">
        <v>33</v>
      </c>
      <c r="C11" s="34" t="s">
        <v>80</v>
      </c>
      <c r="D11" s="29">
        <v>11515</v>
      </c>
      <c r="E11" s="67">
        <v>3</v>
      </c>
      <c r="F11" s="48">
        <v>11000</v>
      </c>
      <c r="G11" s="68">
        <f t="shared" si="0"/>
        <v>33000</v>
      </c>
      <c r="H11" s="10"/>
      <c r="I11" s="24" t="str">
        <f t="shared" ref="I11:I16" si="1">C11</f>
        <v>METIL ETIL CETOXIMA</v>
      </c>
      <c r="J11" s="29"/>
      <c r="K11" s="67">
        <f>L6/F6*E11</f>
        <v>0.91463414634146334</v>
      </c>
      <c r="L11" s="3"/>
    </row>
    <row r="12" spans="2:12" x14ac:dyDescent="0.3">
      <c r="B12" s="65" t="s">
        <v>12</v>
      </c>
      <c r="C12" s="34" t="s">
        <v>50</v>
      </c>
      <c r="D12" s="29"/>
      <c r="E12" s="67">
        <v>3</v>
      </c>
      <c r="F12" s="48">
        <v>17000</v>
      </c>
      <c r="G12" s="68">
        <f t="shared" si="0"/>
        <v>51000</v>
      </c>
      <c r="H12" s="10"/>
      <c r="I12" s="24" t="str">
        <f t="shared" si="1"/>
        <v>BENTOCLAY BP 184</v>
      </c>
      <c r="J12" s="29"/>
      <c r="K12" s="67">
        <f>L6/F6*E12</f>
        <v>0.91463414634146334</v>
      </c>
      <c r="L12" s="3"/>
    </row>
    <row r="13" spans="2:12" x14ac:dyDescent="0.3">
      <c r="B13" s="65" t="s">
        <v>178</v>
      </c>
      <c r="C13" s="34" t="s">
        <v>179</v>
      </c>
      <c r="D13" s="29">
        <v>29000</v>
      </c>
      <c r="E13" s="67">
        <v>8</v>
      </c>
      <c r="F13" s="48">
        <v>22700</v>
      </c>
      <c r="G13" s="68">
        <f t="shared" si="0"/>
        <v>181600</v>
      </c>
      <c r="H13" s="10"/>
      <c r="I13" s="24" t="str">
        <f t="shared" si="1"/>
        <v>TROYSPERSE CD1</v>
      </c>
      <c r="J13" s="29"/>
      <c r="K13" s="67">
        <f>L6/F6*E13</f>
        <v>2.4390243902439024</v>
      </c>
      <c r="L13" s="3"/>
    </row>
    <row r="14" spans="2:12" x14ac:dyDescent="0.3">
      <c r="B14" s="65" t="s">
        <v>180</v>
      </c>
      <c r="C14" s="34" t="s">
        <v>181</v>
      </c>
      <c r="D14" s="29"/>
      <c r="E14" s="67">
        <v>50</v>
      </c>
      <c r="F14" s="48">
        <v>43900</v>
      </c>
      <c r="G14" s="68">
        <f t="shared" si="0"/>
        <v>2195000</v>
      </c>
      <c r="H14" s="10"/>
      <c r="I14" s="24" t="str">
        <f t="shared" si="1"/>
        <v>PIGMENTO VERDE FTALO 7</v>
      </c>
      <c r="J14" s="29"/>
      <c r="K14" s="67">
        <f>L6/F6*E14</f>
        <v>15.24390243902439</v>
      </c>
      <c r="L14" s="3"/>
    </row>
    <row r="15" spans="2:12" x14ac:dyDescent="0.3">
      <c r="B15" s="65" t="s">
        <v>66</v>
      </c>
      <c r="C15" s="34" t="s">
        <v>53</v>
      </c>
      <c r="D15" s="29"/>
      <c r="E15" s="67">
        <v>2</v>
      </c>
      <c r="F15" s="48">
        <v>4400</v>
      </c>
      <c r="G15" s="68">
        <f t="shared" si="0"/>
        <v>8800</v>
      </c>
      <c r="H15" s="10"/>
      <c r="I15" s="24" t="str">
        <f t="shared" si="1"/>
        <v>ETANOL AL 96%</v>
      </c>
      <c r="J15" s="29"/>
      <c r="K15" s="67">
        <f>L6/F6*E15</f>
        <v>0.6097560975609756</v>
      </c>
      <c r="L15" s="3"/>
    </row>
    <row r="16" spans="2:12" x14ac:dyDescent="0.3">
      <c r="B16" s="65" t="s">
        <v>54</v>
      </c>
      <c r="C16" s="34" t="s">
        <v>34</v>
      </c>
      <c r="D16" s="29">
        <v>5245</v>
      </c>
      <c r="E16" s="67">
        <v>76</v>
      </c>
      <c r="F16" s="48">
        <v>4617</v>
      </c>
      <c r="G16" s="68">
        <f t="shared" si="0"/>
        <v>350892</v>
      </c>
      <c r="H16" s="10"/>
      <c r="I16" s="24" t="str">
        <f t="shared" si="1"/>
        <v>VARSOL</v>
      </c>
      <c r="J16" s="29"/>
      <c r="K16" s="67">
        <f>L6/F6*E16</f>
        <v>23.170731707317074</v>
      </c>
      <c r="L16" s="3"/>
    </row>
    <row r="17" spans="2:12" ht="15" thickBot="1" x14ac:dyDescent="0.35">
      <c r="B17" s="69"/>
      <c r="C17" s="49"/>
      <c r="D17" s="29"/>
      <c r="E17" s="67"/>
      <c r="F17" s="4"/>
      <c r="G17" s="68"/>
      <c r="H17" s="10"/>
      <c r="I17" s="21"/>
      <c r="J17" s="29"/>
      <c r="K17" s="67"/>
      <c r="L17" s="3"/>
    </row>
    <row r="18" spans="2:12" ht="15" thickBot="1" x14ac:dyDescent="0.35">
      <c r="B18" s="56"/>
      <c r="C18" s="10"/>
      <c r="D18" s="10"/>
      <c r="E18" s="3"/>
      <c r="F18" s="10"/>
      <c r="G18" s="10"/>
      <c r="H18" s="10"/>
      <c r="I18" s="10"/>
      <c r="J18" s="10"/>
      <c r="K18" s="3"/>
      <c r="L18" s="3"/>
    </row>
    <row r="19" spans="2:12" ht="15" thickBot="1" x14ac:dyDescent="0.35">
      <c r="B19" s="56"/>
      <c r="C19" s="19" t="s">
        <v>0</v>
      </c>
      <c r="D19" s="16"/>
      <c r="E19" s="13">
        <f>SUM(E10:E17)</f>
        <v>328</v>
      </c>
      <c r="F19" s="10"/>
      <c r="G19" s="13">
        <f>SUM(G10:G17)</f>
        <v>4122292</v>
      </c>
      <c r="H19" s="10"/>
      <c r="I19" s="19" t="s">
        <v>0</v>
      </c>
      <c r="J19" s="16"/>
      <c r="K19" s="44">
        <f>SUM(K10:K17)</f>
        <v>100</v>
      </c>
      <c r="L19" s="3"/>
    </row>
    <row r="20" spans="2:12" ht="15" thickBot="1" x14ac:dyDescent="0.35">
      <c r="B20" s="56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2:12" ht="15" thickBot="1" x14ac:dyDescent="0.35">
      <c r="B21" s="56"/>
      <c r="C21" s="10" t="s">
        <v>221</v>
      </c>
      <c r="D21" s="10"/>
      <c r="E21" s="38">
        <f>G19/F6</f>
        <v>12567.963414634147</v>
      </c>
      <c r="F21" s="10"/>
      <c r="G21" s="10"/>
      <c r="H21" s="10"/>
      <c r="I21" s="10"/>
      <c r="J21" s="10"/>
      <c r="K21" s="10"/>
      <c r="L21" s="10"/>
    </row>
    <row r="22" spans="2:12" x14ac:dyDescent="0.3">
      <c r="B22" s="56"/>
      <c r="C22" s="10" t="s">
        <v>36</v>
      </c>
      <c r="D22" s="10"/>
      <c r="E22" s="10">
        <v>150</v>
      </c>
      <c r="F22" s="10"/>
      <c r="G22" s="10"/>
      <c r="H22" s="10"/>
      <c r="I22" s="10"/>
      <c r="J22" s="10"/>
      <c r="K22" s="10"/>
      <c r="L22" s="10"/>
    </row>
    <row r="23" spans="2:12" x14ac:dyDescent="0.3">
      <c r="B23" s="56"/>
      <c r="C23" s="10" t="s">
        <v>39</v>
      </c>
      <c r="D23" s="10"/>
      <c r="E23" s="10">
        <v>0</v>
      </c>
      <c r="F23" s="10"/>
      <c r="G23" s="10"/>
      <c r="H23" s="10"/>
      <c r="I23" s="10"/>
      <c r="J23" s="10"/>
      <c r="K23" s="10"/>
      <c r="L23" s="10"/>
    </row>
    <row r="24" spans="2:12" x14ac:dyDescent="0.3">
      <c r="B24" s="56"/>
      <c r="C24" s="10" t="s">
        <v>41</v>
      </c>
      <c r="D24" s="10"/>
      <c r="E24" s="10">
        <v>0</v>
      </c>
      <c r="F24" s="10"/>
      <c r="G24" s="10"/>
      <c r="H24" s="10"/>
      <c r="I24" s="10"/>
      <c r="J24" s="10"/>
      <c r="K24" s="10"/>
      <c r="L24" s="10"/>
    </row>
    <row r="25" spans="2:12" x14ac:dyDescent="0.3">
      <c r="B25" s="56"/>
      <c r="C25" s="10" t="s">
        <v>43</v>
      </c>
      <c r="D25" s="10"/>
      <c r="E25" s="10">
        <v>0</v>
      </c>
      <c r="F25" s="10"/>
      <c r="G25" s="10"/>
      <c r="H25" s="10"/>
      <c r="I25" s="10"/>
      <c r="J25" s="10"/>
      <c r="K25" s="10"/>
      <c r="L25" s="10"/>
    </row>
    <row r="26" spans="2:12" ht="15" thickBot="1" x14ac:dyDescent="0.35">
      <c r="B26" s="56"/>
      <c r="C26" s="10" t="s">
        <v>44</v>
      </c>
      <c r="D26" s="10"/>
      <c r="E26" s="10">
        <v>0</v>
      </c>
      <c r="F26" s="10"/>
      <c r="G26" s="10"/>
      <c r="H26" s="10"/>
      <c r="I26" s="10"/>
      <c r="J26" s="10"/>
      <c r="K26" s="10"/>
      <c r="L26" s="10"/>
    </row>
    <row r="27" spans="2:12" ht="15" thickBot="1" x14ac:dyDescent="0.35">
      <c r="B27" s="56"/>
      <c r="C27" s="10" t="s">
        <v>46</v>
      </c>
      <c r="D27" s="10"/>
      <c r="E27" s="38">
        <f>SUM(E21:E26)</f>
        <v>12717.963414634147</v>
      </c>
      <c r="F27" s="10"/>
      <c r="G27" s="10"/>
      <c r="H27" s="10"/>
      <c r="I27" s="10"/>
      <c r="J27" s="10"/>
      <c r="K27" s="10"/>
      <c r="L27" s="10"/>
    </row>
    <row r="28" spans="2:12" x14ac:dyDescent="0.3">
      <c r="B28" s="56"/>
      <c r="C28" s="10"/>
      <c r="D28" s="10"/>
      <c r="E28" s="10"/>
      <c r="F28" s="10"/>
      <c r="G28" s="10"/>
      <c r="H28" s="10"/>
      <c r="I28" s="10"/>
      <c r="J28" s="10"/>
      <c r="K28" s="10"/>
      <c r="L28" s="10"/>
    </row>
    <row r="29" spans="2:12" ht="15" thickBot="1" x14ac:dyDescent="0.35">
      <c r="B29" s="56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2:12" ht="15" thickBot="1" x14ac:dyDescent="0.35">
      <c r="B30" s="56"/>
      <c r="C30" s="10" t="s">
        <v>49</v>
      </c>
      <c r="D30" s="10"/>
      <c r="E30" s="42">
        <f>E27*1.4</f>
        <v>17805.148780487805</v>
      </c>
      <c r="F30" s="10"/>
      <c r="G30" s="10"/>
      <c r="H30" s="10"/>
      <c r="I30" s="10"/>
      <c r="J30" s="10"/>
      <c r="K30" s="10"/>
      <c r="L30" s="10"/>
    </row>
    <row r="31" spans="2:12" x14ac:dyDescent="0.3">
      <c r="B31" s="56"/>
      <c r="C31" s="10"/>
      <c r="D31" s="10"/>
      <c r="E31" s="10"/>
      <c r="F31" s="10"/>
      <c r="G31" s="10"/>
      <c r="H31" s="10"/>
      <c r="I31" s="10"/>
      <c r="J31" s="10"/>
      <c r="K31" s="10"/>
      <c r="L31" s="10"/>
    </row>
    <row r="32" spans="2:12" x14ac:dyDescent="0.3">
      <c r="B32" s="56"/>
      <c r="C32" s="11" t="s">
        <v>182</v>
      </c>
      <c r="D32" s="10"/>
      <c r="E32" s="10"/>
      <c r="F32" s="10"/>
      <c r="G32" s="10"/>
      <c r="H32" s="11"/>
      <c r="I32" s="11" t="str">
        <f>C32</f>
        <v>PASTA ESMALTE AZUL ENTONADOR</v>
      </c>
      <c r="J32" s="10"/>
      <c r="K32" s="10"/>
      <c r="L32" s="10"/>
    </row>
    <row r="33" spans="2:12" ht="15" thickBot="1" x14ac:dyDescent="0.35">
      <c r="B33" s="56"/>
      <c r="C33" s="11" t="s">
        <v>183</v>
      </c>
      <c r="D33" s="10"/>
      <c r="E33" s="10"/>
      <c r="F33" s="10"/>
      <c r="G33" s="10"/>
      <c r="H33" s="10"/>
      <c r="I33" s="11" t="str">
        <f>C33</f>
        <v xml:space="preserve">PE </v>
      </c>
      <c r="J33" s="10"/>
      <c r="K33" s="10"/>
      <c r="L33" s="10"/>
    </row>
    <row r="34" spans="2:12" ht="15" thickBot="1" x14ac:dyDescent="0.35">
      <c r="B34" s="56"/>
      <c r="C34" s="10"/>
      <c r="D34" s="10"/>
      <c r="E34" s="14" t="s">
        <v>2</v>
      </c>
      <c r="F34" s="13">
        <f>E48</f>
        <v>345</v>
      </c>
      <c r="G34" s="10"/>
      <c r="H34" s="10"/>
      <c r="I34" s="10"/>
      <c r="J34" s="10"/>
      <c r="K34" s="14" t="s">
        <v>2</v>
      </c>
      <c r="L34" s="13">
        <v>100</v>
      </c>
    </row>
    <row r="35" spans="2:12" ht="15" thickBot="1" x14ac:dyDescent="0.35">
      <c r="B35" s="57">
        <v>1</v>
      </c>
      <c r="C35" s="10"/>
      <c r="D35" s="10"/>
      <c r="E35" s="3"/>
      <c r="F35" s="3"/>
      <c r="G35" s="10"/>
      <c r="H35" s="10"/>
      <c r="I35" s="10"/>
      <c r="J35" s="10"/>
      <c r="K35" s="3"/>
      <c r="L35" s="3"/>
    </row>
    <row r="36" spans="2:12" ht="15" thickBot="1" x14ac:dyDescent="0.35">
      <c r="B36" s="58" t="s">
        <v>3</v>
      </c>
      <c r="C36" s="59" t="s">
        <v>4</v>
      </c>
      <c r="D36" s="16"/>
      <c r="E36" s="60" t="s">
        <v>5</v>
      </c>
      <c r="F36" s="14" t="s">
        <v>6</v>
      </c>
      <c r="G36" s="61" t="s">
        <v>7</v>
      </c>
      <c r="H36" s="10"/>
      <c r="I36" s="19" t="s">
        <v>4</v>
      </c>
      <c r="J36" s="16"/>
      <c r="K36" s="14" t="s">
        <v>5</v>
      </c>
      <c r="L36" s="3"/>
    </row>
    <row r="37" spans="2:12" x14ac:dyDescent="0.3">
      <c r="B37" s="62"/>
      <c r="C37" s="49" t="s">
        <v>177</v>
      </c>
      <c r="D37" s="22"/>
      <c r="E37" s="63"/>
      <c r="F37" s="63"/>
      <c r="G37" s="64"/>
      <c r="H37" s="10"/>
      <c r="I37" s="21" t="str">
        <f>C37</f>
        <v>CARGAR EN TANQUE</v>
      </c>
      <c r="J37" s="22"/>
      <c r="K37" s="63"/>
      <c r="L37" s="3"/>
    </row>
    <row r="38" spans="2:12" x14ac:dyDescent="0.3">
      <c r="B38" s="65" t="s">
        <v>9</v>
      </c>
      <c r="C38" s="34" t="s">
        <v>101</v>
      </c>
      <c r="D38" s="22">
        <v>6252</v>
      </c>
      <c r="E38" s="66">
        <v>186</v>
      </c>
      <c r="F38" s="48">
        <v>7000</v>
      </c>
      <c r="G38" s="48">
        <f t="shared" ref="G38:G45" si="2">E38*F38</f>
        <v>1302000</v>
      </c>
      <c r="H38" s="10"/>
      <c r="I38" s="24" t="str">
        <f>C38</f>
        <v>RESINA MEDIA EN SOYA AL 50%</v>
      </c>
      <c r="J38" s="22"/>
      <c r="K38" s="67">
        <f>L34/F34*E38</f>
        <v>53.913043478260875</v>
      </c>
      <c r="L38" s="3"/>
    </row>
    <row r="39" spans="2:12" x14ac:dyDescent="0.3">
      <c r="B39" s="65" t="s">
        <v>33</v>
      </c>
      <c r="C39" s="34" t="s">
        <v>80</v>
      </c>
      <c r="D39" s="29">
        <v>11515</v>
      </c>
      <c r="E39" s="67">
        <v>3</v>
      </c>
      <c r="F39" s="48">
        <v>11000</v>
      </c>
      <c r="G39" s="68">
        <f t="shared" si="2"/>
        <v>33000</v>
      </c>
      <c r="H39" s="10"/>
      <c r="I39" s="24" t="str">
        <f t="shared" ref="I39:I45" si="3">C39</f>
        <v>METIL ETIL CETOXIMA</v>
      </c>
      <c r="J39" s="29"/>
      <c r="K39" s="67">
        <f>L34/F34*E39</f>
        <v>0.86956521739130443</v>
      </c>
      <c r="L39" s="3"/>
    </row>
    <row r="40" spans="2:12" x14ac:dyDescent="0.3">
      <c r="B40" s="65" t="s">
        <v>12</v>
      </c>
      <c r="C40" s="34" t="s">
        <v>176</v>
      </c>
      <c r="D40" s="29"/>
      <c r="E40" s="67">
        <v>5</v>
      </c>
      <c r="F40" s="48">
        <v>17000</v>
      </c>
      <c r="G40" s="68">
        <f t="shared" si="2"/>
        <v>85000</v>
      </c>
      <c r="H40" s="10"/>
      <c r="I40" s="24" t="str">
        <f t="shared" si="3"/>
        <v>BENTOCLAY BP184</v>
      </c>
      <c r="J40" s="29"/>
      <c r="K40" s="67">
        <f>L34/F34*E40</f>
        <v>1.4492753623188406</v>
      </c>
      <c r="L40" s="3"/>
    </row>
    <row r="41" spans="2:12" x14ac:dyDescent="0.3">
      <c r="B41" s="65" t="s">
        <v>26</v>
      </c>
      <c r="C41" s="34" t="s">
        <v>184</v>
      </c>
      <c r="D41" s="29"/>
      <c r="E41" s="67">
        <v>3</v>
      </c>
      <c r="F41" s="48">
        <f>VLOOKUP(B41,'[1]COSTO MP'!B:D,3,FALSE)</f>
        <v>2900</v>
      </c>
      <c r="G41" s="68">
        <f t="shared" si="2"/>
        <v>8700</v>
      </c>
      <c r="H41" s="10"/>
      <c r="I41" s="24" t="str">
        <f t="shared" si="3"/>
        <v>METANOL</v>
      </c>
      <c r="J41" s="29"/>
      <c r="K41" s="67">
        <f>L34/F34*E41</f>
        <v>0.86956521739130443</v>
      </c>
      <c r="L41" s="3"/>
    </row>
    <row r="42" spans="2:12" x14ac:dyDescent="0.3">
      <c r="B42" s="65" t="s">
        <v>14</v>
      </c>
      <c r="C42" s="34" t="s">
        <v>15</v>
      </c>
      <c r="D42" s="29"/>
      <c r="E42" s="67">
        <v>15</v>
      </c>
      <c r="F42" s="48">
        <v>4300</v>
      </c>
      <c r="G42" s="68">
        <f t="shared" si="2"/>
        <v>64500</v>
      </c>
      <c r="H42" s="10"/>
      <c r="I42" s="24" t="str">
        <f t="shared" si="3"/>
        <v>LECITINA DE SOYA</v>
      </c>
      <c r="J42" s="29"/>
      <c r="K42" s="67">
        <f>L34/F34*E42</f>
        <v>4.3478260869565215</v>
      </c>
      <c r="L42" s="3"/>
    </row>
    <row r="43" spans="2:12" x14ac:dyDescent="0.3">
      <c r="B43" s="65" t="s">
        <v>185</v>
      </c>
      <c r="C43" s="34" t="s">
        <v>186</v>
      </c>
      <c r="D43" s="29"/>
      <c r="E43" s="67">
        <v>52</v>
      </c>
      <c r="F43" s="48">
        <v>37300</v>
      </c>
      <c r="G43" s="68">
        <f t="shared" si="2"/>
        <v>1939600</v>
      </c>
      <c r="H43" s="10"/>
      <c r="I43" s="24" t="str">
        <f t="shared" si="3"/>
        <v>PIGMENTO AZUL FTALO 15;3</v>
      </c>
      <c r="J43" s="29"/>
      <c r="K43" s="67">
        <f>L34/F34*E43</f>
        <v>15.072463768115943</v>
      </c>
      <c r="L43" s="3"/>
    </row>
    <row r="44" spans="2:12" x14ac:dyDescent="0.3">
      <c r="B44" s="65" t="s">
        <v>65</v>
      </c>
      <c r="C44" s="34" t="s">
        <v>187</v>
      </c>
      <c r="D44" s="29">
        <v>63000</v>
      </c>
      <c r="E44" s="67">
        <v>5</v>
      </c>
      <c r="F44" s="48">
        <v>22700</v>
      </c>
      <c r="G44" s="68">
        <f t="shared" si="2"/>
        <v>113500</v>
      </c>
      <c r="H44" s="10"/>
      <c r="I44" s="24" t="str">
        <f t="shared" si="3"/>
        <v>EDAPLAN 918</v>
      </c>
      <c r="J44" s="29"/>
      <c r="K44" s="67">
        <f>L34/F34*E44</f>
        <v>1.4492753623188406</v>
      </c>
      <c r="L44" s="3"/>
    </row>
    <row r="45" spans="2:12" x14ac:dyDescent="0.3">
      <c r="B45" s="65" t="s">
        <v>54</v>
      </c>
      <c r="C45" s="34" t="s">
        <v>34</v>
      </c>
      <c r="D45" s="29">
        <v>5245</v>
      </c>
      <c r="E45" s="67">
        <v>76</v>
      </c>
      <c r="F45" s="48">
        <v>4617</v>
      </c>
      <c r="G45" s="68">
        <f t="shared" si="2"/>
        <v>350892</v>
      </c>
      <c r="H45" s="10"/>
      <c r="I45" s="24" t="str">
        <f t="shared" si="3"/>
        <v>VARSOL</v>
      </c>
      <c r="J45" s="29"/>
      <c r="K45" s="67">
        <f>L34/F34*E45</f>
        <v>22.028985507246379</v>
      </c>
      <c r="L45" s="3"/>
    </row>
    <row r="46" spans="2:12" ht="15" thickBot="1" x14ac:dyDescent="0.35">
      <c r="B46" s="69"/>
      <c r="C46" s="49"/>
      <c r="D46" s="29"/>
      <c r="E46" s="67"/>
      <c r="F46" s="4"/>
      <c r="G46" s="68"/>
      <c r="H46" s="10"/>
      <c r="I46" s="21"/>
      <c r="J46" s="29"/>
      <c r="K46" s="67"/>
      <c r="L46" s="3"/>
    </row>
    <row r="47" spans="2:12" ht="15" thickBot="1" x14ac:dyDescent="0.35">
      <c r="B47" s="56"/>
      <c r="C47" s="10"/>
      <c r="D47" s="10"/>
      <c r="E47" s="3"/>
      <c r="F47" s="10"/>
      <c r="G47" s="10"/>
      <c r="H47" s="10"/>
      <c r="I47" s="10"/>
      <c r="J47" s="10"/>
      <c r="K47" s="3"/>
      <c r="L47" s="3"/>
    </row>
    <row r="48" spans="2:12" ht="15" thickBot="1" x14ac:dyDescent="0.35">
      <c r="B48" s="56"/>
      <c r="C48" s="19" t="s">
        <v>0</v>
      </c>
      <c r="D48" s="16"/>
      <c r="E48" s="13">
        <f>SUM(E38:E46)</f>
        <v>345</v>
      </c>
      <c r="F48" s="10"/>
      <c r="G48" s="13">
        <f>SUM(G38:G46)</f>
        <v>3897192</v>
      </c>
      <c r="H48" s="10"/>
      <c r="I48" s="19" t="s">
        <v>0</v>
      </c>
      <c r="J48" s="16"/>
      <c r="K48" s="44">
        <f>SUM(K38:K46)</f>
        <v>100.00000000000001</v>
      </c>
      <c r="L48" s="3"/>
    </row>
    <row r="49" spans="2:12" ht="15" thickBot="1" x14ac:dyDescent="0.35">
      <c r="B49" s="56"/>
      <c r="C49" s="10"/>
      <c r="D49" s="10"/>
      <c r="E49" s="10"/>
      <c r="F49" s="10"/>
      <c r="G49" s="10"/>
      <c r="H49" s="10"/>
      <c r="I49" s="10"/>
      <c r="J49" s="10"/>
      <c r="K49" s="10"/>
      <c r="L49" s="10"/>
    </row>
    <row r="50" spans="2:12" ht="15" thickBot="1" x14ac:dyDescent="0.35">
      <c r="B50" s="56"/>
      <c r="C50" s="10" t="s">
        <v>221</v>
      </c>
      <c r="D50" s="10"/>
      <c r="E50" s="38">
        <f>G48/F34</f>
        <v>11296.208695652174</v>
      </c>
      <c r="F50" s="10"/>
      <c r="G50" s="10"/>
      <c r="H50" s="10"/>
      <c r="I50" s="10"/>
      <c r="J50" s="10"/>
      <c r="K50" s="10"/>
      <c r="L50" s="10"/>
    </row>
    <row r="51" spans="2:12" x14ac:dyDescent="0.3">
      <c r="B51" s="56"/>
      <c r="C51" s="10" t="s">
        <v>36</v>
      </c>
      <c r="D51" s="10"/>
      <c r="E51" s="10">
        <v>150</v>
      </c>
      <c r="F51" s="10"/>
      <c r="G51" s="10"/>
      <c r="H51" s="10"/>
      <c r="I51" s="10"/>
      <c r="J51" s="10"/>
      <c r="K51" s="10"/>
      <c r="L51" s="10"/>
    </row>
    <row r="52" spans="2:12" x14ac:dyDescent="0.3">
      <c r="B52" s="56"/>
      <c r="C52" s="10" t="s">
        <v>39</v>
      </c>
      <c r="D52" s="10"/>
      <c r="E52" s="10">
        <v>0</v>
      </c>
      <c r="F52" s="10"/>
      <c r="G52" s="10"/>
      <c r="H52" s="10"/>
      <c r="I52" s="10"/>
      <c r="J52" s="10"/>
      <c r="K52" s="10"/>
      <c r="L52" s="10"/>
    </row>
    <row r="53" spans="2:12" x14ac:dyDescent="0.3">
      <c r="B53" s="56"/>
      <c r="C53" s="10" t="s">
        <v>41</v>
      </c>
      <c r="D53" s="10"/>
      <c r="E53" s="10">
        <v>0</v>
      </c>
      <c r="F53" s="10"/>
      <c r="G53" s="10"/>
      <c r="H53" s="10"/>
      <c r="I53" s="10"/>
      <c r="J53" s="10"/>
      <c r="K53" s="10"/>
      <c r="L53" s="10"/>
    </row>
    <row r="54" spans="2:12" x14ac:dyDescent="0.3">
      <c r="B54" s="56"/>
      <c r="C54" s="10" t="s">
        <v>43</v>
      </c>
      <c r="D54" s="10"/>
      <c r="E54" s="10">
        <v>0</v>
      </c>
      <c r="F54" s="10"/>
      <c r="G54" s="10"/>
      <c r="H54" s="10"/>
      <c r="I54" s="10"/>
      <c r="J54" s="10"/>
      <c r="K54" s="10"/>
      <c r="L54" s="10"/>
    </row>
    <row r="55" spans="2:12" ht="15" thickBot="1" x14ac:dyDescent="0.35">
      <c r="B55" s="56"/>
      <c r="C55" s="10" t="s">
        <v>44</v>
      </c>
      <c r="D55" s="10"/>
      <c r="E55" s="10">
        <v>0</v>
      </c>
      <c r="F55" s="10"/>
      <c r="G55" s="10"/>
      <c r="H55" s="10"/>
      <c r="I55" s="10"/>
      <c r="J55" s="10"/>
      <c r="K55" s="10"/>
      <c r="L55" s="10"/>
    </row>
    <row r="56" spans="2:12" ht="15" thickBot="1" x14ac:dyDescent="0.35">
      <c r="B56" s="56"/>
      <c r="C56" s="10" t="s">
        <v>46</v>
      </c>
      <c r="D56" s="10"/>
      <c r="E56" s="38">
        <f>SUM(E50:E55)</f>
        <v>11446.208695652174</v>
      </c>
      <c r="F56" s="10"/>
      <c r="G56" s="10"/>
      <c r="H56" s="10"/>
      <c r="I56" s="10"/>
      <c r="J56" s="10"/>
      <c r="K56" s="10"/>
      <c r="L56" s="10"/>
    </row>
    <row r="57" spans="2:12" x14ac:dyDescent="0.3">
      <c r="B57" s="56"/>
      <c r="C57" s="10"/>
      <c r="D57" s="10"/>
      <c r="E57" s="10"/>
      <c r="F57" s="10"/>
      <c r="G57" s="10"/>
      <c r="H57" s="10"/>
      <c r="I57" s="10"/>
      <c r="J57" s="10"/>
      <c r="K57" s="10"/>
      <c r="L57" s="10"/>
    </row>
    <row r="58" spans="2:12" ht="15" thickBot="1" x14ac:dyDescent="0.35">
      <c r="B58" s="56"/>
      <c r="C58" s="10"/>
      <c r="D58" s="10"/>
      <c r="E58" s="10"/>
      <c r="F58" s="10"/>
      <c r="G58" s="10"/>
      <c r="H58" s="10"/>
      <c r="I58" s="10"/>
      <c r="J58" s="10"/>
      <c r="K58" s="10"/>
      <c r="L58" s="10"/>
    </row>
    <row r="59" spans="2:12" ht="15" thickBot="1" x14ac:dyDescent="0.35">
      <c r="B59" s="56"/>
      <c r="C59" s="10" t="s">
        <v>49</v>
      </c>
      <c r="D59" s="10"/>
      <c r="E59" s="42">
        <f>E56*1.4</f>
        <v>16024.692173913043</v>
      </c>
      <c r="F59" s="10"/>
      <c r="G59" s="10"/>
      <c r="H59" s="10"/>
      <c r="I59" s="10"/>
      <c r="J59" s="10"/>
      <c r="K59" s="10"/>
      <c r="L59" s="10"/>
    </row>
    <row r="60" spans="2:12" x14ac:dyDescent="0.3">
      <c r="B60" s="56"/>
      <c r="C60" s="10"/>
      <c r="D60" s="10"/>
      <c r="E60" s="10"/>
      <c r="F60" s="10"/>
      <c r="G60" s="10"/>
      <c r="H60" s="10"/>
      <c r="I60" s="10"/>
      <c r="J60" s="10"/>
      <c r="K60" s="10"/>
      <c r="L60" s="10"/>
    </row>
    <row r="61" spans="2:12" x14ac:dyDescent="0.3">
      <c r="B61" s="56"/>
      <c r="C61" s="10"/>
      <c r="D61" s="10"/>
      <c r="E61" s="10"/>
      <c r="F61" s="10"/>
      <c r="G61" s="10"/>
      <c r="H61" s="10"/>
      <c r="I61" s="10"/>
      <c r="J61" s="10"/>
      <c r="K61" s="10"/>
      <c r="L61" s="10"/>
    </row>
    <row r="62" spans="2:12" x14ac:dyDescent="0.3">
      <c r="B62" s="56"/>
      <c r="C62" s="10"/>
      <c r="D62" s="10"/>
      <c r="E62" s="10"/>
      <c r="F62" s="10"/>
      <c r="G62" s="10"/>
      <c r="H62" s="10"/>
      <c r="I62" s="10"/>
      <c r="J62" s="10"/>
      <c r="K62" s="10"/>
      <c r="L62" s="10"/>
    </row>
    <row r="63" spans="2:12" x14ac:dyDescent="0.3">
      <c r="B63" s="56"/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2:12" x14ac:dyDescent="0.3">
      <c r="B64" s="56"/>
      <c r="C64" s="11" t="s">
        <v>11</v>
      </c>
      <c r="D64" s="10"/>
      <c r="E64" s="10"/>
      <c r="F64" s="10"/>
      <c r="G64" s="10"/>
      <c r="H64" s="11"/>
      <c r="I64" s="11" t="str">
        <f>C64</f>
        <v>PASTA ESMALTE NEGRO</v>
      </c>
      <c r="J64" s="10"/>
      <c r="K64" s="78"/>
      <c r="L64" s="53"/>
    </row>
    <row r="65" spans="2:12" ht="15" thickBot="1" x14ac:dyDescent="0.35">
      <c r="B65" s="56"/>
      <c r="C65" s="11" t="s">
        <v>195</v>
      </c>
      <c r="D65" s="10"/>
      <c r="E65" s="10"/>
      <c r="F65" s="10"/>
      <c r="G65" s="10"/>
      <c r="H65" s="10"/>
      <c r="I65" s="11" t="str">
        <f>C65</f>
        <v>PE</v>
      </c>
      <c r="J65" s="10"/>
      <c r="K65" s="10"/>
      <c r="L65" s="10"/>
    </row>
    <row r="66" spans="2:12" ht="15" thickBot="1" x14ac:dyDescent="0.35">
      <c r="B66" s="56"/>
      <c r="C66" s="10"/>
      <c r="D66" s="10"/>
      <c r="E66" s="14" t="s">
        <v>2</v>
      </c>
      <c r="F66" s="13">
        <f>E77</f>
        <v>488.1</v>
      </c>
      <c r="G66" s="10"/>
      <c r="H66" s="10"/>
      <c r="I66" s="10"/>
      <c r="J66" s="10"/>
      <c r="K66" s="14" t="s">
        <v>2</v>
      </c>
      <c r="L66" s="13">
        <v>83</v>
      </c>
    </row>
    <row r="67" spans="2:12" ht="15" thickBot="1" x14ac:dyDescent="0.35">
      <c r="B67" s="57">
        <v>9</v>
      </c>
      <c r="C67" s="10"/>
      <c r="D67" s="10"/>
      <c r="E67" s="3"/>
      <c r="F67" s="3"/>
      <c r="G67" s="10"/>
      <c r="H67" s="10"/>
      <c r="I67" s="10"/>
      <c r="J67" s="10"/>
      <c r="K67" s="3"/>
      <c r="L67" s="3"/>
    </row>
    <row r="68" spans="2:12" ht="15" thickBot="1" x14ac:dyDescent="0.35">
      <c r="B68" s="58" t="s">
        <v>3</v>
      </c>
      <c r="C68" s="59" t="s">
        <v>4</v>
      </c>
      <c r="D68" s="16"/>
      <c r="E68" s="60" t="s">
        <v>5</v>
      </c>
      <c r="F68" s="14" t="s">
        <v>6</v>
      </c>
      <c r="G68" s="61" t="s">
        <v>7</v>
      </c>
      <c r="H68" s="58" t="s">
        <v>3</v>
      </c>
      <c r="I68" s="19" t="s">
        <v>4</v>
      </c>
      <c r="J68" s="16"/>
      <c r="K68" s="14" t="s">
        <v>5</v>
      </c>
      <c r="L68" s="3"/>
    </row>
    <row r="69" spans="2:12" x14ac:dyDescent="0.3">
      <c r="B69" s="62"/>
      <c r="C69" s="49" t="s">
        <v>189</v>
      </c>
      <c r="D69" s="22"/>
      <c r="E69" s="63"/>
      <c r="F69" s="63"/>
      <c r="G69" s="64"/>
      <c r="H69" s="62"/>
      <c r="I69" s="70" t="str">
        <f t="shared" ref="I69:I75" si="4">C69</f>
        <v>CARGAR EN MOLINO</v>
      </c>
      <c r="J69" s="39"/>
      <c r="K69" s="74"/>
      <c r="L69" s="3"/>
    </row>
    <row r="70" spans="2:12" x14ac:dyDescent="0.3">
      <c r="B70" s="65" t="s">
        <v>196</v>
      </c>
      <c r="C70" s="34" t="s">
        <v>101</v>
      </c>
      <c r="D70" s="22">
        <v>5012</v>
      </c>
      <c r="E70" s="66">
        <v>242</v>
      </c>
      <c r="F70" s="48">
        <v>7000</v>
      </c>
      <c r="G70" s="48">
        <f t="shared" ref="G70:G75" si="5">E70*F70</f>
        <v>1694000</v>
      </c>
      <c r="H70" s="65" t="str">
        <f t="shared" ref="H70:H75" si="6">B70</f>
        <v>MS-45</v>
      </c>
      <c r="I70" s="71" t="str">
        <f t="shared" si="4"/>
        <v>RESINA MEDIA EN SOYA AL 50%</v>
      </c>
      <c r="J70" s="72"/>
      <c r="K70" s="79">
        <f>L66/F66*E70</f>
        <v>41.151403400942428</v>
      </c>
      <c r="L70" s="3"/>
    </row>
    <row r="71" spans="2:12" x14ac:dyDescent="0.3">
      <c r="B71" s="65" t="s">
        <v>33</v>
      </c>
      <c r="C71" s="34" t="s">
        <v>72</v>
      </c>
      <c r="D71" s="29">
        <v>11515</v>
      </c>
      <c r="E71" s="67">
        <v>3.1</v>
      </c>
      <c r="F71" s="48">
        <v>11000</v>
      </c>
      <c r="G71" s="68">
        <f t="shared" si="5"/>
        <v>34100</v>
      </c>
      <c r="H71" s="65" t="str">
        <f t="shared" si="6"/>
        <v>AAN002</v>
      </c>
      <c r="I71" s="71" t="str">
        <f t="shared" si="4"/>
        <v>ADIMON 84</v>
      </c>
      <c r="J71" s="40"/>
      <c r="K71" s="79">
        <f>L66/F66*E71</f>
        <v>0.52714607662364266</v>
      </c>
      <c r="L71" s="3"/>
    </row>
    <row r="72" spans="2:12" x14ac:dyDescent="0.3">
      <c r="B72" s="65" t="s">
        <v>65</v>
      </c>
      <c r="C72" s="34" t="s">
        <v>197</v>
      </c>
      <c r="D72" s="29">
        <v>63000</v>
      </c>
      <c r="E72" s="67">
        <v>9</v>
      </c>
      <c r="F72" s="48">
        <v>22700</v>
      </c>
      <c r="G72" s="68">
        <f t="shared" si="5"/>
        <v>204300</v>
      </c>
      <c r="H72" s="65" t="str">
        <f t="shared" si="6"/>
        <v>ADI010</v>
      </c>
      <c r="I72" s="71" t="str">
        <f t="shared" si="4"/>
        <v>EDAPLAN 918/ LANSPERSE SUV</v>
      </c>
      <c r="J72" s="40"/>
      <c r="K72" s="79">
        <f>L66/F66*E72</f>
        <v>1.5304240934234787</v>
      </c>
      <c r="L72" s="3"/>
    </row>
    <row r="73" spans="2:12" x14ac:dyDescent="0.3">
      <c r="B73" s="65" t="s">
        <v>14</v>
      </c>
      <c r="C73" s="34" t="s">
        <v>15</v>
      </c>
      <c r="D73" s="29"/>
      <c r="E73" s="67">
        <v>25</v>
      </c>
      <c r="F73" s="48">
        <v>4300</v>
      </c>
      <c r="G73" s="68">
        <f>E73*F73</f>
        <v>107500</v>
      </c>
      <c r="H73" s="65" t="str">
        <f t="shared" si="6"/>
        <v>AHU002</v>
      </c>
      <c r="I73" s="71" t="str">
        <f t="shared" si="4"/>
        <v>LECITINA DE SOYA</v>
      </c>
      <c r="J73" s="40"/>
      <c r="K73" s="79">
        <f>L66/F66*E73</f>
        <v>4.251178037287441</v>
      </c>
      <c r="L73" s="3"/>
    </row>
    <row r="74" spans="2:12" x14ac:dyDescent="0.3">
      <c r="B74" s="65" t="s">
        <v>194</v>
      </c>
      <c r="C74" s="34" t="s">
        <v>198</v>
      </c>
      <c r="D74" s="29">
        <v>27500</v>
      </c>
      <c r="E74" s="67">
        <v>59</v>
      </c>
      <c r="F74" s="48">
        <v>19500</v>
      </c>
      <c r="G74" s="68">
        <f t="shared" si="5"/>
        <v>1150500</v>
      </c>
      <c r="H74" s="65" t="str">
        <f t="shared" si="6"/>
        <v>PEN081</v>
      </c>
      <c r="I74" s="71" t="str">
        <f t="shared" si="4"/>
        <v>POW CARBON BLACK CHEMO</v>
      </c>
      <c r="J74" s="40"/>
      <c r="K74" s="79">
        <f>L66/F66*E74</f>
        <v>10.032780167998361</v>
      </c>
      <c r="L74" s="3"/>
    </row>
    <row r="75" spans="2:12" ht="15" thickBot="1" x14ac:dyDescent="0.35">
      <c r="B75" s="65" t="s">
        <v>59</v>
      </c>
      <c r="C75" s="73" t="s">
        <v>199</v>
      </c>
      <c r="D75" s="29">
        <v>4372</v>
      </c>
      <c r="E75" s="67">
        <v>150</v>
      </c>
      <c r="F75" s="48">
        <v>4617</v>
      </c>
      <c r="G75" s="68">
        <f t="shared" si="5"/>
        <v>692550</v>
      </c>
      <c r="H75" s="69" t="str">
        <f t="shared" si="6"/>
        <v>SAA011</v>
      </c>
      <c r="I75" s="76" t="str">
        <f t="shared" si="4"/>
        <v>DISOLVENTE 2232/ VARSOL</v>
      </c>
      <c r="J75" s="41"/>
      <c r="K75" s="80">
        <f>L66/F66*E75</f>
        <v>25.507068223724648</v>
      </c>
      <c r="L75" s="3"/>
    </row>
    <row r="76" spans="2:12" ht="15" thickBot="1" x14ac:dyDescent="0.35">
      <c r="B76" s="56"/>
      <c r="C76" s="10"/>
      <c r="D76" s="10"/>
      <c r="E76" s="3"/>
      <c r="F76" s="10"/>
      <c r="G76" s="10"/>
      <c r="H76" s="10"/>
      <c r="I76" s="10"/>
      <c r="J76" s="10"/>
      <c r="K76" s="36"/>
      <c r="L76" s="3"/>
    </row>
    <row r="77" spans="2:12" ht="15" thickBot="1" x14ac:dyDescent="0.35">
      <c r="B77" s="56"/>
      <c r="C77" s="19" t="s">
        <v>0</v>
      </c>
      <c r="D77" s="16"/>
      <c r="E77" s="13">
        <f>SUM(E70:E75)</f>
        <v>488.1</v>
      </c>
      <c r="F77" s="10"/>
      <c r="G77" s="13">
        <f>SUM(G70:G75)</f>
        <v>3882950</v>
      </c>
      <c r="H77" s="10"/>
      <c r="I77" s="19" t="s">
        <v>0</v>
      </c>
      <c r="J77" s="16"/>
      <c r="K77" s="37">
        <f>SUM(K70:K75)</f>
        <v>83</v>
      </c>
      <c r="L77" s="3"/>
    </row>
    <row r="78" spans="2:12" ht="15" thickBot="1" x14ac:dyDescent="0.35">
      <c r="B78" s="56"/>
      <c r="C78" s="10"/>
      <c r="D78" s="10"/>
      <c r="E78" s="10"/>
      <c r="F78" s="10"/>
      <c r="G78" s="10"/>
      <c r="H78" s="10"/>
      <c r="I78" s="10"/>
      <c r="J78" s="10"/>
      <c r="K78" s="10"/>
      <c r="L78" s="10"/>
    </row>
    <row r="79" spans="2:12" ht="15" thickBot="1" x14ac:dyDescent="0.35">
      <c r="B79" s="56"/>
      <c r="C79" s="10" t="s">
        <v>221</v>
      </c>
      <c r="D79" s="10"/>
      <c r="E79" s="38">
        <f>G77/F66</f>
        <v>7955.2345830772383</v>
      </c>
      <c r="F79" s="10"/>
      <c r="G79" s="10"/>
      <c r="H79" s="10"/>
      <c r="I79" s="10"/>
      <c r="J79" s="14" t="s">
        <v>37</v>
      </c>
      <c r="K79" s="14" t="s">
        <v>38</v>
      </c>
      <c r="L79" s="14" t="s">
        <v>97</v>
      </c>
    </row>
    <row r="80" spans="2:12" x14ac:dyDescent="0.3">
      <c r="B80" s="56"/>
      <c r="C80" s="10" t="s">
        <v>36</v>
      </c>
      <c r="D80" s="10"/>
      <c r="E80" s="10">
        <v>150</v>
      </c>
      <c r="F80" s="10"/>
      <c r="G80" s="10"/>
      <c r="H80" s="10"/>
      <c r="I80" s="10"/>
      <c r="J80" s="6" t="s">
        <v>40</v>
      </c>
      <c r="K80" s="8" t="s">
        <v>200</v>
      </c>
      <c r="L80" s="8"/>
    </row>
    <row r="81" spans="2:12" x14ac:dyDescent="0.3">
      <c r="B81" s="56"/>
      <c r="C81" s="10" t="s">
        <v>39</v>
      </c>
      <c r="D81" s="10"/>
      <c r="E81" s="10">
        <v>0</v>
      </c>
      <c r="F81" s="10"/>
      <c r="G81" s="10"/>
      <c r="H81" s="10"/>
      <c r="I81" s="10"/>
      <c r="J81" s="33" t="s">
        <v>42</v>
      </c>
      <c r="K81" s="45">
        <v>4.55</v>
      </c>
      <c r="L81" s="45"/>
    </row>
    <row r="82" spans="2:12" x14ac:dyDescent="0.3">
      <c r="B82" s="56"/>
      <c r="C82" s="10" t="s">
        <v>41</v>
      </c>
      <c r="D82" s="10"/>
      <c r="E82" s="10">
        <v>0</v>
      </c>
      <c r="F82" s="10"/>
      <c r="G82" s="10"/>
      <c r="H82" s="10"/>
      <c r="I82" s="10"/>
      <c r="J82" s="33" t="s">
        <v>81</v>
      </c>
      <c r="K82" s="45" t="s">
        <v>82</v>
      </c>
      <c r="L82" s="45"/>
    </row>
    <row r="83" spans="2:12" x14ac:dyDescent="0.3">
      <c r="B83" s="56"/>
      <c r="C83" s="10" t="s">
        <v>43</v>
      </c>
      <c r="D83" s="10"/>
      <c r="E83" s="10">
        <v>0</v>
      </c>
      <c r="F83" s="10"/>
      <c r="G83" s="10"/>
      <c r="H83" s="10"/>
      <c r="I83" s="10"/>
      <c r="J83" s="33" t="s">
        <v>45</v>
      </c>
      <c r="K83" s="45" t="s">
        <v>190</v>
      </c>
      <c r="L83" s="45"/>
    </row>
    <row r="84" spans="2:12" ht="15" thickBot="1" x14ac:dyDescent="0.35">
      <c r="B84" s="56"/>
      <c r="C84" s="10" t="s">
        <v>44</v>
      </c>
      <c r="D84" s="10"/>
      <c r="E84" s="10">
        <v>0</v>
      </c>
      <c r="F84" s="10"/>
      <c r="G84" s="10"/>
      <c r="H84" s="10"/>
      <c r="I84" s="10"/>
      <c r="J84" s="33" t="s">
        <v>191</v>
      </c>
      <c r="K84" s="45" t="s">
        <v>192</v>
      </c>
      <c r="L84" s="45"/>
    </row>
    <row r="85" spans="2:12" ht="15" thickBot="1" x14ac:dyDescent="0.35">
      <c r="B85" s="56"/>
      <c r="C85" s="10" t="s">
        <v>46</v>
      </c>
      <c r="D85" s="10"/>
      <c r="E85" s="38">
        <f>SUM(E79:E84)</f>
        <v>8105.2345830772383</v>
      </c>
      <c r="F85" s="10"/>
      <c r="G85" s="10"/>
      <c r="H85" s="10"/>
      <c r="I85" s="10"/>
      <c r="J85" s="7" t="s">
        <v>193</v>
      </c>
      <c r="K85" s="9" t="s">
        <v>82</v>
      </c>
      <c r="L85" s="9"/>
    </row>
    <row r="86" spans="2:12" x14ac:dyDescent="0.3">
      <c r="B86" s="56"/>
      <c r="C86" s="10"/>
      <c r="D86" s="10"/>
      <c r="E86" s="10"/>
      <c r="F86" s="10"/>
      <c r="G86" s="10"/>
      <c r="H86" s="10"/>
      <c r="I86" s="10"/>
      <c r="J86" s="10"/>
      <c r="K86" s="10"/>
      <c r="L86" s="10"/>
    </row>
    <row r="87" spans="2:12" ht="15" thickBot="1" x14ac:dyDescent="0.35">
      <c r="B87" s="56"/>
      <c r="C87" s="10"/>
      <c r="D87" s="10"/>
      <c r="E87" s="10"/>
      <c r="F87" s="10"/>
      <c r="G87" s="10"/>
      <c r="H87" s="10"/>
      <c r="I87" s="10"/>
      <c r="J87" s="10"/>
      <c r="K87" s="10"/>
      <c r="L87" s="10"/>
    </row>
    <row r="88" spans="2:12" ht="15" thickBot="1" x14ac:dyDescent="0.35">
      <c r="B88" s="56"/>
      <c r="C88" s="10" t="s">
        <v>49</v>
      </c>
      <c r="D88" s="10"/>
      <c r="E88" s="42">
        <f>E85*1.4</f>
        <v>11347.328416308133</v>
      </c>
      <c r="F88" s="10"/>
      <c r="G88" s="10"/>
      <c r="H88" s="10"/>
      <c r="I88" s="10"/>
      <c r="J88" s="10"/>
      <c r="K88" s="10"/>
      <c r="L88" s="10"/>
    </row>
    <row r="89" spans="2:12" x14ac:dyDescent="0.3">
      <c r="B89" s="56"/>
      <c r="C89" s="10"/>
      <c r="D89" s="10"/>
      <c r="E89" s="10"/>
      <c r="F89" s="10"/>
      <c r="G89" s="10"/>
      <c r="H89" s="10"/>
      <c r="I89" s="10"/>
      <c r="J89" s="10"/>
      <c r="K89" s="10"/>
      <c r="L89" s="10"/>
    </row>
    <row r="90" spans="2:12" x14ac:dyDescent="0.3">
      <c r="B90" s="56"/>
      <c r="C90" s="10"/>
      <c r="D90" s="10"/>
      <c r="E90" s="10"/>
      <c r="F90" s="10"/>
      <c r="G90" s="10"/>
      <c r="H90" s="10"/>
      <c r="I90" s="10"/>
      <c r="J90" s="10"/>
      <c r="K90" s="10"/>
      <c r="L90" s="10"/>
    </row>
    <row r="91" spans="2:12" x14ac:dyDescent="0.3">
      <c r="B91" s="56"/>
      <c r="C91" s="10"/>
      <c r="D91" s="10"/>
      <c r="E91" s="10"/>
      <c r="F91" s="10"/>
      <c r="G91" s="10"/>
      <c r="H91" s="10"/>
      <c r="I91" s="10"/>
      <c r="J91" s="10"/>
      <c r="K91" s="10"/>
      <c r="L91" s="10"/>
    </row>
    <row r="92" spans="2:12" x14ac:dyDescent="0.3">
      <c r="B92" s="56"/>
      <c r="C92" s="10"/>
      <c r="D92" s="10"/>
      <c r="E92" s="46"/>
      <c r="F92" s="10"/>
      <c r="G92" s="10"/>
      <c r="H92" s="10"/>
      <c r="I92" s="10"/>
      <c r="J92" s="10"/>
      <c r="K92" s="10"/>
      <c r="L92" s="10"/>
    </row>
    <row r="93" spans="2:12" x14ac:dyDescent="0.3">
      <c r="B93" s="56"/>
      <c r="C93" s="11" t="s">
        <v>207</v>
      </c>
      <c r="D93" s="81"/>
      <c r="E93" s="81"/>
      <c r="F93" s="10"/>
      <c r="G93" s="10"/>
      <c r="H93" s="11"/>
      <c r="I93" s="11" t="str">
        <f>C93</f>
        <v>PASTA ESMALTE ROJO CARMIN 57:1</v>
      </c>
      <c r="J93" s="10"/>
      <c r="K93" s="78"/>
      <c r="L93" s="53"/>
    </row>
    <row r="94" spans="2:12" ht="15" thickBot="1" x14ac:dyDescent="0.35">
      <c r="B94" s="56"/>
      <c r="C94" s="11" t="s">
        <v>183</v>
      </c>
      <c r="D94" s="10"/>
      <c r="E94" s="10"/>
      <c r="F94" s="10"/>
      <c r="G94" s="10"/>
      <c r="H94" s="10"/>
      <c r="I94" s="11" t="str">
        <f>C94</f>
        <v xml:space="preserve">PE </v>
      </c>
      <c r="J94" s="10"/>
      <c r="K94" s="10"/>
      <c r="L94" s="10"/>
    </row>
    <row r="95" spans="2:12" ht="15" thickBot="1" x14ac:dyDescent="0.35">
      <c r="B95" s="56"/>
      <c r="C95" s="10"/>
      <c r="D95" s="10"/>
      <c r="E95" s="14" t="s">
        <v>2</v>
      </c>
      <c r="F95" s="47">
        <f>E108</f>
        <v>118.85</v>
      </c>
      <c r="G95" s="10"/>
      <c r="H95" s="10"/>
      <c r="I95" s="10"/>
      <c r="J95" s="10"/>
      <c r="K95" s="14" t="s">
        <v>2</v>
      </c>
      <c r="L95" s="13">
        <v>35</v>
      </c>
    </row>
    <row r="96" spans="2:12" ht="15" thickBot="1" x14ac:dyDescent="0.35">
      <c r="B96" s="57"/>
      <c r="C96" s="10"/>
      <c r="D96" s="10"/>
      <c r="E96" s="3"/>
      <c r="F96" s="3"/>
      <c r="G96" s="10"/>
      <c r="H96" s="10"/>
      <c r="I96" s="10"/>
      <c r="J96" s="10"/>
      <c r="K96" s="3"/>
      <c r="L96" s="3"/>
    </row>
    <row r="97" spans="2:12" ht="15" thickBot="1" x14ac:dyDescent="0.35">
      <c r="B97" s="58" t="s">
        <v>3</v>
      </c>
      <c r="C97" s="59" t="s">
        <v>4</v>
      </c>
      <c r="D97" s="16"/>
      <c r="E97" s="60" t="s">
        <v>5</v>
      </c>
      <c r="F97" s="14" t="s">
        <v>6</v>
      </c>
      <c r="G97" s="61" t="s">
        <v>7</v>
      </c>
      <c r="H97" s="58" t="s">
        <v>3</v>
      </c>
      <c r="I97" s="19" t="s">
        <v>4</v>
      </c>
      <c r="J97" s="16"/>
      <c r="K97" s="14" t="s">
        <v>5</v>
      </c>
      <c r="L97" s="3"/>
    </row>
    <row r="98" spans="2:12" x14ac:dyDescent="0.3">
      <c r="B98" s="62"/>
      <c r="C98" s="49" t="s">
        <v>189</v>
      </c>
      <c r="D98" s="22"/>
      <c r="E98" s="63"/>
      <c r="F98" s="63"/>
      <c r="G98" s="64"/>
      <c r="H98" s="62"/>
      <c r="I98" s="70" t="str">
        <f t="shared" ref="I98:I106" si="7">C98</f>
        <v>CARGAR EN MOLINO</v>
      </c>
      <c r="J98" s="39"/>
      <c r="K98" s="74"/>
      <c r="L98" s="3"/>
    </row>
    <row r="99" spans="2:12" x14ac:dyDescent="0.3">
      <c r="B99" s="65" t="s">
        <v>9</v>
      </c>
      <c r="C99" s="34" t="s">
        <v>101</v>
      </c>
      <c r="D99" s="22">
        <v>6252</v>
      </c>
      <c r="E99" s="66">
        <v>55</v>
      </c>
      <c r="F99" s="48">
        <v>7000</v>
      </c>
      <c r="G99" s="48">
        <f t="shared" ref="G99:G103" si="8">E99*F99</f>
        <v>385000</v>
      </c>
      <c r="H99" s="65" t="str">
        <f t="shared" ref="H99:H106" si="9">B99</f>
        <v>RAM014</v>
      </c>
      <c r="I99" s="71" t="str">
        <f t="shared" si="7"/>
        <v>RESINA MEDIA EN SOYA AL 50%</v>
      </c>
      <c r="J99" s="72"/>
      <c r="K99" s="75">
        <f>L95/F95*E99</f>
        <v>16.196886832141356</v>
      </c>
      <c r="L99" s="3"/>
    </row>
    <row r="100" spans="2:12" x14ac:dyDescent="0.3">
      <c r="B100" s="65" t="s">
        <v>12</v>
      </c>
      <c r="C100" s="34" t="s">
        <v>50</v>
      </c>
      <c r="D100" s="22"/>
      <c r="E100" s="66">
        <v>0.8</v>
      </c>
      <c r="F100" s="48">
        <v>17000</v>
      </c>
      <c r="G100" s="48">
        <f t="shared" si="8"/>
        <v>13600</v>
      </c>
      <c r="H100" s="65" t="str">
        <f t="shared" si="9"/>
        <v>AAS005</v>
      </c>
      <c r="I100" s="71" t="str">
        <f t="shared" si="7"/>
        <v>BENTOCLAY BP 184</v>
      </c>
      <c r="J100" s="72"/>
      <c r="K100" s="75">
        <f>L95/F95*E100</f>
        <v>0.23559108119478336</v>
      </c>
      <c r="L100" s="3"/>
    </row>
    <row r="101" spans="2:12" x14ac:dyDescent="0.3">
      <c r="B101" s="65" t="s">
        <v>26</v>
      </c>
      <c r="C101" s="34" t="s">
        <v>184</v>
      </c>
      <c r="D101" s="22"/>
      <c r="E101" s="66">
        <v>0.4</v>
      </c>
      <c r="F101" s="48">
        <v>2900</v>
      </c>
      <c r="G101" s="48">
        <f t="shared" si="8"/>
        <v>1160</v>
      </c>
      <c r="H101" s="65" t="str">
        <f t="shared" si="9"/>
        <v>SAM023</v>
      </c>
      <c r="I101" s="71" t="str">
        <f t="shared" si="7"/>
        <v>METANOL</v>
      </c>
      <c r="J101" s="72"/>
      <c r="K101" s="75">
        <f>L95/F95*E101</f>
        <v>0.11779554059739168</v>
      </c>
      <c r="L101" s="3"/>
    </row>
    <row r="102" spans="2:12" x14ac:dyDescent="0.3">
      <c r="B102" s="65" t="s">
        <v>33</v>
      </c>
      <c r="C102" s="34" t="s">
        <v>72</v>
      </c>
      <c r="D102" s="29">
        <v>11515</v>
      </c>
      <c r="E102" s="67">
        <v>0.25</v>
      </c>
      <c r="F102" s="48">
        <v>11000</v>
      </c>
      <c r="G102" s="68">
        <f t="shared" si="8"/>
        <v>2750</v>
      </c>
      <c r="H102" s="65" t="str">
        <f t="shared" si="9"/>
        <v>AAN002</v>
      </c>
      <c r="I102" s="71" t="str">
        <f t="shared" si="7"/>
        <v>ADIMON 84</v>
      </c>
      <c r="J102" s="40"/>
      <c r="K102" s="75">
        <f>L95/F95*E102</f>
        <v>7.3622212873369799E-2</v>
      </c>
      <c r="L102" s="3"/>
    </row>
    <row r="103" spans="2:12" x14ac:dyDescent="0.3">
      <c r="B103" s="65" t="s">
        <v>65</v>
      </c>
      <c r="C103" s="34" t="s">
        <v>202</v>
      </c>
      <c r="D103" s="29">
        <v>63000</v>
      </c>
      <c r="E103" s="67">
        <v>2.8</v>
      </c>
      <c r="F103" s="48">
        <v>22700</v>
      </c>
      <c r="G103" s="68">
        <f t="shared" si="8"/>
        <v>63559.999999999993</v>
      </c>
      <c r="H103" s="65" t="str">
        <f t="shared" si="9"/>
        <v>ADI010</v>
      </c>
      <c r="I103" s="71" t="str">
        <f t="shared" si="7"/>
        <v>CHEMOSPERSE 77</v>
      </c>
      <c r="J103" s="40"/>
      <c r="K103" s="75">
        <f>L95/F95*E103</f>
        <v>0.82456878418174173</v>
      </c>
      <c r="L103" s="3"/>
    </row>
    <row r="104" spans="2:12" x14ac:dyDescent="0.3">
      <c r="B104" s="65" t="s">
        <v>14</v>
      </c>
      <c r="C104" s="34" t="s">
        <v>15</v>
      </c>
      <c r="D104" s="29"/>
      <c r="E104" s="67">
        <v>1.6</v>
      </c>
      <c r="F104" s="48">
        <v>4300</v>
      </c>
      <c r="G104" s="68">
        <f>E104*F104</f>
        <v>6880</v>
      </c>
      <c r="H104" s="65" t="str">
        <f t="shared" si="9"/>
        <v>AHU002</v>
      </c>
      <c r="I104" s="71" t="str">
        <f t="shared" si="7"/>
        <v>LECITINA DE SOYA</v>
      </c>
      <c r="J104" s="40"/>
      <c r="K104" s="75">
        <f>L95/F95*E104</f>
        <v>0.47118216238956673</v>
      </c>
      <c r="L104" s="3"/>
    </row>
    <row r="105" spans="2:12" x14ac:dyDescent="0.3">
      <c r="B105" s="65" t="s">
        <v>205</v>
      </c>
      <c r="C105" s="34" t="s">
        <v>206</v>
      </c>
      <c r="D105" s="29"/>
      <c r="E105" s="67">
        <v>24</v>
      </c>
      <c r="F105" s="48">
        <v>33500</v>
      </c>
      <c r="G105" s="68">
        <f t="shared" ref="G105:G106" si="10">E105*F105</f>
        <v>804000</v>
      </c>
      <c r="H105" s="65" t="str">
        <f t="shared" si="9"/>
        <v>PER031</v>
      </c>
      <c r="I105" s="71" t="str">
        <f t="shared" si="7"/>
        <v>PIGMENTO ROJO CARMIN 57:1</v>
      </c>
      <c r="J105" s="40"/>
      <c r="K105" s="75">
        <f>L95/F95*E105</f>
        <v>7.0677324358435012</v>
      </c>
      <c r="L105" s="3"/>
    </row>
    <row r="106" spans="2:12" ht="15" thickBot="1" x14ac:dyDescent="0.35">
      <c r="B106" s="65" t="s">
        <v>54</v>
      </c>
      <c r="C106" s="73" t="s">
        <v>34</v>
      </c>
      <c r="D106" s="29">
        <v>5245</v>
      </c>
      <c r="E106" s="67">
        <v>34</v>
      </c>
      <c r="F106" s="48">
        <v>4617</v>
      </c>
      <c r="G106" s="68">
        <f t="shared" si="10"/>
        <v>156978</v>
      </c>
      <c r="H106" s="69" t="str">
        <f t="shared" si="9"/>
        <v>SAV010</v>
      </c>
      <c r="I106" s="76" t="str">
        <f t="shared" si="7"/>
        <v>VARSOL</v>
      </c>
      <c r="J106" s="41"/>
      <c r="K106" s="77">
        <f>L95/F95*E106</f>
        <v>10.012620950778294</v>
      </c>
      <c r="L106" s="3"/>
    </row>
    <row r="107" spans="2:12" ht="15" thickBot="1" x14ac:dyDescent="0.35">
      <c r="B107" s="56"/>
      <c r="C107" s="10"/>
      <c r="D107" s="10"/>
      <c r="E107" s="3"/>
      <c r="F107" s="10"/>
      <c r="G107" s="10"/>
      <c r="H107" s="10"/>
      <c r="I107" s="10"/>
      <c r="J107" s="10"/>
      <c r="K107" s="52"/>
      <c r="L107" s="3"/>
    </row>
    <row r="108" spans="2:12" ht="15" thickBot="1" x14ac:dyDescent="0.35">
      <c r="B108" s="56"/>
      <c r="C108" s="19" t="s">
        <v>0</v>
      </c>
      <c r="D108" s="16"/>
      <c r="E108" s="13">
        <f>SUM(E99:E106)</f>
        <v>118.85</v>
      </c>
      <c r="F108" s="10"/>
      <c r="G108" s="13">
        <f>SUM(G99:G106)</f>
        <v>1433928</v>
      </c>
      <c r="H108" s="10"/>
      <c r="I108" s="19" t="s">
        <v>0</v>
      </c>
      <c r="J108" s="16"/>
      <c r="K108" s="44">
        <f>SUM(K99:K106)</f>
        <v>35.000000000000007</v>
      </c>
      <c r="L108" s="3"/>
    </row>
    <row r="109" spans="2:12" ht="15" thickBot="1" x14ac:dyDescent="0.35">
      <c r="B109" s="56"/>
      <c r="C109" s="10"/>
      <c r="D109" s="10"/>
      <c r="E109" s="10"/>
      <c r="F109" s="10"/>
      <c r="G109" s="10"/>
      <c r="H109" s="10"/>
      <c r="I109" s="10"/>
      <c r="J109" s="10"/>
      <c r="K109" s="10"/>
      <c r="L109" s="10"/>
    </row>
    <row r="110" spans="2:12" ht="15" thickBot="1" x14ac:dyDescent="0.35">
      <c r="B110" s="56"/>
      <c r="C110" s="10" t="s">
        <v>221</v>
      </c>
      <c r="D110" s="10"/>
      <c r="E110" s="38">
        <f>G108/F95</f>
        <v>12065.023138409761</v>
      </c>
      <c r="F110" s="10"/>
      <c r="G110" s="10"/>
      <c r="H110" s="10"/>
      <c r="I110" s="10"/>
      <c r="J110" s="14" t="s">
        <v>37</v>
      </c>
      <c r="K110" s="14" t="s">
        <v>38</v>
      </c>
      <c r="L110" s="14" t="s">
        <v>97</v>
      </c>
    </row>
    <row r="111" spans="2:12" x14ac:dyDescent="0.3">
      <c r="B111" s="56"/>
      <c r="C111" s="10" t="s">
        <v>36</v>
      </c>
      <c r="D111" s="10"/>
      <c r="E111" s="10">
        <v>150</v>
      </c>
      <c r="F111" s="10"/>
      <c r="G111" s="10"/>
      <c r="H111" s="10"/>
      <c r="I111" s="10"/>
      <c r="J111" s="6" t="s">
        <v>40</v>
      </c>
      <c r="K111" s="8" t="s">
        <v>200</v>
      </c>
      <c r="L111" s="8"/>
    </row>
    <row r="112" spans="2:12" x14ac:dyDescent="0.3">
      <c r="B112" s="56"/>
      <c r="C112" s="10" t="s">
        <v>39</v>
      </c>
      <c r="D112" s="10"/>
      <c r="E112" s="10">
        <v>0</v>
      </c>
      <c r="F112" s="10"/>
      <c r="G112" s="10"/>
      <c r="H112" s="10"/>
      <c r="I112" s="10"/>
      <c r="J112" s="33" t="s">
        <v>42</v>
      </c>
      <c r="K112" s="45">
        <v>5.55</v>
      </c>
      <c r="L112" s="45"/>
    </row>
    <row r="113" spans="2:12" x14ac:dyDescent="0.3">
      <c r="B113" s="56"/>
      <c r="C113" s="10" t="s">
        <v>41</v>
      </c>
      <c r="D113" s="10"/>
      <c r="E113" s="10">
        <v>0</v>
      </c>
      <c r="F113" s="10"/>
      <c r="G113" s="10"/>
      <c r="H113" s="10"/>
      <c r="I113" s="10"/>
      <c r="J113" s="33" t="s">
        <v>81</v>
      </c>
      <c r="K113" s="45" t="s">
        <v>82</v>
      </c>
      <c r="L113" s="45"/>
    </row>
    <row r="114" spans="2:12" x14ac:dyDescent="0.3">
      <c r="B114" s="56"/>
      <c r="C114" s="10" t="s">
        <v>43</v>
      </c>
      <c r="D114" s="10"/>
      <c r="E114" s="10">
        <v>0</v>
      </c>
      <c r="F114" s="10"/>
      <c r="G114" s="10"/>
      <c r="H114" s="10"/>
      <c r="I114" s="10"/>
      <c r="J114" s="33" t="s">
        <v>45</v>
      </c>
      <c r="K114" s="45" t="s">
        <v>190</v>
      </c>
      <c r="L114" s="45"/>
    </row>
    <row r="115" spans="2:12" ht="15" thickBot="1" x14ac:dyDescent="0.35">
      <c r="B115" s="56"/>
      <c r="C115" s="10" t="s">
        <v>44</v>
      </c>
      <c r="D115" s="10"/>
      <c r="E115" s="10">
        <v>0</v>
      </c>
      <c r="F115" s="10"/>
      <c r="G115" s="10"/>
      <c r="H115" s="10"/>
      <c r="I115" s="10"/>
      <c r="J115" s="33" t="s">
        <v>191</v>
      </c>
      <c r="K115" s="45" t="s">
        <v>192</v>
      </c>
      <c r="L115" s="45"/>
    </row>
    <row r="116" spans="2:12" ht="15" thickBot="1" x14ac:dyDescent="0.35">
      <c r="B116" s="56"/>
      <c r="C116" s="10" t="s">
        <v>46</v>
      </c>
      <c r="D116" s="10"/>
      <c r="E116" s="38">
        <f>SUM(E110:E115)</f>
        <v>12215.023138409761</v>
      </c>
      <c r="F116" s="10"/>
      <c r="G116" s="10"/>
      <c r="H116" s="10"/>
      <c r="I116" s="10"/>
      <c r="J116" s="7" t="s">
        <v>193</v>
      </c>
      <c r="K116" s="9" t="s">
        <v>82</v>
      </c>
      <c r="L116" s="9"/>
    </row>
    <row r="117" spans="2:12" x14ac:dyDescent="0.3">
      <c r="B117" s="56"/>
      <c r="C117" s="10"/>
      <c r="D117" s="10"/>
      <c r="E117" s="10"/>
      <c r="F117" s="10"/>
      <c r="G117" s="10"/>
      <c r="H117" s="10"/>
      <c r="I117" s="10"/>
      <c r="J117" s="10"/>
      <c r="K117" s="10"/>
      <c r="L117" s="10"/>
    </row>
    <row r="118" spans="2:12" ht="15" thickBot="1" x14ac:dyDescent="0.35">
      <c r="B118" s="56"/>
      <c r="C118" s="10"/>
      <c r="D118" s="10"/>
      <c r="E118" s="10"/>
      <c r="F118" s="10"/>
      <c r="G118" s="10"/>
      <c r="H118" s="10"/>
      <c r="I118" s="10"/>
      <c r="J118" s="10"/>
      <c r="K118" s="10"/>
      <c r="L118" s="10"/>
    </row>
    <row r="119" spans="2:12" ht="15" thickBot="1" x14ac:dyDescent="0.35">
      <c r="B119" s="56"/>
      <c r="C119" s="10" t="s">
        <v>49</v>
      </c>
      <c r="D119" s="10"/>
      <c r="E119" s="42">
        <f>E116*1.4</f>
        <v>17101.032393773665</v>
      </c>
      <c r="F119" s="10"/>
      <c r="G119" s="10"/>
      <c r="H119" s="10"/>
      <c r="I119" s="10"/>
      <c r="J119" s="10"/>
      <c r="K119" s="10"/>
      <c r="L119" s="10"/>
    </row>
    <row r="120" spans="2:12" x14ac:dyDescent="0.3">
      <c r="B120" s="56"/>
      <c r="C120" s="10"/>
      <c r="D120" s="10"/>
      <c r="E120" s="46"/>
      <c r="F120" s="10"/>
      <c r="G120" s="10"/>
      <c r="H120" s="10"/>
      <c r="I120" s="10"/>
      <c r="J120" s="10"/>
      <c r="K120" s="10"/>
      <c r="L120" s="10"/>
    </row>
    <row r="121" spans="2:12" x14ac:dyDescent="0.3">
      <c r="B121" s="56"/>
      <c r="C121" s="10"/>
      <c r="D121" s="10"/>
      <c r="E121" s="46"/>
      <c r="F121" s="10"/>
      <c r="G121" s="10"/>
      <c r="H121" s="10"/>
      <c r="I121" s="10"/>
      <c r="J121" s="10"/>
      <c r="K121" s="10"/>
      <c r="L121" s="10"/>
    </row>
    <row r="122" spans="2:12" x14ac:dyDescent="0.3">
      <c r="B122" s="56"/>
      <c r="C122" s="10"/>
      <c r="D122" s="10"/>
      <c r="E122" s="46"/>
      <c r="F122" s="10"/>
      <c r="G122" s="10"/>
      <c r="H122" s="10"/>
      <c r="I122" s="10"/>
      <c r="J122" s="10"/>
      <c r="K122" s="10"/>
      <c r="L122" s="10"/>
    </row>
    <row r="123" spans="2:12" x14ac:dyDescent="0.3">
      <c r="B123" s="56"/>
      <c r="C123" s="10"/>
      <c r="D123" s="10"/>
      <c r="E123" s="46"/>
      <c r="F123" s="10"/>
      <c r="G123" s="10"/>
      <c r="H123" s="10"/>
      <c r="I123" s="10"/>
      <c r="J123" s="10"/>
      <c r="K123" s="10"/>
      <c r="L123" s="10"/>
    </row>
    <row r="124" spans="2:12" x14ac:dyDescent="0.3">
      <c r="B124" s="56"/>
      <c r="C124" s="10"/>
      <c r="D124" s="10"/>
      <c r="E124" s="46"/>
      <c r="F124" s="10"/>
      <c r="G124" s="10"/>
      <c r="H124" s="10"/>
      <c r="I124" s="10"/>
      <c r="J124" s="10"/>
      <c r="K124" s="10"/>
      <c r="L124" s="10"/>
    </row>
    <row r="125" spans="2:12" x14ac:dyDescent="0.3">
      <c r="B125" s="56"/>
      <c r="C125" s="11" t="s">
        <v>93</v>
      </c>
      <c r="D125" s="81"/>
      <c r="E125" s="10"/>
      <c r="F125" s="10"/>
      <c r="G125" s="10"/>
      <c r="H125" s="11"/>
      <c r="I125" s="11" t="str">
        <f>C125</f>
        <v>PASTA ESMALTE NARANJA</v>
      </c>
      <c r="J125" s="10"/>
      <c r="K125" s="78"/>
      <c r="L125" s="53"/>
    </row>
    <row r="126" spans="2:12" ht="15" thickBot="1" x14ac:dyDescent="0.35">
      <c r="B126" s="56"/>
      <c r="C126" s="11" t="s">
        <v>183</v>
      </c>
      <c r="D126" s="10"/>
      <c r="E126" s="10"/>
      <c r="F126" s="10"/>
      <c r="G126" s="10"/>
      <c r="H126" s="10"/>
      <c r="I126" s="11" t="str">
        <f>C126</f>
        <v xml:space="preserve">PE </v>
      </c>
      <c r="J126" s="10"/>
      <c r="K126" s="10"/>
      <c r="L126" s="10"/>
    </row>
    <row r="127" spans="2:12" ht="15" thickBot="1" x14ac:dyDescent="0.35">
      <c r="B127" s="56"/>
      <c r="C127" s="10"/>
      <c r="D127" s="10"/>
      <c r="E127" s="14" t="s">
        <v>2</v>
      </c>
      <c r="F127" s="13">
        <f>E140</f>
        <v>961</v>
      </c>
      <c r="G127" s="10"/>
      <c r="H127" s="10"/>
      <c r="I127" s="10"/>
      <c r="J127" s="10"/>
      <c r="K127" s="14" t="s">
        <v>2</v>
      </c>
      <c r="L127" s="13">
        <v>59</v>
      </c>
    </row>
    <row r="128" spans="2:12" ht="15" thickBot="1" x14ac:dyDescent="0.35">
      <c r="B128" s="57"/>
      <c r="C128" s="10"/>
      <c r="D128" s="10"/>
      <c r="E128" s="3"/>
      <c r="F128" s="3"/>
      <c r="G128" s="10"/>
      <c r="H128" s="10"/>
      <c r="I128" s="10"/>
      <c r="J128" s="10"/>
      <c r="K128" s="3"/>
      <c r="L128" s="3"/>
    </row>
    <row r="129" spans="2:12" ht="15" thickBot="1" x14ac:dyDescent="0.35">
      <c r="B129" s="58" t="s">
        <v>3</v>
      </c>
      <c r="C129" s="59" t="s">
        <v>4</v>
      </c>
      <c r="D129" s="16"/>
      <c r="E129" s="60" t="s">
        <v>5</v>
      </c>
      <c r="F129" s="14" t="s">
        <v>6</v>
      </c>
      <c r="G129" s="61" t="s">
        <v>7</v>
      </c>
      <c r="H129" s="58" t="s">
        <v>3</v>
      </c>
      <c r="I129" s="19" t="s">
        <v>4</v>
      </c>
      <c r="J129" s="16"/>
      <c r="K129" s="14" t="s">
        <v>5</v>
      </c>
      <c r="L129" s="3"/>
    </row>
    <row r="130" spans="2:12" x14ac:dyDescent="0.3">
      <c r="B130" s="62"/>
      <c r="C130" s="49" t="s">
        <v>189</v>
      </c>
      <c r="D130" s="22"/>
      <c r="E130" s="63"/>
      <c r="F130" s="63"/>
      <c r="G130" s="64"/>
      <c r="H130" s="62"/>
      <c r="I130" s="70" t="str">
        <f t="shared" ref="I130:I138" si="11">C130</f>
        <v>CARGAR EN MOLINO</v>
      </c>
      <c r="J130" s="39"/>
      <c r="K130" s="74"/>
      <c r="L130" s="3"/>
    </row>
    <row r="131" spans="2:12" x14ac:dyDescent="0.3">
      <c r="B131" s="65" t="s">
        <v>9</v>
      </c>
      <c r="C131" s="34" t="s">
        <v>101</v>
      </c>
      <c r="D131" s="22">
        <v>6252</v>
      </c>
      <c r="E131" s="66">
        <v>332</v>
      </c>
      <c r="F131" s="48">
        <v>7000</v>
      </c>
      <c r="G131" s="48">
        <f t="shared" ref="G131:G135" si="12">E131*F131</f>
        <v>2324000</v>
      </c>
      <c r="H131" s="65" t="str">
        <f t="shared" ref="H131:H138" si="13">B131</f>
        <v>RAM014</v>
      </c>
      <c r="I131" s="71" t="str">
        <f t="shared" si="11"/>
        <v>RESINA MEDIA EN SOYA AL 50%</v>
      </c>
      <c r="J131" s="72"/>
      <c r="K131" s="75">
        <f>L127/F127*E131</f>
        <v>20.382934443288242</v>
      </c>
      <c r="L131" s="3"/>
    </row>
    <row r="132" spans="2:12" x14ac:dyDescent="0.3">
      <c r="B132" s="65" t="s">
        <v>12</v>
      </c>
      <c r="C132" s="34" t="s">
        <v>50</v>
      </c>
      <c r="D132" s="22"/>
      <c r="E132" s="66">
        <v>9</v>
      </c>
      <c r="F132" s="48">
        <v>17000</v>
      </c>
      <c r="G132" s="48">
        <f t="shared" si="12"/>
        <v>153000</v>
      </c>
      <c r="H132" s="65" t="str">
        <f t="shared" si="13"/>
        <v>AAS005</v>
      </c>
      <c r="I132" s="71" t="str">
        <f t="shared" si="11"/>
        <v>BENTOCLAY BP 184</v>
      </c>
      <c r="J132" s="72"/>
      <c r="K132" s="75">
        <f>L127/F127*E132</f>
        <v>0.55254942767950055</v>
      </c>
      <c r="L132" s="3"/>
    </row>
    <row r="133" spans="2:12" x14ac:dyDescent="0.3">
      <c r="B133" s="65" t="s">
        <v>26</v>
      </c>
      <c r="C133" s="34" t="s">
        <v>184</v>
      </c>
      <c r="D133" s="22"/>
      <c r="E133" s="66">
        <v>5</v>
      </c>
      <c r="F133" s="48">
        <v>2900</v>
      </c>
      <c r="G133" s="48">
        <f t="shared" si="12"/>
        <v>14500</v>
      </c>
      <c r="H133" s="65" t="str">
        <f t="shared" si="13"/>
        <v>SAM023</v>
      </c>
      <c r="I133" s="71" t="str">
        <f t="shared" si="11"/>
        <v>METANOL</v>
      </c>
      <c r="J133" s="72"/>
      <c r="K133" s="75">
        <f>L127/F127*E133</f>
        <v>0.30697190426638921</v>
      </c>
      <c r="L133" s="3"/>
    </row>
    <row r="134" spans="2:12" x14ac:dyDescent="0.3">
      <c r="B134" s="65" t="s">
        <v>33</v>
      </c>
      <c r="C134" s="34" t="s">
        <v>72</v>
      </c>
      <c r="D134" s="29">
        <v>11515</v>
      </c>
      <c r="E134" s="67">
        <v>3.1</v>
      </c>
      <c r="F134" s="48">
        <v>11000</v>
      </c>
      <c r="G134" s="68">
        <f t="shared" si="12"/>
        <v>34100</v>
      </c>
      <c r="H134" s="65" t="str">
        <f t="shared" si="13"/>
        <v>AAN002</v>
      </c>
      <c r="I134" s="71" t="str">
        <f t="shared" si="11"/>
        <v>ADIMON 84</v>
      </c>
      <c r="J134" s="40"/>
      <c r="K134" s="75">
        <f>L127/F127*E134</f>
        <v>0.1903225806451613</v>
      </c>
      <c r="L134" s="3"/>
    </row>
    <row r="135" spans="2:12" x14ac:dyDescent="0.3">
      <c r="B135" s="65" t="s">
        <v>65</v>
      </c>
      <c r="C135" s="34" t="s">
        <v>202</v>
      </c>
      <c r="D135" s="29">
        <v>63000</v>
      </c>
      <c r="E135" s="67">
        <v>35</v>
      </c>
      <c r="F135" s="48">
        <v>22700</v>
      </c>
      <c r="G135" s="68">
        <f t="shared" si="12"/>
        <v>794500</v>
      </c>
      <c r="H135" s="65" t="str">
        <f t="shared" si="13"/>
        <v>ADI010</v>
      </c>
      <c r="I135" s="71" t="str">
        <f t="shared" si="11"/>
        <v>CHEMOSPERSE 77</v>
      </c>
      <c r="J135" s="40"/>
      <c r="K135" s="75">
        <f>L127/F127*E135</f>
        <v>2.1488033298647244</v>
      </c>
      <c r="L135" s="3"/>
    </row>
    <row r="136" spans="2:12" x14ac:dyDescent="0.3">
      <c r="B136" s="65" t="s">
        <v>14</v>
      </c>
      <c r="C136" s="34" t="s">
        <v>15</v>
      </c>
      <c r="D136" s="29"/>
      <c r="E136" s="67">
        <v>18.899999999999999</v>
      </c>
      <c r="F136" s="48">
        <v>4300</v>
      </c>
      <c r="G136" s="68">
        <f>E136*F136</f>
        <v>81270</v>
      </c>
      <c r="H136" s="65" t="str">
        <f t="shared" si="13"/>
        <v>AHU002</v>
      </c>
      <c r="I136" s="71" t="str">
        <f t="shared" si="11"/>
        <v>LECITINA DE SOYA</v>
      </c>
      <c r="J136" s="40"/>
      <c r="K136" s="75">
        <f>L127/F127*E136</f>
        <v>1.1603537981269509</v>
      </c>
      <c r="L136" s="3"/>
    </row>
    <row r="137" spans="2:12" x14ac:dyDescent="0.3">
      <c r="B137" s="65" t="s">
        <v>203</v>
      </c>
      <c r="C137" s="34" t="s">
        <v>204</v>
      </c>
      <c r="D137" s="29"/>
      <c r="E137" s="67">
        <v>408</v>
      </c>
      <c r="F137" s="48">
        <v>37200</v>
      </c>
      <c r="G137" s="68">
        <f t="shared" ref="G137:G138" si="14">E137*F137</f>
        <v>15177600</v>
      </c>
      <c r="H137" s="65" t="str">
        <f t="shared" si="13"/>
        <v>PEN023</v>
      </c>
      <c r="I137" s="71" t="str">
        <f t="shared" si="11"/>
        <v>PIGMENTO NARANJA MOLIBDENO</v>
      </c>
      <c r="J137" s="40"/>
      <c r="K137" s="75">
        <f>L127/F127*E137</f>
        <v>25.048907388137359</v>
      </c>
      <c r="L137" s="3"/>
    </row>
    <row r="138" spans="2:12" ht="15" thickBot="1" x14ac:dyDescent="0.35">
      <c r="B138" s="65" t="s">
        <v>54</v>
      </c>
      <c r="C138" s="73" t="s">
        <v>34</v>
      </c>
      <c r="D138" s="29">
        <v>5245</v>
      </c>
      <c r="E138" s="67">
        <v>150</v>
      </c>
      <c r="F138" s="48">
        <v>4617</v>
      </c>
      <c r="G138" s="68">
        <f t="shared" si="14"/>
        <v>692550</v>
      </c>
      <c r="H138" s="69" t="str">
        <f t="shared" si="13"/>
        <v>SAV010</v>
      </c>
      <c r="I138" s="76" t="str">
        <f t="shared" si="11"/>
        <v>VARSOL</v>
      </c>
      <c r="J138" s="41"/>
      <c r="K138" s="77">
        <f>L127/F127*E138</f>
        <v>9.2091571279916753</v>
      </c>
      <c r="L138" s="3"/>
    </row>
    <row r="139" spans="2:12" ht="15" thickBot="1" x14ac:dyDescent="0.35">
      <c r="B139" s="56"/>
      <c r="C139" s="10"/>
      <c r="D139" s="10"/>
      <c r="E139" s="3"/>
      <c r="F139" s="10"/>
      <c r="G139" s="10"/>
      <c r="H139" s="10"/>
      <c r="I139" s="10"/>
      <c r="J139" s="10"/>
      <c r="K139" s="52"/>
      <c r="L139" s="3"/>
    </row>
    <row r="140" spans="2:12" ht="15" thickBot="1" x14ac:dyDescent="0.35">
      <c r="B140" s="56"/>
      <c r="C140" s="19" t="s">
        <v>0</v>
      </c>
      <c r="D140" s="16"/>
      <c r="E140" s="13">
        <f>SUM(E131:E138)</f>
        <v>961</v>
      </c>
      <c r="F140" s="10"/>
      <c r="G140" s="13">
        <f>SUM(G131:G138)</f>
        <v>19271520</v>
      </c>
      <c r="H140" s="10"/>
      <c r="I140" s="19" t="s">
        <v>0</v>
      </c>
      <c r="J140" s="16"/>
      <c r="K140" s="44">
        <f>SUM(K131:K138)</f>
        <v>59</v>
      </c>
      <c r="L140" s="3"/>
    </row>
    <row r="141" spans="2:12" ht="15" thickBot="1" x14ac:dyDescent="0.35">
      <c r="B141" s="56"/>
      <c r="C141" s="10"/>
      <c r="D141" s="10"/>
      <c r="E141" s="10"/>
      <c r="F141" s="10"/>
      <c r="G141" s="10"/>
      <c r="H141" s="10"/>
      <c r="I141" s="10"/>
      <c r="J141" s="10"/>
      <c r="K141" s="10"/>
      <c r="L141" s="10"/>
    </row>
    <row r="142" spans="2:12" ht="15" thickBot="1" x14ac:dyDescent="0.35">
      <c r="B142" s="56"/>
      <c r="C142" s="10" t="s">
        <v>221</v>
      </c>
      <c r="D142" s="10"/>
      <c r="E142" s="38">
        <f>G140/F127</f>
        <v>20053.610822060353</v>
      </c>
      <c r="F142" s="10"/>
      <c r="G142" s="10"/>
      <c r="H142" s="10"/>
      <c r="I142" s="10"/>
      <c r="J142" s="14" t="s">
        <v>37</v>
      </c>
      <c r="K142" s="14" t="s">
        <v>38</v>
      </c>
      <c r="L142" s="14" t="s">
        <v>97</v>
      </c>
    </row>
    <row r="143" spans="2:12" x14ac:dyDescent="0.3">
      <c r="B143" s="56"/>
      <c r="C143" s="10" t="s">
        <v>36</v>
      </c>
      <c r="D143" s="10"/>
      <c r="E143" s="10">
        <v>150</v>
      </c>
      <c r="F143" s="10"/>
      <c r="G143" s="10"/>
      <c r="H143" s="10"/>
      <c r="I143" s="10"/>
      <c r="J143" s="6" t="s">
        <v>40</v>
      </c>
      <c r="K143" s="8" t="s">
        <v>200</v>
      </c>
      <c r="L143" s="8"/>
    </row>
    <row r="144" spans="2:12" x14ac:dyDescent="0.3">
      <c r="B144" s="56"/>
      <c r="C144" s="10" t="s">
        <v>39</v>
      </c>
      <c r="D144" s="10"/>
      <c r="E144" s="10">
        <v>0</v>
      </c>
      <c r="F144" s="10"/>
      <c r="G144" s="10"/>
      <c r="H144" s="10"/>
      <c r="I144" s="10"/>
      <c r="J144" s="33" t="s">
        <v>42</v>
      </c>
      <c r="K144" s="45">
        <v>5.55</v>
      </c>
      <c r="L144" s="45"/>
    </row>
    <row r="145" spans="2:12" x14ac:dyDescent="0.3">
      <c r="B145" s="56"/>
      <c r="C145" s="10" t="s">
        <v>41</v>
      </c>
      <c r="D145" s="10"/>
      <c r="E145" s="10">
        <v>0</v>
      </c>
      <c r="F145" s="10"/>
      <c r="G145" s="10"/>
      <c r="H145" s="10"/>
      <c r="I145" s="10"/>
      <c r="J145" s="33" t="s">
        <v>81</v>
      </c>
      <c r="K145" s="45" t="s">
        <v>82</v>
      </c>
      <c r="L145" s="45"/>
    </row>
    <row r="146" spans="2:12" x14ac:dyDescent="0.3">
      <c r="B146" s="56"/>
      <c r="C146" s="10" t="s">
        <v>43</v>
      </c>
      <c r="D146" s="10"/>
      <c r="E146" s="10">
        <v>0</v>
      </c>
      <c r="F146" s="10"/>
      <c r="G146" s="10"/>
      <c r="H146" s="10"/>
      <c r="I146" s="10"/>
      <c r="J146" s="33" t="s">
        <v>45</v>
      </c>
      <c r="K146" s="45" t="s">
        <v>190</v>
      </c>
      <c r="L146" s="45"/>
    </row>
    <row r="147" spans="2:12" ht="15" thickBot="1" x14ac:dyDescent="0.35">
      <c r="B147" s="56"/>
      <c r="C147" s="10" t="s">
        <v>44</v>
      </c>
      <c r="D147" s="10"/>
      <c r="E147" s="10">
        <v>0</v>
      </c>
      <c r="F147" s="10"/>
      <c r="G147" s="10"/>
      <c r="H147" s="10"/>
      <c r="I147" s="10"/>
      <c r="J147" s="33" t="s">
        <v>191</v>
      </c>
      <c r="K147" s="45" t="s">
        <v>192</v>
      </c>
      <c r="L147" s="45"/>
    </row>
    <row r="148" spans="2:12" ht="15" thickBot="1" x14ac:dyDescent="0.35">
      <c r="B148" s="56"/>
      <c r="C148" s="10" t="s">
        <v>46</v>
      </c>
      <c r="D148" s="10"/>
      <c r="E148" s="38">
        <f>SUM(E142:E147)</f>
        <v>20203.610822060353</v>
      </c>
      <c r="F148" s="10"/>
      <c r="G148" s="10"/>
      <c r="H148" s="10"/>
      <c r="I148" s="10"/>
      <c r="J148" s="7" t="s">
        <v>193</v>
      </c>
      <c r="K148" s="9" t="s">
        <v>82</v>
      </c>
      <c r="L148" s="9"/>
    </row>
    <row r="149" spans="2:12" x14ac:dyDescent="0.3">
      <c r="B149" s="56"/>
      <c r="C149" s="10"/>
      <c r="D149" s="10"/>
      <c r="E149" s="10"/>
      <c r="F149" s="10"/>
      <c r="G149" s="10"/>
      <c r="H149" s="10"/>
      <c r="I149" s="10"/>
      <c r="J149" s="10"/>
      <c r="K149" s="10"/>
      <c r="L149" s="10"/>
    </row>
    <row r="150" spans="2:12" ht="15" thickBot="1" x14ac:dyDescent="0.35">
      <c r="B150" s="56"/>
      <c r="C150" s="10"/>
      <c r="D150" s="10"/>
      <c r="E150" s="10"/>
      <c r="F150" s="10"/>
      <c r="G150" s="10"/>
      <c r="H150" s="10"/>
      <c r="I150" s="10"/>
      <c r="J150" s="10"/>
      <c r="K150" s="10"/>
      <c r="L150" s="10"/>
    </row>
    <row r="151" spans="2:12" ht="15" thickBot="1" x14ac:dyDescent="0.35">
      <c r="B151" s="56"/>
      <c r="C151" s="10" t="s">
        <v>49</v>
      </c>
      <c r="D151" s="10"/>
      <c r="E151" s="42">
        <f>E148*1.4</f>
        <v>28285.055150884491</v>
      </c>
      <c r="F151" s="10"/>
      <c r="G151" s="10"/>
      <c r="H151" s="10"/>
      <c r="I151" s="10"/>
      <c r="J151" s="10"/>
      <c r="K151" s="10"/>
      <c r="L151" s="10"/>
    </row>
    <row r="152" spans="2:12" x14ac:dyDescent="0.3">
      <c r="B152" s="56"/>
      <c r="C152" s="10"/>
      <c r="D152" s="10"/>
      <c r="E152" s="46"/>
      <c r="F152" s="10"/>
      <c r="G152" s="10"/>
      <c r="H152" s="10"/>
      <c r="I152" s="10"/>
      <c r="J152" s="10"/>
      <c r="K152" s="10"/>
      <c r="L152" s="10"/>
    </row>
    <row r="153" spans="2:12" x14ac:dyDescent="0.3">
      <c r="B153" s="56"/>
      <c r="C153" s="10"/>
      <c r="D153" s="10"/>
      <c r="E153" s="46"/>
      <c r="F153" s="10"/>
      <c r="G153" s="10"/>
      <c r="H153" s="10"/>
      <c r="I153" s="10"/>
      <c r="J153" s="10"/>
      <c r="K153" s="10"/>
      <c r="L153" s="10"/>
    </row>
    <row r="154" spans="2:12" x14ac:dyDescent="0.3">
      <c r="B154" s="56"/>
      <c r="C154" s="10"/>
      <c r="D154" s="10"/>
      <c r="E154" s="46"/>
      <c r="F154" s="10"/>
      <c r="G154" s="10"/>
      <c r="H154" s="10"/>
      <c r="I154" s="10"/>
      <c r="J154" s="10"/>
      <c r="K154" s="10"/>
      <c r="L154" s="10"/>
    </row>
    <row r="155" spans="2:12" x14ac:dyDescent="0.3">
      <c r="B155" s="56"/>
      <c r="C155" s="11" t="s">
        <v>119</v>
      </c>
      <c r="D155" s="81"/>
      <c r="E155" s="10"/>
      <c r="F155" s="10"/>
      <c r="G155" s="10"/>
      <c r="H155" s="11"/>
      <c r="I155" s="11" t="str">
        <f>C155</f>
        <v>PASTA ESMALTE AMARILLO</v>
      </c>
      <c r="J155" s="10"/>
      <c r="K155" s="78"/>
      <c r="L155" s="53"/>
    </row>
    <row r="156" spans="2:12" ht="15" thickBot="1" x14ac:dyDescent="0.35">
      <c r="B156" s="56"/>
      <c r="C156" s="11" t="s">
        <v>183</v>
      </c>
      <c r="D156" s="10"/>
      <c r="E156" s="10"/>
      <c r="F156" s="10"/>
      <c r="G156" s="10"/>
      <c r="H156" s="10"/>
      <c r="I156" s="11" t="str">
        <f>C156</f>
        <v xml:space="preserve">PE </v>
      </c>
      <c r="J156" s="10"/>
      <c r="K156" s="10"/>
      <c r="L156" s="10"/>
    </row>
    <row r="157" spans="2:12" ht="15" thickBot="1" x14ac:dyDescent="0.35">
      <c r="B157" s="56"/>
      <c r="C157" s="10"/>
      <c r="D157" s="10"/>
      <c r="E157" s="14" t="s">
        <v>2</v>
      </c>
      <c r="F157" s="13">
        <f>E170</f>
        <v>1018</v>
      </c>
      <c r="G157" s="10"/>
      <c r="H157" s="10"/>
      <c r="I157" s="10"/>
      <c r="J157" s="10"/>
      <c r="K157" s="14" t="s">
        <v>2</v>
      </c>
      <c r="L157" s="13">
        <v>55</v>
      </c>
    </row>
    <row r="158" spans="2:12" ht="15" thickBot="1" x14ac:dyDescent="0.35">
      <c r="B158" s="57"/>
      <c r="C158" s="10"/>
      <c r="D158" s="10"/>
      <c r="E158" s="3"/>
      <c r="F158" s="3"/>
      <c r="G158" s="10"/>
      <c r="H158" s="10"/>
      <c r="I158" s="10"/>
      <c r="J158" s="10"/>
      <c r="K158" s="3"/>
      <c r="L158" s="3"/>
    </row>
    <row r="159" spans="2:12" ht="15" thickBot="1" x14ac:dyDescent="0.35">
      <c r="B159" s="58" t="s">
        <v>3</v>
      </c>
      <c r="C159" s="59" t="s">
        <v>4</v>
      </c>
      <c r="D159" s="16"/>
      <c r="E159" s="60" t="s">
        <v>5</v>
      </c>
      <c r="F159" s="14" t="s">
        <v>6</v>
      </c>
      <c r="G159" s="61" t="s">
        <v>7</v>
      </c>
      <c r="H159" s="58" t="s">
        <v>3</v>
      </c>
      <c r="I159" s="19" t="s">
        <v>4</v>
      </c>
      <c r="J159" s="16"/>
      <c r="K159" s="14" t="s">
        <v>5</v>
      </c>
      <c r="L159" s="3"/>
    </row>
    <row r="160" spans="2:12" x14ac:dyDescent="0.3">
      <c r="B160" s="62"/>
      <c r="C160" s="49" t="s">
        <v>189</v>
      </c>
      <c r="D160" s="22"/>
      <c r="E160" s="63"/>
      <c r="F160" s="63"/>
      <c r="G160" s="64"/>
      <c r="H160" s="62"/>
      <c r="I160" s="70" t="str">
        <f t="shared" ref="I160:I168" si="15">C160</f>
        <v>CARGAR EN MOLINO</v>
      </c>
      <c r="J160" s="39"/>
      <c r="K160" s="74"/>
      <c r="L160" s="3"/>
    </row>
    <row r="161" spans="2:12" x14ac:dyDescent="0.3">
      <c r="B161" s="65" t="s">
        <v>9</v>
      </c>
      <c r="C161" s="34" t="s">
        <v>101</v>
      </c>
      <c r="D161" s="22">
        <v>6252</v>
      </c>
      <c r="E161" s="66">
        <v>332</v>
      </c>
      <c r="F161" s="48">
        <v>7000</v>
      </c>
      <c r="G161" s="48">
        <f t="shared" ref="G161:G165" si="16">E161*F161</f>
        <v>2324000</v>
      </c>
      <c r="H161" s="65" t="str">
        <f t="shared" ref="H161:H168" si="17">B161</f>
        <v>RAM014</v>
      </c>
      <c r="I161" s="71" t="str">
        <f t="shared" si="15"/>
        <v>RESINA MEDIA EN SOYA AL 50%</v>
      </c>
      <c r="J161" s="72"/>
      <c r="K161" s="75">
        <f>L157/F157*E161</f>
        <v>17.937131630648331</v>
      </c>
      <c r="L161" s="3"/>
    </row>
    <row r="162" spans="2:12" x14ac:dyDescent="0.3">
      <c r="B162" s="65" t="s">
        <v>12</v>
      </c>
      <c r="C162" s="34" t="s">
        <v>50</v>
      </c>
      <c r="D162" s="22"/>
      <c r="E162" s="66">
        <v>9</v>
      </c>
      <c r="F162" s="48">
        <v>17000</v>
      </c>
      <c r="G162" s="48">
        <f t="shared" si="16"/>
        <v>153000</v>
      </c>
      <c r="H162" s="65" t="str">
        <f t="shared" si="17"/>
        <v>AAS005</v>
      </c>
      <c r="I162" s="71" t="str">
        <f t="shared" si="15"/>
        <v>BENTOCLAY BP 184</v>
      </c>
      <c r="J162" s="72"/>
      <c r="K162" s="75">
        <f>L157/F157*E162</f>
        <v>0.4862475442043222</v>
      </c>
      <c r="L162" s="3"/>
    </row>
    <row r="163" spans="2:12" x14ac:dyDescent="0.3">
      <c r="B163" s="65" t="s">
        <v>26</v>
      </c>
      <c r="C163" s="34" t="s">
        <v>184</v>
      </c>
      <c r="D163" s="22"/>
      <c r="E163" s="66">
        <v>5</v>
      </c>
      <c r="F163" s="48">
        <v>2900</v>
      </c>
      <c r="G163" s="48">
        <f t="shared" si="16"/>
        <v>14500</v>
      </c>
      <c r="H163" s="65" t="str">
        <f t="shared" si="17"/>
        <v>SAM023</v>
      </c>
      <c r="I163" s="71" t="str">
        <f t="shared" si="15"/>
        <v>METANOL</v>
      </c>
      <c r="J163" s="72"/>
      <c r="K163" s="75">
        <f>L157/F157*E163</f>
        <v>0.27013752455795675</v>
      </c>
      <c r="L163" s="3"/>
    </row>
    <row r="164" spans="2:12" x14ac:dyDescent="0.3">
      <c r="B164" s="65" t="s">
        <v>33</v>
      </c>
      <c r="C164" s="34" t="s">
        <v>72</v>
      </c>
      <c r="D164" s="29">
        <v>11515</v>
      </c>
      <c r="E164" s="67">
        <v>3.1</v>
      </c>
      <c r="F164" s="48">
        <v>11000</v>
      </c>
      <c r="G164" s="68">
        <f t="shared" si="16"/>
        <v>34100</v>
      </c>
      <c r="H164" s="65" t="str">
        <f t="shared" si="17"/>
        <v>AAN002</v>
      </c>
      <c r="I164" s="71" t="str">
        <f t="shared" si="15"/>
        <v>ADIMON 84</v>
      </c>
      <c r="J164" s="40"/>
      <c r="K164" s="75">
        <f>L157/F157*E164</f>
        <v>0.16748526522593321</v>
      </c>
      <c r="L164" s="3"/>
    </row>
    <row r="165" spans="2:12" x14ac:dyDescent="0.3">
      <c r="B165" s="65" t="s">
        <v>65</v>
      </c>
      <c r="C165" s="34" t="s">
        <v>208</v>
      </c>
      <c r="D165" s="29">
        <v>63000</v>
      </c>
      <c r="E165" s="67">
        <v>35</v>
      </c>
      <c r="F165" s="48">
        <v>22700</v>
      </c>
      <c r="G165" s="68">
        <f t="shared" si="16"/>
        <v>794500</v>
      </c>
      <c r="H165" s="65" t="str">
        <f t="shared" si="17"/>
        <v>ADI010</v>
      </c>
      <c r="I165" s="71" t="str">
        <f t="shared" si="15"/>
        <v>EDAPLAN 915</v>
      </c>
      <c r="J165" s="40"/>
      <c r="K165" s="75">
        <f>L157/F157*E165</f>
        <v>1.8909626719056973</v>
      </c>
      <c r="L165" s="3"/>
    </row>
    <row r="166" spans="2:12" x14ac:dyDescent="0.3">
      <c r="B166" s="65" t="s">
        <v>14</v>
      </c>
      <c r="C166" s="34" t="s">
        <v>15</v>
      </c>
      <c r="D166" s="29"/>
      <c r="E166" s="67">
        <v>18.899999999999999</v>
      </c>
      <c r="F166" s="48">
        <v>4300</v>
      </c>
      <c r="G166" s="68">
        <f>E166*F166</f>
        <v>81270</v>
      </c>
      <c r="H166" s="65" t="str">
        <f t="shared" si="17"/>
        <v>AHU002</v>
      </c>
      <c r="I166" s="71" t="str">
        <f t="shared" si="15"/>
        <v>LECITINA DE SOYA</v>
      </c>
      <c r="J166" s="40"/>
      <c r="K166" s="75">
        <f>L157/F157*E166</f>
        <v>1.0211198428290766</v>
      </c>
      <c r="L166" s="3"/>
    </row>
    <row r="167" spans="2:12" x14ac:dyDescent="0.3">
      <c r="B167" s="65" t="s">
        <v>201</v>
      </c>
      <c r="C167" s="34" t="s">
        <v>209</v>
      </c>
      <c r="D167" s="29"/>
      <c r="E167" s="67">
        <v>465</v>
      </c>
      <c r="F167" s="48">
        <v>21850</v>
      </c>
      <c r="G167" s="68">
        <f t="shared" ref="G167:G168" si="18">E167*F167</f>
        <v>10160250</v>
      </c>
      <c r="H167" s="65" t="str">
        <f t="shared" si="17"/>
        <v>PEA011</v>
      </c>
      <c r="I167" s="71" t="str">
        <f t="shared" si="15"/>
        <v>PIGMENTO MARILLO DE CROMO AL 73</v>
      </c>
      <c r="J167" s="40"/>
      <c r="K167" s="75">
        <f>L157/F157*E167</f>
        <v>25.122789783889981</v>
      </c>
      <c r="L167" s="3"/>
    </row>
    <row r="168" spans="2:12" ht="15" thickBot="1" x14ac:dyDescent="0.35">
      <c r="B168" s="65" t="s">
        <v>54</v>
      </c>
      <c r="C168" s="73" t="s">
        <v>34</v>
      </c>
      <c r="D168" s="29">
        <v>5245</v>
      </c>
      <c r="E168" s="67">
        <v>150</v>
      </c>
      <c r="F168" s="48">
        <v>4617</v>
      </c>
      <c r="G168" s="68">
        <f t="shared" si="18"/>
        <v>692550</v>
      </c>
      <c r="H168" s="69" t="str">
        <f t="shared" si="17"/>
        <v>SAV010</v>
      </c>
      <c r="I168" s="76" t="str">
        <f t="shared" si="15"/>
        <v>VARSOL</v>
      </c>
      <c r="J168" s="41"/>
      <c r="K168" s="77">
        <f>L157/F157*E168</f>
        <v>8.1041257367387036</v>
      </c>
      <c r="L168" s="3"/>
    </row>
    <row r="169" spans="2:12" ht="15" thickBot="1" x14ac:dyDescent="0.35">
      <c r="B169" s="56"/>
      <c r="C169" s="10"/>
      <c r="D169" s="10"/>
      <c r="E169" s="3"/>
      <c r="F169" s="10"/>
      <c r="G169" s="10"/>
      <c r="H169" s="10"/>
      <c r="I169" s="10"/>
      <c r="J169" s="10"/>
      <c r="K169" s="52"/>
      <c r="L169" s="3"/>
    </row>
    <row r="170" spans="2:12" ht="15" thickBot="1" x14ac:dyDescent="0.35">
      <c r="B170" s="56"/>
      <c r="C170" s="19" t="s">
        <v>0</v>
      </c>
      <c r="D170" s="16"/>
      <c r="E170" s="13">
        <f>SUM(E161:E168)</f>
        <v>1018</v>
      </c>
      <c r="F170" s="10"/>
      <c r="G170" s="13">
        <f>SUM(G161:G168)</f>
        <v>14254170</v>
      </c>
      <c r="H170" s="10"/>
      <c r="I170" s="19" t="s">
        <v>0</v>
      </c>
      <c r="J170" s="16"/>
      <c r="K170" s="44">
        <f>SUM(K161:K168)</f>
        <v>55</v>
      </c>
      <c r="L170" s="3"/>
    </row>
    <row r="171" spans="2:12" ht="15" thickBot="1" x14ac:dyDescent="0.35">
      <c r="B171" s="56"/>
      <c r="C171" s="10"/>
      <c r="D171" s="10"/>
      <c r="E171" s="10"/>
      <c r="F171" s="10"/>
      <c r="G171" s="10"/>
      <c r="H171" s="10"/>
      <c r="I171" s="10"/>
      <c r="J171" s="10"/>
      <c r="K171" s="10"/>
      <c r="L171" s="10"/>
    </row>
    <row r="172" spans="2:12" ht="15" thickBot="1" x14ac:dyDescent="0.35">
      <c r="B172" s="56"/>
      <c r="C172" s="10" t="s">
        <v>221</v>
      </c>
      <c r="D172" s="10"/>
      <c r="E172" s="38">
        <f>G170/F157</f>
        <v>14002.13163064833</v>
      </c>
      <c r="F172" s="10"/>
      <c r="G172" s="10"/>
      <c r="H172" s="10"/>
      <c r="I172" s="10"/>
      <c r="J172" s="14" t="s">
        <v>37</v>
      </c>
      <c r="K172" s="14" t="s">
        <v>38</v>
      </c>
      <c r="L172" s="14" t="s">
        <v>97</v>
      </c>
    </row>
    <row r="173" spans="2:12" x14ac:dyDescent="0.3">
      <c r="B173" s="56"/>
      <c r="C173" s="10" t="s">
        <v>36</v>
      </c>
      <c r="D173" s="10"/>
      <c r="E173" s="10">
        <v>150</v>
      </c>
      <c r="F173" s="10"/>
      <c r="G173" s="10"/>
      <c r="H173" s="10"/>
      <c r="I173" s="10"/>
      <c r="J173" s="6" t="s">
        <v>40</v>
      </c>
      <c r="K173" s="8" t="s">
        <v>200</v>
      </c>
      <c r="L173" s="8"/>
    </row>
    <row r="174" spans="2:12" x14ac:dyDescent="0.3">
      <c r="B174" s="56"/>
      <c r="C174" s="10" t="s">
        <v>39</v>
      </c>
      <c r="D174" s="10"/>
      <c r="E174" s="10">
        <v>0</v>
      </c>
      <c r="F174" s="10"/>
      <c r="G174" s="10"/>
      <c r="H174" s="10"/>
      <c r="I174" s="10"/>
      <c r="J174" s="33" t="s">
        <v>42</v>
      </c>
      <c r="K174" s="45">
        <v>5.55</v>
      </c>
      <c r="L174" s="45"/>
    </row>
    <row r="175" spans="2:12" x14ac:dyDescent="0.3">
      <c r="B175" s="56"/>
      <c r="C175" s="10" t="s">
        <v>41</v>
      </c>
      <c r="D175" s="10"/>
      <c r="E175" s="10">
        <v>0</v>
      </c>
      <c r="F175" s="10"/>
      <c r="G175" s="10"/>
      <c r="H175" s="10"/>
      <c r="I175" s="10"/>
      <c r="J175" s="33" t="s">
        <v>81</v>
      </c>
      <c r="K175" s="45" t="s">
        <v>82</v>
      </c>
      <c r="L175" s="45"/>
    </row>
    <row r="176" spans="2:12" x14ac:dyDescent="0.3">
      <c r="B176" s="56"/>
      <c r="C176" s="10" t="s">
        <v>43</v>
      </c>
      <c r="D176" s="10"/>
      <c r="E176" s="10">
        <v>0</v>
      </c>
      <c r="F176" s="10"/>
      <c r="G176" s="10"/>
      <c r="H176" s="10"/>
      <c r="I176" s="10"/>
      <c r="J176" s="33" t="s">
        <v>45</v>
      </c>
      <c r="K176" s="45" t="s">
        <v>190</v>
      </c>
      <c r="L176" s="45"/>
    </row>
    <row r="177" spans="2:12" ht="15" thickBot="1" x14ac:dyDescent="0.35">
      <c r="B177" s="56"/>
      <c r="C177" s="10" t="s">
        <v>44</v>
      </c>
      <c r="D177" s="10"/>
      <c r="E177" s="10">
        <v>0</v>
      </c>
      <c r="F177" s="10"/>
      <c r="G177" s="10"/>
      <c r="H177" s="10"/>
      <c r="I177" s="10"/>
      <c r="J177" s="33" t="s">
        <v>191</v>
      </c>
      <c r="K177" s="45" t="s">
        <v>192</v>
      </c>
      <c r="L177" s="45"/>
    </row>
    <row r="178" spans="2:12" ht="15" thickBot="1" x14ac:dyDescent="0.35">
      <c r="B178" s="56"/>
      <c r="C178" s="10" t="s">
        <v>46</v>
      </c>
      <c r="D178" s="10"/>
      <c r="E178" s="38">
        <f>SUM(E172:E177)</f>
        <v>14152.13163064833</v>
      </c>
      <c r="F178" s="10"/>
      <c r="G178" s="10"/>
      <c r="H178" s="10"/>
      <c r="I178" s="10"/>
      <c r="J178" s="7" t="s">
        <v>193</v>
      </c>
      <c r="K178" s="9" t="s">
        <v>82</v>
      </c>
      <c r="L178" s="9"/>
    </row>
    <row r="179" spans="2:12" x14ac:dyDescent="0.3">
      <c r="B179" s="56"/>
      <c r="C179" s="10"/>
      <c r="D179" s="10"/>
      <c r="E179" s="10"/>
      <c r="F179" s="10"/>
      <c r="G179" s="10"/>
      <c r="H179" s="10"/>
      <c r="I179" s="10"/>
      <c r="J179" s="10"/>
      <c r="K179" s="10"/>
      <c r="L179" s="10"/>
    </row>
    <row r="180" spans="2:12" ht="15" thickBot="1" x14ac:dyDescent="0.35">
      <c r="B180" s="56"/>
      <c r="C180" s="10"/>
      <c r="D180" s="10"/>
      <c r="E180" s="10"/>
      <c r="F180" s="10"/>
      <c r="G180" s="10"/>
      <c r="H180" s="10"/>
      <c r="I180" s="10"/>
      <c r="J180" s="10"/>
      <c r="K180" s="10"/>
      <c r="L180" s="10"/>
    </row>
    <row r="181" spans="2:12" ht="15" thickBot="1" x14ac:dyDescent="0.35">
      <c r="B181" s="56"/>
      <c r="C181" s="10" t="s">
        <v>49</v>
      </c>
      <c r="D181" s="10"/>
      <c r="E181" s="42">
        <f>E178*1.4</f>
        <v>19812.984282907659</v>
      </c>
      <c r="F181" s="10"/>
      <c r="G181" s="10"/>
      <c r="H181" s="10"/>
      <c r="I181" s="10"/>
      <c r="J181" s="10"/>
      <c r="K181" s="10"/>
      <c r="L181" s="10"/>
    </row>
    <row r="182" spans="2:12" x14ac:dyDescent="0.3">
      <c r="B182" s="56"/>
      <c r="C182" s="10"/>
      <c r="D182" s="10"/>
      <c r="E182" s="46"/>
      <c r="F182" s="10"/>
      <c r="G182" s="10"/>
      <c r="H182" s="10"/>
      <c r="I182" s="10"/>
      <c r="J182" s="10"/>
      <c r="K182" s="10"/>
      <c r="L182" s="10"/>
    </row>
    <row r="183" spans="2:12" x14ac:dyDescent="0.3">
      <c r="B183" s="56"/>
      <c r="C183" s="10"/>
      <c r="D183" s="10"/>
      <c r="E183" s="46"/>
      <c r="F183" s="10"/>
      <c r="G183" s="10"/>
      <c r="H183" s="10"/>
      <c r="I183" s="10"/>
      <c r="J183" s="10"/>
      <c r="K183" s="10"/>
      <c r="L183" s="10"/>
    </row>
    <row r="184" spans="2:12" x14ac:dyDescent="0.3">
      <c r="B184" s="56"/>
      <c r="C184" s="10"/>
      <c r="D184" s="10"/>
      <c r="E184" s="10"/>
      <c r="F184" s="10"/>
      <c r="G184" s="10"/>
      <c r="H184" s="10"/>
      <c r="I184" s="10"/>
      <c r="J184" s="10"/>
      <c r="K184" s="10"/>
      <c r="L184" s="10"/>
    </row>
    <row r="185" spans="2:12" x14ac:dyDescent="0.3">
      <c r="B185" s="56"/>
      <c r="C185" s="10"/>
      <c r="D185" s="10"/>
      <c r="E185" s="10"/>
      <c r="F185" s="10"/>
      <c r="G185" s="10"/>
      <c r="H185" s="10"/>
      <c r="I185" s="10"/>
      <c r="J185" s="10"/>
      <c r="K185" s="10"/>
      <c r="L185" s="10"/>
    </row>
    <row r="186" spans="2:12" x14ac:dyDescent="0.3">
      <c r="B186" s="56"/>
      <c r="C186" s="11" t="s">
        <v>89</v>
      </c>
      <c r="D186" s="10"/>
      <c r="E186" s="10"/>
      <c r="F186" s="10"/>
      <c r="G186" s="10"/>
      <c r="H186" s="11"/>
      <c r="I186" s="11" t="str">
        <f>C186</f>
        <v>PASTA ESMALTE CAOBA</v>
      </c>
      <c r="J186" s="10"/>
      <c r="K186" s="78"/>
      <c r="L186" s="53"/>
    </row>
    <row r="187" spans="2:12" ht="15" thickBot="1" x14ac:dyDescent="0.35">
      <c r="B187" s="56"/>
      <c r="C187" s="11" t="s">
        <v>183</v>
      </c>
      <c r="D187" s="10"/>
      <c r="E187" s="10"/>
      <c r="F187" s="10"/>
      <c r="G187" s="10"/>
      <c r="H187" s="10"/>
      <c r="I187" s="11" t="str">
        <f>C187</f>
        <v xml:space="preserve">PE </v>
      </c>
      <c r="J187" s="10"/>
      <c r="K187" s="10"/>
      <c r="L187" s="10"/>
    </row>
    <row r="188" spans="2:12" ht="15" thickBot="1" x14ac:dyDescent="0.35">
      <c r="B188" s="56"/>
      <c r="C188" s="10"/>
      <c r="D188" s="10"/>
      <c r="E188" s="14" t="s">
        <v>2</v>
      </c>
      <c r="F188" s="13">
        <f>E201</f>
        <v>874</v>
      </c>
      <c r="G188" s="10"/>
      <c r="H188" s="10"/>
      <c r="I188" s="10"/>
      <c r="J188" s="10"/>
      <c r="K188" s="14" t="s">
        <v>2</v>
      </c>
      <c r="L188" s="13">
        <v>100</v>
      </c>
    </row>
    <row r="189" spans="2:12" ht="15" thickBot="1" x14ac:dyDescent="0.35">
      <c r="B189" s="57">
        <v>9</v>
      </c>
      <c r="C189" s="10"/>
      <c r="D189" s="10"/>
      <c r="E189" s="3"/>
      <c r="F189" s="3"/>
      <c r="G189" s="10"/>
      <c r="H189" s="10"/>
      <c r="I189" s="10"/>
      <c r="J189" s="10"/>
      <c r="K189" s="3"/>
      <c r="L189" s="3"/>
    </row>
    <row r="190" spans="2:12" ht="15" thickBot="1" x14ac:dyDescent="0.35">
      <c r="B190" s="58" t="s">
        <v>3</v>
      </c>
      <c r="C190" s="59" t="s">
        <v>4</v>
      </c>
      <c r="D190" s="16"/>
      <c r="E190" s="60" t="s">
        <v>5</v>
      </c>
      <c r="F190" s="14" t="s">
        <v>6</v>
      </c>
      <c r="G190" s="61" t="s">
        <v>7</v>
      </c>
      <c r="H190" s="58" t="s">
        <v>3</v>
      </c>
      <c r="I190" s="19" t="s">
        <v>4</v>
      </c>
      <c r="J190" s="16"/>
      <c r="K190" s="14" t="s">
        <v>5</v>
      </c>
      <c r="L190" s="3"/>
    </row>
    <row r="191" spans="2:12" x14ac:dyDescent="0.3">
      <c r="B191" s="62"/>
      <c r="C191" s="49" t="s">
        <v>189</v>
      </c>
      <c r="D191" s="22"/>
      <c r="E191" s="63"/>
      <c r="F191" s="63"/>
      <c r="G191" s="64"/>
      <c r="H191" s="62"/>
      <c r="I191" s="70" t="str">
        <f t="shared" ref="I191:I199" si="19">C191</f>
        <v>CARGAR EN MOLINO</v>
      </c>
      <c r="J191" s="39"/>
      <c r="K191" s="74"/>
      <c r="L191" s="3"/>
    </row>
    <row r="192" spans="2:12" x14ac:dyDescent="0.3">
      <c r="B192" s="65" t="s">
        <v>196</v>
      </c>
      <c r="C192" s="34" t="s">
        <v>101</v>
      </c>
      <c r="D192" s="22">
        <v>5012</v>
      </c>
      <c r="E192" s="66">
        <v>295</v>
      </c>
      <c r="F192" s="48">
        <v>7000</v>
      </c>
      <c r="G192" s="48">
        <f t="shared" ref="G192:G196" si="20">E192*F192</f>
        <v>2065000</v>
      </c>
      <c r="H192" s="65" t="str">
        <f t="shared" ref="H192:H199" si="21">B192</f>
        <v>MS-45</v>
      </c>
      <c r="I192" s="71" t="str">
        <f t="shared" si="19"/>
        <v>RESINA MEDIA EN SOYA AL 50%</v>
      </c>
      <c r="J192" s="72"/>
      <c r="K192" s="75">
        <f>L188/F188*E192</f>
        <v>33.752860411899313</v>
      </c>
      <c r="L192" s="3"/>
    </row>
    <row r="193" spans="2:12" x14ac:dyDescent="0.3">
      <c r="B193" s="65" t="s">
        <v>12</v>
      </c>
      <c r="C193" s="34" t="s">
        <v>50</v>
      </c>
      <c r="D193" s="22"/>
      <c r="E193" s="66">
        <v>6</v>
      </c>
      <c r="F193" s="48">
        <v>17000</v>
      </c>
      <c r="G193" s="48">
        <f t="shared" si="20"/>
        <v>102000</v>
      </c>
      <c r="H193" s="65" t="str">
        <f t="shared" si="21"/>
        <v>AAS005</v>
      </c>
      <c r="I193" s="71" t="str">
        <f t="shared" si="19"/>
        <v>BENTOCLAY BP 184</v>
      </c>
      <c r="J193" s="72"/>
      <c r="K193" s="75">
        <f>L188/F188*E193</f>
        <v>0.68649885583524028</v>
      </c>
      <c r="L193" s="3"/>
    </row>
    <row r="194" spans="2:12" x14ac:dyDescent="0.3">
      <c r="B194" s="65" t="s">
        <v>26</v>
      </c>
      <c r="C194" s="34" t="s">
        <v>184</v>
      </c>
      <c r="D194" s="22"/>
      <c r="E194" s="66">
        <v>3</v>
      </c>
      <c r="F194" s="48">
        <v>2900</v>
      </c>
      <c r="G194" s="48">
        <f t="shared" si="20"/>
        <v>8700</v>
      </c>
      <c r="H194" s="65" t="str">
        <f t="shared" si="21"/>
        <v>SAM023</v>
      </c>
      <c r="I194" s="71" t="str">
        <f t="shared" si="19"/>
        <v>METANOL</v>
      </c>
      <c r="J194" s="72"/>
      <c r="K194" s="75">
        <f>L188/F188*E194</f>
        <v>0.34324942791762014</v>
      </c>
      <c r="L194" s="3"/>
    </row>
    <row r="195" spans="2:12" x14ac:dyDescent="0.3">
      <c r="B195" s="65" t="s">
        <v>33</v>
      </c>
      <c r="C195" s="34" t="s">
        <v>72</v>
      </c>
      <c r="D195" s="29">
        <v>11515</v>
      </c>
      <c r="E195" s="67">
        <v>3.1</v>
      </c>
      <c r="F195" s="48">
        <v>11000</v>
      </c>
      <c r="G195" s="68">
        <f t="shared" si="20"/>
        <v>34100</v>
      </c>
      <c r="H195" s="65" t="str">
        <f t="shared" si="21"/>
        <v>AAN002</v>
      </c>
      <c r="I195" s="71" t="str">
        <f t="shared" si="19"/>
        <v>ADIMON 84</v>
      </c>
      <c r="J195" s="40"/>
      <c r="K195" s="75">
        <f>L188/F188*E195</f>
        <v>0.35469107551487417</v>
      </c>
      <c r="L195" s="3"/>
    </row>
    <row r="196" spans="2:12" x14ac:dyDescent="0.3">
      <c r="B196" s="65" t="s">
        <v>65</v>
      </c>
      <c r="C196" s="34" t="s">
        <v>187</v>
      </c>
      <c r="D196" s="29">
        <v>63000</v>
      </c>
      <c r="E196" s="67">
        <v>35</v>
      </c>
      <c r="F196" s="48">
        <v>22700</v>
      </c>
      <c r="G196" s="68">
        <f t="shared" si="20"/>
        <v>794500</v>
      </c>
      <c r="H196" s="65" t="str">
        <f t="shared" si="21"/>
        <v>ADI010</v>
      </c>
      <c r="I196" s="71" t="str">
        <f t="shared" si="19"/>
        <v>EDAPLAN 918</v>
      </c>
      <c r="J196" s="40"/>
      <c r="K196" s="75">
        <f>L188/F188*E196</f>
        <v>4.0045766590389018</v>
      </c>
      <c r="L196" s="3"/>
    </row>
    <row r="197" spans="2:12" x14ac:dyDescent="0.3">
      <c r="B197" s="65" t="s">
        <v>14</v>
      </c>
      <c r="C197" s="34" t="s">
        <v>15</v>
      </c>
      <c r="D197" s="29"/>
      <c r="E197" s="67">
        <v>18.899999999999999</v>
      </c>
      <c r="F197" s="48">
        <v>4300</v>
      </c>
      <c r="G197" s="68">
        <f>E197*F197</f>
        <v>81270</v>
      </c>
      <c r="H197" s="65" t="str">
        <f t="shared" si="21"/>
        <v>AHU002</v>
      </c>
      <c r="I197" s="71" t="str">
        <f t="shared" si="19"/>
        <v>LECITINA DE SOYA</v>
      </c>
      <c r="J197" s="40"/>
      <c r="K197" s="75">
        <f>L188/F188*E197</f>
        <v>2.1624713958810067</v>
      </c>
      <c r="L197" s="3"/>
    </row>
    <row r="198" spans="2:12" x14ac:dyDescent="0.3">
      <c r="B198" s="65" t="s">
        <v>210</v>
      </c>
      <c r="C198" s="82" t="s">
        <v>211</v>
      </c>
      <c r="D198" s="29"/>
      <c r="E198" s="67">
        <v>340</v>
      </c>
      <c r="F198" s="48">
        <v>10400</v>
      </c>
      <c r="G198" s="68">
        <f>E198*F198</f>
        <v>3536000</v>
      </c>
      <c r="H198" s="65" t="str">
        <f t="shared" si="21"/>
        <v>PEC081</v>
      </c>
      <c r="I198" s="71" t="str">
        <f t="shared" si="19"/>
        <v>PIGMENTO OXIFERR CAOBA MARRON M 4781</v>
      </c>
      <c r="J198" s="40"/>
      <c r="K198" s="75">
        <f>L188/F188*E198</f>
        <v>38.901601830663616</v>
      </c>
      <c r="L198" s="3"/>
    </row>
    <row r="199" spans="2:12" ht="15" thickBot="1" x14ac:dyDescent="0.35">
      <c r="B199" s="65" t="s">
        <v>54</v>
      </c>
      <c r="C199" s="73" t="s">
        <v>34</v>
      </c>
      <c r="D199" s="29">
        <v>5245</v>
      </c>
      <c r="E199" s="67">
        <v>173</v>
      </c>
      <c r="F199" s="48">
        <v>4617</v>
      </c>
      <c r="G199" s="68">
        <f t="shared" ref="G199" si="22">E199*F199</f>
        <v>798741</v>
      </c>
      <c r="H199" s="69" t="str">
        <f t="shared" si="21"/>
        <v>SAV010</v>
      </c>
      <c r="I199" s="76" t="str">
        <f t="shared" si="19"/>
        <v>VARSOL</v>
      </c>
      <c r="J199" s="41"/>
      <c r="K199" s="77">
        <f>L188/F188*E199</f>
        <v>19.794050343249427</v>
      </c>
      <c r="L199" s="3"/>
    </row>
    <row r="200" spans="2:12" ht="15" thickBot="1" x14ac:dyDescent="0.35">
      <c r="B200" s="56"/>
      <c r="C200" s="10"/>
      <c r="D200" s="10"/>
      <c r="E200" s="3"/>
      <c r="F200" s="10"/>
      <c r="G200" s="10"/>
      <c r="H200" s="10"/>
      <c r="I200" s="10"/>
      <c r="J200" s="10"/>
      <c r="K200" s="52"/>
      <c r="L200" s="3"/>
    </row>
    <row r="201" spans="2:12" ht="15" thickBot="1" x14ac:dyDescent="0.35">
      <c r="B201" s="56"/>
      <c r="C201" s="19" t="s">
        <v>0</v>
      </c>
      <c r="D201" s="16"/>
      <c r="E201" s="44">
        <f>SUM(E192:E199)</f>
        <v>874</v>
      </c>
      <c r="F201" s="10"/>
      <c r="G201" s="13">
        <f>SUM(G192:G199)</f>
        <v>7420311</v>
      </c>
      <c r="H201" s="10"/>
      <c r="I201" s="19" t="s">
        <v>0</v>
      </c>
      <c r="J201" s="16"/>
      <c r="K201" s="44">
        <f>SUM(K192:K199)</f>
        <v>99.999999999999986</v>
      </c>
      <c r="L201" s="3"/>
    </row>
    <row r="202" spans="2:12" ht="15" thickBot="1" x14ac:dyDescent="0.35">
      <c r="B202" s="56"/>
      <c r="C202" s="10"/>
      <c r="D202" s="10"/>
      <c r="E202" s="10"/>
      <c r="F202" s="10"/>
      <c r="G202" s="10"/>
      <c r="H202" s="10"/>
      <c r="I202" s="10"/>
      <c r="J202" s="10"/>
      <c r="K202" s="10"/>
      <c r="L202" s="10"/>
    </row>
    <row r="203" spans="2:12" ht="15" thickBot="1" x14ac:dyDescent="0.35">
      <c r="B203" s="56"/>
      <c r="C203" s="10" t="s">
        <v>221</v>
      </c>
      <c r="D203" s="10"/>
      <c r="E203" s="38">
        <f>G201/F188</f>
        <v>8490.0583524027461</v>
      </c>
      <c r="F203" s="10"/>
      <c r="G203" s="10"/>
      <c r="H203" s="10"/>
      <c r="I203" s="10"/>
      <c r="J203" s="14" t="s">
        <v>37</v>
      </c>
      <c r="K203" s="14" t="s">
        <v>38</v>
      </c>
      <c r="L203" s="14" t="s">
        <v>97</v>
      </c>
    </row>
    <row r="204" spans="2:12" x14ac:dyDescent="0.3">
      <c r="B204" s="56"/>
      <c r="C204" s="10" t="s">
        <v>36</v>
      </c>
      <c r="D204" s="10"/>
      <c r="E204" s="10">
        <v>150</v>
      </c>
      <c r="F204" s="10"/>
      <c r="G204" s="10"/>
      <c r="H204" s="10"/>
      <c r="I204" s="10"/>
      <c r="J204" s="6" t="s">
        <v>40</v>
      </c>
      <c r="K204" s="8" t="s">
        <v>200</v>
      </c>
      <c r="L204" s="8"/>
    </row>
    <row r="205" spans="2:12" x14ac:dyDescent="0.3">
      <c r="B205" s="56"/>
      <c r="C205" s="10" t="s">
        <v>39</v>
      </c>
      <c r="D205" s="10"/>
      <c r="E205" s="10">
        <v>0</v>
      </c>
      <c r="F205" s="10"/>
      <c r="G205" s="10"/>
      <c r="H205" s="10"/>
      <c r="I205" s="10"/>
      <c r="J205" s="33" t="s">
        <v>42</v>
      </c>
      <c r="K205" s="45">
        <v>5.55</v>
      </c>
      <c r="L205" s="45"/>
    </row>
    <row r="206" spans="2:12" x14ac:dyDescent="0.3">
      <c r="B206" s="56"/>
      <c r="C206" s="10" t="s">
        <v>41</v>
      </c>
      <c r="D206" s="10"/>
      <c r="E206" s="10">
        <v>0</v>
      </c>
      <c r="F206" s="10"/>
      <c r="G206" s="10"/>
      <c r="H206" s="10"/>
      <c r="I206" s="10"/>
      <c r="J206" s="33" t="s">
        <v>81</v>
      </c>
      <c r="K206" s="45" t="s">
        <v>82</v>
      </c>
      <c r="L206" s="45"/>
    </row>
    <row r="207" spans="2:12" x14ac:dyDescent="0.3">
      <c r="B207" s="56"/>
      <c r="C207" s="10" t="s">
        <v>43</v>
      </c>
      <c r="D207" s="10"/>
      <c r="E207" s="10">
        <v>0</v>
      </c>
      <c r="F207" s="10"/>
      <c r="G207" s="10"/>
      <c r="H207" s="10"/>
      <c r="I207" s="10"/>
      <c r="J207" s="33" t="s">
        <v>45</v>
      </c>
      <c r="K207" s="45" t="s">
        <v>190</v>
      </c>
      <c r="L207" s="45"/>
    </row>
    <row r="208" spans="2:12" ht="15" thickBot="1" x14ac:dyDescent="0.35">
      <c r="B208" s="56"/>
      <c r="C208" s="10" t="s">
        <v>44</v>
      </c>
      <c r="D208" s="10"/>
      <c r="E208" s="10">
        <v>0</v>
      </c>
      <c r="F208" s="10"/>
      <c r="G208" s="10"/>
      <c r="H208" s="10"/>
      <c r="I208" s="10"/>
      <c r="J208" s="33" t="s">
        <v>191</v>
      </c>
      <c r="K208" s="45" t="s">
        <v>192</v>
      </c>
      <c r="L208" s="45"/>
    </row>
    <row r="209" spans="2:12" ht="15" thickBot="1" x14ac:dyDescent="0.35">
      <c r="B209" s="56"/>
      <c r="C209" s="10" t="s">
        <v>46</v>
      </c>
      <c r="D209" s="10"/>
      <c r="E209" s="38">
        <f>SUM(E203:E208)</f>
        <v>8640.0583524027461</v>
      </c>
      <c r="F209" s="10"/>
      <c r="G209" s="10"/>
      <c r="H209" s="10"/>
      <c r="I209" s="10"/>
      <c r="J209" s="7" t="s">
        <v>193</v>
      </c>
      <c r="K209" s="9" t="s">
        <v>82</v>
      </c>
      <c r="L209" s="9"/>
    </row>
    <row r="210" spans="2:12" x14ac:dyDescent="0.3">
      <c r="B210" s="56"/>
      <c r="C210" s="10"/>
      <c r="D210" s="10"/>
      <c r="E210" s="10"/>
      <c r="F210" s="10"/>
      <c r="G210" s="10"/>
      <c r="H210" s="10"/>
      <c r="I210" s="10"/>
      <c r="J210" s="10"/>
      <c r="K210" s="10"/>
      <c r="L210" s="10"/>
    </row>
    <row r="211" spans="2:12" ht="15" thickBot="1" x14ac:dyDescent="0.35">
      <c r="B211" s="56"/>
      <c r="C211" s="10"/>
      <c r="D211" s="10"/>
      <c r="E211" s="10"/>
      <c r="F211" s="10"/>
      <c r="G211" s="10"/>
      <c r="H211" s="10"/>
      <c r="I211" s="10"/>
      <c r="J211" s="10"/>
      <c r="K211" s="10"/>
      <c r="L211" s="10"/>
    </row>
    <row r="212" spans="2:12" ht="15" thickBot="1" x14ac:dyDescent="0.35">
      <c r="B212" s="56"/>
      <c r="C212" s="10" t="s">
        <v>49</v>
      </c>
      <c r="D212" s="10"/>
      <c r="E212" s="42">
        <f>E209*1.4</f>
        <v>12096.081693363843</v>
      </c>
      <c r="F212" s="10"/>
      <c r="G212" s="10"/>
      <c r="H212" s="10"/>
      <c r="I212" s="10"/>
      <c r="J212" s="10"/>
      <c r="K212" s="10"/>
      <c r="L212" s="10"/>
    </row>
    <row r="213" spans="2:12" x14ac:dyDescent="0.3">
      <c r="B213" s="56"/>
      <c r="C213" s="10"/>
      <c r="D213" s="10"/>
      <c r="E213" s="10"/>
      <c r="F213" s="10"/>
      <c r="G213" s="10"/>
      <c r="H213" s="10"/>
      <c r="I213" s="10"/>
      <c r="J213" s="10"/>
      <c r="K213" s="10"/>
      <c r="L213" s="10"/>
    </row>
    <row r="214" spans="2:12" x14ac:dyDescent="0.3">
      <c r="B214" s="56"/>
      <c r="C214" s="10"/>
      <c r="D214" s="10"/>
      <c r="E214" s="10"/>
      <c r="F214" s="10"/>
      <c r="G214" s="10"/>
      <c r="H214" s="10"/>
      <c r="I214" s="10"/>
      <c r="J214" s="10"/>
      <c r="K214" s="10"/>
      <c r="L214" s="10"/>
    </row>
    <row r="215" spans="2:12" x14ac:dyDescent="0.3">
      <c r="B215" s="56"/>
      <c r="C215" s="11" t="s">
        <v>108</v>
      </c>
      <c r="D215" s="10"/>
      <c r="E215" s="10"/>
      <c r="F215" s="10"/>
      <c r="G215" s="10"/>
      <c r="H215" s="11"/>
      <c r="I215" s="11" t="str">
        <f>C215</f>
        <v>PASTA ESMALTE AMARILLO OXIDO</v>
      </c>
      <c r="J215" s="10"/>
      <c r="K215" s="78"/>
      <c r="L215" s="53"/>
    </row>
    <row r="216" spans="2:12" ht="15" thickBot="1" x14ac:dyDescent="0.35">
      <c r="B216" s="56"/>
      <c r="C216" s="11" t="s">
        <v>183</v>
      </c>
      <c r="D216" s="10"/>
      <c r="E216" s="10"/>
      <c r="F216" s="10"/>
      <c r="G216" s="10"/>
      <c r="H216" s="10"/>
      <c r="I216" s="11" t="str">
        <f>C216</f>
        <v xml:space="preserve">PE </v>
      </c>
      <c r="J216" s="10"/>
      <c r="K216" s="10"/>
      <c r="L216" s="10"/>
    </row>
    <row r="217" spans="2:12" ht="15" thickBot="1" x14ac:dyDescent="0.35">
      <c r="B217" s="56"/>
      <c r="C217" s="10"/>
      <c r="D217" s="10"/>
      <c r="E217" s="14" t="s">
        <v>2</v>
      </c>
      <c r="F217" s="13">
        <f>E230</f>
        <v>851</v>
      </c>
      <c r="G217" s="10"/>
      <c r="H217" s="10"/>
      <c r="I217" s="10"/>
      <c r="J217" s="10"/>
      <c r="K217" s="14" t="s">
        <v>2</v>
      </c>
      <c r="L217" s="13">
        <v>63</v>
      </c>
    </row>
    <row r="218" spans="2:12" ht="15" thickBot="1" x14ac:dyDescent="0.35">
      <c r="B218" s="57">
        <v>9</v>
      </c>
      <c r="C218" s="10"/>
      <c r="D218" s="10"/>
      <c r="E218" s="3"/>
      <c r="F218" s="3"/>
      <c r="G218" s="10"/>
      <c r="H218" s="10"/>
      <c r="I218" s="10"/>
      <c r="J218" s="10"/>
      <c r="K218" s="3"/>
      <c r="L218" s="3"/>
    </row>
    <row r="219" spans="2:12" ht="15" thickBot="1" x14ac:dyDescent="0.35">
      <c r="B219" s="58" t="s">
        <v>3</v>
      </c>
      <c r="C219" s="59" t="s">
        <v>4</v>
      </c>
      <c r="D219" s="16"/>
      <c r="E219" s="60" t="s">
        <v>5</v>
      </c>
      <c r="F219" s="14" t="s">
        <v>6</v>
      </c>
      <c r="G219" s="61" t="s">
        <v>7</v>
      </c>
      <c r="H219" s="58" t="s">
        <v>3</v>
      </c>
      <c r="I219" s="19" t="s">
        <v>4</v>
      </c>
      <c r="J219" s="16"/>
      <c r="K219" s="14" t="s">
        <v>5</v>
      </c>
      <c r="L219" s="3"/>
    </row>
    <row r="220" spans="2:12" x14ac:dyDescent="0.3">
      <c r="B220" s="62"/>
      <c r="C220" s="49" t="s">
        <v>189</v>
      </c>
      <c r="D220" s="22"/>
      <c r="E220" s="63"/>
      <c r="F220" s="63"/>
      <c r="G220" s="64"/>
      <c r="H220" s="62"/>
      <c r="I220" s="70" t="str">
        <f t="shared" ref="I220:I228" si="23">C220</f>
        <v>CARGAR EN MOLINO</v>
      </c>
      <c r="J220" s="39"/>
      <c r="K220" s="74"/>
      <c r="L220" s="3"/>
    </row>
    <row r="221" spans="2:12" x14ac:dyDescent="0.3">
      <c r="B221" s="65" t="s">
        <v>196</v>
      </c>
      <c r="C221" s="34" t="s">
        <v>101</v>
      </c>
      <c r="D221" s="22">
        <v>5012</v>
      </c>
      <c r="E221" s="66">
        <v>295</v>
      </c>
      <c r="F221" s="48">
        <v>7000</v>
      </c>
      <c r="G221" s="48">
        <f t="shared" ref="G221:G225" si="24">E221*F221</f>
        <v>2065000</v>
      </c>
      <c r="H221" s="65" t="str">
        <f t="shared" ref="H221:H228" si="25">B221</f>
        <v>MS-45</v>
      </c>
      <c r="I221" s="71" t="str">
        <f t="shared" si="23"/>
        <v>RESINA MEDIA EN SOYA AL 50%</v>
      </c>
      <c r="J221" s="72"/>
      <c r="K221" s="75">
        <f>L217/F217*E221</f>
        <v>21.839012925969449</v>
      </c>
      <c r="L221" s="3"/>
    </row>
    <row r="222" spans="2:12" x14ac:dyDescent="0.3">
      <c r="B222" s="65" t="s">
        <v>12</v>
      </c>
      <c r="C222" s="34" t="s">
        <v>50</v>
      </c>
      <c r="D222" s="22"/>
      <c r="E222" s="66">
        <v>6</v>
      </c>
      <c r="F222" s="48">
        <v>17000</v>
      </c>
      <c r="G222" s="48">
        <f t="shared" si="24"/>
        <v>102000</v>
      </c>
      <c r="H222" s="65" t="str">
        <f t="shared" si="25"/>
        <v>AAS005</v>
      </c>
      <c r="I222" s="71" t="str">
        <f t="shared" si="23"/>
        <v>BENTOCLAY BP 184</v>
      </c>
      <c r="J222" s="72"/>
      <c r="K222" s="75">
        <f>L217/F217*E222</f>
        <v>0.44418331374853115</v>
      </c>
      <c r="L222" s="3"/>
    </row>
    <row r="223" spans="2:12" x14ac:dyDescent="0.3">
      <c r="B223" s="65" t="s">
        <v>26</v>
      </c>
      <c r="C223" s="34" t="s">
        <v>184</v>
      </c>
      <c r="D223" s="22"/>
      <c r="E223" s="66">
        <v>3</v>
      </c>
      <c r="F223" s="48">
        <v>2900</v>
      </c>
      <c r="G223" s="48">
        <f t="shared" si="24"/>
        <v>8700</v>
      </c>
      <c r="H223" s="65" t="str">
        <f t="shared" si="25"/>
        <v>SAM023</v>
      </c>
      <c r="I223" s="71" t="str">
        <f t="shared" si="23"/>
        <v>METANOL</v>
      </c>
      <c r="J223" s="72"/>
      <c r="K223" s="75">
        <f>L217/F217*E223</f>
        <v>0.22209165687426558</v>
      </c>
      <c r="L223" s="3"/>
    </row>
    <row r="224" spans="2:12" x14ac:dyDescent="0.3">
      <c r="B224" s="65" t="s">
        <v>33</v>
      </c>
      <c r="C224" s="34" t="s">
        <v>72</v>
      </c>
      <c r="D224" s="29">
        <v>11515</v>
      </c>
      <c r="E224" s="67">
        <v>3.1</v>
      </c>
      <c r="F224" s="48">
        <v>11000</v>
      </c>
      <c r="G224" s="68">
        <f t="shared" si="24"/>
        <v>34100</v>
      </c>
      <c r="H224" s="65" t="str">
        <f t="shared" si="25"/>
        <v>AAN002</v>
      </c>
      <c r="I224" s="71" t="str">
        <f t="shared" si="23"/>
        <v>ADIMON 84</v>
      </c>
      <c r="J224" s="40"/>
      <c r="K224" s="75">
        <f>L217/F217*E224</f>
        <v>0.22949471210340777</v>
      </c>
      <c r="L224" s="3"/>
    </row>
    <row r="225" spans="2:12" x14ac:dyDescent="0.3">
      <c r="B225" s="65" t="s">
        <v>65</v>
      </c>
      <c r="C225" s="34" t="s">
        <v>208</v>
      </c>
      <c r="D225" s="29">
        <v>63000</v>
      </c>
      <c r="E225" s="67">
        <v>35</v>
      </c>
      <c r="F225" s="48">
        <v>22700</v>
      </c>
      <c r="G225" s="68">
        <f t="shared" si="24"/>
        <v>794500</v>
      </c>
      <c r="H225" s="65" t="str">
        <f t="shared" si="25"/>
        <v>ADI010</v>
      </c>
      <c r="I225" s="71" t="str">
        <f t="shared" si="23"/>
        <v>EDAPLAN 915</v>
      </c>
      <c r="J225" s="40"/>
      <c r="K225" s="75">
        <f>L217/F217*E225</f>
        <v>2.5910693301997649</v>
      </c>
      <c r="L225" s="3"/>
    </row>
    <row r="226" spans="2:12" x14ac:dyDescent="0.3">
      <c r="B226" s="65" t="s">
        <v>14</v>
      </c>
      <c r="C226" s="34" t="s">
        <v>15</v>
      </c>
      <c r="D226" s="29"/>
      <c r="E226" s="67">
        <v>18.899999999999999</v>
      </c>
      <c r="F226" s="48">
        <v>4300</v>
      </c>
      <c r="G226" s="68">
        <f>E226*F226</f>
        <v>81270</v>
      </c>
      <c r="H226" s="65" t="str">
        <f t="shared" si="25"/>
        <v>AHU002</v>
      </c>
      <c r="I226" s="71" t="str">
        <f t="shared" si="23"/>
        <v>LECITINA DE SOYA</v>
      </c>
      <c r="J226" s="40"/>
      <c r="K226" s="75">
        <f>L217/F217*E226</f>
        <v>1.399177438307873</v>
      </c>
      <c r="L226" s="3"/>
    </row>
    <row r="227" spans="2:12" x14ac:dyDescent="0.3">
      <c r="B227" s="65" t="s">
        <v>212</v>
      </c>
      <c r="C227" s="73" t="s">
        <v>213</v>
      </c>
      <c r="D227" s="29">
        <v>10800</v>
      </c>
      <c r="E227" s="67">
        <v>340</v>
      </c>
      <c r="F227" s="48">
        <v>8000</v>
      </c>
      <c r="G227" s="68">
        <f>E227*F227</f>
        <v>2720000</v>
      </c>
      <c r="H227" s="65" t="str">
        <f t="shared" si="25"/>
        <v>PEA013</v>
      </c>
      <c r="I227" s="71" t="str">
        <f t="shared" si="23"/>
        <v>PIGMENTO OXIFERR AMARILLO Y-4011</v>
      </c>
      <c r="J227" s="40"/>
      <c r="K227" s="75">
        <f>L217/F217*E227</f>
        <v>25.170387779083431</v>
      </c>
      <c r="L227" s="3"/>
    </row>
    <row r="228" spans="2:12" ht="15" thickBot="1" x14ac:dyDescent="0.35">
      <c r="B228" s="65" t="s">
        <v>59</v>
      </c>
      <c r="C228" s="73" t="s">
        <v>60</v>
      </c>
      <c r="D228" s="29"/>
      <c r="E228" s="67">
        <v>150</v>
      </c>
      <c r="F228" s="48">
        <v>4372</v>
      </c>
      <c r="G228" s="68">
        <f t="shared" ref="G228" si="26">E228*F228</f>
        <v>655800</v>
      </c>
      <c r="H228" s="69" t="str">
        <f t="shared" si="25"/>
        <v>SAA011</v>
      </c>
      <c r="I228" s="76" t="str">
        <f t="shared" si="23"/>
        <v>DISOLVENTE 2232</v>
      </c>
      <c r="J228" s="41"/>
      <c r="K228" s="77">
        <f>L217/F217*E228</f>
        <v>11.104582843713279</v>
      </c>
      <c r="L228" s="3"/>
    </row>
    <row r="229" spans="2:12" ht="15" thickBot="1" x14ac:dyDescent="0.35">
      <c r="B229" s="56"/>
      <c r="C229" s="10"/>
      <c r="D229" s="10"/>
      <c r="E229" s="3"/>
      <c r="F229" s="10"/>
      <c r="G229" s="10"/>
      <c r="H229" s="10"/>
      <c r="I229" s="10"/>
      <c r="J229" s="10"/>
      <c r="K229" s="52"/>
      <c r="L229" s="3"/>
    </row>
    <row r="230" spans="2:12" ht="15" thickBot="1" x14ac:dyDescent="0.35">
      <c r="B230" s="56"/>
      <c r="C230" s="19" t="s">
        <v>0</v>
      </c>
      <c r="D230" s="16"/>
      <c r="E230" s="13">
        <f>SUM(E221:E228)</f>
        <v>851</v>
      </c>
      <c r="F230" s="10"/>
      <c r="G230" s="13">
        <f>SUM(G221:G228)</f>
        <v>6461370</v>
      </c>
      <c r="H230" s="10"/>
      <c r="I230" s="19" t="s">
        <v>0</v>
      </c>
      <c r="J230" s="16"/>
      <c r="K230" s="44">
        <f>SUM(K221:K228)</f>
        <v>63.000000000000007</v>
      </c>
      <c r="L230" s="3"/>
    </row>
    <row r="231" spans="2:12" ht="15" thickBot="1" x14ac:dyDescent="0.35">
      <c r="B231" s="56"/>
      <c r="C231" s="10"/>
      <c r="D231" s="10"/>
      <c r="E231" s="10"/>
      <c r="F231" s="10"/>
      <c r="G231" s="10"/>
      <c r="H231" s="10"/>
      <c r="I231" s="10"/>
      <c r="J231" s="10"/>
      <c r="K231" s="10"/>
      <c r="L231" s="10"/>
    </row>
    <row r="232" spans="2:12" ht="15" thickBot="1" x14ac:dyDescent="0.35">
      <c r="B232" s="56"/>
      <c r="C232" s="10" t="s">
        <v>221</v>
      </c>
      <c r="D232" s="10"/>
      <c r="E232" s="38">
        <f>G230/F217</f>
        <v>7592.6792009400706</v>
      </c>
      <c r="F232" s="10"/>
      <c r="G232" s="10"/>
      <c r="H232" s="10"/>
      <c r="I232" s="10"/>
      <c r="J232" s="14" t="s">
        <v>37</v>
      </c>
      <c r="K232" s="14" t="s">
        <v>38</v>
      </c>
      <c r="L232" s="14" t="s">
        <v>97</v>
      </c>
    </row>
    <row r="233" spans="2:12" x14ac:dyDescent="0.3">
      <c r="B233" s="56"/>
      <c r="C233" s="10" t="s">
        <v>36</v>
      </c>
      <c r="D233" s="10"/>
      <c r="E233" s="10">
        <v>150</v>
      </c>
      <c r="F233" s="10"/>
      <c r="G233" s="10"/>
      <c r="H233" s="10"/>
      <c r="I233" s="10"/>
      <c r="J233" s="6" t="s">
        <v>40</v>
      </c>
      <c r="K233" s="8" t="s">
        <v>200</v>
      </c>
      <c r="L233" s="8"/>
    </row>
    <row r="234" spans="2:12" x14ac:dyDescent="0.3">
      <c r="B234" s="56"/>
      <c r="C234" s="10" t="s">
        <v>39</v>
      </c>
      <c r="D234" s="10"/>
      <c r="E234" s="10">
        <v>0</v>
      </c>
      <c r="F234" s="10"/>
      <c r="G234" s="10"/>
      <c r="H234" s="10"/>
      <c r="I234" s="10"/>
      <c r="J234" s="33" t="s">
        <v>42</v>
      </c>
      <c r="K234" s="45">
        <v>5.55</v>
      </c>
      <c r="L234" s="45"/>
    </row>
    <row r="235" spans="2:12" x14ac:dyDescent="0.3">
      <c r="B235" s="56"/>
      <c r="C235" s="10" t="s">
        <v>41</v>
      </c>
      <c r="D235" s="10"/>
      <c r="E235" s="10">
        <v>0</v>
      </c>
      <c r="F235" s="10"/>
      <c r="G235" s="10"/>
      <c r="H235" s="10"/>
      <c r="I235" s="10"/>
      <c r="J235" s="33" t="s">
        <v>81</v>
      </c>
      <c r="K235" s="45" t="s">
        <v>82</v>
      </c>
      <c r="L235" s="45"/>
    </row>
    <row r="236" spans="2:12" x14ac:dyDescent="0.3">
      <c r="B236" s="56"/>
      <c r="C236" s="10" t="s">
        <v>43</v>
      </c>
      <c r="D236" s="10"/>
      <c r="E236" s="10">
        <v>0</v>
      </c>
      <c r="F236" s="10"/>
      <c r="G236" s="10"/>
      <c r="H236" s="10"/>
      <c r="I236" s="10"/>
      <c r="J236" s="33" t="s">
        <v>45</v>
      </c>
      <c r="K236" s="45" t="s">
        <v>190</v>
      </c>
      <c r="L236" s="45"/>
    </row>
    <row r="237" spans="2:12" ht="15" thickBot="1" x14ac:dyDescent="0.35">
      <c r="B237" s="56"/>
      <c r="C237" s="10" t="s">
        <v>44</v>
      </c>
      <c r="D237" s="10"/>
      <c r="E237" s="10">
        <v>0</v>
      </c>
      <c r="F237" s="10"/>
      <c r="G237" s="10"/>
      <c r="H237" s="10"/>
      <c r="I237" s="10"/>
      <c r="J237" s="33" t="s">
        <v>191</v>
      </c>
      <c r="K237" s="45" t="s">
        <v>192</v>
      </c>
      <c r="L237" s="45"/>
    </row>
    <row r="238" spans="2:12" ht="15" thickBot="1" x14ac:dyDescent="0.35">
      <c r="B238" s="56"/>
      <c r="C238" s="10" t="s">
        <v>46</v>
      </c>
      <c r="D238" s="10"/>
      <c r="E238" s="38">
        <f>SUM(E232:E237)</f>
        <v>7742.6792009400706</v>
      </c>
      <c r="F238" s="10"/>
      <c r="G238" s="10"/>
      <c r="H238" s="10"/>
      <c r="I238" s="10"/>
      <c r="J238" s="7" t="s">
        <v>193</v>
      </c>
      <c r="K238" s="9" t="s">
        <v>82</v>
      </c>
      <c r="L238" s="9"/>
    </row>
    <row r="239" spans="2:12" x14ac:dyDescent="0.3">
      <c r="B239" s="56"/>
      <c r="C239" s="10"/>
      <c r="D239" s="10"/>
      <c r="E239" s="10"/>
      <c r="F239" s="10"/>
      <c r="G239" s="10"/>
      <c r="H239" s="10"/>
      <c r="I239" s="10"/>
      <c r="J239" s="10"/>
      <c r="K239" s="10"/>
      <c r="L239" s="10"/>
    </row>
    <row r="240" spans="2:12" ht="15" thickBot="1" x14ac:dyDescent="0.35">
      <c r="B240" s="56"/>
      <c r="C240" s="10"/>
      <c r="D240" s="10"/>
      <c r="E240" s="10"/>
      <c r="F240" s="10"/>
      <c r="G240" s="10"/>
      <c r="H240" s="10"/>
      <c r="I240" s="10"/>
      <c r="J240" s="10"/>
      <c r="K240" s="10"/>
      <c r="L240" s="10"/>
    </row>
    <row r="241" spans="2:12" ht="15" thickBot="1" x14ac:dyDescent="0.35">
      <c r="B241" s="56"/>
      <c r="C241" s="10" t="s">
        <v>49</v>
      </c>
      <c r="D241" s="10"/>
      <c r="E241" s="42">
        <f>E238*1.4</f>
        <v>10839.750881316098</v>
      </c>
      <c r="F241" s="10"/>
      <c r="G241" s="10"/>
      <c r="H241" s="10"/>
      <c r="I241" s="10"/>
      <c r="J241" s="10"/>
      <c r="K241" s="10"/>
      <c r="L241" s="10"/>
    </row>
    <row r="242" spans="2:12" x14ac:dyDescent="0.3">
      <c r="B242" s="56"/>
      <c r="C242" s="10"/>
      <c r="D242" s="10"/>
      <c r="E242" s="10"/>
      <c r="F242" s="10"/>
      <c r="G242" s="10"/>
      <c r="H242" s="10"/>
      <c r="I242" s="10"/>
      <c r="J242" s="10"/>
      <c r="K242" s="10"/>
      <c r="L242" s="10"/>
    </row>
    <row r="243" spans="2:12" x14ac:dyDescent="0.3">
      <c r="B243" s="56"/>
      <c r="C243" s="10"/>
      <c r="D243" s="10"/>
      <c r="E243" s="10"/>
      <c r="F243" s="10"/>
      <c r="G243" s="10"/>
      <c r="H243" s="10"/>
      <c r="I243" s="10"/>
      <c r="J243" s="10"/>
      <c r="K243" s="10"/>
      <c r="L243" s="10"/>
    </row>
    <row r="244" spans="2:12" x14ac:dyDescent="0.3">
      <c r="B244" s="56"/>
      <c r="C244" s="11" t="s">
        <v>113</v>
      </c>
      <c r="D244" s="10"/>
      <c r="E244" s="10"/>
      <c r="F244" s="10"/>
      <c r="G244" s="10"/>
      <c r="H244" s="11"/>
      <c r="I244" s="11" t="str">
        <f>C244</f>
        <v>PASTA ESMALTE ROJO OXIDO</v>
      </c>
      <c r="J244" s="10"/>
      <c r="K244" s="78"/>
      <c r="L244" s="53"/>
    </row>
    <row r="245" spans="2:12" ht="15" thickBot="1" x14ac:dyDescent="0.35">
      <c r="B245" s="56"/>
      <c r="C245" s="11" t="s">
        <v>183</v>
      </c>
      <c r="D245" s="10"/>
      <c r="E245" s="10"/>
      <c r="F245" s="10"/>
      <c r="G245" s="10"/>
      <c r="H245" s="10"/>
      <c r="I245" s="11" t="str">
        <f>C245</f>
        <v xml:space="preserve">PE </v>
      </c>
      <c r="J245" s="10"/>
      <c r="K245" s="10"/>
      <c r="L245" s="10"/>
    </row>
    <row r="246" spans="2:12" ht="15" thickBot="1" x14ac:dyDescent="0.35">
      <c r="B246" s="56"/>
      <c r="C246" s="10"/>
      <c r="D246" s="10"/>
      <c r="E246" s="14" t="s">
        <v>2</v>
      </c>
      <c r="F246" s="13">
        <f>E259</f>
        <v>833</v>
      </c>
      <c r="G246" s="10"/>
      <c r="H246" s="10"/>
      <c r="I246" s="10"/>
      <c r="J246" s="10"/>
      <c r="K246" s="14" t="s">
        <v>2</v>
      </c>
      <c r="L246" s="13">
        <v>63</v>
      </c>
    </row>
    <row r="247" spans="2:12" ht="15" thickBot="1" x14ac:dyDescent="0.35">
      <c r="B247" s="57">
        <v>9</v>
      </c>
      <c r="C247" s="10"/>
      <c r="D247" s="10"/>
      <c r="E247" s="3"/>
      <c r="F247" s="3"/>
      <c r="G247" s="10"/>
      <c r="H247" s="10"/>
      <c r="I247" s="10"/>
      <c r="J247" s="10"/>
      <c r="K247" s="3"/>
      <c r="L247" s="3"/>
    </row>
    <row r="248" spans="2:12" ht="15" thickBot="1" x14ac:dyDescent="0.35">
      <c r="B248" s="58" t="s">
        <v>3</v>
      </c>
      <c r="C248" s="59" t="s">
        <v>4</v>
      </c>
      <c r="D248" s="16"/>
      <c r="E248" s="60" t="s">
        <v>5</v>
      </c>
      <c r="F248" s="14" t="s">
        <v>6</v>
      </c>
      <c r="G248" s="61" t="s">
        <v>7</v>
      </c>
      <c r="H248" s="58" t="s">
        <v>3</v>
      </c>
      <c r="I248" s="19" t="s">
        <v>4</v>
      </c>
      <c r="J248" s="16"/>
      <c r="K248" s="14" t="s">
        <v>5</v>
      </c>
      <c r="L248" s="3"/>
    </row>
    <row r="249" spans="2:12" x14ac:dyDescent="0.3">
      <c r="B249" s="62"/>
      <c r="C249" s="49" t="s">
        <v>189</v>
      </c>
      <c r="D249" s="22"/>
      <c r="E249" s="63"/>
      <c r="F249" s="63"/>
      <c r="G249" s="64"/>
      <c r="H249" s="62"/>
      <c r="I249" s="70" t="str">
        <f t="shared" ref="I249:I257" si="27">C249</f>
        <v>CARGAR EN MOLINO</v>
      </c>
      <c r="J249" s="39"/>
      <c r="K249" s="74"/>
      <c r="L249" s="3"/>
    </row>
    <row r="250" spans="2:12" x14ac:dyDescent="0.3">
      <c r="B250" s="65" t="s">
        <v>196</v>
      </c>
      <c r="C250" s="34" t="s">
        <v>101</v>
      </c>
      <c r="D250" s="22">
        <v>5012</v>
      </c>
      <c r="E250" s="66">
        <v>295</v>
      </c>
      <c r="F250" s="48">
        <v>7000</v>
      </c>
      <c r="G250" s="48">
        <f t="shared" ref="G250:G254" si="28">E250*F250</f>
        <v>2065000</v>
      </c>
      <c r="H250" s="65" t="str">
        <f t="shared" ref="H250:H257" si="29">B250</f>
        <v>MS-45</v>
      </c>
      <c r="I250" s="71" t="str">
        <f t="shared" si="27"/>
        <v>RESINA MEDIA EN SOYA AL 50%</v>
      </c>
      <c r="J250" s="72"/>
      <c r="K250" s="75">
        <f>L246/F246*E250</f>
        <v>22.310924369747898</v>
      </c>
      <c r="L250" s="3"/>
    </row>
    <row r="251" spans="2:12" x14ac:dyDescent="0.3">
      <c r="B251" s="65" t="s">
        <v>12</v>
      </c>
      <c r="C251" s="34" t="s">
        <v>50</v>
      </c>
      <c r="D251" s="22"/>
      <c r="E251" s="66">
        <v>6</v>
      </c>
      <c r="F251" s="48">
        <v>17000</v>
      </c>
      <c r="G251" s="48">
        <f t="shared" si="28"/>
        <v>102000</v>
      </c>
      <c r="H251" s="65" t="str">
        <f t="shared" si="29"/>
        <v>AAS005</v>
      </c>
      <c r="I251" s="71" t="str">
        <f t="shared" si="27"/>
        <v>BENTOCLAY BP 184</v>
      </c>
      <c r="J251" s="72"/>
      <c r="K251" s="75">
        <f>L246/F246*E251</f>
        <v>0.45378151260504196</v>
      </c>
      <c r="L251" s="3"/>
    </row>
    <row r="252" spans="2:12" x14ac:dyDescent="0.3">
      <c r="B252" s="65" t="s">
        <v>26</v>
      </c>
      <c r="C252" s="34" t="s">
        <v>184</v>
      </c>
      <c r="D252" s="22"/>
      <c r="E252" s="66">
        <v>3</v>
      </c>
      <c r="F252" s="48">
        <v>2900</v>
      </c>
      <c r="G252" s="48">
        <f t="shared" si="28"/>
        <v>8700</v>
      </c>
      <c r="H252" s="65" t="str">
        <f t="shared" si="29"/>
        <v>SAM023</v>
      </c>
      <c r="I252" s="71" t="str">
        <f t="shared" si="27"/>
        <v>METANOL</v>
      </c>
      <c r="J252" s="72"/>
      <c r="K252" s="75">
        <f>L246/F246*E252</f>
        <v>0.22689075630252098</v>
      </c>
      <c r="L252" s="3"/>
    </row>
    <row r="253" spans="2:12" x14ac:dyDescent="0.3">
      <c r="B253" s="65" t="s">
        <v>33</v>
      </c>
      <c r="C253" s="34" t="s">
        <v>72</v>
      </c>
      <c r="D253" s="29">
        <v>11515</v>
      </c>
      <c r="E253" s="67">
        <v>3.1</v>
      </c>
      <c r="F253" s="48">
        <v>11000</v>
      </c>
      <c r="G253" s="68">
        <f t="shared" si="28"/>
        <v>34100</v>
      </c>
      <c r="H253" s="65" t="str">
        <f t="shared" si="29"/>
        <v>AAN002</v>
      </c>
      <c r="I253" s="71" t="str">
        <f t="shared" si="27"/>
        <v>ADIMON 84</v>
      </c>
      <c r="J253" s="40"/>
      <c r="K253" s="75">
        <f>L246/F246*E253</f>
        <v>0.23445378151260504</v>
      </c>
      <c r="L253" s="3"/>
    </row>
    <row r="254" spans="2:12" x14ac:dyDescent="0.3">
      <c r="B254" s="65" t="s">
        <v>65</v>
      </c>
      <c r="C254" s="34" t="s">
        <v>187</v>
      </c>
      <c r="D254" s="29">
        <v>63000</v>
      </c>
      <c r="E254" s="67">
        <v>17</v>
      </c>
      <c r="F254" s="48">
        <v>22700</v>
      </c>
      <c r="G254" s="68">
        <f t="shared" si="28"/>
        <v>385900</v>
      </c>
      <c r="H254" s="65" t="str">
        <f t="shared" si="29"/>
        <v>ADI010</v>
      </c>
      <c r="I254" s="71" t="str">
        <f t="shared" si="27"/>
        <v>EDAPLAN 918</v>
      </c>
      <c r="J254" s="40"/>
      <c r="K254" s="75">
        <f>L246/F246*E254</f>
        <v>1.2857142857142856</v>
      </c>
      <c r="L254" s="3"/>
    </row>
    <row r="255" spans="2:12" x14ac:dyDescent="0.3">
      <c r="B255" s="65" t="s">
        <v>14</v>
      </c>
      <c r="C255" s="34" t="s">
        <v>15</v>
      </c>
      <c r="D255" s="29"/>
      <c r="E255" s="67">
        <v>18.899999999999999</v>
      </c>
      <c r="F255" s="48">
        <v>4300</v>
      </c>
      <c r="G255" s="68">
        <f>E255*F255</f>
        <v>81270</v>
      </c>
      <c r="H255" s="65" t="str">
        <f t="shared" si="29"/>
        <v>AHU002</v>
      </c>
      <c r="I255" s="71" t="str">
        <f t="shared" si="27"/>
        <v>LECITINA DE SOYA</v>
      </c>
      <c r="J255" s="40"/>
      <c r="K255" s="75">
        <f>L246/F246*E255</f>
        <v>1.4294117647058822</v>
      </c>
      <c r="L255" s="3"/>
    </row>
    <row r="256" spans="2:12" x14ac:dyDescent="0.3">
      <c r="B256" s="65" t="s">
        <v>56</v>
      </c>
      <c r="C256" s="73" t="s">
        <v>214</v>
      </c>
      <c r="D256" s="29"/>
      <c r="E256" s="67">
        <v>340</v>
      </c>
      <c r="F256" s="48">
        <v>8000</v>
      </c>
      <c r="G256" s="68">
        <f>E256*F256</f>
        <v>2720000</v>
      </c>
      <c r="H256" s="65" t="str">
        <f t="shared" si="29"/>
        <v>PER030</v>
      </c>
      <c r="I256" s="71" t="str">
        <f t="shared" si="27"/>
        <v>PIGMENTO OXIFERR ROJO R-5530</v>
      </c>
      <c r="J256" s="40"/>
      <c r="K256" s="75">
        <f>L246/F246*E256</f>
        <v>25.714285714285712</v>
      </c>
      <c r="L256" s="3"/>
    </row>
    <row r="257" spans="2:12" ht="15" thickBot="1" x14ac:dyDescent="0.35">
      <c r="B257" s="65" t="s">
        <v>59</v>
      </c>
      <c r="C257" s="73" t="s">
        <v>60</v>
      </c>
      <c r="D257" s="29"/>
      <c r="E257" s="67">
        <v>150</v>
      </c>
      <c r="F257" s="48">
        <v>4372</v>
      </c>
      <c r="G257" s="68">
        <f t="shared" ref="G257" si="30">E257*F257</f>
        <v>655800</v>
      </c>
      <c r="H257" s="69" t="str">
        <f t="shared" si="29"/>
        <v>SAA011</v>
      </c>
      <c r="I257" s="76" t="str">
        <f t="shared" si="27"/>
        <v>DISOLVENTE 2232</v>
      </c>
      <c r="J257" s="41"/>
      <c r="K257" s="77">
        <f>L246/F246*E257</f>
        <v>11.344537815126049</v>
      </c>
      <c r="L257" s="3"/>
    </row>
    <row r="258" spans="2:12" ht="15" thickBot="1" x14ac:dyDescent="0.35">
      <c r="B258" s="56"/>
      <c r="C258" s="10"/>
      <c r="D258" s="10"/>
      <c r="E258" s="3"/>
      <c r="F258" s="10"/>
      <c r="G258" s="10"/>
      <c r="H258" s="10"/>
      <c r="I258" s="10"/>
      <c r="J258" s="10"/>
      <c r="K258" s="52"/>
      <c r="L258" s="3"/>
    </row>
    <row r="259" spans="2:12" ht="15" thickBot="1" x14ac:dyDescent="0.35">
      <c r="B259" s="56"/>
      <c r="C259" s="19" t="s">
        <v>0</v>
      </c>
      <c r="D259" s="16"/>
      <c r="E259" s="13">
        <f>SUM(E250:E257)</f>
        <v>833</v>
      </c>
      <c r="F259" s="10"/>
      <c r="G259" s="13">
        <f>SUM(G250:G257)</f>
        <v>6052770</v>
      </c>
      <c r="H259" s="10"/>
      <c r="I259" s="19" t="s">
        <v>0</v>
      </c>
      <c r="J259" s="16"/>
      <c r="K259" s="44">
        <f>SUM(K250:K257)</f>
        <v>62.999999999999986</v>
      </c>
      <c r="L259" s="3"/>
    </row>
    <row r="260" spans="2:12" ht="15" thickBot="1" x14ac:dyDescent="0.35">
      <c r="B260" s="56"/>
      <c r="C260" s="10"/>
      <c r="D260" s="10"/>
      <c r="E260" s="10"/>
      <c r="F260" s="10"/>
      <c r="G260" s="10"/>
      <c r="H260" s="10"/>
      <c r="I260" s="10"/>
      <c r="J260" s="10"/>
      <c r="K260" s="10"/>
      <c r="L260" s="10"/>
    </row>
    <row r="261" spans="2:12" ht="15" thickBot="1" x14ac:dyDescent="0.35">
      <c r="B261" s="56"/>
      <c r="C261" s="10" t="s">
        <v>221</v>
      </c>
      <c r="D261" s="10"/>
      <c r="E261" s="38">
        <f>G259/F246</f>
        <v>7266.2304921968789</v>
      </c>
      <c r="F261" s="10"/>
      <c r="G261" s="10"/>
      <c r="H261" s="10"/>
      <c r="I261" s="10"/>
      <c r="J261" s="14" t="s">
        <v>37</v>
      </c>
      <c r="K261" s="14" t="s">
        <v>38</v>
      </c>
      <c r="L261" s="14" t="s">
        <v>97</v>
      </c>
    </row>
    <row r="262" spans="2:12" x14ac:dyDescent="0.3">
      <c r="B262" s="56"/>
      <c r="C262" s="10" t="s">
        <v>36</v>
      </c>
      <c r="D262" s="10"/>
      <c r="E262" s="10">
        <v>150</v>
      </c>
      <c r="F262" s="10"/>
      <c r="G262" s="10"/>
      <c r="H262" s="10"/>
      <c r="I262" s="10"/>
      <c r="J262" s="6" t="s">
        <v>40</v>
      </c>
      <c r="K262" s="8" t="s">
        <v>200</v>
      </c>
      <c r="L262" s="8"/>
    </row>
    <row r="263" spans="2:12" x14ac:dyDescent="0.3">
      <c r="B263" s="56"/>
      <c r="C263" s="10" t="s">
        <v>39</v>
      </c>
      <c r="D263" s="10"/>
      <c r="E263" s="10">
        <v>0</v>
      </c>
      <c r="F263" s="10"/>
      <c r="G263" s="10"/>
      <c r="H263" s="10"/>
      <c r="I263" s="10"/>
      <c r="J263" s="33" t="s">
        <v>42</v>
      </c>
      <c r="K263" s="45">
        <v>5.55</v>
      </c>
      <c r="L263" s="45"/>
    </row>
    <row r="264" spans="2:12" x14ac:dyDescent="0.3">
      <c r="B264" s="56"/>
      <c r="C264" s="10" t="s">
        <v>41</v>
      </c>
      <c r="D264" s="10"/>
      <c r="E264" s="10">
        <v>0</v>
      </c>
      <c r="F264" s="10"/>
      <c r="G264" s="10"/>
      <c r="H264" s="10"/>
      <c r="I264" s="10"/>
      <c r="J264" s="33" t="s">
        <v>81</v>
      </c>
      <c r="K264" s="45" t="s">
        <v>82</v>
      </c>
      <c r="L264" s="45"/>
    </row>
    <row r="265" spans="2:12" x14ac:dyDescent="0.3">
      <c r="B265" s="56"/>
      <c r="C265" s="10" t="s">
        <v>43</v>
      </c>
      <c r="D265" s="10"/>
      <c r="E265" s="10">
        <v>0</v>
      </c>
      <c r="F265" s="10"/>
      <c r="G265" s="10"/>
      <c r="H265" s="10"/>
      <c r="I265" s="10"/>
      <c r="J265" s="33" t="s">
        <v>45</v>
      </c>
      <c r="K265" s="45" t="s">
        <v>190</v>
      </c>
      <c r="L265" s="45"/>
    </row>
    <row r="266" spans="2:12" ht="15" thickBot="1" x14ac:dyDescent="0.35">
      <c r="B266" s="56"/>
      <c r="C266" s="10" t="s">
        <v>44</v>
      </c>
      <c r="D266" s="10"/>
      <c r="E266" s="10">
        <v>0</v>
      </c>
      <c r="F266" s="10"/>
      <c r="G266" s="10"/>
      <c r="H266" s="10"/>
      <c r="I266" s="10"/>
      <c r="J266" s="33" t="s">
        <v>191</v>
      </c>
      <c r="K266" s="45" t="s">
        <v>192</v>
      </c>
      <c r="L266" s="45"/>
    </row>
    <row r="267" spans="2:12" ht="15" thickBot="1" x14ac:dyDescent="0.35">
      <c r="B267" s="56"/>
      <c r="C267" s="10" t="s">
        <v>46</v>
      </c>
      <c r="D267" s="10"/>
      <c r="E267" s="38">
        <f>SUM(E261:E266)</f>
        <v>7416.2304921968789</v>
      </c>
      <c r="F267" s="10"/>
      <c r="G267" s="10"/>
      <c r="H267" s="10"/>
      <c r="I267" s="10"/>
      <c r="J267" s="7" t="s">
        <v>193</v>
      </c>
      <c r="K267" s="9" t="s">
        <v>82</v>
      </c>
      <c r="L267" s="9"/>
    </row>
    <row r="268" spans="2:12" x14ac:dyDescent="0.3">
      <c r="B268" s="56"/>
      <c r="C268" s="10"/>
      <c r="D268" s="10"/>
      <c r="E268" s="10"/>
      <c r="F268" s="10"/>
      <c r="G268" s="10"/>
      <c r="H268" s="10"/>
      <c r="I268" s="10"/>
      <c r="J268" s="10"/>
      <c r="K268" s="10"/>
      <c r="L268" s="10"/>
    </row>
    <row r="269" spans="2:12" ht="15" thickBot="1" x14ac:dyDescent="0.35">
      <c r="B269" s="56"/>
      <c r="C269" s="10"/>
      <c r="D269" s="10"/>
      <c r="E269" s="10"/>
      <c r="F269" s="10"/>
      <c r="G269" s="10"/>
      <c r="H269" s="10"/>
      <c r="I269" s="10"/>
      <c r="J269" s="10"/>
      <c r="K269" s="10"/>
      <c r="L269" s="10"/>
    </row>
    <row r="270" spans="2:12" ht="15" thickBot="1" x14ac:dyDescent="0.35">
      <c r="B270" s="56"/>
      <c r="C270" s="10" t="s">
        <v>49</v>
      </c>
      <c r="D270" s="10"/>
      <c r="E270" s="42">
        <f>E267*1.4</f>
        <v>10382.72268907563</v>
      </c>
      <c r="F270" s="10"/>
      <c r="G270" s="10"/>
      <c r="H270" s="10"/>
      <c r="I270" s="10"/>
      <c r="J270" s="10"/>
      <c r="K270" s="10"/>
      <c r="L270" s="10"/>
    </row>
    <row r="271" spans="2:12" x14ac:dyDescent="0.3">
      <c r="B271" s="56"/>
      <c r="C271" s="10"/>
      <c r="D271" s="10"/>
      <c r="E271" s="10"/>
      <c r="F271" s="10"/>
      <c r="G271" s="10"/>
      <c r="H271" s="10"/>
      <c r="I271" s="10"/>
      <c r="J271" s="10"/>
      <c r="K271" s="10"/>
      <c r="L271" s="10"/>
    </row>
    <row r="272" spans="2:12" x14ac:dyDescent="0.3">
      <c r="B272" s="56"/>
      <c r="C272" s="10"/>
      <c r="D272" s="10"/>
      <c r="E272" s="10"/>
      <c r="F272" s="10"/>
      <c r="G272" s="10"/>
      <c r="H272" s="10"/>
      <c r="I272" s="10"/>
      <c r="J272" s="10"/>
      <c r="K272" s="10"/>
      <c r="L272" s="10"/>
    </row>
    <row r="273" spans="2:12" x14ac:dyDescent="0.3">
      <c r="B273" s="56"/>
      <c r="C273" s="10"/>
      <c r="D273" s="10"/>
      <c r="E273" s="10"/>
      <c r="F273" s="10"/>
      <c r="G273" s="10"/>
      <c r="H273" s="10"/>
      <c r="I273" s="10"/>
      <c r="J273" s="10"/>
      <c r="K273" s="10"/>
      <c r="L273" s="10"/>
    </row>
    <row r="274" spans="2:12" x14ac:dyDescent="0.3">
      <c r="B274" s="56"/>
      <c r="C274" s="10"/>
      <c r="D274" s="10"/>
      <c r="E274" s="10"/>
      <c r="F274" s="10"/>
      <c r="G274" s="10"/>
      <c r="H274" s="10"/>
      <c r="I274" s="10"/>
      <c r="J274" s="10"/>
      <c r="K274" s="10"/>
      <c r="L274" s="10"/>
    </row>
    <row r="275" spans="2:12" x14ac:dyDescent="0.3">
      <c r="B275" s="56"/>
      <c r="C275" s="11" t="s">
        <v>102</v>
      </c>
      <c r="D275" s="10"/>
      <c r="E275" s="10"/>
      <c r="F275" s="10"/>
      <c r="G275" s="10"/>
      <c r="H275" s="11"/>
      <c r="I275" s="11" t="str">
        <f>C275</f>
        <v>PASTA ESMALTE BLANCO</v>
      </c>
      <c r="J275" s="10"/>
      <c r="K275" s="10"/>
      <c r="L275" s="10"/>
    </row>
    <row r="276" spans="2:12" ht="15" thickBot="1" x14ac:dyDescent="0.35">
      <c r="B276" s="56"/>
      <c r="C276" s="11" t="s">
        <v>195</v>
      </c>
      <c r="D276" s="10"/>
      <c r="E276" s="10"/>
      <c r="F276" s="10"/>
      <c r="G276" s="10"/>
      <c r="H276" s="10"/>
      <c r="I276" s="11" t="str">
        <f>C276</f>
        <v>PE</v>
      </c>
      <c r="J276" s="10"/>
      <c r="K276" s="10"/>
      <c r="L276" s="10"/>
    </row>
    <row r="277" spans="2:12" ht="15" thickBot="1" x14ac:dyDescent="0.35">
      <c r="B277" s="56"/>
      <c r="C277" s="10"/>
      <c r="D277" s="10"/>
      <c r="E277" s="14" t="s">
        <v>2</v>
      </c>
      <c r="F277" s="13">
        <f>E288</f>
        <v>748</v>
      </c>
      <c r="G277" s="10"/>
      <c r="H277" s="10"/>
      <c r="I277" s="10"/>
      <c r="J277" s="10"/>
      <c r="K277" s="14" t="s">
        <v>2</v>
      </c>
      <c r="L277" s="13">
        <v>60</v>
      </c>
    </row>
    <row r="278" spans="2:12" ht="15" thickBot="1" x14ac:dyDescent="0.35">
      <c r="B278" s="57"/>
      <c r="C278" s="10"/>
      <c r="D278" s="10"/>
      <c r="E278" s="3"/>
      <c r="F278" s="3"/>
      <c r="G278" s="10"/>
      <c r="H278" s="10"/>
      <c r="I278" s="10"/>
      <c r="J278" s="10"/>
      <c r="K278" s="3"/>
      <c r="L278" s="3"/>
    </row>
    <row r="279" spans="2:12" ht="15" thickBot="1" x14ac:dyDescent="0.35">
      <c r="B279" s="58" t="s">
        <v>3</v>
      </c>
      <c r="C279" s="59" t="s">
        <v>4</v>
      </c>
      <c r="D279" s="16"/>
      <c r="E279" s="60" t="s">
        <v>5</v>
      </c>
      <c r="F279" s="14" t="s">
        <v>6</v>
      </c>
      <c r="G279" s="61" t="s">
        <v>7</v>
      </c>
      <c r="H279" s="58" t="s">
        <v>3</v>
      </c>
      <c r="I279" s="19" t="s">
        <v>4</v>
      </c>
      <c r="J279" s="16"/>
      <c r="K279" s="14" t="s">
        <v>5</v>
      </c>
      <c r="L279" s="3"/>
    </row>
    <row r="280" spans="2:12" x14ac:dyDescent="0.3">
      <c r="B280" s="62"/>
      <c r="C280" s="49" t="s">
        <v>189</v>
      </c>
      <c r="D280" s="22"/>
      <c r="E280" s="63"/>
      <c r="F280" s="63"/>
      <c r="G280" s="64"/>
      <c r="H280" s="62"/>
      <c r="I280" s="70" t="str">
        <f t="shared" ref="I280:I286" si="31">C280</f>
        <v>CARGAR EN MOLINO</v>
      </c>
      <c r="J280" s="39"/>
      <c r="K280" s="74"/>
      <c r="L280" s="3"/>
    </row>
    <row r="281" spans="2:12" x14ac:dyDescent="0.3">
      <c r="B281" s="65" t="s">
        <v>9</v>
      </c>
      <c r="C281" s="34" t="s">
        <v>101</v>
      </c>
      <c r="D281" s="22">
        <v>6252</v>
      </c>
      <c r="E281" s="66">
        <v>213</v>
      </c>
      <c r="F281" s="48">
        <v>7000</v>
      </c>
      <c r="G281" s="48">
        <f t="shared" ref="G281:G286" si="32">E281*F281</f>
        <v>1491000</v>
      </c>
      <c r="H281" s="65" t="str">
        <f t="shared" ref="H281:H286" si="33">B281</f>
        <v>RAM014</v>
      </c>
      <c r="I281" s="71" t="str">
        <f t="shared" si="31"/>
        <v>RESINA MEDIA EN SOYA AL 50%</v>
      </c>
      <c r="J281" s="72"/>
      <c r="K281" s="75">
        <f>L277/F277*E281</f>
        <v>17.085561497326204</v>
      </c>
      <c r="L281" s="3"/>
    </row>
    <row r="282" spans="2:12" x14ac:dyDescent="0.3">
      <c r="B282" s="65" t="s">
        <v>12</v>
      </c>
      <c r="C282" s="34" t="s">
        <v>50</v>
      </c>
      <c r="D282" s="29"/>
      <c r="E282" s="67">
        <v>22</v>
      </c>
      <c r="F282" s="48">
        <v>17000</v>
      </c>
      <c r="G282" s="68">
        <f t="shared" si="32"/>
        <v>374000</v>
      </c>
      <c r="H282" s="65" t="str">
        <f t="shared" si="33"/>
        <v>AAS005</v>
      </c>
      <c r="I282" s="71" t="str">
        <f t="shared" si="31"/>
        <v>BENTOCLAY BP 184</v>
      </c>
      <c r="J282" s="40"/>
      <c r="K282" s="75">
        <f>L277/F277*E282</f>
        <v>1.7647058823529411</v>
      </c>
      <c r="L282" s="3"/>
    </row>
    <row r="283" spans="2:12" x14ac:dyDescent="0.3">
      <c r="B283" s="65" t="s">
        <v>178</v>
      </c>
      <c r="C283" s="34" t="s">
        <v>179</v>
      </c>
      <c r="D283" s="29">
        <v>29000</v>
      </c>
      <c r="E283" s="67">
        <v>4</v>
      </c>
      <c r="F283" s="48">
        <v>22700</v>
      </c>
      <c r="G283" s="68">
        <f t="shared" si="32"/>
        <v>90800</v>
      </c>
      <c r="H283" s="65" t="str">
        <f t="shared" si="33"/>
        <v>ADI002</v>
      </c>
      <c r="I283" s="71" t="str">
        <f t="shared" si="31"/>
        <v>TROYSPERSE CD1</v>
      </c>
      <c r="J283" s="40"/>
      <c r="K283" s="75">
        <f>L277/F277*E283</f>
        <v>0.32085561497326204</v>
      </c>
      <c r="L283" s="3"/>
    </row>
    <row r="284" spans="2:12" x14ac:dyDescent="0.3">
      <c r="B284" s="65" t="s">
        <v>66</v>
      </c>
      <c r="C284" s="34" t="s">
        <v>84</v>
      </c>
      <c r="D284" s="29"/>
      <c r="E284" s="67">
        <v>5</v>
      </c>
      <c r="F284" s="48">
        <v>4400</v>
      </c>
      <c r="G284" s="68">
        <f t="shared" si="32"/>
        <v>22000</v>
      </c>
      <c r="H284" s="65" t="str">
        <f t="shared" si="33"/>
        <v>SAA022</v>
      </c>
      <c r="I284" s="71" t="str">
        <f t="shared" si="31"/>
        <v>ETANOL 96%</v>
      </c>
      <c r="J284" s="40"/>
      <c r="K284" s="75">
        <f>L277/F277*E284</f>
        <v>0.40106951871657753</v>
      </c>
      <c r="L284" s="3"/>
    </row>
    <row r="285" spans="2:12" x14ac:dyDescent="0.3">
      <c r="B285" s="65" t="s">
        <v>215</v>
      </c>
      <c r="C285" s="34" t="s">
        <v>63</v>
      </c>
      <c r="D285" s="29"/>
      <c r="E285" s="67">
        <v>441</v>
      </c>
      <c r="F285" s="48">
        <v>11466</v>
      </c>
      <c r="G285" s="68">
        <f t="shared" si="32"/>
        <v>5056506</v>
      </c>
      <c r="H285" s="65" t="str">
        <f t="shared" si="33"/>
        <v>PED007</v>
      </c>
      <c r="I285" s="71" t="str">
        <f t="shared" si="31"/>
        <v>DIOXIDO DE TITANIO SULFATO</v>
      </c>
      <c r="J285" s="40"/>
      <c r="K285" s="75">
        <f>L277/F277*E285</f>
        <v>35.37433155080214</v>
      </c>
      <c r="L285" s="3"/>
    </row>
    <row r="286" spans="2:12" ht="15" thickBot="1" x14ac:dyDescent="0.35">
      <c r="B286" s="65" t="s">
        <v>54</v>
      </c>
      <c r="C286" s="73" t="s">
        <v>34</v>
      </c>
      <c r="D286" s="29">
        <v>5245</v>
      </c>
      <c r="E286" s="67">
        <v>63</v>
      </c>
      <c r="F286" s="48">
        <v>4617</v>
      </c>
      <c r="G286" s="68">
        <f t="shared" si="32"/>
        <v>290871</v>
      </c>
      <c r="H286" s="69" t="str">
        <f t="shared" si="33"/>
        <v>SAV010</v>
      </c>
      <c r="I286" s="76" t="str">
        <f t="shared" si="31"/>
        <v>VARSOL</v>
      </c>
      <c r="J286" s="41"/>
      <c r="K286" s="77">
        <f>L277/F277*E286</f>
        <v>5.0534759358288772</v>
      </c>
      <c r="L286" s="3"/>
    </row>
    <row r="287" spans="2:12" ht="15" thickBot="1" x14ac:dyDescent="0.35">
      <c r="B287" s="56"/>
      <c r="C287" s="10"/>
      <c r="D287" s="10"/>
      <c r="E287" s="3"/>
      <c r="F287" s="10"/>
      <c r="G287" s="10"/>
      <c r="H287" s="10"/>
      <c r="I287" s="10"/>
      <c r="J287" s="10"/>
      <c r="K287" s="3"/>
      <c r="L287" s="3"/>
    </row>
    <row r="288" spans="2:12" ht="15" thickBot="1" x14ac:dyDescent="0.35">
      <c r="B288" s="56"/>
      <c r="C288" s="19" t="s">
        <v>0</v>
      </c>
      <c r="D288" s="16"/>
      <c r="E288" s="13">
        <f>SUM(E281:E286)</f>
        <v>748</v>
      </c>
      <c r="F288" s="10"/>
      <c r="G288" s="13">
        <f>SUM(G281:G286)</f>
        <v>7325177</v>
      </c>
      <c r="H288" s="10"/>
      <c r="I288" s="19" t="s">
        <v>0</v>
      </c>
      <c r="J288" s="16"/>
      <c r="K288" s="44">
        <f>SUM(K281:K286)</f>
        <v>60.000000000000007</v>
      </c>
      <c r="L288" s="3"/>
    </row>
    <row r="289" spans="2:12" ht="15" thickBot="1" x14ac:dyDescent="0.35">
      <c r="B289" s="56"/>
      <c r="C289" s="10"/>
      <c r="D289" s="10"/>
      <c r="E289" s="10"/>
      <c r="F289" s="10"/>
      <c r="G289" s="10"/>
      <c r="H289" s="10"/>
      <c r="I289" s="10"/>
      <c r="J289" s="10"/>
      <c r="K289" s="10"/>
      <c r="L289" s="10"/>
    </row>
    <row r="290" spans="2:12" ht="15" thickBot="1" x14ac:dyDescent="0.35">
      <c r="B290" s="56"/>
      <c r="C290" s="10" t="s">
        <v>221</v>
      </c>
      <c r="D290" s="10"/>
      <c r="E290" s="38">
        <f>G288/F277</f>
        <v>9793.0173796791441</v>
      </c>
      <c r="F290" s="10"/>
      <c r="G290" s="10"/>
      <c r="H290" s="10"/>
      <c r="I290" s="10"/>
      <c r="J290" s="14" t="s">
        <v>37</v>
      </c>
      <c r="K290" s="14" t="s">
        <v>38</v>
      </c>
      <c r="L290" s="14" t="s">
        <v>97</v>
      </c>
    </row>
    <row r="291" spans="2:12" x14ac:dyDescent="0.3">
      <c r="B291" s="56"/>
      <c r="C291" s="10" t="s">
        <v>36</v>
      </c>
      <c r="D291" s="10"/>
      <c r="E291" s="10">
        <v>150</v>
      </c>
      <c r="F291" s="10"/>
      <c r="G291" s="10"/>
      <c r="H291" s="10"/>
      <c r="I291" s="10"/>
      <c r="J291" s="6" t="s">
        <v>40</v>
      </c>
      <c r="K291" s="8">
        <v>120</v>
      </c>
      <c r="L291" s="8"/>
    </row>
    <row r="292" spans="2:12" x14ac:dyDescent="0.3">
      <c r="B292" s="56"/>
      <c r="C292" s="10" t="s">
        <v>39</v>
      </c>
      <c r="D292" s="10"/>
      <c r="E292" s="10">
        <v>0</v>
      </c>
      <c r="F292" s="10"/>
      <c r="G292" s="10"/>
      <c r="H292" s="10"/>
      <c r="I292" s="10"/>
      <c r="J292" s="33" t="s">
        <v>42</v>
      </c>
      <c r="K292" s="45">
        <v>5.78</v>
      </c>
      <c r="L292" s="45"/>
    </row>
    <row r="293" spans="2:12" x14ac:dyDescent="0.3">
      <c r="B293" s="56"/>
      <c r="C293" s="10" t="s">
        <v>41</v>
      </c>
      <c r="D293" s="10"/>
      <c r="E293" s="10">
        <v>0</v>
      </c>
      <c r="F293" s="10"/>
      <c r="G293" s="10"/>
      <c r="H293" s="10"/>
      <c r="I293" s="10"/>
      <c r="J293" s="33" t="s">
        <v>81</v>
      </c>
      <c r="K293" s="45" t="s">
        <v>82</v>
      </c>
      <c r="L293" s="45"/>
    </row>
    <row r="294" spans="2:12" x14ac:dyDescent="0.3">
      <c r="B294" s="56"/>
      <c r="C294" s="10" t="s">
        <v>43</v>
      </c>
      <c r="D294" s="10"/>
      <c r="E294" s="10">
        <v>0</v>
      </c>
      <c r="F294" s="10"/>
      <c r="G294" s="10"/>
      <c r="H294" s="10"/>
      <c r="I294" s="10"/>
      <c r="J294" s="33" t="s">
        <v>45</v>
      </c>
      <c r="K294" s="45">
        <v>7.5</v>
      </c>
      <c r="L294" s="45"/>
    </row>
    <row r="295" spans="2:12" ht="15" thickBot="1" x14ac:dyDescent="0.35">
      <c r="B295" s="56"/>
      <c r="C295" s="10" t="s">
        <v>44</v>
      </c>
      <c r="D295" s="10"/>
      <c r="E295" s="10">
        <v>0</v>
      </c>
      <c r="F295" s="10"/>
      <c r="G295" s="10"/>
      <c r="H295" s="10"/>
      <c r="I295" s="10"/>
      <c r="J295" s="33" t="s">
        <v>191</v>
      </c>
      <c r="K295" s="45" t="s">
        <v>192</v>
      </c>
      <c r="L295" s="45"/>
    </row>
    <row r="296" spans="2:12" ht="15" thickBot="1" x14ac:dyDescent="0.35">
      <c r="B296" s="56"/>
      <c r="C296" s="10" t="s">
        <v>46</v>
      </c>
      <c r="D296" s="10"/>
      <c r="E296" s="38">
        <f>SUM(E290:E295)</f>
        <v>9943.0173796791441</v>
      </c>
      <c r="F296" s="10"/>
      <c r="G296" s="10"/>
      <c r="H296" s="10"/>
      <c r="I296" s="10"/>
      <c r="J296" s="7" t="s">
        <v>193</v>
      </c>
      <c r="K296" s="9" t="s">
        <v>216</v>
      </c>
      <c r="L296" s="9"/>
    </row>
    <row r="297" spans="2:12" x14ac:dyDescent="0.3">
      <c r="B297" s="56"/>
      <c r="C297" s="10"/>
      <c r="D297" s="10"/>
      <c r="E297" s="10"/>
      <c r="F297" s="10"/>
      <c r="G297" s="10"/>
      <c r="H297" s="10"/>
      <c r="I297" s="10"/>
      <c r="J297" s="10"/>
      <c r="K297" s="10"/>
      <c r="L297" s="10"/>
    </row>
    <row r="298" spans="2:12" ht="15" thickBot="1" x14ac:dyDescent="0.35">
      <c r="B298" s="56"/>
      <c r="C298" s="10"/>
      <c r="D298" s="10"/>
      <c r="E298" s="10"/>
      <c r="F298" s="10"/>
      <c r="G298" s="10"/>
      <c r="H298" s="10"/>
      <c r="I298" s="10"/>
      <c r="J298" s="10"/>
      <c r="K298" s="10"/>
      <c r="L298" s="10"/>
    </row>
    <row r="299" spans="2:12" ht="15" thickBot="1" x14ac:dyDescent="0.35">
      <c r="B299" s="56"/>
      <c r="C299" s="10" t="s">
        <v>49</v>
      </c>
      <c r="D299" s="10"/>
      <c r="E299" s="42">
        <f>E296*1.4</f>
        <v>13920.2243315508</v>
      </c>
      <c r="F299" s="10"/>
      <c r="G299" s="10"/>
      <c r="H299" s="10"/>
      <c r="I299" s="10"/>
      <c r="J299" s="10"/>
      <c r="K299" s="10"/>
      <c r="L299" s="10"/>
    </row>
    <row r="300" spans="2:12" x14ac:dyDescent="0.3">
      <c r="B300" s="56"/>
      <c r="C300" s="10"/>
      <c r="D300" s="10"/>
      <c r="E300" s="10"/>
      <c r="F300" s="10"/>
      <c r="G300" s="10"/>
      <c r="H300" s="10"/>
      <c r="I300" s="10"/>
      <c r="J300" s="10"/>
      <c r="K300" s="10"/>
      <c r="L300" s="10"/>
    </row>
    <row r="301" spans="2:12" x14ac:dyDescent="0.3">
      <c r="B301" s="56"/>
      <c r="C301" s="10"/>
      <c r="D301" s="10"/>
      <c r="E301" s="10"/>
      <c r="F301" s="10"/>
      <c r="G301" s="10"/>
      <c r="H301" s="10"/>
      <c r="I301" s="10"/>
      <c r="J301" s="10"/>
      <c r="K301" s="10"/>
      <c r="L301" s="10"/>
    </row>
    <row r="302" spans="2:12" x14ac:dyDescent="0.3">
      <c r="B302" s="56"/>
      <c r="C302" s="10"/>
      <c r="D302" s="10"/>
      <c r="E302" s="10"/>
      <c r="F302" s="10"/>
      <c r="G302" s="10"/>
      <c r="H302" s="10"/>
      <c r="I302" s="10"/>
      <c r="J302" s="10"/>
      <c r="K302" s="10"/>
      <c r="L302" s="10"/>
    </row>
    <row r="303" spans="2:12" x14ac:dyDescent="0.3">
      <c r="B303" s="56"/>
      <c r="C303" s="10"/>
      <c r="D303" s="10"/>
      <c r="E303" s="10"/>
      <c r="F303" s="10"/>
      <c r="G303" s="10"/>
      <c r="H303" s="10"/>
      <c r="I303" s="10"/>
      <c r="J303" s="10"/>
      <c r="K303" s="10"/>
      <c r="L303" s="10"/>
    </row>
    <row r="304" spans="2:12" x14ac:dyDescent="0.3">
      <c r="B304" s="56"/>
      <c r="C304" s="11" t="s">
        <v>127</v>
      </c>
      <c r="D304" s="10"/>
      <c r="E304" s="10"/>
      <c r="F304" s="10"/>
      <c r="G304" s="10"/>
      <c r="H304" s="11"/>
      <c r="I304" s="11" t="str">
        <f>C304</f>
        <v>PASTA ESMALTE TABACO</v>
      </c>
      <c r="J304" s="10"/>
      <c r="K304" s="10"/>
      <c r="L304" s="10"/>
    </row>
    <row r="305" spans="2:12" ht="15" thickBot="1" x14ac:dyDescent="0.35">
      <c r="B305" s="56"/>
      <c r="C305" s="11" t="s">
        <v>219</v>
      </c>
      <c r="D305" s="10"/>
      <c r="E305" s="10"/>
      <c r="F305" s="10"/>
      <c r="G305" s="10"/>
      <c r="H305" s="10"/>
      <c r="I305" s="11" t="str">
        <f>C305</f>
        <v>PE 1061</v>
      </c>
      <c r="J305" s="10"/>
      <c r="K305" s="10"/>
      <c r="L305" s="10"/>
    </row>
    <row r="306" spans="2:12" ht="15" thickBot="1" x14ac:dyDescent="0.35">
      <c r="B306" s="56"/>
      <c r="C306" s="10"/>
      <c r="D306" s="10"/>
      <c r="E306" s="14" t="s">
        <v>2</v>
      </c>
      <c r="F306" s="13">
        <f>E319</f>
        <v>376</v>
      </c>
      <c r="G306" s="10"/>
      <c r="H306" s="10"/>
      <c r="I306" s="10"/>
      <c r="J306" s="10"/>
      <c r="K306" s="14" t="s">
        <v>2</v>
      </c>
      <c r="L306" s="13">
        <v>33</v>
      </c>
    </row>
    <row r="307" spans="2:12" ht="15" thickBot="1" x14ac:dyDescent="0.35">
      <c r="B307" s="57">
        <v>19</v>
      </c>
      <c r="C307" s="10"/>
      <c r="D307" s="10"/>
      <c r="E307" s="3"/>
      <c r="F307" s="3"/>
      <c r="G307" s="10"/>
      <c r="H307" s="10"/>
      <c r="I307" s="10"/>
      <c r="J307" s="10"/>
      <c r="K307" s="3"/>
      <c r="L307" s="3"/>
    </row>
    <row r="308" spans="2:12" ht="15" thickBot="1" x14ac:dyDescent="0.35">
      <c r="B308" s="58" t="s">
        <v>3</v>
      </c>
      <c r="C308" s="59" t="s">
        <v>4</v>
      </c>
      <c r="D308" s="16"/>
      <c r="E308" s="60" t="s">
        <v>5</v>
      </c>
      <c r="F308" s="14" t="s">
        <v>6</v>
      </c>
      <c r="G308" s="61" t="s">
        <v>7</v>
      </c>
      <c r="H308" s="58" t="s">
        <v>3</v>
      </c>
      <c r="I308" s="19" t="s">
        <v>4</v>
      </c>
      <c r="J308" s="16"/>
      <c r="K308" s="14" t="s">
        <v>5</v>
      </c>
      <c r="L308" s="3"/>
    </row>
    <row r="309" spans="2:12" x14ac:dyDescent="0.3">
      <c r="B309" s="62"/>
      <c r="C309" s="49" t="s">
        <v>189</v>
      </c>
      <c r="D309" s="22"/>
      <c r="E309" s="63"/>
      <c r="F309" s="63"/>
      <c r="G309" s="64"/>
      <c r="H309" s="62"/>
      <c r="I309" s="70" t="str">
        <f>C309</f>
        <v>CARGAR EN MOLINO</v>
      </c>
      <c r="J309" s="39"/>
      <c r="K309" s="74"/>
      <c r="L309" s="3"/>
    </row>
    <row r="310" spans="2:12" x14ac:dyDescent="0.3">
      <c r="B310" s="65" t="s">
        <v>33</v>
      </c>
      <c r="C310" s="34" t="s">
        <v>72</v>
      </c>
      <c r="D310" s="22">
        <v>11515</v>
      </c>
      <c r="E310" s="66">
        <v>1</v>
      </c>
      <c r="F310" s="48">
        <v>11000</v>
      </c>
      <c r="G310" s="48">
        <f t="shared" ref="G310:G317" si="34">E310*F310</f>
        <v>11000</v>
      </c>
      <c r="H310" s="65" t="str">
        <f>B310</f>
        <v>AAN002</v>
      </c>
      <c r="I310" s="71" t="str">
        <f>C310</f>
        <v>ADIMON 84</v>
      </c>
      <c r="J310" s="72"/>
      <c r="K310" s="75">
        <f>L306/F306*E310</f>
        <v>8.7765957446808512E-2</v>
      </c>
      <c r="L310" s="3"/>
    </row>
    <row r="311" spans="2:12" x14ac:dyDescent="0.3">
      <c r="B311" s="65" t="s">
        <v>188</v>
      </c>
      <c r="C311" s="24" t="s">
        <v>220</v>
      </c>
      <c r="D311" s="29"/>
      <c r="E311" s="67">
        <v>185</v>
      </c>
      <c r="F311" s="48">
        <v>13000</v>
      </c>
      <c r="G311" s="68">
        <f t="shared" si="34"/>
        <v>2405000</v>
      </c>
      <c r="H311" s="65" t="str">
        <f t="shared" ref="H311:I317" si="35">B311</f>
        <v>PET080</v>
      </c>
      <c r="I311" s="71" t="str">
        <f t="shared" si="35"/>
        <v>OXIFER TABACO R-4370</v>
      </c>
      <c r="J311" s="40"/>
      <c r="K311" s="75">
        <f>L306/F306*E311</f>
        <v>16.236702127659576</v>
      </c>
      <c r="L311" s="3"/>
    </row>
    <row r="312" spans="2:12" x14ac:dyDescent="0.3">
      <c r="B312" s="65" t="s">
        <v>9</v>
      </c>
      <c r="C312" s="34" t="s">
        <v>101</v>
      </c>
      <c r="D312" s="29">
        <v>6252</v>
      </c>
      <c r="E312" s="67">
        <v>134</v>
      </c>
      <c r="F312" s="48">
        <v>7000</v>
      </c>
      <c r="G312" s="68">
        <f t="shared" si="34"/>
        <v>938000</v>
      </c>
      <c r="H312" s="65" t="str">
        <f t="shared" si="35"/>
        <v>RAM014</v>
      </c>
      <c r="I312" s="71" t="str">
        <f t="shared" si="35"/>
        <v>RESINA MEDIA EN SOYA AL 50%</v>
      </c>
      <c r="J312" s="40"/>
      <c r="K312" s="75">
        <f>L306/F306*E312</f>
        <v>11.76063829787234</v>
      </c>
      <c r="L312" s="3"/>
    </row>
    <row r="313" spans="2:12" x14ac:dyDescent="0.3">
      <c r="B313" s="65" t="s">
        <v>178</v>
      </c>
      <c r="C313" s="34" t="s">
        <v>179</v>
      </c>
      <c r="D313" s="29">
        <v>29000</v>
      </c>
      <c r="E313" s="67">
        <v>6</v>
      </c>
      <c r="F313" s="48">
        <v>22700</v>
      </c>
      <c r="G313" s="68">
        <f t="shared" si="34"/>
        <v>136200</v>
      </c>
      <c r="H313" s="65" t="str">
        <f t="shared" si="35"/>
        <v>ADI002</v>
      </c>
      <c r="I313" s="71" t="str">
        <f t="shared" si="35"/>
        <v>TROYSPERSE CD1</v>
      </c>
      <c r="J313" s="40"/>
      <c r="K313" s="75">
        <f>L306/F306*E313</f>
        <v>0.52659574468085113</v>
      </c>
      <c r="L313" s="3"/>
    </row>
    <row r="314" spans="2:12" x14ac:dyDescent="0.3">
      <c r="B314" s="65" t="s">
        <v>218</v>
      </c>
      <c r="C314" s="34" t="s">
        <v>50</v>
      </c>
      <c r="D314" s="29"/>
      <c r="E314" s="67">
        <v>8</v>
      </c>
      <c r="F314" s="48">
        <v>17000</v>
      </c>
      <c r="G314" s="68">
        <f t="shared" si="34"/>
        <v>136000</v>
      </c>
      <c r="H314" s="65" t="str">
        <f t="shared" si="35"/>
        <v>AAS012</v>
      </c>
      <c r="I314" s="71" t="str">
        <f t="shared" si="35"/>
        <v>BENTOCLAY BP 184</v>
      </c>
      <c r="J314" s="40"/>
      <c r="K314" s="75">
        <f>L306/F306*E314</f>
        <v>0.7021276595744681</v>
      </c>
      <c r="L314" s="3"/>
    </row>
    <row r="315" spans="2:12" x14ac:dyDescent="0.3">
      <c r="B315" s="65" t="s">
        <v>14</v>
      </c>
      <c r="C315" s="34" t="s">
        <v>15</v>
      </c>
      <c r="D315" s="29"/>
      <c r="E315" s="67">
        <v>7</v>
      </c>
      <c r="F315" s="48">
        <v>4300</v>
      </c>
      <c r="G315" s="68">
        <f t="shared" si="34"/>
        <v>30100</v>
      </c>
      <c r="H315" s="65" t="str">
        <f t="shared" si="35"/>
        <v>AHU002</v>
      </c>
      <c r="I315" s="71" t="str">
        <f t="shared" si="35"/>
        <v>LECITINA DE SOYA</v>
      </c>
      <c r="J315" s="40"/>
      <c r="K315" s="75">
        <f>L306/F306*E315</f>
        <v>0.61436170212765961</v>
      </c>
      <c r="L315" s="3"/>
    </row>
    <row r="316" spans="2:12" x14ac:dyDescent="0.3">
      <c r="B316" s="65" t="s">
        <v>54</v>
      </c>
      <c r="C316" s="34" t="s">
        <v>34</v>
      </c>
      <c r="D316" s="29">
        <v>5245</v>
      </c>
      <c r="E316" s="67">
        <v>33</v>
      </c>
      <c r="F316" s="48">
        <v>4617</v>
      </c>
      <c r="G316" s="68">
        <f t="shared" si="34"/>
        <v>152361</v>
      </c>
      <c r="H316" s="65" t="str">
        <f t="shared" si="35"/>
        <v>SAV010</v>
      </c>
      <c r="I316" s="71" t="str">
        <f t="shared" si="35"/>
        <v>VARSOL</v>
      </c>
      <c r="J316" s="40"/>
      <c r="K316" s="75">
        <f>L306/F306*E316</f>
        <v>2.896276595744681</v>
      </c>
      <c r="L316" s="3"/>
    </row>
    <row r="317" spans="2:12" ht="15" thickBot="1" x14ac:dyDescent="0.35">
      <c r="B317" s="65" t="s">
        <v>66</v>
      </c>
      <c r="C317" s="73" t="s">
        <v>53</v>
      </c>
      <c r="D317" s="29"/>
      <c r="E317" s="67">
        <v>2</v>
      </c>
      <c r="F317" s="48">
        <v>4400</v>
      </c>
      <c r="G317" s="68">
        <f t="shared" si="34"/>
        <v>8800</v>
      </c>
      <c r="H317" s="69" t="str">
        <f t="shared" si="35"/>
        <v>SAA022</v>
      </c>
      <c r="I317" s="76" t="str">
        <f t="shared" si="35"/>
        <v>ETANOL AL 96%</v>
      </c>
      <c r="J317" s="41"/>
      <c r="K317" s="77">
        <f>L306/F306*E317</f>
        <v>0.17553191489361702</v>
      </c>
      <c r="L317" s="3"/>
    </row>
    <row r="318" spans="2:12" ht="15" thickBot="1" x14ac:dyDescent="0.35">
      <c r="B318" s="56"/>
      <c r="C318" s="10"/>
      <c r="D318" s="10"/>
      <c r="E318" s="3"/>
      <c r="F318" s="10"/>
      <c r="G318" s="10"/>
      <c r="H318" s="10"/>
      <c r="I318" s="10"/>
      <c r="J318" s="10"/>
      <c r="K318" s="3"/>
      <c r="L318" s="3"/>
    </row>
    <row r="319" spans="2:12" ht="15" thickBot="1" x14ac:dyDescent="0.35">
      <c r="B319" s="56"/>
      <c r="C319" s="19" t="s">
        <v>0</v>
      </c>
      <c r="D319" s="16"/>
      <c r="E319" s="37">
        <f>SUM(E310:E317)</f>
        <v>376</v>
      </c>
      <c r="F319" s="10"/>
      <c r="G319" s="13">
        <f>SUM(G310:G317)</f>
        <v>3817461</v>
      </c>
      <c r="H319" s="10"/>
      <c r="I319" s="19" t="s">
        <v>0</v>
      </c>
      <c r="J319" s="16"/>
      <c r="K319" s="44">
        <f>SUM(K310:K317)</f>
        <v>33.000000000000007</v>
      </c>
      <c r="L319" s="3"/>
    </row>
    <row r="320" spans="2:12" ht="15" thickBot="1" x14ac:dyDescent="0.35">
      <c r="B320" s="56"/>
      <c r="C320" s="10"/>
      <c r="D320" s="10"/>
      <c r="E320" s="10"/>
      <c r="F320" s="10"/>
      <c r="G320" s="10"/>
      <c r="H320" s="10"/>
      <c r="I320" s="10"/>
      <c r="J320" s="10"/>
      <c r="K320" s="10"/>
      <c r="L320" s="10"/>
    </row>
    <row r="321" spans="2:12" ht="15" thickBot="1" x14ac:dyDescent="0.35">
      <c r="B321" s="56"/>
      <c r="C321" s="10" t="s">
        <v>221</v>
      </c>
      <c r="D321" s="10"/>
      <c r="E321" s="38">
        <f>G319/F306</f>
        <v>10152.821808510638</v>
      </c>
      <c r="F321" s="10"/>
      <c r="G321" s="10"/>
      <c r="H321" s="10"/>
      <c r="I321" s="10"/>
      <c r="J321" s="14" t="s">
        <v>37</v>
      </c>
      <c r="K321" s="14" t="s">
        <v>38</v>
      </c>
      <c r="L321" s="14" t="s">
        <v>97</v>
      </c>
    </row>
    <row r="322" spans="2:12" x14ac:dyDescent="0.3">
      <c r="B322" s="56"/>
      <c r="C322" s="10" t="s">
        <v>36</v>
      </c>
      <c r="D322" s="10"/>
      <c r="E322" s="10">
        <v>150</v>
      </c>
      <c r="F322" s="10"/>
      <c r="G322" s="10"/>
      <c r="H322" s="10"/>
      <c r="I322" s="10"/>
      <c r="J322" s="6" t="s">
        <v>40</v>
      </c>
      <c r="K322" s="8" t="s">
        <v>73</v>
      </c>
      <c r="L322" s="8"/>
    </row>
    <row r="323" spans="2:12" x14ac:dyDescent="0.3">
      <c r="B323" s="56"/>
      <c r="C323" s="10" t="s">
        <v>39</v>
      </c>
      <c r="D323" s="10"/>
      <c r="E323" s="10">
        <v>0</v>
      </c>
      <c r="F323" s="10"/>
      <c r="G323" s="10"/>
      <c r="H323" s="10"/>
      <c r="I323" s="10"/>
      <c r="J323" s="33" t="s">
        <v>42</v>
      </c>
      <c r="K323" s="45" t="s">
        <v>217</v>
      </c>
      <c r="L323" s="45"/>
    </row>
    <row r="324" spans="2:12" x14ac:dyDescent="0.3">
      <c r="B324" s="56"/>
      <c r="C324" s="10" t="s">
        <v>41</v>
      </c>
      <c r="D324" s="10"/>
      <c r="E324" s="10">
        <v>0</v>
      </c>
      <c r="F324" s="10"/>
      <c r="G324" s="10"/>
      <c r="H324" s="10"/>
      <c r="I324" s="10"/>
      <c r="J324" s="33" t="s">
        <v>81</v>
      </c>
      <c r="K324" s="45" t="s">
        <v>82</v>
      </c>
      <c r="L324" s="45"/>
    </row>
    <row r="325" spans="2:12" x14ac:dyDescent="0.3">
      <c r="B325" s="56"/>
      <c r="C325" s="10" t="s">
        <v>43</v>
      </c>
      <c r="D325" s="10"/>
      <c r="E325" s="10">
        <v>0</v>
      </c>
      <c r="F325" s="10"/>
      <c r="G325" s="10"/>
      <c r="H325" s="10"/>
      <c r="I325" s="10"/>
      <c r="J325" s="33" t="s">
        <v>45</v>
      </c>
      <c r="K325" s="45">
        <v>7.5</v>
      </c>
      <c r="L325" s="45"/>
    </row>
    <row r="326" spans="2:12" ht="15" thickBot="1" x14ac:dyDescent="0.35">
      <c r="B326" s="56"/>
      <c r="C326" s="10" t="s">
        <v>44</v>
      </c>
      <c r="D326" s="10"/>
      <c r="E326" s="10">
        <v>0</v>
      </c>
      <c r="F326" s="10"/>
      <c r="G326" s="10"/>
      <c r="H326" s="10"/>
      <c r="I326" s="10"/>
      <c r="J326" s="33" t="s">
        <v>191</v>
      </c>
      <c r="K326" s="45" t="s">
        <v>192</v>
      </c>
      <c r="L326" s="45"/>
    </row>
    <row r="327" spans="2:12" ht="15" thickBot="1" x14ac:dyDescent="0.35">
      <c r="B327" s="56"/>
      <c r="C327" s="10" t="s">
        <v>46</v>
      </c>
      <c r="D327" s="10"/>
      <c r="E327" s="38">
        <f>SUM(E321:E326)</f>
        <v>10302.821808510638</v>
      </c>
      <c r="F327" s="10"/>
      <c r="G327" s="10"/>
      <c r="H327" s="10"/>
      <c r="I327" s="10"/>
      <c r="J327" s="7" t="s">
        <v>193</v>
      </c>
      <c r="K327" s="9" t="s">
        <v>82</v>
      </c>
      <c r="L327" s="9"/>
    </row>
    <row r="328" spans="2:12" x14ac:dyDescent="0.3">
      <c r="B328" s="56"/>
      <c r="C328" s="10"/>
      <c r="D328" s="10"/>
      <c r="E328" s="10"/>
      <c r="F328" s="10"/>
      <c r="G328" s="10"/>
      <c r="H328" s="10"/>
      <c r="I328" s="10"/>
      <c r="J328" s="10"/>
      <c r="K328" s="10"/>
      <c r="L328" s="10"/>
    </row>
    <row r="329" spans="2:12" ht="15" thickBot="1" x14ac:dyDescent="0.35">
      <c r="B329" s="56"/>
      <c r="C329" s="10"/>
      <c r="D329" s="10"/>
      <c r="E329" s="10"/>
      <c r="F329" s="10"/>
      <c r="G329" s="10"/>
      <c r="H329" s="10"/>
      <c r="I329" s="10"/>
      <c r="J329" s="10"/>
      <c r="K329" s="10"/>
      <c r="L329" s="10"/>
    </row>
    <row r="330" spans="2:12" ht="15" thickBot="1" x14ac:dyDescent="0.35">
      <c r="B330" s="56"/>
      <c r="C330" s="10" t="s">
        <v>49</v>
      </c>
      <c r="D330" s="10"/>
      <c r="E330" s="42">
        <f>E327*1.4</f>
        <v>14423.950531914892</v>
      </c>
      <c r="F330" s="10"/>
      <c r="G330" s="10"/>
      <c r="H330" s="10"/>
      <c r="I330" s="10"/>
      <c r="J330" s="10"/>
      <c r="K330" s="10"/>
      <c r="L330" s="10"/>
    </row>
    <row r="331" spans="2:12" x14ac:dyDescent="0.3">
      <c r="B331" s="56"/>
      <c r="C331" s="10"/>
      <c r="D331" s="10"/>
      <c r="E331" s="10"/>
      <c r="F331" s="10"/>
      <c r="G331" s="10"/>
      <c r="H331" s="10"/>
      <c r="I331" s="46"/>
      <c r="J331" s="10"/>
      <c r="K331" s="10"/>
      <c r="L331" s="10"/>
    </row>
    <row r="332" spans="2:12" x14ac:dyDescent="0.3">
      <c r="B332" s="56"/>
      <c r="C332" s="10"/>
      <c r="D332" s="10"/>
      <c r="E332" s="10"/>
      <c r="F332" s="10"/>
      <c r="G332" s="10"/>
      <c r="H332" s="10"/>
      <c r="I332" s="10"/>
      <c r="J332" s="10"/>
      <c r="K332" s="10"/>
      <c r="L332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MATERIAPRIMA</vt:lpstr>
      <vt:lpstr>PRODUCTOS</vt:lpstr>
      <vt:lpstr>ESMALTES</vt:lpstr>
      <vt:lpstr>ANTICORROSIVOS</vt:lpstr>
      <vt:lpstr>PASTAS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FLOREZ</dc:creator>
  <cp:lastModifiedBy>Juan Herrera</cp:lastModifiedBy>
  <cp:lastPrinted>2025-01-10T20:02:19Z</cp:lastPrinted>
  <dcterms:created xsi:type="dcterms:W3CDTF">2024-08-20T15:36:34Z</dcterms:created>
  <dcterms:modified xsi:type="dcterms:W3CDTF">2025-05-30T00:25:19Z</dcterms:modified>
</cp:coreProperties>
</file>