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0" windowWidth="25200" windowHeight="12570" activeTab="1"/>
  </bookViews>
  <sheets>
    <sheet name="Working Locations" sheetId="1" r:id="rId1"/>
    <sheet name="SimioInputs" sheetId="7" r:id="rId2"/>
    <sheet name="Weather" sheetId="3" r:id="rId3"/>
    <sheet name="Equipment" sheetId="4" r:id="rId4"/>
    <sheet name="ROM" sheetId="5" r:id="rId5"/>
    <sheet name="CHF" sheetId="6" r:id="rId6"/>
  </sheets>
  <calcPr calcId="15251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G5" i="7" l="1"/>
  <c r="G6" i="7"/>
  <c r="C5" i="7"/>
  <c r="D5" i="7"/>
  <c r="E5" i="7"/>
  <c r="F5" i="7"/>
  <c r="C6" i="7"/>
  <c r="D6" i="7"/>
  <c r="E6" i="7"/>
  <c r="F6" i="7"/>
  <c r="B6" i="7"/>
  <c r="B5" i="7"/>
  <c r="G4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C43" i="7"/>
  <c r="D43" i="7"/>
  <c r="E43" i="7"/>
  <c r="F43" i="7"/>
  <c r="B43" i="7"/>
  <c r="E29" i="7"/>
  <c r="B27" i="7"/>
  <c r="C14" i="7"/>
  <c r="F15" i="7"/>
  <c r="C11" i="7"/>
  <c r="D11" i="7"/>
  <c r="E11" i="7"/>
  <c r="F11" i="7"/>
  <c r="B11" i="7"/>
  <c r="C4" i="7"/>
  <c r="D4" i="7"/>
  <c r="E4" i="7"/>
  <c r="F4" i="7"/>
  <c r="B4" i="7"/>
  <c r="I211" i="1" l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D179" i="1"/>
  <c r="D178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I214" i="1" l="1"/>
  <c r="I215" i="1"/>
  <c r="I216" i="1"/>
  <c r="I217" i="1"/>
  <c r="I218" i="1"/>
  <c r="I219" i="1"/>
  <c r="I220" i="1"/>
  <c r="I221" i="1"/>
  <c r="I222" i="1"/>
  <c r="D90" i="1" l="1"/>
  <c r="D233" i="1" l="1"/>
  <c r="I29" i="1" l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J159" i="1"/>
  <c r="J161" i="1"/>
  <c r="J163" i="1"/>
  <c r="J165" i="1"/>
  <c r="J167" i="1"/>
  <c r="J93" i="1"/>
  <c r="B28" i="7" s="1"/>
  <c r="J94" i="1"/>
  <c r="B29" i="7" s="1"/>
  <c r="J95" i="1"/>
  <c r="B30" i="7" s="1"/>
  <c r="J96" i="1"/>
  <c r="B31" i="7" s="1"/>
  <c r="J97" i="1"/>
  <c r="B32" i="7" s="1"/>
  <c r="J98" i="1"/>
  <c r="B33" i="7" s="1"/>
  <c r="J99" i="1"/>
  <c r="B34" i="7" s="1"/>
  <c r="J100" i="1"/>
  <c r="B35" i="7" s="1"/>
  <c r="J101" i="1"/>
  <c r="B36" i="7" s="1"/>
  <c r="J102" i="1"/>
  <c r="B37" i="7" s="1"/>
  <c r="J103" i="1"/>
  <c r="B38" i="7" s="1"/>
  <c r="J92" i="1"/>
  <c r="J156" i="1" l="1"/>
  <c r="J166" i="1"/>
  <c r="J164" i="1"/>
  <c r="J162" i="1"/>
  <c r="J160" i="1"/>
  <c r="H235" i="1" l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7" i="6" l="1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N28" i="1" l="1"/>
  <c r="N156" i="1"/>
  <c r="N157" i="1"/>
  <c r="N158" i="1"/>
  <c r="N159" i="1"/>
  <c r="N160" i="1"/>
  <c r="N161" i="1"/>
  <c r="N162" i="1"/>
  <c r="N163" i="1"/>
  <c r="N164" i="1"/>
  <c r="N165" i="1"/>
  <c r="N166" i="1"/>
  <c r="N167" i="1"/>
  <c r="J29" i="1"/>
  <c r="B12" i="7" s="1"/>
  <c r="J31" i="1"/>
  <c r="B14" i="7" s="1"/>
  <c r="J28" i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K29" i="1"/>
  <c r="C12" i="7" s="1"/>
  <c r="K32" i="1"/>
  <c r="C15" i="7" s="1"/>
  <c r="K34" i="1"/>
  <c r="C17" i="7" s="1"/>
  <c r="K36" i="1"/>
  <c r="C19" i="7" s="1"/>
  <c r="K31" i="1"/>
  <c r="K30" i="1"/>
  <c r="C13" i="7" s="1"/>
  <c r="K157" i="1"/>
  <c r="K160" i="1"/>
  <c r="K162" i="1"/>
  <c r="K164" i="1"/>
  <c r="K166" i="1"/>
  <c r="K156" i="1"/>
  <c r="K158" i="1"/>
  <c r="K159" i="1"/>
  <c r="K161" i="1"/>
  <c r="K163" i="1"/>
  <c r="K165" i="1"/>
  <c r="K167" i="1"/>
  <c r="K100" i="1"/>
  <c r="C35" i="7" s="1"/>
  <c r="K101" i="1"/>
  <c r="C36" i="7" s="1"/>
  <c r="K93" i="1"/>
  <c r="C28" i="7" s="1"/>
  <c r="K97" i="1"/>
  <c r="C32" i="7" s="1"/>
  <c r="K98" i="1"/>
  <c r="C33" i="7" s="1"/>
  <c r="K95" i="1"/>
  <c r="C30" i="7" s="1"/>
  <c r="K102" i="1"/>
  <c r="C37" i="7" s="1"/>
  <c r="K92" i="1"/>
  <c r="C27" i="7" s="1"/>
  <c r="K94" i="1"/>
  <c r="C29" i="7" s="1"/>
  <c r="K96" i="1"/>
  <c r="C31" i="7" s="1"/>
  <c r="K103" i="1"/>
  <c r="C38" i="7" s="1"/>
  <c r="K99" i="1"/>
  <c r="C34" i="7" s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I26" i="1" s="1"/>
  <c r="O28" i="1" l="1"/>
  <c r="O32" i="1"/>
  <c r="O36" i="1"/>
  <c r="O34" i="1"/>
  <c r="O31" i="1"/>
  <c r="O29" i="1"/>
  <c r="O33" i="1"/>
  <c r="O37" i="1"/>
  <c r="O30" i="1"/>
  <c r="O38" i="1"/>
  <c r="O35" i="1"/>
  <c r="O39" i="1"/>
  <c r="K26" i="1"/>
  <c r="N26" i="1"/>
  <c r="J26" i="1"/>
  <c r="L157" i="1"/>
  <c r="L159" i="1"/>
  <c r="L161" i="1"/>
  <c r="L163" i="1"/>
  <c r="L165" i="1"/>
  <c r="L167" i="1"/>
  <c r="L156" i="1"/>
  <c r="L158" i="1"/>
  <c r="L160" i="1"/>
  <c r="L162" i="1"/>
  <c r="L164" i="1"/>
  <c r="L166" i="1"/>
  <c r="L26" i="1"/>
  <c r="M92" i="1"/>
  <c r="E27" i="7" s="1"/>
  <c r="M93" i="1"/>
  <c r="E28" i="7" s="1"/>
  <c r="M96" i="1"/>
  <c r="E31" i="7" s="1"/>
  <c r="M97" i="1"/>
  <c r="E32" i="7" s="1"/>
  <c r="M103" i="1"/>
  <c r="E38" i="7" s="1"/>
  <c r="M100" i="1"/>
  <c r="E35" i="7" s="1"/>
  <c r="M94" i="1"/>
  <c r="M98" i="1"/>
  <c r="E33" i="7" s="1"/>
  <c r="M99" i="1"/>
  <c r="E34" i="7" s="1"/>
  <c r="M90" i="1"/>
  <c r="M101" i="1"/>
  <c r="E36" i="7" s="1"/>
  <c r="M95" i="1"/>
  <c r="E30" i="7" s="1"/>
  <c r="M102" i="1"/>
  <c r="E37" i="7" s="1"/>
  <c r="M26" i="1"/>
  <c r="I90" i="1"/>
  <c r="L98" i="1"/>
  <c r="D33" i="7" s="1"/>
  <c r="L99" i="1"/>
  <c r="D34" i="7" s="1"/>
  <c r="L95" i="1"/>
  <c r="D30" i="7" s="1"/>
  <c r="L102" i="1"/>
  <c r="D37" i="7" s="1"/>
  <c r="L94" i="1"/>
  <c r="D29" i="7" s="1"/>
  <c r="L96" i="1"/>
  <c r="D31" i="7" s="1"/>
  <c r="L103" i="1"/>
  <c r="D38" i="7" s="1"/>
  <c r="L100" i="1"/>
  <c r="D35" i="7" s="1"/>
  <c r="L101" i="1"/>
  <c r="D36" i="7" s="1"/>
  <c r="L92" i="1"/>
  <c r="D27" i="7" s="1"/>
  <c r="L93" i="1"/>
  <c r="D28" i="7" s="1"/>
  <c r="L97" i="1"/>
  <c r="D32" i="7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I154" i="1"/>
  <c r="L154" i="1" s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L29" i="1"/>
  <c r="D12" i="7" s="1"/>
  <c r="L30" i="1"/>
  <c r="D13" i="7" s="1"/>
  <c r="L31" i="1"/>
  <c r="D14" i="7" s="1"/>
  <c r="L32" i="1"/>
  <c r="D15" i="7" s="1"/>
  <c r="L33" i="1"/>
  <c r="D16" i="7" s="1"/>
  <c r="L34" i="1"/>
  <c r="D17" i="7" s="1"/>
  <c r="L35" i="1"/>
  <c r="D18" i="7" s="1"/>
  <c r="L36" i="1"/>
  <c r="D19" i="7" s="1"/>
  <c r="L37" i="1"/>
  <c r="D20" i="7" s="1"/>
  <c r="L38" i="1"/>
  <c r="D21" i="7" s="1"/>
  <c r="L39" i="1"/>
  <c r="D22" i="7" s="1"/>
  <c r="M28" i="1"/>
  <c r="M29" i="1"/>
  <c r="E12" i="7" s="1"/>
  <c r="M30" i="1"/>
  <c r="E13" i="7" s="1"/>
  <c r="M31" i="1"/>
  <c r="E14" i="7" s="1"/>
  <c r="M32" i="1"/>
  <c r="E15" i="7" s="1"/>
  <c r="M33" i="1"/>
  <c r="E16" i="7" s="1"/>
  <c r="M34" i="1"/>
  <c r="E17" i="7" s="1"/>
  <c r="M35" i="1"/>
  <c r="E18" i="7" s="1"/>
  <c r="M36" i="1"/>
  <c r="E19" i="7" s="1"/>
  <c r="M37" i="1"/>
  <c r="E20" i="7" s="1"/>
  <c r="M38" i="1"/>
  <c r="E21" i="7" s="1"/>
  <c r="M39" i="1"/>
  <c r="E22" i="7" s="1"/>
  <c r="O26" i="1" l="1"/>
  <c r="L90" i="1"/>
  <c r="O94" i="1"/>
  <c r="O92" i="1"/>
  <c r="O101" i="1"/>
  <c r="O103" i="1"/>
  <c r="O99" i="1"/>
  <c r="O95" i="1"/>
  <c r="O102" i="1"/>
  <c r="O97" i="1"/>
  <c r="J90" i="1"/>
  <c r="O100" i="1"/>
  <c r="O96" i="1"/>
  <c r="O98" i="1"/>
  <c r="O93" i="1"/>
  <c r="N90" i="1"/>
  <c r="K90" i="1"/>
  <c r="O156" i="1"/>
  <c r="O161" i="1"/>
  <c r="O157" i="1"/>
  <c r="O165" i="1"/>
  <c r="J154" i="1"/>
  <c r="O167" i="1"/>
  <c r="O164" i="1"/>
  <c r="O163" i="1"/>
  <c r="O162" i="1"/>
  <c r="O159" i="1"/>
  <c r="O160" i="1"/>
  <c r="O166" i="1"/>
  <c r="O158" i="1"/>
  <c r="N154" i="1"/>
  <c r="K154" i="1"/>
  <c r="M154" i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O90" i="1" l="1"/>
  <c r="O154" i="1"/>
  <c r="O209" i="1"/>
</calcChain>
</file>

<file path=xl/sharedStrings.xml><?xml version="1.0" encoding="utf-8"?>
<sst xmlns="http://schemas.openxmlformats.org/spreadsheetml/2006/main" count="845" uniqueCount="225">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</sst>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6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</cellXfs>
  <cellStyles count="17"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249"/>
  <sheetViews>
    <sheetView topLeftCell="A73" workbookViewId="0">
      <selection activeCell="B5" sqref="B5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1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1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1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</row>
    <row r="20" spans="1:1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</row>
    <row r="21" spans="1:1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</row>
    <row r="22" spans="1:15" x14ac:dyDescent="0.25">
      <c r="A22" s="182"/>
    </row>
    <row r="23" spans="1:15" ht="15.75" thickBot="1" x14ac:dyDescent="0.3">
      <c r="A23" s="182"/>
      <c r="B23" s="21" t="s">
        <v>84</v>
      </c>
      <c r="C23" s="131" t="s">
        <v>200</v>
      </c>
    </row>
    <row r="24" spans="1:1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</row>
    <row r="25" spans="1:1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</row>
    <row r="26" spans="1:1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1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</row>
    <row r="28" spans="1:1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</row>
    <row r="29" spans="1:1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</row>
    <row r="30" spans="1:1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</row>
    <row r="31" spans="1:1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</row>
    <row r="32" spans="1:1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</row>
    <row r="33" spans="1:1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</row>
    <row r="34" spans="1:1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</row>
    <row r="35" spans="1:1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</row>
    <row r="36" spans="1:1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</row>
    <row r="37" spans="1:1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</row>
    <row r="38" spans="1:1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</row>
    <row r="39" spans="1:1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</row>
    <row r="40" spans="1:1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</row>
    <row r="41" spans="1:15" x14ac:dyDescent="0.25">
      <c r="A41" s="182"/>
    </row>
    <row r="42" spans="1:15" ht="15.75" thickBot="1" x14ac:dyDescent="0.3">
      <c r="A42" s="182"/>
      <c r="B42" s="21" t="s">
        <v>201</v>
      </c>
      <c r="I42" s="70" t="s">
        <v>108</v>
      </c>
    </row>
    <row r="43" spans="1:1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</row>
    <row r="44" spans="1:1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</row>
    <row r="45" spans="1:1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</row>
    <row r="46" spans="1:1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1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1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1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1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1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1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1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15" x14ac:dyDescent="0.25">
      <c r="A81" s="184"/>
      <c r="B81" s="41"/>
      <c r="C81" s="29" t="s">
        <v>28</v>
      </c>
      <c r="D81" s="29">
        <f t="shared" ref="D81:D85" si="12">E81*F81/60</f>
        <v>10</v>
      </c>
      <c r="E81" s="9">
        <v>30</v>
      </c>
      <c r="F81" s="11">
        <v>20</v>
      </c>
    </row>
    <row r="82" spans="1:15" x14ac:dyDescent="0.25">
      <c r="A82" s="184"/>
      <c r="B82" s="41"/>
      <c r="C82" s="29" t="s">
        <v>29</v>
      </c>
      <c r="D82" s="29">
        <f t="shared" si="12"/>
        <v>10</v>
      </c>
      <c r="E82" s="9">
        <v>30</v>
      </c>
      <c r="F82" s="11">
        <v>20</v>
      </c>
    </row>
    <row r="83" spans="1:15" x14ac:dyDescent="0.25">
      <c r="A83" s="184"/>
      <c r="B83" s="8" t="s">
        <v>31</v>
      </c>
      <c r="C83" s="29" t="s">
        <v>32</v>
      </c>
      <c r="D83" s="29">
        <f t="shared" si="12"/>
        <v>0</v>
      </c>
      <c r="E83" s="9">
        <v>30</v>
      </c>
      <c r="F83" s="11">
        <v>0</v>
      </c>
    </row>
    <row r="84" spans="1:15" x14ac:dyDescent="0.25">
      <c r="A84" s="184"/>
      <c r="B84" s="41"/>
      <c r="C84" s="29" t="s">
        <v>28</v>
      </c>
      <c r="D84" s="29">
        <f t="shared" si="12"/>
        <v>0</v>
      </c>
      <c r="E84" s="9">
        <v>30</v>
      </c>
      <c r="F84" s="11">
        <v>0</v>
      </c>
    </row>
    <row r="85" spans="1:15" ht="15.75" thickBot="1" x14ac:dyDescent="0.3">
      <c r="A85" s="184"/>
      <c r="B85" s="42"/>
      <c r="C85" s="193" t="s">
        <v>29</v>
      </c>
      <c r="D85" s="193">
        <f t="shared" si="12"/>
        <v>0</v>
      </c>
      <c r="E85" s="14">
        <v>50</v>
      </c>
      <c r="F85" s="16">
        <v>0</v>
      </c>
    </row>
    <row r="86" spans="1:15" x14ac:dyDescent="0.25">
      <c r="A86" s="184"/>
      <c r="B86" s="37"/>
      <c r="C86" s="37"/>
      <c r="D86" s="37"/>
      <c r="E86" s="194"/>
      <c r="F86" s="195"/>
    </row>
    <row r="87" spans="1:15" ht="15.75" thickBot="1" x14ac:dyDescent="0.3">
      <c r="A87" s="184"/>
      <c r="B87" s="21" t="s">
        <v>84</v>
      </c>
    </row>
    <row r="88" spans="1:15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15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</row>
    <row r="90" spans="1:15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3">SUM(E92:E103)</f>
        <v>8</v>
      </c>
      <c r="F90" s="144">
        <f t="shared" si="13"/>
        <v>409</v>
      </c>
      <c r="G90" s="144">
        <f t="shared" si="13"/>
        <v>2631</v>
      </c>
      <c r="H90" s="144">
        <f t="shared" si="13"/>
        <v>0</v>
      </c>
      <c r="I90" s="145">
        <f>SUM(D90:H90)</f>
        <v>3048</v>
      </c>
      <c r="J90" s="46">
        <f>D90/$I$90</f>
        <v>0</v>
      </c>
      <c r="K90" s="46">
        <f t="shared" ref="K90:N90" si="14">E90/$I$90</f>
        <v>2.6246719160104987E-3</v>
      </c>
      <c r="L90" s="46">
        <f t="shared" si="14"/>
        <v>0.13418635170603674</v>
      </c>
      <c r="M90" s="46">
        <f t="shared" si="14"/>
        <v>0.86318897637795278</v>
      </c>
      <c r="N90" s="46">
        <f t="shared" si="14"/>
        <v>0</v>
      </c>
      <c r="O90" s="47">
        <f>SUM(J90:N90)</f>
        <v>1</v>
      </c>
    </row>
    <row r="91" spans="1:15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</row>
    <row r="92" spans="1:15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5">IF(E$90&gt;0,E92/E$90,0)</f>
        <v>0</v>
      </c>
      <c r="L92" s="46">
        <f t="shared" si="15"/>
        <v>0.1100244498777506</v>
      </c>
      <c r="M92" s="46">
        <f t="shared" si="15"/>
        <v>0</v>
      </c>
      <c r="N92" s="46">
        <f t="shared" si="15"/>
        <v>0</v>
      </c>
      <c r="O92" s="48">
        <f>IF(I$90&gt;0,I92/I$90,0)</f>
        <v>1.4763779527559055E-2</v>
      </c>
    </row>
    <row r="93" spans="1:15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16">SUM(D93:H93)</f>
        <v>405</v>
      </c>
      <c r="J93" s="45">
        <f t="shared" ref="J93:J103" si="17">IF(D$90&gt;0,D93/D$90,0)</f>
        <v>0</v>
      </c>
      <c r="K93" s="46">
        <f t="shared" si="15"/>
        <v>1</v>
      </c>
      <c r="L93" s="46">
        <f t="shared" si="15"/>
        <v>0.28117359413202936</v>
      </c>
      <c r="M93" s="46">
        <f t="shared" si="15"/>
        <v>0.10718358038768529</v>
      </c>
      <c r="N93" s="46">
        <f t="shared" si="15"/>
        <v>0</v>
      </c>
      <c r="O93" s="48">
        <f t="shared" si="15"/>
        <v>0.13287401574803151</v>
      </c>
    </row>
    <row r="94" spans="1:15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16"/>
        <v>352</v>
      </c>
      <c r="J94" s="45">
        <f t="shared" si="17"/>
        <v>0</v>
      </c>
      <c r="K94" s="46">
        <f t="shared" si="15"/>
        <v>0</v>
      </c>
      <c r="L94" s="46">
        <f t="shared" si="15"/>
        <v>0</v>
      </c>
      <c r="M94" s="46">
        <f>IF(G$90&gt;0,G94/G$90,0)</f>
        <v>0.1337894336754086</v>
      </c>
      <c r="N94" s="46">
        <f t="shared" si="15"/>
        <v>0</v>
      </c>
      <c r="O94" s="48">
        <f>IF(I$90&gt;0,I94/I$90,0)</f>
        <v>0.11548556430446194</v>
      </c>
    </row>
    <row r="95" spans="1:15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16"/>
        <v>272</v>
      </c>
      <c r="J95" s="45">
        <f t="shared" si="17"/>
        <v>0</v>
      </c>
      <c r="K95" s="46">
        <f t="shared" si="15"/>
        <v>0</v>
      </c>
      <c r="L95" s="46">
        <f t="shared" si="15"/>
        <v>0</v>
      </c>
      <c r="M95" s="46">
        <f t="shared" si="15"/>
        <v>0.10338274420372481</v>
      </c>
      <c r="N95" s="46">
        <f t="shared" si="15"/>
        <v>0</v>
      </c>
      <c r="O95" s="48">
        <f t="shared" si="15"/>
        <v>8.9238845144356954E-2</v>
      </c>
    </row>
    <row r="96" spans="1:15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16"/>
        <v>263</v>
      </c>
      <c r="J96" s="45">
        <f t="shared" si="17"/>
        <v>0</v>
      </c>
      <c r="K96" s="46">
        <f t="shared" si="15"/>
        <v>0</v>
      </c>
      <c r="L96" s="46">
        <f t="shared" si="15"/>
        <v>0</v>
      </c>
      <c r="M96" s="46">
        <f t="shared" si="15"/>
        <v>9.99619916381604E-2</v>
      </c>
      <c r="N96" s="46">
        <f t="shared" si="15"/>
        <v>0</v>
      </c>
      <c r="O96" s="48">
        <f t="shared" si="15"/>
        <v>8.6286089238845148E-2</v>
      </c>
    </row>
    <row r="97" spans="1:15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16"/>
        <v>0</v>
      </c>
      <c r="J97" s="45">
        <f t="shared" si="17"/>
        <v>0</v>
      </c>
      <c r="K97" s="46">
        <f t="shared" si="15"/>
        <v>0</v>
      </c>
      <c r="L97" s="46">
        <f t="shared" si="15"/>
        <v>0</v>
      </c>
      <c r="M97" s="46">
        <f t="shared" si="15"/>
        <v>0</v>
      </c>
      <c r="N97" s="46">
        <f t="shared" si="15"/>
        <v>0</v>
      </c>
      <c r="O97" s="48">
        <f t="shared" si="15"/>
        <v>0</v>
      </c>
    </row>
    <row r="98" spans="1:15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16"/>
        <v>66</v>
      </c>
      <c r="J98" s="45">
        <f t="shared" si="17"/>
        <v>0</v>
      </c>
      <c r="K98" s="46">
        <f t="shared" si="15"/>
        <v>0</v>
      </c>
      <c r="L98" s="46">
        <f t="shared" si="15"/>
        <v>0</v>
      </c>
      <c r="M98" s="46">
        <f t="shared" si="15"/>
        <v>2.5085518814139111E-2</v>
      </c>
      <c r="N98" s="46">
        <f t="shared" si="15"/>
        <v>0</v>
      </c>
      <c r="O98" s="48">
        <f t="shared" si="15"/>
        <v>2.1653543307086614E-2</v>
      </c>
    </row>
    <row r="99" spans="1:15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16"/>
        <v>253</v>
      </c>
      <c r="J99" s="45">
        <f t="shared" si="17"/>
        <v>0</v>
      </c>
      <c r="K99" s="46">
        <f t="shared" si="15"/>
        <v>0</v>
      </c>
      <c r="L99" s="46">
        <f t="shared" si="15"/>
        <v>0</v>
      </c>
      <c r="M99" s="46">
        <f t="shared" si="15"/>
        <v>9.6161155454199926E-2</v>
      </c>
      <c r="N99" s="46">
        <f t="shared" si="15"/>
        <v>0</v>
      </c>
      <c r="O99" s="48">
        <f t="shared" si="15"/>
        <v>8.3005249343832022E-2</v>
      </c>
    </row>
    <row r="100" spans="1:15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16"/>
        <v>473</v>
      </c>
      <c r="J100" s="45">
        <f t="shared" si="17"/>
        <v>0</v>
      </c>
      <c r="K100" s="46">
        <f t="shared" si="15"/>
        <v>0</v>
      </c>
      <c r="L100" s="46">
        <f t="shared" si="15"/>
        <v>0.44254278728606355</v>
      </c>
      <c r="M100" s="46">
        <f t="shared" si="15"/>
        <v>0.11098441657164576</v>
      </c>
      <c r="N100" s="46">
        <f t="shared" si="15"/>
        <v>0</v>
      </c>
      <c r="O100" s="48">
        <f t="shared" si="15"/>
        <v>0.15518372703412073</v>
      </c>
    </row>
    <row r="101" spans="1:15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16"/>
        <v>204</v>
      </c>
      <c r="J101" s="45">
        <f t="shared" si="17"/>
        <v>0</v>
      </c>
      <c r="K101" s="46">
        <f t="shared" si="15"/>
        <v>0</v>
      </c>
      <c r="L101" s="46">
        <f t="shared" si="15"/>
        <v>0</v>
      </c>
      <c r="M101" s="46">
        <f t="shared" si="15"/>
        <v>7.7537058152793617E-2</v>
      </c>
      <c r="N101" s="46">
        <f t="shared" si="15"/>
        <v>0</v>
      </c>
      <c r="O101" s="48">
        <f t="shared" si="15"/>
        <v>6.6929133858267723E-2</v>
      </c>
    </row>
    <row r="102" spans="1:15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16"/>
        <v>345</v>
      </c>
      <c r="J102" s="45">
        <f t="shared" si="17"/>
        <v>0</v>
      </c>
      <c r="K102" s="46">
        <f t="shared" si="15"/>
        <v>0</v>
      </c>
      <c r="L102" s="46">
        <f t="shared" si="15"/>
        <v>0.1100244498777506</v>
      </c>
      <c r="M102" s="46">
        <f t="shared" si="15"/>
        <v>0.11402508551881414</v>
      </c>
      <c r="N102" s="46">
        <f t="shared" si="15"/>
        <v>0</v>
      </c>
      <c r="O102" s="48">
        <f t="shared" si="15"/>
        <v>0.11318897637795275</v>
      </c>
    </row>
    <row r="103" spans="1:15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16"/>
        <v>370</v>
      </c>
      <c r="J103" s="49">
        <f t="shared" si="17"/>
        <v>0</v>
      </c>
      <c r="K103" s="50">
        <f t="shared" si="15"/>
        <v>0</v>
      </c>
      <c r="L103" s="50">
        <f t="shared" si="15"/>
        <v>5.623471882640587E-2</v>
      </c>
      <c r="M103" s="50">
        <f t="shared" si="15"/>
        <v>0.13188901558342836</v>
      </c>
      <c r="N103" s="50">
        <f t="shared" si="15"/>
        <v>0</v>
      </c>
      <c r="O103" s="51">
        <f t="shared" si="15"/>
        <v>0.12139107611548557</v>
      </c>
    </row>
    <row r="104" spans="1:15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</row>
    <row r="105" spans="1:15" x14ac:dyDescent="0.25">
      <c r="A105" s="184"/>
    </row>
    <row r="106" spans="1:15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</row>
    <row r="107" spans="1:15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</row>
    <row r="108" spans="1:15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</row>
    <row r="109" spans="1:15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15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15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15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18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18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18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18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18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15" x14ac:dyDescent="0.25">
      <c r="A145" s="185"/>
      <c r="B145" s="41"/>
      <c r="C145" s="29" t="s">
        <v>28</v>
      </c>
      <c r="D145" s="29">
        <f t="shared" ref="D145:D149" si="19">E145*F145/60</f>
        <v>15.25</v>
      </c>
      <c r="E145" s="9">
        <v>30</v>
      </c>
      <c r="F145" s="11">
        <v>30.5</v>
      </c>
    </row>
    <row r="146" spans="1:15" x14ac:dyDescent="0.25">
      <c r="A146" s="185"/>
      <c r="B146" s="41"/>
      <c r="C146" s="29" t="s">
        <v>29</v>
      </c>
      <c r="D146" s="29">
        <f t="shared" si="19"/>
        <v>13.25</v>
      </c>
      <c r="E146" s="9">
        <v>30</v>
      </c>
      <c r="F146" s="11">
        <v>26.5</v>
      </c>
    </row>
    <row r="147" spans="1:15" x14ac:dyDescent="0.25">
      <c r="A147" s="185"/>
      <c r="B147" s="8" t="s">
        <v>31</v>
      </c>
      <c r="C147" s="29" t="s">
        <v>32</v>
      </c>
      <c r="D147" s="29">
        <f t="shared" si="19"/>
        <v>0</v>
      </c>
      <c r="E147" s="9">
        <v>30</v>
      </c>
      <c r="F147" s="11">
        <v>0</v>
      </c>
    </row>
    <row r="148" spans="1:15" x14ac:dyDescent="0.25">
      <c r="A148" s="185"/>
      <c r="B148" s="41"/>
      <c r="C148" s="29" t="s">
        <v>28</v>
      </c>
      <c r="D148" s="29">
        <f t="shared" si="19"/>
        <v>0</v>
      </c>
      <c r="E148" s="9">
        <v>30</v>
      </c>
      <c r="F148" s="11">
        <v>0</v>
      </c>
    </row>
    <row r="149" spans="1:15" ht="15.75" thickBot="1" x14ac:dyDescent="0.3">
      <c r="A149" s="185"/>
      <c r="B149" s="42"/>
      <c r="C149" s="193" t="s">
        <v>29</v>
      </c>
      <c r="D149" s="193">
        <f t="shared" si="19"/>
        <v>0</v>
      </c>
      <c r="E149" s="14">
        <v>50</v>
      </c>
      <c r="F149" s="16">
        <v>0</v>
      </c>
    </row>
    <row r="150" spans="1:15" x14ac:dyDescent="0.25">
      <c r="A150" s="185"/>
      <c r="B150" s="37"/>
      <c r="C150" s="37"/>
      <c r="D150" s="37"/>
      <c r="E150" s="194"/>
      <c r="F150" s="195"/>
    </row>
    <row r="151" spans="1:15" ht="15.75" thickBot="1" x14ac:dyDescent="0.3">
      <c r="A151" s="185"/>
      <c r="B151" s="21" t="s">
        <v>84</v>
      </c>
    </row>
    <row r="152" spans="1:15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</row>
    <row r="153" spans="1:15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</row>
    <row r="154" spans="1:15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20">SUM(E156:E167)</f>
        <v>469</v>
      </c>
      <c r="F154" s="144">
        <f t="shared" si="20"/>
        <v>1526</v>
      </c>
      <c r="G154" s="144">
        <f t="shared" si="20"/>
        <v>2589</v>
      </c>
      <c r="H154" s="144">
        <f t="shared" si="20"/>
        <v>0</v>
      </c>
      <c r="I154" s="145">
        <f>SUM(D154:H154)</f>
        <v>4584</v>
      </c>
      <c r="J154" s="46">
        <f>D154/$I$154</f>
        <v>0</v>
      </c>
      <c r="K154" s="46">
        <f t="shared" ref="K154:N154" si="21">E154/$I$154</f>
        <v>0.10231239092495636</v>
      </c>
      <c r="L154" s="46">
        <f t="shared" si="21"/>
        <v>0.33289703315881325</v>
      </c>
      <c r="M154" s="46">
        <f t="shared" si="21"/>
        <v>0.56479057591623039</v>
      </c>
      <c r="N154" s="46">
        <f t="shared" si="21"/>
        <v>0</v>
      </c>
      <c r="O154" s="47">
        <f>SUM(J154:N154)</f>
        <v>1</v>
      </c>
    </row>
    <row r="155" spans="1:15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15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22">IF(E$154&gt;0,E156/E$154,0)</f>
        <v>0</v>
      </c>
      <c r="L156" s="46">
        <f t="shared" si="22"/>
        <v>0.11336828309305373</v>
      </c>
      <c r="M156" s="46">
        <f t="shared" si="22"/>
        <v>0.16222479721900349</v>
      </c>
      <c r="N156" s="46">
        <f t="shared" si="22"/>
        <v>0</v>
      </c>
      <c r="O156" s="48">
        <f t="shared" si="22"/>
        <v>0.12936300174520071</v>
      </c>
    </row>
    <row r="157" spans="1:15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23">SUM(D157:H157)</f>
        <v>168</v>
      </c>
      <c r="J157" s="45">
        <f t="shared" ref="J157:J167" si="24">IF(D$154&gt;0,D157/D$154,0)</f>
        <v>0</v>
      </c>
      <c r="K157" s="46">
        <f t="shared" si="22"/>
        <v>0</v>
      </c>
      <c r="L157" s="46">
        <f t="shared" si="22"/>
        <v>3.1454783748361727E-2</v>
      </c>
      <c r="M157" s="46">
        <f t="shared" si="22"/>
        <v>4.6349942062572425E-2</v>
      </c>
      <c r="N157" s="46">
        <f t="shared" si="22"/>
        <v>0</v>
      </c>
      <c r="O157" s="48">
        <f t="shared" si="22"/>
        <v>3.6649214659685861E-2</v>
      </c>
    </row>
    <row r="158" spans="1:15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23"/>
        <v>174</v>
      </c>
      <c r="J158" s="45">
        <f t="shared" si="24"/>
        <v>0</v>
      </c>
      <c r="K158" s="46">
        <f t="shared" si="22"/>
        <v>2.1321961620469083E-3</v>
      </c>
      <c r="L158" s="46">
        <f t="shared" si="22"/>
        <v>0</v>
      </c>
      <c r="M158" s="46">
        <f t="shared" si="22"/>
        <v>6.6821166473541901E-2</v>
      </c>
      <c r="N158" s="46">
        <f t="shared" si="22"/>
        <v>0</v>
      </c>
      <c r="O158" s="48">
        <f t="shared" si="22"/>
        <v>3.7958115183246072E-2</v>
      </c>
    </row>
    <row r="159" spans="1:15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23"/>
        <v>0</v>
      </c>
      <c r="J159" s="45">
        <f t="shared" si="24"/>
        <v>0</v>
      </c>
      <c r="K159" s="46">
        <f t="shared" si="22"/>
        <v>0</v>
      </c>
      <c r="L159" s="46">
        <f t="shared" si="22"/>
        <v>0</v>
      </c>
      <c r="M159" s="46">
        <f t="shared" si="22"/>
        <v>0</v>
      </c>
      <c r="N159" s="46">
        <f t="shared" si="22"/>
        <v>0</v>
      </c>
      <c r="O159" s="48">
        <f t="shared" si="22"/>
        <v>0</v>
      </c>
    </row>
    <row r="160" spans="1:15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23"/>
        <v>501</v>
      </c>
      <c r="J160" s="45">
        <f t="shared" si="24"/>
        <v>0</v>
      </c>
      <c r="K160" s="46">
        <f t="shared" si="22"/>
        <v>6.8230277185501065E-2</v>
      </c>
      <c r="L160" s="46">
        <f t="shared" si="22"/>
        <v>9.8296199213630409E-3</v>
      </c>
      <c r="M160" s="46">
        <f t="shared" si="22"/>
        <v>0.17535728080339899</v>
      </c>
      <c r="N160" s="46">
        <f t="shared" si="22"/>
        <v>0</v>
      </c>
      <c r="O160" s="48">
        <f t="shared" si="22"/>
        <v>0.10929319371727748</v>
      </c>
    </row>
    <row r="161" spans="1:17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23"/>
        <v>408</v>
      </c>
      <c r="J161" s="45">
        <f t="shared" si="24"/>
        <v>0</v>
      </c>
      <c r="K161" s="46">
        <f t="shared" si="22"/>
        <v>2.1321961620469083E-3</v>
      </c>
      <c r="L161" s="46">
        <f t="shared" si="22"/>
        <v>5.8977719528178242E-2</v>
      </c>
      <c r="M161" s="46">
        <f t="shared" si="22"/>
        <v>0.12244109694862881</v>
      </c>
      <c r="N161" s="46">
        <f t="shared" si="22"/>
        <v>0</v>
      </c>
      <c r="O161" s="48">
        <f t="shared" si="22"/>
        <v>8.9005235602094238E-2</v>
      </c>
    </row>
    <row r="162" spans="1:17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23"/>
        <v>490</v>
      </c>
      <c r="J162" s="45">
        <f t="shared" si="24"/>
        <v>0</v>
      </c>
      <c r="K162" s="46">
        <f t="shared" si="22"/>
        <v>5.3304904051172705E-2</v>
      </c>
      <c r="L162" s="46">
        <f t="shared" si="22"/>
        <v>0.10091743119266056</v>
      </c>
      <c r="M162" s="46">
        <f t="shared" si="22"/>
        <v>0.1201235998455002</v>
      </c>
      <c r="N162" s="46">
        <f t="shared" si="22"/>
        <v>0</v>
      </c>
      <c r="O162" s="48">
        <f t="shared" si="22"/>
        <v>0.10689354275741711</v>
      </c>
    </row>
    <row r="163" spans="1:17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23"/>
        <v>296</v>
      </c>
      <c r="J163" s="45">
        <f t="shared" si="24"/>
        <v>0</v>
      </c>
      <c r="K163" s="46">
        <f t="shared" si="22"/>
        <v>0.22601279317697229</v>
      </c>
      <c r="L163" s="46">
        <f t="shared" si="22"/>
        <v>9.1743119266055051E-3</v>
      </c>
      <c r="M163" s="46">
        <f t="shared" si="22"/>
        <v>6.7979915025106225E-2</v>
      </c>
      <c r="N163" s="46">
        <f t="shared" si="22"/>
        <v>0</v>
      </c>
      <c r="O163" s="48">
        <f t="shared" si="22"/>
        <v>6.4572425828970326E-2</v>
      </c>
    </row>
    <row r="164" spans="1:17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23"/>
        <v>246</v>
      </c>
      <c r="J164" s="45">
        <f t="shared" si="24"/>
        <v>0</v>
      </c>
      <c r="K164" s="46">
        <f t="shared" si="22"/>
        <v>3.4115138592750532E-2</v>
      </c>
      <c r="L164" s="46">
        <f t="shared" si="22"/>
        <v>0.15072083879423329</v>
      </c>
      <c r="M164" s="46">
        <f t="shared" si="22"/>
        <v>0</v>
      </c>
      <c r="N164" s="46">
        <f t="shared" si="22"/>
        <v>0</v>
      </c>
      <c r="O164" s="48">
        <f t="shared" si="22"/>
        <v>5.3664921465968587E-2</v>
      </c>
    </row>
    <row r="165" spans="1:17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23"/>
        <v>654</v>
      </c>
      <c r="J165" s="45">
        <f t="shared" si="24"/>
        <v>0</v>
      </c>
      <c r="K165" s="46">
        <f t="shared" si="22"/>
        <v>0.15991471215351813</v>
      </c>
      <c r="L165" s="46">
        <f t="shared" si="22"/>
        <v>0.30013106159895153</v>
      </c>
      <c r="M165" s="46">
        <f t="shared" si="22"/>
        <v>4.6736191579760528E-2</v>
      </c>
      <c r="N165" s="46">
        <f t="shared" si="22"/>
        <v>0</v>
      </c>
      <c r="O165" s="48">
        <f t="shared" si="22"/>
        <v>0.14267015706806283</v>
      </c>
    </row>
    <row r="166" spans="1:17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23"/>
        <v>439</v>
      </c>
      <c r="J166" s="45">
        <f t="shared" si="24"/>
        <v>0</v>
      </c>
      <c r="K166" s="46">
        <f t="shared" si="22"/>
        <v>2.5586353944562899E-2</v>
      </c>
      <c r="L166" s="46">
        <f t="shared" si="22"/>
        <v>5.3079947575360421E-2</v>
      </c>
      <c r="M166" s="46">
        <f t="shared" si="22"/>
        <v>0.1336423329470838</v>
      </c>
      <c r="N166" s="46">
        <f t="shared" si="22"/>
        <v>0</v>
      </c>
      <c r="O166" s="48">
        <f t="shared" si="22"/>
        <v>9.5767888307155324E-2</v>
      </c>
    </row>
    <row r="167" spans="1:17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23"/>
        <v>615</v>
      </c>
      <c r="J167" s="49">
        <f t="shared" si="24"/>
        <v>0</v>
      </c>
      <c r="K167" s="50">
        <f t="shared" si="22"/>
        <v>0.42857142857142855</v>
      </c>
      <c r="L167" s="50">
        <f t="shared" si="22"/>
        <v>0.17234600262123198</v>
      </c>
      <c r="M167" s="50">
        <f t="shared" si="22"/>
        <v>5.8323677095403634E-2</v>
      </c>
      <c r="N167" s="50">
        <f t="shared" si="22"/>
        <v>0</v>
      </c>
      <c r="O167" s="51">
        <f t="shared" si="22"/>
        <v>0.13416230366492146</v>
      </c>
    </row>
    <row r="168" spans="1:17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17" x14ac:dyDescent="0.25">
      <c r="A169" s="185"/>
    </row>
    <row r="170" spans="1:17" ht="15.75" thickBot="1" x14ac:dyDescent="0.3">
      <c r="A170" s="185"/>
      <c r="B170" s="21" t="s">
        <v>33</v>
      </c>
      <c r="I170" s="70" t="s">
        <v>108</v>
      </c>
    </row>
    <row r="171" spans="1:17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17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Q172" s="171"/>
    </row>
    <row r="173" spans="1:17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17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17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17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4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4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4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4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4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4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4" x14ac:dyDescent="0.25">
      <c r="A183" s="185"/>
    </row>
    <row r="184" spans="1:14" ht="15.75" thickBot="1" x14ac:dyDescent="0.3">
      <c r="A184" s="185"/>
      <c r="B184" s="21" t="s">
        <v>56</v>
      </c>
    </row>
    <row r="185" spans="1:14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</row>
    <row r="186" spans="1:14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4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</row>
    <row r="188" spans="1:14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4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4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4" x14ac:dyDescent="0.25">
      <c r="A191" s="185"/>
    </row>
    <row r="192" spans="1:14" ht="15.75" thickBot="1" x14ac:dyDescent="0.3">
      <c r="A192" s="185"/>
      <c r="B192" s="21" t="s">
        <v>115</v>
      </c>
    </row>
    <row r="193" spans="1:22" x14ac:dyDescent="0.25">
      <c r="A193" s="185"/>
      <c r="B193" s="65" t="s">
        <v>117</v>
      </c>
      <c r="C193" s="66" t="s">
        <v>94</v>
      </c>
      <c r="D193" s="149"/>
    </row>
    <row r="194" spans="1:22" ht="15.75" thickBot="1" x14ac:dyDescent="0.3">
      <c r="A194" s="185"/>
      <c r="B194" s="42" t="s">
        <v>116</v>
      </c>
      <c r="C194" s="69" t="s">
        <v>95</v>
      </c>
      <c r="D194" s="162"/>
    </row>
    <row r="196" spans="1:22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2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2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2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2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25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Q200">
        <v>0.41</v>
      </c>
      <c r="R200">
        <v>0.41</v>
      </c>
      <c r="S200">
        <v>0.41</v>
      </c>
      <c r="T200">
        <v>0.41</v>
      </c>
      <c r="U200">
        <v>0.41</v>
      </c>
      <c r="V200">
        <v>0.41</v>
      </c>
    </row>
    <row r="201" spans="1:22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25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Q201">
        <v>0.41</v>
      </c>
      <c r="R201">
        <v>0.41</v>
      </c>
      <c r="S201">
        <v>0.41</v>
      </c>
      <c r="T201">
        <v>0.41</v>
      </c>
      <c r="U201">
        <v>0.41</v>
      </c>
      <c r="V201">
        <v>0.41</v>
      </c>
    </row>
    <row r="202" spans="1:22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25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Q202">
        <v>0.41</v>
      </c>
      <c r="R202">
        <v>0.41</v>
      </c>
      <c r="S202">
        <v>0.41</v>
      </c>
      <c r="T202">
        <v>0.41</v>
      </c>
      <c r="U202">
        <v>0.41</v>
      </c>
      <c r="V202">
        <v>0.41</v>
      </c>
    </row>
    <row r="203" spans="1:22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25"/>
        <v>0.4</v>
      </c>
    </row>
    <row r="204" spans="1:22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25"/>
        <v>1.2</v>
      </c>
    </row>
    <row r="206" spans="1:22" ht="15.75" thickBot="1" x14ac:dyDescent="0.3">
      <c r="B206" s="21" t="s">
        <v>84</v>
      </c>
    </row>
    <row r="207" spans="1:22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2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17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26">SUM(E211:E222)</f>
        <v>142.26999999999998</v>
      </c>
      <c r="F209" s="175">
        <f t="shared" si="26"/>
        <v>1232.05</v>
      </c>
      <c r="G209" s="175">
        <f t="shared" si="26"/>
        <v>3316.4900000000002</v>
      </c>
      <c r="H209" s="175">
        <f t="shared" si="26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27">E209/$I$209</f>
        <v>3.0329516650642419E-2</v>
      </c>
      <c r="L209" s="46">
        <f t="shared" si="27"/>
        <v>0.26265186609562097</v>
      </c>
      <c r="M209" s="46">
        <f t="shared" si="27"/>
        <v>0.7070186172537366</v>
      </c>
      <c r="N209" s="46">
        <f t="shared" si="27"/>
        <v>0</v>
      </c>
      <c r="O209" s="47">
        <f>SUM(J209:N209)</f>
        <v>1</v>
      </c>
    </row>
    <row r="210" spans="2:17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17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28">IF(E$209&gt;0,E211/E$209,0)</f>
        <v>0</v>
      </c>
      <c r="L211" s="46">
        <f t="shared" si="28"/>
        <v>2.329450915141431E-2</v>
      </c>
      <c r="M211" s="46">
        <f t="shared" si="28"/>
        <v>0.10891333910248484</v>
      </c>
      <c r="N211" s="46">
        <f t="shared" si="28"/>
        <v>0</v>
      </c>
      <c r="O211" s="48">
        <f>IF(I$209&gt;0,I211/I$209,0)</f>
        <v>8.3122104711126632E-2</v>
      </c>
    </row>
    <row r="212" spans="2:17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29">SUM(D212:H212)</f>
        <v>389.49999999999994</v>
      </c>
      <c r="J212" s="45">
        <f t="shared" ref="J212:J222" si="30">IF(D$209&gt;0,D212/D$209,0)</f>
        <v>0</v>
      </c>
      <c r="K212" s="46">
        <f t="shared" si="28"/>
        <v>0.21613832853025935</v>
      </c>
      <c r="L212" s="46">
        <f t="shared" si="28"/>
        <v>5.6572379367720471E-2</v>
      </c>
      <c r="M212" s="46">
        <f t="shared" si="28"/>
        <v>8.7155396217084916E-2</v>
      </c>
      <c r="N212" s="46">
        <f t="shared" si="28"/>
        <v>0</v>
      </c>
      <c r="O212" s="48">
        <f t="shared" si="28"/>
        <v>8.3034699764006625E-2</v>
      </c>
    </row>
    <row r="213" spans="2:17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29"/>
        <v>410.40999999999997</v>
      </c>
      <c r="J213" s="45">
        <f t="shared" si="30"/>
        <v>0</v>
      </c>
      <c r="K213" s="46">
        <f t="shared" si="28"/>
        <v>0.26224783861671469</v>
      </c>
      <c r="L213" s="46">
        <f t="shared" si="28"/>
        <v>9.9833610648918464E-2</v>
      </c>
      <c r="M213" s="46">
        <f t="shared" si="28"/>
        <v>7.5411052045988372E-2</v>
      </c>
      <c r="N213" s="46">
        <f t="shared" si="28"/>
        <v>0</v>
      </c>
      <c r="O213" s="48">
        <f t="shared" si="28"/>
        <v>8.749235206712698E-2</v>
      </c>
    </row>
    <row r="214" spans="2:17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29"/>
        <v>391.55</v>
      </c>
      <c r="J214" s="45">
        <f t="shared" si="30"/>
        <v>0</v>
      </c>
      <c r="K214" s="46">
        <f t="shared" si="28"/>
        <v>0</v>
      </c>
      <c r="L214" s="46">
        <f t="shared" si="28"/>
        <v>5.9900166389351084E-2</v>
      </c>
      <c r="M214" s="46">
        <f t="shared" si="28"/>
        <v>9.5809123501050808E-2</v>
      </c>
      <c r="N214" s="46">
        <f t="shared" si="28"/>
        <v>0</v>
      </c>
      <c r="O214" s="48">
        <f t="shared" si="28"/>
        <v>8.3471724499606673E-2</v>
      </c>
    </row>
    <row r="215" spans="2:17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29"/>
        <v>403.85</v>
      </c>
      <c r="J215" s="45">
        <f t="shared" si="30"/>
        <v>0</v>
      </c>
      <c r="K215" s="46">
        <f t="shared" si="28"/>
        <v>0</v>
      </c>
      <c r="L215" s="46">
        <f t="shared" si="28"/>
        <v>7.8202995008319467E-2</v>
      </c>
      <c r="M215" s="46">
        <f t="shared" si="28"/>
        <v>9.2718506613920129E-2</v>
      </c>
      <c r="N215" s="46">
        <f t="shared" si="28"/>
        <v>0</v>
      </c>
      <c r="O215" s="48">
        <f t="shared" si="28"/>
        <v>8.6093872913206887E-2</v>
      </c>
    </row>
    <row r="216" spans="2:17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29"/>
        <v>395.65</v>
      </c>
      <c r="J216" s="45">
        <f t="shared" si="30"/>
        <v>0</v>
      </c>
      <c r="K216" s="46">
        <f t="shared" si="28"/>
        <v>2.0172910662824207E-2</v>
      </c>
      <c r="L216" s="46">
        <f t="shared" si="28"/>
        <v>0.11813643926788685</v>
      </c>
      <c r="M216" s="46">
        <f t="shared" si="28"/>
        <v>7.454567931759179E-2</v>
      </c>
      <c r="N216" s="46">
        <f t="shared" si="28"/>
        <v>0</v>
      </c>
      <c r="O216" s="48">
        <f t="shared" si="28"/>
        <v>8.4345773970806739E-2</v>
      </c>
      <c r="Q216" t="s">
        <v>209</v>
      </c>
    </row>
    <row r="217" spans="2:17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29"/>
        <v>215.25</v>
      </c>
      <c r="J217" s="45">
        <f t="shared" si="30"/>
        <v>0</v>
      </c>
      <c r="K217" s="46">
        <f t="shared" si="28"/>
        <v>0</v>
      </c>
      <c r="L217" s="46">
        <f t="shared" si="28"/>
        <v>7.4875207986688855E-2</v>
      </c>
      <c r="M217" s="46">
        <f t="shared" si="28"/>
        <v>3.7087402645568049E-2</v>
      </c>
      <c r="N217" s="46">
        <f t="shared" si="28"/>
        <v>0</v>
      </c>
      <c r="O217" s="48">
        <f t="shared" si="28"/>
        <v>4.5887597238003668E-2</v>
      </c>
    </row>
    <row r="218" spans="2:17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29"/>
        <v>436.65</v>
      </c>
      <c r="J218" s="45">
        <f t="shared" si="30"/>
        <v>0</v>
      </c>
      <c r="K218" s="46">
        <f t="shared" si="28"/>
        <v>8.645533141210375E-2</v>
      </c>
      <c r="L218" s="46">
        <f t="shared" si="28"/>
        <v>0.11148086522462562</v>
      </c>
      <c r="M218" s="46">
        <f t="shared" si="28"/>
        <v>8.6537272839658785E-2</v>
      </c>
      <c r="N218" s="46">
        <f t="shared" si="28"/>
        <v>0</v>
      </c>
      <c r="O218" s="48">
        <f t="shared" si="28"/>
        <v>9.3086268682807435E-2</v>
      </c>
    </row>
    <row r="219" spans="2:17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29"/>
        <v>430.09000000000003</v>
      </c>
      <c r="J219" s="45">
        <f t="shared" si="30"/>
        <v>0</v>
      </c>
      <c r="K219" s="46">
        <f t="shared" si="28"/>
        <v>6.9164265129683003E-2</v>
      </c>
      <c r="L219" s="46">
        <f t="shared" si="28"/>
        <v>9.1514143094841932E-2</v>
      </c>
      <c r="M219" s="46">
        <f t="shared" si="28"/>
        <v>9.2718506613920129E-2</v>
      </c>
      <c r="N219" s="46">
        <f t="shared" si="28"/>
        <v>0</v>
      </c>
      <c r="O219" s="48">
        <f t="shared" si="28"/>
        <v>9.1687789528887328E-2</v>
      </c>
    </row>
    <row r="220" spans="2:17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29"/>
        <v>426.4</v>
      </c>
      <c r="J220" s="45">
        <f t="shared" si="30"/>
        <v>0</v>
      </c>
      <c r="K220" s="46">
        <f t="shared" si="28"/>
        <v>0</v>
      </c>
      <c r="L220" s="46">
        <f t="shared" si="28"/>
        <v>0.1098169717138103</v>
      </c>
      <c r="M220" s="46">
        <f t="shared" si="28"/>
        <v>8.7773519594511046E-2</v>
      </c>
      <c r="N220" s="46">
        <f t="shared" si="28"/>
        <v>0</v>
      </c>
      <c r="O220" s="48">
        <f t="shared" si="28"/>
        <v>9.0901145004807254E-2</v>
      </c>
    </row>
    <row r="221" spans="2:17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29"/>
        <v>410</v>
      </c>
      <c r="J221" s="45">
        <f t="shared" si="30"/>
        <v>0</v>
      </c>
      <c r="K221" s="46">
        <f t="shared" si="28"/>
        <v>0.1729106628242075</v>
      </c>
      <c r="L221" s="46">
        <f t="shared" si="28"/>
        <v>7.9866888519134774E-2</v>
      </c>
      <c r="M221" s="46">
        <f t="shared" si="28"/>
        <v>8.6537272839658785E-2</v>
      </c>
      <c r="N221" s="46">
        <f t="shared" si="28"/>
        <v>0</v>
      </c>
      <c r="O221" s="48">
        <f t="shared" si="28"/>
        <v>8.7404947120006987E-2</v>
      </c>
    </row>
    <row r="222" spans="2:17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29"/>
        <v>391.54999999999995</v>
      </c>
      <c r="J222" s="49">
        <f t="shared" si="30"/>
        <v>0</v>
      </c>
      <c r="K222" s="50">
        <f t="shared" si="28"/>
        <v>0.1729106628242075</v>
      </c>
      <c r="L222" s="50">
        <f t="shared" si="28"/>
        <v>9.6505823627287851E-2</v>
      </c>
      <c r="M222" s="50">
        <f t="shared" si="28"/>
        <v>7.4792928668562228E-2</v>
      </c>
      <c r="N222" s="50">
        <f t="shared" si="28"/>
        <v>0</v>
      </c>
      <c r="O222" s="51">
        <f t="shared" si="28"/>
        <v>8.3471724499606659E-2</v>
      </c>
    </row>
    <row r="223" spans="2:17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B4" sqref="B4:G6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</cols>
  <sheetData>
    <row r="1" spans="1:7" x14ac:dyDescent="0.25">
      <c r="A1" t="s">
        <v>220</v>
      </c>
    </row>
    <row r="3" spans="1:7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7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7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7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7" ht="15.75" customHeight="1" x14ac:dyDescent="0.25"/>
    <row r="9" spans="1:7" x14ac:dyDescent="0.25">
      <c r="A9" s="187" t="s">
        <v>221</v>
      </c>
    </row>
    <row r="10" spans="1:7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</row>
    <row r="11" spans="1:7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</row>
    <row r="12" spans="1:7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</row>
    <row r="13" spans="1:7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</row>
    <row r="14" spans="1:7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</row>
    <row r="15" spans="1:7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</row>
    <row r="16" spans="1:7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</row>
    <row r="17" spans="1:6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</row>
    <row r="18" spans="1:6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</row>
    <row r="19" spans="1:6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</row>
    <row r="20" spans="1:6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</row>
    <row r="21" spans="1:6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</row>
    <row r="22" spans="1:6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</row>
    <row r="25" spans="1:6" x14ac:dyDescent="0.25">
      <c r="A25" s="183" t="s">
        <v>6</v>
      </c>
    </row>
    <row r="26" spans="1:6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</row>
    <row r="27" spans="1:6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</row>
    <row r="28" spans="1:6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</row>
    <row r="29" spans="1:6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</row>
    <row r="30" spans="1:6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</row>
    <row r="31" spans="1:6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</row>
    <row r="32" spans="1:6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</row>
    <row r="33" spans="1:6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</row>
    <row r="34" spans="1:6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</row>
    <row r="35" spans="1:6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</row>
    <row r="36" spans="1:6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</row>
    <row r="37" spans="1:6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</row>
    <row r="38" spans="1:6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</row>
    <row r="41" spans="1:6" x14ac:dyDescent="0.25">
      <c r="A41" s="185" t="s">
        <v>222</v>
      </c>
    </row>
    <row r="42" spans="1:6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</row>
    <row r="43" spans="1:6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</row>
    <row r="44" spans="1:6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</row>
    <row r="45" spans="1:6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</row>
    <row r="46" spans="1:6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</row>
    <row r="47" spans="1:6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</row>
    <row r="48" spans="1:6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</row>
    <row r="49" spans="1:6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</row>
    <row r="50" spans="1:6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</row>
    <row r="51" spans="1:6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</row>
    <row r="52" spans="1:6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</row>
    <row r="53" spans="1:6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</row>
    <row r="54" spans="1:6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59"/>
  <sheetViews>
    <sheetView topLeftCell="A10" workbookViewId="0">
      <selection activeCell="H40" sqref="H40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5" ht="18.75" x14ac:dyDescent="0.3">
      <c r="B2" s="60" t="s">
        <v>88</v>
      </c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74" t="s">
        <v>52</v>
      </c>
      <c r="C4" s="75" t="s">
        <v>91</v>
      </c>
      <c r="D4" s="75">
        <v>1</v>
      </c>
      <c r="E4" s="74"/>
    </row>
    <row r="5" spans="2:5" x14ac:dyDescent="0.25">
      <c r="B5" s="29" t="s">
        <v>106</v>
      </c>
      <c r="C5" s="28"/>
      <c r="D5" s="28" t="s">
        <v>107</v>
      </c>
      <c r="E5" s="29"/>
    </row>
    <row r="6" spans="2:5" x14ac:dyDescent="0.25">
      <c r="B6" s="29" t="s">
        <v>35</v>
      </c>
      <c r="C6" s="28" t="s">
        <v>34</v>
      </c>
      <c r="D6" s="28" t="s">
        <v>89</v>
      </c>
      <c r="E6" s="29"/>
    </row>
    <row r="7" spans="2:5" x14ac:dyDescent="0.25">
      <c r="B7" s="29" t="s">
        <v>90</v>
      </c>
      <c r="C7" s="28" t="s">
        <v>25</v>
      </c>
      <c r="D7" s="28"/>
      <c r="E7" s="29"/>
    </row>
    <row r="8" spans="2:5" x14ac:dyDescent="0.25">
      <c r="B8" s="29" t="s">
        <v>92</v>
      </c>
      <c r="C8" s="28" t="s">
        <v>94</v>
      </c>
      <c r="D8" s="28"/>
      <c r="E8" s="29"/>
    </row>
    <row r="9" spans="2:5" x14ac:dyDescent="0.25">
      <c r="B9" s="29" t="s">
        <v>93</v>
      </c>
      <c r="C9" s="28" t="s">
        <v>95</v>
      </c>
      <c r="D9" s="28"/>
      <c r="E9" s="29"/>
    </row>
    <row r="10" spans="2:5" x14ac:dyDescent="0.25">
      <c r="B10" s="29" t="s">
        <v>96</v>
      </c>
      <c r="C10" s="28" t="s">
        <v>94</v>
      </c>
      <c r="D10" s="28" t="s">
        <v>97</v>
      </c>
      <c r="E10" s="29"/>
    </row>
    <row r="11" spans="2:5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5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5" x14ac:dyDescent="0.25">
      <c r="C13" s="27"/>
    </row>
    <row r="14" spans="2:5" x14ac:dyDescent="0.25">
      <c r="B14" s="74" t="s">
        <v>54</v>
      </c>
      <c r="C14" s="75" t="s">
        <v>91</v>
      </c>
      <c r="D14" s="75">
        <v>1</v>
      </c>
      <c r="E14" s="29"/>
    </row>
    <row r="15" spans="2:5" x14ac:dyDescent="0.25">
      <c r="B15" s="29" t="s">
        <v>106</v>
      </c>
      <c r="C15" s="28"/>
      <c r="D15" s="28" t="s">
        <v>107</v>
      </c>
      <c r="E15" s="29"/>
    </row>
    <row r="16" spans="2:5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25"/>
  <sheetViews>
    <sheetView workbookViewId="0">
      <selection activeCell="E39" sqref="E39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5" x14ac:dyDescent="0.25">
      <c r="B17" s="74" t="s">
        <v>148</v>
      </c>
      <c r="C17" s="28"/>
      <c r="D17" s="28"/>
      <c r="E17" s="29"/>
    </row>
    <row r="18" spans="2:5" x14ac:dyDescent="0.25">
      <c r="B18" s="29" t="s">
        <v>140</v>
      </c>
      <c r="C18" s="28" t="s">
        <v>13</v>
      </c>
      <c r="D18" s="28"/>
      <c r="E18" s="29" t="s">
        <v>143</v>
      </c>
    </row>
    <row r="19" spans="2:5" ht="30" x14ac:dyDescent="0.25">
      <c r="B19" s="29" t="s">
        <v>144</v>
      </c>
      <c r="C19" s="28" t="s">
        <v>13</v>
      </c>
      <c r="D19" s="28"/>
      <c r="E19" s="76" t="s">
        <v>194</v>
      </c>
    </row>
    <row r="20" spans="2:5" x14ac:dyDescent="0.25">
      <c r="B20" s="29" t="s">
        <v>153</v>
      </c>
      <c r="C20" s="28" t="s">
        <v>13</v>
      </c>
      <c r="D20" s="28"/>
      <c r="E20" s="29" t="s">
        <v>145</v>
      </c>
    </row>
    <row r="21" spans="2:5" x14ac:dyDescent="0.25">
      <c r="B21" s="29" t="s">
        <v>146</v>
      </c>
      <c r="C21" s="28" t="s">
        <v>13</v>
      </c>
      <c r="D21" s="28"/>
      <c r="E21" s="29" t="s">
        <v>147</v>
      </c>
    </row>
    <row r="22" spans="2:5" x14ac:dyDescent="0.25">
      <c r="B22" s="74" t="s">
        <v>149</v>
      </c>
      <c r="C22" s="28"/>
      <c r="D22" s="28"/>
      <c r="E22" s="29"/>
    </row>
    <row r="23" spans="2:5" x14ac:dyDescent="0.25">
      <c r="B23" s="29" t="s">
        <v>150</v>
      </c>
      <c r="C23" s="28" t="s">
        <v>13</v>
      </c>
      <c r="D23" s="28"/>
      <c r="E23" s="29" t="s">
        <v>151</v>
      </c>
    </row>
    <row r="24" spans="2:5" x14ac:dyDescent="0.25">
      <c r="B24" s="29" t="s">
        <v>152</v>
      </c>
      <c r="C24" s="28" t="s">
        <v>13</v>
      </c>
      <c r="D24" s="28"/>
      <c r="E24" s="29"/>
    </row>
    <row r="25" spans="2:5" x14ac:dyDescent="0.25">
      <c r="B25" s="29" t="s">
        <v>154</v>
      </c>
      <c r="C25" s="28" t="s">
        <v>13</v>
      </c>
      <c r="D25" s="28"/>
      <c r="E25" s="29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workbookViewId="0">
      <selection activeCell="A29" sqref="A29:XFD29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Locations</vt:lpstr>
      <vt:lpstr>SimioInputs</vt:lpstr>
      <vt:lpstr>Weather</vt:lpstr>
      <vt:lpstr>Equipment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2014-03-28T07:10:40Z</dcterms:modified>
</cp:coreProperties>
</file>