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7795" windowHeight="125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32" i="1" l="1"/>
  <c r="H32" i="1" s="1"/>
  <c r="G31" i="1" l="1"/>
  <c r="H31" i="1" s="1"/>
  <c r="G30" i="1"/>
  <c r="H30" i="1" s="1"/>
  <c r="G29" i="1"/>
  <c r="H29" i="1" s="1"/>
  <c r="H42" i="1"/>
  <c r="H44" i="1" s="1"/>
  <c r="H38" i="1"/>
  <c r="H40" i="1" s="1"/>
  <c r="G7" i="1"/>
  <c r="H7" i="1" s="1"/>
  <c r="G28" i="1"/>
  <c r="H28" i="1" s="1"/>
  <c r="G26" i="1"/>
  <c r="H26" i="1" s="1"/>
  <c r="G27" i="1"/>
  <c r="H27" i="1" s="1"/>
  <c r="G25" i="1"/>
  <c r="H25" i="1" s="1"/>
  <c r="G23" i="1" l="1"/>
  <c r="H23" i="1" s="1"/>
  <c r="H3" i="1"/>
  <c r="H5" i="1" s="1"/>
  <c r="G36" i="1" l="1"/>
  <c r="H36" i="1" s="1"/>
  <c r="G24" i="1"/>
  <c r="H24" i="1" s="1"/>
  <c r="G22" i="1"/>
  <c r="H22" i="1" s="1"/>
  <c r="H8" i="1"/>
  <c r="H10" i="1" s="1"/>
  <c r="G18" i="1" l="1"/>
  <c r="H18" i="1" s="1"/>
  <c r="G17" i="1"/>
  <c r="H17" i="1" s="1"/>
  <c r="G19" i="1"/>
  <c r="H19" i="1" s="1"/>
  <c r="G20" i="1"/>
  <c r="H20" i="1" s="1"/>
  <c r="G21" i="1"/>
  <c r="H21" i="1" s="1"/>
  <c r="G15" i="1"/>
  <c r="H15" i="1" s="1"/>
  <c r="G16" i="1"/>
  <c r="H16" i="1" s="1"/>
  <c r="G14" i="1"/>
  <c r="H14" i="1" s="1"/>
  <c r="G12" i="1"/>
  <c r="H12" i="1" s="1"/>
  <c r="G13" i="1"/>
  <c r="H13" i="1" s="1"/>
  <c r="H34" i="1" l="1"/>
  <c r="H46" i="1" s="1"/>
  <c r="H47" i="1" s="1"/>
</calcChain>
</file>

<file path=xl/sharedStrings.xml><?xml version="1.0" encoding="utf-8"?>
<sst xmlns="http://schemas.openxmlformats.org/spreadsheetml/2006/main" count="164" uniqueCount="124">
  <si>
    <t>part</t>
  </si>
  <si>
    <t>Vendor</t>
  </si>
  <si>
    <t>part No</t>
  </si>
  <si>
    <t>cost / unit</t>
  </si>
  <si>
    <t>sub total</t>
  </si>
  <si>
    <t>quantity/prototype</t>
  </si>
  <si>
    <t>quantity to order</t>
  </si>
  <si>
    <t>Mouser</t>
  </si>
  <si>
    <t>841-MMA8452QR1</t>
  </si>
  <si>
    <t>Prototypes</t>
  </si>
  <si>
    <t>3-axis accelerometer</t>
  </si>
  <si>
    <t>Accelerometer</t>
  </si>
  <si>
    <t>Sparkfun</t>
  </si>
  <si>
    <t>ATMega 328p</t>
  </si>
  <si>
    <t>556-ATMEGA328P-AU</t>
  </si>
  <si>
    <t>Accel</t>
  </si>
  <si>
    <t>4.7 k-ohm 0603</t>
  </si>
  <si>
    <t>0.1uF 0603</t>
  </si>
  <si>
    <t>4.7uF 0603</t>
  </si>
  <si>
    <t>71-CRCW0603-4.7K-E3</t>
  </si>
  <si>
    <t>77-VJ0603Y104KXJCBC</t>
  </si>
  <si>
    <t>81-GRM18R60J475KE19D</t>
  </si>
  <si>
    <t>10k-ohm 0603</t>
  </si>
  <si>
    <t>71-CRCW0603-10K-E3</t>
  </si>
  <si>
    <t>Power Supply</t>
  </si>
  <si>
    <t>810-C1608X5R0J106M</t>
  </si>
  <si>
    <t>10uF 0603</t>
  </si>
  <si>
    <t>Pushbutton</t>
  </si>
  <si>
    <t>Project Total</t>
  </si>
  <si>
    <t>Prototype Total</t>
  </si>
  <si>
    <t>-</t>
  </si>
  <si>
    <t>PCB no</t>
  </si>
  <si>
    <t>BATT</t>
  </si>
  <si>
    <t>220 resistor</t>
  </si>
  <si>
    <t>Red LED</t>
  </si>
  <si>
    <t>16 MHz crystal</t>
  </si>
  <si>
    <t>Clock</t>
  </si>
  <si>
    <t>71-CRCW0603-220-E3</t>
  </si>
  <si>
    <t>78-VLMS1300-GS08</t>
  </si>
  <si>
    <t>815-ABM3C-16-D4YT</t>
  </si>
  <si>
    <t>77-VJ0603A180JXJPBC</t>
  </si>
  <si>
    <t>Other Parts</t>
  </si>
  <si>
    <t>2x3</t>
  </si>
  <si>
    <t>Header-ICSP</t>
  </si>
  <si>
    <t>Sparkfun Components</t>
  </si>
  <si>
    <t>Mouser Components</t>
  </si>
  <si>
    <t>Main uC</t>
  </si>
  <si>
    <t>Desc / Location / Comments</t>
  </si>
  <si>
    <t>Mouser sub</t>
  </si>
  <si>
    <t>Sparkfun sub</t>
  </si>
  <si>
    <t>N/A</t>
  </si>
  <si>
    <t>1000 mAh Lipo</t>
  </si>
  <si>
    <t>PRT-00339</t>
  </si>
  <si>
    <t>611-PTS525SM10-LFS</t>
  </si>
  <si>
    <t>Status LED</t>
  </si>
  <si>
    <t>Adafruit Components</t>
  </si>
  <si>
    <t>WS2812 LEDs (10 pk)</t>
  </si>
  <si>
    <t>Adafruit</t>
  </si>
  <si>
    <t>Adafruit sub</t>
  </si>
  <si>
    <t>71-CRCW02011M00FNED</t>
  </si>
  <si>
    <t>R4</t>
  </si>
  <si>
    <t>Y1</t>
  </si>
  <si>
    <t>C4,C5</t>
  </si>
  <si>
    <t>RESET,MODE</t>
  </si>
  <si>
    <t>R5</t>
  </si>
  <si>
    <t>U1</t>
  </si>
  <si>
    <t>U2</t>
  </si>
  <si>
    <t>R1,R2</t>
  </si>
  <si>
    <t>C1</t>
  </si>
  <si>
    <t>Accel,FTDI</t>
  </si>
  <si>
    <t>C2,C3,C6</t>
  </si>
  <si>
    <t>Mode/Reset</t>
  </si>
  <si>
    <t>http://www.pololu.com/product/2565</t>
  </si>
  <si>
    <t>R3,6, 7, 9, 11,12</t>
  </si>
  <si>
    <t>C7,8</t>
  </si>
  <si>
    <t>1k-ohm 0603</t>
  </si>
  <si>
    <t>71-CRCW0603-1.0K-E3</t>
  </si>
  <si>
    <t>Light, Power Supply</t>
  </si>
  <si>
    <t>R13,14,8</t>
  </si>
  <si>
    <t>U4</t>
  </si>
  <si>
    <t>MCP73831</t>
  </si>
  <si>
    <t xml:space="preserve"> 579-MCP73831T-2DCIOT </t>
  </si>
  <si>
    <t>R10</t>
  </si>
  <si>
    <t>2k resistor</t>
  </si>
  <si>
    <t>71-CRCW0603-2.0K-E3</t>
  </si>
  <si>
    <t>JP6</t>
  </si>
  <si>
    <t>JST-PH 2 pin</t>
  </si>
  <si>
    <t>PRT-08612</t>
  </si>
  <si>
    <t>L1</t>
  </si>
  <si>
    <t>Green LED</t>
  </si>
  <si>
    <t>78-VLMTG1300-GS08</t>
  </si>
  <si>
    <t>Status LEDs</t>
  </si>
  <si>
    <t>ICSP</t>
  </si>
  <si>
    <t>PCB</t>
  </si>
  <si>
    <t>circuit board</t>
  </si>
  <si>
    <t>OSH Park</t>
  </si>
  <si>
    <t>Boost Converter</t>
  </si>
  <si>
    <t>Pololu</t>
  </si>
  <si>
    <t>U3</t>
  </si>
  <si>
    <t>U5</t>
  </si>
  <si>
    <t>3.3 Regulator</t>
  </si>
  <si>
    <t>998-MIC5205-3.3YM5TR</t>
  </si>
  <si>
    <t>895-FT232RL</t>
  </si>
  <si>
    <t>FTDI 232 interface</t>
  </si>
  <si>
    <t>Q1,2,3</t>
  </si>
  <si>
    <t>BSS138 SOT23</t>
  </si>
  <si>
    <t>512-BSS138</t>
  </si>
  <si>
    <t>USB</t>
  </si>
  <si>
    <t>USB micro port</t>
  </si>
  <si>
    <t>571-1734035-1</t>
  </si>
  <si>
    <t>taxes &amp; shipping</t>
  </si>
  <si>
    <t>OSH park</t>
  </si>
  <si>
    <t>OSH park sub</t>
  </si>
  <si>
    <t>Pololu sub</t>
  </si>
  <si>
    <t>(One to mess up and one to make for PCB and SMD parts)</t>
  </si>
  <si>
    <t>$5/in^2 for 3 boards (board is 4 in^2, getting 3)</t>
  </si>
  <si>
    <t>Arrived</t>
  </si>
  <si>
    <t>Still need:</t>
  </si>
  <si>
    <t>Qty</t>
  </si>
  <si>
    <t>4-40 1/2" standoff</t>
  </si>
  <si>
    <t>4-40 1/4" standoff</t>
  </si>
  <si>
    <t>18pF</t>
  </si>
  <si>
    <t>LED1,L2</t>
  </si>
  <si>
    <r>
      <t xml:space="preserve">1M-ohm </t>
    </r>
    <r>
      <rPr>
        <sz val="11"/>
        <color rgb="FFFF0000"/>
        <rFont val="Calibri"/>
        <family val="2"/>
        <scheme val="minor"/>
      </rPr>
      <t>0201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</si>
</sst>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7" formatCode="&quot;$&quot;#,##0.00_);\(&quot;$&quot;#,##0.00\)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37">
    <xf numFmtId="0" fontId="0" fillId="0" borderId="0" xfId="0"/>
    <xf numFmtId="0" fontId="0" fillId="0" borderId="0" xfId="0" applyFill="1" applyBorder="1"/>
    <xf numFmtId="0" fontId="1" fillId="0" borderId="0" xfId="1" applyBorder="1"/>
    <xf numFmtId="0" fontId="0" fillId="0" borderId="0" xfId="0" applyBorder="1"/>
    <xf numFmtId="0" fontId="2" fillId="0" borderId="0" xfId="0" applyFont="1" applyBorder="1"/>
    <xf numFmtId="0" fontId="0" fillId="0" borderId="0" xfId="0" applyFont="1" applyBorder="1"/>
    <xf numFmtId="0" fontId="1" fillId="0" borderId="0" xfId="1" applyBorder="1" applyAlignment="1">
      <alignment horizontal="left"/>
    </xf>
    <xf numFmtId="0" fontId="2" fillId="0" borderId="1" xfId="0" applyFont="1" applyBorder="1"/>
    <xf numFmtId="0" fontId="2" fillId="0" borderId="0" xfId="0" applyFont="1" applyFill="1" applyBorder="1"/>
    <xf numFmtId="7" fontId="0" fillId="0" borderId="0" xfId="0" applyNumberFormat="1" applyBorder="1"/>
    <xf numFmtId="7" fontId="0" fillId="0" borderId="0" xfId="0" applyNumberFormat="1" applyFill="1" applyBorder="1"/>
    <xf numFmtId="0" fontId="0" fillId="0" borderId="5" xfId="0" applyBorder="1"/>
    <xf numFmtId="0" fontId="2" fillId="0" borderId="6" xfId="0" applyFont="1" applyBorder="1"/>
    <xf numFmtId="0" fontId="0" fillId="0" borderId="7" xfId="0" applyBorder="1"/>
    <xf numFmtId="0" fontId="2" fillId="0" borderId="7" xfId="0" applyFont="1" applyBorder="1"/>
    <xf numFmtId="7" fontId="0" fillId="0" borderId="7" xfId="0" applyNumberFormat="1" applyBorder="1"/>
    <xf numFmtId="0" fontId="0" fillId="0" borderId="8" xfId="0" applyBorder="1"/>
    <xf numFmtId="0" fontId="0" fillId="0" borderId="1" xfId="0" applyBorder="1"/>
    <xf numFmtId="0" fontId="0" fillId="0" borderId="6" xfId="0" applyBorder="1"/>
    <xf numFmtId="0" fontId="0" fillId="0" borderId="7" xfId="0" applyFill="1" applyBorder="1"/>
    <xf numFmtId="0" fontId="1" fillId="0" borderId="7" xfId="1" applyBorder="1"/>
    <xf numFmtId="7" fontId="0" fillId="0" borderId="7" xfId="0" applyNumberFormat="1" applyFill="1" applyBorder="1"/>
    <xf numFmtId="0" fontId="0" fillId="0" borderId="5" xfId="0" applyFill="1" applyBorder="1"/>
    <xf numFmtId="0" fontId="0" fillId="0" borderId="5" xfId="0" applyFont="1" applyBorder="1" applyAlignment="1">
      <alignment horizontal="left"/>
    </xf>
    <xf numFmtId="7" fontId="0" fillId="0" borderId="0" xfId="0" applyNumberFormat="1"/>
    <xf numFmtId="0" fontId="2" fillId="0" borderId="5" xfId="0" applyFont="1" applyBorder="1"/>
    <xf numFmtId="0" fontId="2" fillId="0" borderId="5" xfId="0" applyFont="1" applyFill="1" applyBorder="1"/>
    <xf numFmtId="0" fontId="4" fillId="3" borderId="0" xfId="3" applyBorder="1"/>
    <xf numFmtId="7" fontId="5" fillId="4" borderId="0" xfId="2" applyNumberFormat="1" applyFont="1" applyFill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5" borderId="1" xfId="0" applyFont="1" applyFill="1" applyBorder="1"/>
    <xf numFmtId="0" fontId="0" fillId="5" borderId="0" xfId="0" applyFill="1" applyBorder="1"/>
    <xf numFmtId="0" fontId="1" fillId="5" borderId="0" xfId="1" applyFill="1" applyBorder="1"/>
    <xf numFmtId="7" fontId="0" fillId="5" borderId="0" xfId="0" applyNumberFormat="1" applyFill="1" applyBorder="1"/>
    <xf numFmtId="0" fontId="0" fillId="5" borderId="5" xfId="0" applyFill="1" applyBorder="1"/>
  </cellXfs>
  <cellStyles count="4">
    <cellStyle name="Bad" xfId="3" builtinId="27"/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ouser.com/ProductDetail/CK-Components/PTS525SM10SMTR-LFS/?qs=%2fha2pyFadug8bGKWcumTCmi8hNEoHTJHxHCzfraex3XfqjhysGSMVCfOBVIUx%2fMV" TargetMode="External"/><Relationship Id="rId13" Type="http://schemas.openxmlformats.org/officeDocument/2006/relationships/hyperlink" Target="http://www.mouser.com/ProductDetail/Vishay-Dale/CRCW02011M00FNED/?qs=sGAEpiMZZMu61qfTUdNhGwALI1ohWcNj9zyD5LXXyPM%3d" TargetMode="External"/><Relationship Id="rId18" Type="http://schemas.openxmlformats.org/officeDocument/2006/relationships/hyperlink" Target="http://www.mouser.com/ProductDetail/Microchip-Technology/MCP73831T-2DCI-OT/?qs=sGAEpiMZZMug9GoBKXZ754jAbd5liPmlfM2e6jvwkYI%3d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://www.mouser.com/ProductDetail/Vishay-Dale/CRCW06034K70FKEA/?qs=sGAEpiMZZMtlubZbdhIBIGYvcJJnxxxrQwDimOdk6Uk%3d" TargetMode="External"/><Relationship Id="rId21" Type="http://schemas.openxmlformats.org/officeDocument/2006/relationships/hyperlink" Target="http://www.mouser.com/ProductDetail/Vishay-Semiconductors/VLMTG1300-GS08/?qs=sGAEpiMZZMseGfSY3csMkT76%252bv4Lkd3ePCPZLCSAkzY%3d" TargetMode="External"/><Relationship Id="rId7" Type="http://schemas.openxmlformats.org/officeDocument/2006/relationships/hyperlink" Target="http://www.mouser.com/ProductDetail/Vishay-Dale/CRCW060310K0FKEA/?qs=sGAEpiMZZMtlubZbdhIBIEuCdpikRWPQrbrU%252bxt1If0%3d" TargetMode="External"/><Relationship Id="rId12" Type="http://schemas.openxmlformats.org/officeDocument/2006/relationships/hyperlink" Target="http://www.mouser.com/ProductDetail/ABRACON/ABM3C-16000MHZ-D4Y-T/?qs=sGAEpiMZZMsBj6bBr9Q9aX7UzXNQttwpRonqMiC%252bzjE%3d" TargetMode="External"/><Relationship Id="rId17" Type="http://schemas.openxmlformats.org/officeDocument/2006/relationships/hyperlink" Target="http://www.mouser.com/ProductDetail/Vishay-Dale/CRCW06031K00FKEA/?qs=sGAEpiMZZMtlubZbdhIBIIDYYWLC5QWgFXAApV6iVKs%3d" TargetMode="External"/><Relationship Id="rId25" Type="http://schemas.openxmlformats.org/officeDocument/2006/relationships/hyperlink" Target="http://www.mouser.com/ProductDetail/TE-Connectivity/1734035-1/?qs=%2fha2pyFaduhGr2eKZssEyiqejSIm7s%252bqDoXcMMgxCiM%3d" TargetMode="External"/><Relationship Id="rId2" Type="http://schemas.openxmlformats.org/officeDocument/2006/relationships/hyperlink" Target="http://www.mouser.com/ProductDetail/Atmel/ATMEGA328P-AU/?qs=sGAEpiMZZMvqv2n3s2xjscfa4zIkTHJIJIWLupw%252bFlg%3d" TargetMode="External"/><Relationship Id="rId16" Type="http://schemas.openxmlformats.org/officeDocument/2006/relationships/hyperlink" Target="http://www.pololu.com/product/2565" TargetMode="External"/><Relationship Id="rId20" Type="http://schemas.openxmlformats.org/officeDocument/2006/relationships/hyperlink" Target="https://www.sparkfun.com/products/8612" TargetMode="External"/><Relationship Id="rId1" Type="http://schemas.openxmlformats.org/officeDocument/2006/relationships/hyperlink" Target="http://www.mouser.com/ProductDetail/Freescale-Semiconductor/MMA8452QR1/?qs=sGAEpiMZZMvwE4h8i4g3cgOIRT3qYnDDR3uuEwNRxw8%3d" TargetMode="External"/><Relationship Id="rId6" Type="http://schemas.openxmlformats.org/officeDocument/2006/relationships/hyperlink" Target="http://www.mouser.com/ProductDetail/TDK/C1608X5R0J106M080AB/?qs=sGAEpiMZZMsh%252b1woXyUXj0VscQlT5uEB0cqiqjmXDWQ%3d" TargetMode="External"/><Relationship Id="rId11" Type="http://schemas.openxmlformats.org/officeDocument/2006/relationships/hyperlink" Target="http://www.mouser.com/ProductDetail/Vishay-Vitramon/VJ0603A180JXJPW1BC/?qs=sGAEpiMZZMs0AnBnWHyRQCv4vfTUG%2fvHYeR8Wg9gqHA%3d" TargetMode="External"/><Relationship Id="rId24" Type="http://schemas.openxmlformats.org/officeDocument/2006/relationships/hyperlink" Target="http://www.mouser.com/ProductDetail/Fairchild-Semiconductor/BSS138/?qs=sGAEpiMZZMshyDBzk1%2fWi1qxDdW%2fXBi2IwQV99jpxW8%3d" TargetMode="External"/><Relationship Id="rId5" Type="http://schemas.openxmlformats.org/officeDocument/2006/relationships/hyperlink" Target="http://www.mouser.com/ProductDetail/Murata-Electronics/GRM188R60J475KE19D/?qs=sGAEpiMZZMsh%252b1woXyUXjzfNNvbifBIlVUVSZQsQmkw%3d" TargetMode="External"/><Relationship Id="rId15" Type="http://schemas.openxmlformats.org/officeDocument/2006/relationships/hyperlink" Target="https://www.sparkfun.com/products/339" TargetMode="External"/><Relationship Id="rId23" Type="http://schemas.openxmlformats.org/officeDocument/2006/relationships/hyperlink" Target="http://www.mouser.com/ProductDetail/FTDI/FT232RL-REEL/?qs=sGAEpiMZZMs5ceO8zL%252bTxyQLQIH6hE7q" TargetMode="External"/><Relationship Id="rId10" Type="http://schemas.openxmlformats.org/officeDocument/2006/relationships/hyperlink" Target="http://www.mouser.com/ProductDetail/Vishay-Semiconductors/VLMS1300-GS08/?qs=sGAEpiMZZMseGfSY3csMkT76%252bv4Lkd3edPgRgDmAhOs%3d" TargetMode="External"/><Relationship Id="rId19" Type="http://schemas.openxmlformats.org/officeDocument/2006/relationships/hyperlink" Target="http://www.mouser.com/ProductDetail/Vishay-Dale/CRCW06032K00FKEA/?qs=sGAEpiMZZMtlubZbdhIBIJ6o%252bV6b1DrT7XwYnsYjtY4%3d" TargetMode="External"/><Relationship Id="rId4" Type="http://schemas.openxmlformats.org/officeDocument/2006/relationships/hyperlink" Target="http://www.mouser.com/ProductDetail/Vishay-Vitramon/VJ0603Y104KXJCW1BC/?qs=sGAEpiMZZMs0AnBnWHyRQNbg85K4ab%2f3%2fWh5ZuoEGpE%3d" TargetMode="External"/><Relationship Id="rId9" Type="http://schemas.openxmlformats.org/officeDocument/2006/relationships/hyperlink" Target="http://www.mouser.com/ProductDetail/Vishay-Dale/CRCW0603220RFKEA/?qs=sGAEpiMZZMtlubZbdhIBIKySljYCMs0HAiopx1mcVY0%3d" TargetMode="External"/><Relationship Id="rId14" Type="http://schemas.openxmlformats.org/officeDocument/2006/relationships/hyperlink" Target="https://www.adafruit.com/products/1379" TargetMode="External"/><Relationship Id="rId22" Type="http://schemas.openxmlformats.org/officeDocument/2006/relationships/hyperlink" Target="http://www.mouser.com/ProductDetail/Micrel/MIC5205-33YM5-TR/?qs=sGAEpiMZZMsGz1a6aV8DcP%252b6ey5cUOYkmdD7H5UxuYU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abSelected="1" workbookViewId="0">
      <selection activeCell="I40" sqref="I40"/>
    </sheetView>
  </sheetViews>
  <sheetFormatPr defaultRowHeight="15" x14ac:dyDescent="0.25"/>
  <cols>
    <col min="1" max="1" width="17" style="4" bestFit="1" customWidth="1"/>
    <col min="2" max="2" width="20" style="3" bestFit="1" customWidth="1"/>
    <col min="3" max="3" width="10" style="3" bestFit="1" customWidth="1"/>
    <col min="4" max="4" width="35.7109375" style="3" bestFit="1" customWidth="1"/>
    <col min="5" max="5" width="9.85546875" style="3" bestFit="1" customWidth="1"/>
    <col min="6" max="6" width="18.42578125" style="3" bestFit="1" customWidth="1"/>
    <col min="7" max="7" width="16.140625" style="3" bestFit="1" customWidth="1"/>
    <col min="8" max="8" width="8.7109375" style="3" bestFit="1" customWidth="1"/>
    <col min="9" max="9" width="49.85546875" style="3" bestFit="1" customWidth="1"/>
    <col min="10" max="16384" width="9.140625" style="3"/>
  </cols>
  <sheetData>
    <row r="1" spans="1:10" ht="15.75" thickBot="1" x14ac:dyDescent="0.3">
      <c r="A1" s="4" t="s">
        <v>31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5</v>
      </c>
      <c r="G1" s="4" t="s">
        <v>6</v>
      </c>
      <c r="H1" s="4" t="s">
        <v>4</v>
      </c>
      <c r="I1" s="4" t="s">
        <v>47</v>
      </c>
      <c r="J1" s="8"/>
    </row>
    <row r="2" spans="1:10" x14ac:dyDescent="0.25">
      <c r="A2" s="29" t="s">
        <v>55</v>
      </c>
      <c r="B2" s="30"/>
      <c r="C2" s="30"/>
      <c r="D2" s="30"/>
      <c r="E2" s="30"/>
      <c r="F2" s="30"/>
      <c r="G2" s="30"/>
      <c r="H2" s="30"/>
      <c r="I2" s="31"/>
    </row>
    <row r="3" spans="1:10" x14ac:dyDescent="0.25">
      <c r="A3" s="7" t="s">
        <v>50</v>
      </c>
      <c r="B3" s="3" t="s">
        <v>56</v>
      </c>
      <c r="C3" s="3" t="s">
        <v>57</v>
      </c>
      <c r="D3" s="6">
        <v>1379</v>
      </c>
      <c r="E3" s="9">
        <v>4.5</v>
      </c>
      <c r="F3" s="3">
        <v>8</v>
      </c>
      <c r="G3" s="3">
        <v>8</v>
      </c>
      <c r="H3" s="9">
        <f>G3*E3</f>
        <v>36</v>
      </c>
      <c r="I3" s="11"/>
    </row>
    <row r="4" spans="1:10" x14ac:dyDescent="0.25">
      <c r="A4" s="7"/>
      <c r="D4" s="6"/>
      <c r="E4" s="9"/>
      <c r="G4" s="3" t="s">
        <v>110</v>
      </c>
      <c r="H4" s="24">
        <v>4.07</v>
      </c>
      <c r="I4" s="25" t="s">
        <v>116</v>
      </c>
    </row>
    <row r="5" spans="1:10" ht="15.75" thickBot="1" x14ac:dyDescent="0.3">
      <c r="A5" s="12"/>
      <c r="B5" s="19"/>
      <c r="C5" s="19"/>
      <c r="D5" s="20"/>
      <c r="E5" s="21"/>
      <c r="F5" s="19"/>
      <c r="G5" s="14" t="s">
        <v>58</v>
      </c>
      <c r="H5" s="15">
        <f>SUM(H3:H4)</f>
        <v>40.07</v>
      </c>
      <c r="I5" s="16"/>
    </row>
    <row r="6" spans="1:10" x14ac:dyDescent="0.25">
      <c r="A6" s="29" t="s">
        <v>44</v>
      </c>
      <c r="B6" s="30"/>
      <c r="C6" s="30"/>
      <c r="D6" s="30"/>
      <c r="E6" s="30"/>
      <c r="F6" s="30"/>
      <c r="G6" s="30"/>
      <c r="H6" s="30"/>
      <c r="I6" s="31"/>
    </row>
    <row r="7" spans="1:10" customFormat="1" x14ac:dyDescent="0.25">
      <c r="A7" s="7" t="s">
        <v>85</v>
      </c>
      <c r="B7" s="1" t="s">
        <v>86</v>
      </c>
      <c r="C7" s="1" t="s">
        <v>12</v>
      </c>
      <c r="D7" s="2" t="s">
        <v>87</v>
      </c>
      <c r="E7" s="10">
        <v>0.95</v>
      </c>
      <c r="F7" s="1">
        <v>1</v>
      </c>
      <c r="G7" s="3">
        <f>F7*$C$46</f>
        <v>2</v>
      </c>
      <c r="H7" s="9">
        <f>G7*E7</f>
        <v>1.9</v>
      </c>
      <c r="I7" s="22" t="s">
        <v>24</v>
      </c>
    </row>
    <row r="8" spans="1:10" x14ac:dyDescent="0.25">
      <c r="A8" s="7" t="s">
        <v>32</v>
      </c>
      <c r="B8" s="1" t="s">
        <v>51</v>
      </c>
      <c r="C8" s="1" t="s">
        <v>12</v>
      </c>
      <c r="D8" s="2" t="s">
        <v>52</v>
      </c>
      <c r="E8" s="10">
        <v>8.9499999999999993</v>
      </c>
      <c r="F8" s="1">
        <v>1</v>
      </c>
      <c r="G8" s="3">
        <v>1</v>
      </c>
      <c r="H8" s="9">
        <f>G8*E8</f>
        <v>8.9499999999999993</v>
      </c>
      <c r="I8" s="22"/>
    </row>
    <row r="9" spans="1:10" x14ac:dyDescent="0.25">
      <c r="A9" s="7"/>
      <c r="B9" s="1"/>
      <c r="C9" s="1"/>
      <c r="D9" s="2"/>
      <c r="E9" s="1"/>
      <c r="F9" s="1"/>
      <c r="G9" s="3" t="s">
        <v>110</v>
      </c>
      <c r="H9" s="24">
        <v>4.01</v>
      </c>
      <c r="I9" s="26" t="s">
        <v>116</v>
      </c>
    </row>
    <row r="10" spans="1:10" ht="15.75" thickBot="1" x14ac:dyDescent="0.3">
      <c r="A10" s="12"/>
      <c r="B10" s="19"/>
      <c r="C10" s="19"/>
      <c r="D10" s="20"/>
      <c r="E10" s="19"/>
      <c r="F10" s="19"/>
      <c r="G10" s="14" t="s">
        <v>49</v>
      </c>
      <c r="H10" s="15">
        <f>SUM(H7:H9)</f>
        <v>14.86</v>
      </c>
      <c r="I10" s="16"/>
    </row>
    <row r="11" spans="1:10" x14ac:dyDescent="0.25">
      <c r="A11" s="29" t="s">
        <v>45</v>
      </c>
      <c r="B11" s="30"/>
      <c r="C11" s="30"/>
      <c r="D11" s="30"/>
      <c r="E11" s="30"/>
      <c r="F11" s="30"/>
      <c r="G11" s="30"/>
      <c r="H11" s="30"/>
      <c r="I11" s="31"/>
    </row>
    <row r="12" spans="1:10" x14ac:dyDescent="0.25">
      <c r="A12" s="7" t="s">
        <v>65</v>
      </c>
      <c r="B12" s="1" t="s">
        <v>13</v>
      </c>
      <c r="C12" s="1" t="s">
        <v>7</v>
      </c>
      <c r="D12" s="2" t="s">
        <v>14</v>
      </c>
      <c r="E12" s="10">
        <v>3.12</v>
      </c>
      <c r="F12" s="1">
        <v>1</v>
      </c>
      <c r="G12" s="3">
        <f t="shared" ref="G12:G32" si="0">F12*$C$46</f>
        <v>2</v>
      </c>
      <c r="H12" s="9">
        <f>E12*G12</f>
        <v>6.24</v>
      </c>
      <c r="I12" s="11" t="s">
        <v>46</v>
      </c>
    </row>
    <row r="13" spans="1:10" x14ac:dyDescent="0.25">
      <c r="A13" s="7" t="s">
        <v>66</v>
      </c>
      <c r="B13" s="3" t="s">
        <v>11</v>
      </c>
      <c r="C13" s="3" t="s">
        <v>7</v>
      </c>
      <c r="D13" s="2" t="s">
        <v>8</v>
      </c>
      <c r="E13" s="9">
        <v>1.31</v>
      </c>
      <c r="F13" s="3">
        <v>1</v>
      </c>
      <c r="G13" s="3">
        <f t="shared" si="0"/>
        <v>2</v>
      </c>
      <c r="H13" s="9">
        <f>E13*G13</f>
        <v>2.62</v>
      </c>
      <c r="I13" s="11" t="s">
        <v>10</v>
      </c>
    </row>
    <row r="14" spans="1:10" x14ac:dyDescent="0.25">
      <c r="A14" s="7" t="s">
        <v>67</v>
      </c>
      <c r="B14" s="3" t="s">
        <v>16</v>
      </c>
      <c r="C14" s="3" t="s">
        <v>7</v>
      </c>
      <c r="D14" s="2" t="s">
        <v>19</v>
      </c>
      <c r="E14" s="9">
        <v>0.08</v>
      </c>
      <c r="F14" s="3">
        <v>2</v>
      </c>
      <c r="G14" s="3">
        <f t="shared" si="0"/>
        <v>4</v>
      </c>
      <c r="H14" s="9">
        <f>G14*E14</f>
        <v>0.32</v>
      </c>
      <c r="I14" s="11" t="s">
        <v>15</v>
      </c>
    </row>
    <row r="15" spans="1:10" x14ac:dyDescent="0.25">
      <c r="A15" s="7" t="s">
        <v>70</v>
      </c>
      <c r="B15" s="3" t="s">
        <v>17</v>
      </c>
      <c r="C15" s="3" t="s">
        <v>7</v>
      </c>
      <c r="D15" s="2" t="s">
        <v>20</v>
      </c>
      <c r="E15" s="9">
        <v>0.06</v>
      </c>
      <c r="F15" s="3">
        <v>3</v>
      </c>
      <c r="G15" s="3">
        <f t="shared" si="0"/>
        <v>6</v>
      </c>
      <c r="H15" s="9">
        <f t="shared" ref="H15:H16" si="1">G15*E15</f>
        <v>0.36</v>
      </c>
      <c r="I15" s="11" t="s">
        <v>69</v>
      </c>
    </row>
    <row r="16" spans="1:10" x14ac:dyDescent="0.25">
      <c r="A16" s="7" t="s">
        <v>68</v>
      </c>
      <c r="B16" s="3" t="s">
        <v>18</v>
      </c>
      <c r="C16" s="3" t="s">
        <v>7</v>
      </c>
      <c r="D16" s="2" t="s">
        <v>21</v>
      </c>
      <c r="E16" s="9">
        <v>0.08</v>
      </c>
      <c r="F16" s="3">
        <v>1</v>
      </c>
      <c r="G16" s="3">
        <f t="shared" si="0"/>
        <v>2</v>
      </c>
      <c r="H16" s="9">
        <f t="shared" si="1"/>
        <v>0.16</v>
      </c>
      <c r="I16" s="11" t="s">
        <v>15</v>
      </c>
    </row>
    <row r="17" spans="1:9" x14ac:dyDescent="0.25">
      <c r="A17" s="7" t="s">
        <v>74</v>
      </c>
      <c r="B17" s="1" t="s">
        <v>26</v>
      </c>
      <c r="C17" s="1" t="s">
        <v>7</v>
      </c>
      <c r="D17" s="2" t="s">
        <v>25</v>
      </c>
      <c r="E17" s="10">
        <v>0.31</v>
      </c>
      <c r="F17" s="1">
        <v>2</v>
      </c>
      <c r="G17" s="3">
        <f t="shared" si="0"/>
        <v>4</v>
      </c>
      <c r="H17" s="9">
        <f t="shared" ref="H17:H21" si="2">G17*E17</f>
        <v>1.24</v>
      </c>
      <c r="I17" s="22" t="s">
        <v>24</v>
      </c>
    </row>
    <row r="18" spans="1:9" x14ac:dyDescent="0.25">
      <c r="A18" s="7" t="s">
        <v>73</v>
      </c>
      <c r="B18" s="1" t="s">
        <v>22</v>
      </c>
      <c r="C18" s="1" t="s">
        <v>7</v>
      </c>
      <c r="D18" s="2" t="s">
        <v>23</v>
      </c>
      <c r="E18" s="10">
        <v>1.2999999999999999E-2</v>
      </c>
      <c r="F18" s="1">
        <v>5</v>
      </c>
      <c r="G18" s="3">
        <f t="shared" si="0"/>
        <v>10</v>
      </c>
      <c r="H18" s="9">
        <f t="shared" ref="H18" si="3">G18*E18</f>
        <v>0.13</v>
      </c>
      <c r="I18" s="11" t="s">
        <v>71</v>
      </c>
    </row>
    <row r="19" spans="1:9" x14ac:dyDescent="0.25">
      <c r="A19" s="7" t="s">
        <v>63</v>
      </c>
      <c r="B19" s="3" t="s">
        <v>27</v>
      </c>
      <c r="C19" s="3" t="s">
        <v>7</v>
      </c>
      <c r="D19" s="2" t="s">
        <v>53</v>
      </c>
      <c r="E19" s="24">
        <v>0.63</v>
      </c>
      <c r="F19" s="3">
        <v>2</v>
      </c>
      <c r="G19" s="3">
        <f t="shared" si="0"/>
        <v>4</v>
      </c>
      <c r="H19" s="24">
        <f t="shared" si="2"/>
        <v>2.52</v>
      </c>
      <c r="I19" s="11" t="s">
        <v>71</v>
      </c>
    </row>
    <row r="20" spans="1:9" x14ac:dyDescent="0.25">
      <c r="A20" s="7" t="s">
        <v>64</v>
      </c>
      <c r="B20" s="3" t="s">
        <v>33</v>
      </c>
      <c r="C20" s="3" t="s">
        <v>7</v>
      </c>
      <c r="D20" s="2" t="s">
        <v>37</v>
      </c>
      <c r="E20" s="9">
        <v>0.08</v>
      </c>
      <c r="F20" s="3">
        <v>1</v>
      </c>
      <c r="G20" s="3">
        <f t="shared" si="0"/>
        <v>2</v>
      </c>
      <c r="H20" s="9">
        <f t="shared" si="2"/>
        <v>0.16</v>
      </c>
      <c r="I20" s="11" t="s">
        <v>54</v>
      </c>
    </row>
    <row r="21" spans="1:9" x14ac:dyDescent="0.25">
      <c r="A21" s="7" t="s">
        <v>122</v>
      </c>
      <c r="B21" s="3" t="s">
        <v>34</v>
      </c>
      <c r="C21" s="3" t="s">
        <v>7</v>
      </c>
      <c r="D21" s="2" t="s">
        <v>38</v>
      </c>
      <c r="E21" s="9">
        <v>0.08</v>
      </c>
      <c r="F21" s="3">
        <v>2</v>
      </c>
      <c r="G21" s="3">
        <f t="shared" si="0"/>
        <v>4</v>
      </c>
      <c r="H21" s="9">
        <f t="shared" si="2"/>
        <v>0.32</v>
      </c>
      <c r="I21" s="11" t="s">
        <v>54</v>
      </c>
    </row>
    <row r="22" spans="1:9" x14ac:dyDescent="0.25">
      <c r="A22" s="7" t="s">
        <v>62</v>
      </c>
      <c r="B22" s="3" t="s">
        <v>121</v>
      </c>
      <c r="C22" s="3" t="s">
        <v>7</v>
      </c>
      <c r="D22" s="2" t="s">
        <v>40</v>
      </c>
      <c r="E22" s="9">
        <v>0.08</v>
      </c>
      <c r="F22" s="3">
        <v>2</v>
      </c>
      <c r="G22" s="3">
        <f t="shared" si="0"/>
        <v>4</v>
      </c>
      <c r="H22" s="9">
        <f t="shared" ref="H22:H23" si="4">G22*E22</f>
        <v>0.32</v>
      </c>
      <c r="I22" s="11" t="s">
        <v>36</v>
      </c>
    </row>
    <row r="23" spans="1:9" s="33" customFormat="1" x14ac:dyDescent="0.25">
      <c r="A23" s="32" t="s">
        <v>60</v>
      </c>
      <c r="B23" s="33" t="s">
        <v>123</v>
      </c>
      <c r="C23" s="33" t="s">
        <v>7</v>
      </c>
      <c r="D23" s="34" t="s">
        <v>59</v>
      </c>
      <c r="E23" s="35">
        <v>0.1</v>
      </c>
      <c r="F23" s="33">
        <v>1</v>
      </c>
      <c r="G23" s="33">
        <f t="shared" si="0"/>
        <v>2</v>
      </c>
      <c r="H23" s="35">
        <f t="shared" si="4"/>
        <v>0.2</v>
      </c>
      <c r="I23" s="36" t="s">
        <v>36</v>
      </c>
    </row>
    <row r="24" spans="1:9" x14ac:dyDescent="0.25">
      <c r="A24" s="7" t="s">
        <v>61</v>
      </c>
      <c r="B24" s="3" t="s">
        <v>35</v>
      </c>
      <c r="C24" s="3" t="s">
        <v>7</v>
      </c>
      <c r="D24" s="2" t="s">
        <v>39</v>
      </c>
      <c r="E24" s="9">
        <v>0.9</v>
      </c>
      <c r="F24" s="3">
        <v>1</v>
      </c>
      <c r="G24" s="3">
        <f t="shared" si="0"/>
        <v>2</v>
      </c>
      <c r="H24" s="9">
        <f t="shared" ref="H24:H27" si="5">G24*E24</f>
        <v>1.8</v>
      </c>
      <c r="I24" s="11" t="s">
        <v>36</v>
      </c>
    </row>
    <row r="25" spans="1:9" customFormat="1" x14ac:dyDescent="0.25">
      <c r="A25" s="7" t="s">
        <v>78</v>
      </c>
      <c r="B25" s="1" t="s">
        <v>75</v>
      </c>
      <c r="C25" s="1" t="s">
        <v>7</v>
      </c>
      <c r="D25" s="2" t="s">
        <v>76</v>
      </c>
      <c r="E25" s="10">
        <v>0.08</v>
      </c>
      <c r="F25" s="1">
        <v>3</v>
      </c>
      <c r="G25" s="3">
        <f t="shared" si="0"/>
        <v>6</v>
      </c>
      <c r="H25" s="9">
        <f t="shared" si="5"/>
        <v>0.48</v>
      </c>
      <c r="I25" s="22" t="s">
        <v>77</v>
      </c>
    </row>
    <row r="26" spans="1:9" customFormat="1" x14ac:dyDescent="0.25">
      <c r="A26" s="7" t="s">
        <v>79</v>
      </c>
      <c r="B26" s="1" t="s">
        <v>80</v>
      </c>
      <c r="C26" s="1" t="s">
        <v>7</v>
      </c>
      <c r="D26" s="2" t="s">
        <v>81</v>
      </c>
      <c r="E26" s="10">
        <v>0.6</v>
      </c>
      <c r="F26" s="1">
        <v>1</v>
      </c>
      <c r="G26" s="3">
        <f t="shared" si="0"/>
        <v>2</v>
      </c>
      <c r="H26" s="9">
        <f t="shared" si="5"/>
        <v>1.2</v>
      </c>
      <c r="I26" s="22" t="s">
        <v>24</v>
      </c>
    </row>
    <row r="27" spans="1:9" customFormat="1" x14ac:dyDescent="0.25">
      <c r="A27" s="7" t="s">
        <v>82</v>
      </c>
      <c r="B27" s="3" t="s">
        <v>83</v>
      </c>
      <c r="C27" s="3" t="s">
        <v>7</v>
      </c>
      <c r="D27" s="2" t="s">
        <v>84</v>
      </c>
      <c r="E27" s="9">
        <v>0.08</v>
      </c>
      <c r="F27" s="3">
        <v>1</v>
      </c>
      <c r="G27" s="3">
        <f t="shared" si="0"/>
        <v>2</v>
      </c>
      <c r="H27" s="9">
        <f t="shared" si="5"/>
        <v>0.16</v>
      </c>
      <c r="I27" s="11" t="s">
        <v>24</v>
      </c>
    </row>
    <row r="28" spans="1:9" customFormat="1" x14ac:dyDescent="0.25">
      <c r="A28" s="7" t="s">
        <v>88</v>
      </c>
      <c r="B28" s="3" t="s">
        <v>89</v>
      </c>
      <c r="C28" s="3" t="s">
        <v>7</v>
      </c>
      <c r="D28" s="2" t="s">
        <v>90</v>
      </c>
      <c r="E28" s="9">
        <v>0.14000000000000001</v>
      </c>
      <c r="F28" s="3">
        <v>1</v>
      </c>
      <c r="G28" s="3">
        <f t="shared" si="0"/>
        <v>2</v>
      </c>
      <c r="H28" s="9">
        <f t="shared" ref="H28:H32" si="6">G28*E28</f>
        <v>0.28000000000000003</v>
      </c>
      <c r="I28" s="11" t="s">
        <v>91</v>
      </c>
    </row>
    <row r="29" spans="1:9" x14ac:dyDescent="0.25">
      <c r="A29" s="7" t="s">
        <v>98</v>
      </c>
      <c r="B29" s="1" t="s">
        <v>100</v>
      </c>
      <c r="C29" s="1" t="s">
        <v>7</v>
      </c>
      <c r="D29" s="2" t="s">
        <v>101</v>
      </c>
      <c r="E29" s="10">
        <v>0.97</v>
      </c>
      <c r="F29" s="1">
        <v>1</v>
      </c>
      <c r="G29" s="1">
        <f t="shared" si="0"/>
        <v>2</v>
      </c>
      <c r="H29" s="10">
        <f t="shared" si="6"/>
        <v>1.94</v>
      </c>
      <c r="I29" s="11"/>
    </row>
    <row r="30" spans="1:9" x14ac:dyDescent="0.25">
      <c r="A30" s="7" t="s">
        <v>99</v>
      </c>
      <c r="B30" s="1" t="s">
        <v>103</v>
      </c>
      <c r="C30" s="1" t="s">
        <v>7</v>
      </c>
      <c r="D30" s="2" t="s">
        <v>102</v>
      </c>
      <c r="E30" s="10">
        <v>4.5</v>
      </c>
      <c r="F30" s="1">
        <v>1</v>
      </c>
      <c r="G30" s="1">
        <f t="shared" si="0"/>
        <v>2</v>
      </c>
      <c r="H30" s="10">
        <f t="shared" si="6"/>
        <v>9</v>
      </c>
      <c r="I30" s="11"/>
    </row>
    <row r="31" spans="1:9" x14ac:dyDescent="0.25">
      <c r="A31" s="7" t="s">
        <v>104</v>
      </c>
      <c r="B31" s="1" t="s">
        <v>105</v>
      </c>
      <c r="C31" s="1" t="s">
        <v>7</v>
      </c>
      <c r="D31" s="2" t="s">
        <v>106</v>
      </c>
      <c r="E31" s="10">
        <v>0.22</v>
      </c>
      <c r="F31" s="1">
        <v>3</v>
      </c>
      <c r="G31" s="1">
        <f t="shared" si="0"/>
        <v>6</v>
      </c>
      <c r="H31" s="10">
        <f t="shared" si="6"/>
        <v>1.32</v>
      </c>
      <c r="I31" s="11"/>
    </row>
    <row r="32" spans="1:9" x14ac:dyDescent="0.25">
      <c r="A32" s="7" t="s">
        <v>107</v>
      </c>
      <c r="B32" s="1" t="s">
        <v>108</v>
      </c>
      <c r="C32" s="1" t="s">
        <v>7</v>
      </c>
      <c r="D32" s="2" t="s">
        <v>109</v>
      </c>
      <c r="E32" s="10">
        <v>1.1299999999999999</v>
      </c>
      <c r="F32" s="1">
        <v>1</v>
      </c>
      <c r="G32" s="1">
        <f t="shared" si="0"/>
        <v>2</v>
      </c>
      <c r="H32" s="10">
        <f t="shared" si="6"/>
        <v>2.2599999999999998</v>
      </c>
      <c r="I32" s="11"/>
    </row>
    <row r="33" spans="1:10" x14ac:dyDescent="0.25">
      <c r="A33" s="7"/>
      <c r="B33" s="1"/>
      <c r="C33" s="1"/>
      <c r="D33" s="2"/>
      <c r="E33" s="1"/>
      <c r="F33" s="1"/>
      <c r="G33" s="1" t="s">
        <v>110</v>
      </c>
      <c r="H33" s="28">
        <v>4.99</v>
      </c>
      <c r="I33" s="25" t="s">
        <v>116</v>
      </c>
    </row>
    <row r="34" spans="1:10" ht="15.75" thickBot="1" x14ac:dyDescent="0.3">
      <c r="A34" s="12"/>
      <c r="B34" s="13"/>
      <c r="C34" s="13"/>
      <c r="D34" s="13"/>
      <c r="E34" s="13"/>
      <c r="F34" s="13"/>
      <c r="G34" s="14" t="s">
        <v>48</v>
      </c>
      <c r="H34" s="15">
        <f>SUM(H12:H33)</f>
        <v>38.020000000000003</v>
      </c>
      <c r="I34" s="16"/>
    </row>
    <row r="35" spans="1:10" x14ac:dyDescent="0.25">
      <c r="A35" s="29" t="s">
        <v>41</v>
      </c>
      <c r="B35" s="30"/>
      <c r="C35" s="30"/>
      <c r="D35" s="30"/>
      <c r="E35" s="30"/>
      <c r="F35" s="30"/>
      <c r="G35" s="30"/>
      <c r="H35" s="30"/>
      <c r="I35" s="31"/>
    </row>
    <row r="36" spans="1:10" ht="15.75" thickBot="1" x14ac:dyDescent="0.3">
      <c r="A36" s="12" t="s">
        <v>92</v>
      </c>
      <c r="B36" s="13" t="s">
        <v>43</v>
      </c>
      <c r="C36" s="13" t="s">
        <v>30</v>
      </c>
      <c r="D36" s="13" t="s">
        <v>42</v>
      </c>
      <c r="E36" s="15">
        <v>0</v>
      </c>
      <c r="F36" s="13">
        <v>1</v>
      </c>
      <c r="G36" s="13">
        <f>F36*$C$46</f>
        <v>2</v>
      </c>
      <c r="H36" s="15">
        <f t="shared" ref="H36:H42" si="7">G36*E36</f>
        <v>0</v>
      </c>
      <c r="I36" s="16"/>
      <c r="J36"/>
    </row>
    <row r="37" spans="1:10" x14ac:dyDescent="0.25">
      <c r="A37" s="29" t="s">
        <v>111</v>
      </c>
      <c r="B37" s="30"/>
      <c r="C37" s="30"/>
      <c r="D37" s="30"/>
      <c r="E37" s="30"/>
      <c r="F37" s="30"/>
      <c r="G37" s="30"/>
      <c r="H37" s="30"/>
      <c r="I37" s="31"/>
      <c r="J37"/>
    </row>
    <row r="38" spans="1:10" x14ac:dyDescent="0.25">
      <c r="A38" s="7" t="s">
        <v>93</v>
      </c>
      <c r="B38" s="3" t="s">
        <v>94</v>
      </c>
      <c r="C38" s="3" t="s">
        <v>95</v>
      </c>
      <c r="D38" s="3" t="s">
        <v>30</v>
      </c>
      <c r="E38" s="9">
        <v>20</v>
      </c>
      <c r="F38" s="3">
        <v>1</v>
      </c>
      <c r="G38" s="3">
        <v>1</v>
      </c>
      <c r="H38" s="9">
        <f>G38*E38</f>
        <v>20</v>
      </c>
      <c r="I38" s="23" t="s">
        <v>115</v>
      </c>
      <c r="J38"/>
    </row>
    <row r="39" spans="1:10" x14ac:dyDescent="0.25">
      <c r="A39" s="17"/>
      <c r="G39" s="3" t="s">
        <v>110</v>
      </c>
      <c r="H39" s="24">
        <v>0</v>
      </c>
      <c r="I39" s="25" t="s">
        <v>116</v>
      </c>
    </row>
    <row r="40" spans="1:10" ht="15.75" thickBot="1" x14ac:dyDescent="0.3">
      <c r="A40" s="18"/>
      <c r="B40" s="13"/>
      <c r="C40" s="13"/>
      <c r="D40" s="13"/>
      <c r="E40" s="13"/>
      <c r="F40" s="13"/>
      <c r="G40" s="14" t="s">
        <v>112</v>
      </c>
      <c r="H40" s="15">
        <f>SUM(H38:H39)</f>
        <v>20</v>
      </c>
      <c r="I40" s="16"/>
    </row>
    <row r="41" spans="1:10" x14ac:dyDescent="0.25">
      <c r="A41" s="29" t="s">
        <v>97</v>
      </c>
      <c r="B41" s="30"/>
      <c r="C41" s="30"/>
      <c r="D41" s="30"/>
      <c r="E41" s="30"/>
      <c r="F41" s="30"/>
      <c r="G41" s="30"/>
      <c r="H41" s="30"/>
      <c r="I41" s="31"/>
    </row>
    <row r="42" spans="1:10" x14ac:dyDescent="0.25">
      <c r="A42" s="7" t="s">
        <v>30</v>
      </c>
      <c r="B42" s="3" t="s">
        <v>96</v>
      </c>
      <c r="C42" s="3" t="s">
        <v>97</v>
      </c>
      <c r="D42" s="2" t="s">
        <v>72</v>
      </c>
      <c r="E42" s="9">
        <v>13.95</v>
      </c>
      <c r="F42" s="3">
        <v>1</v>
      </c>
      <c r="G42" s="3">
        <v>1</v>
      </c>
      <c r="H42" s="9">
        <f t="shared" si="7"/>
        <v>13.95</v>
      </c>
      <c r="I42" s="11"/>
      <c r="J42"/>
    </row>
    <row r="43" spans="1:10" x14ac:dyDescent="0.25">
      <c r="A43" s="7"/>
      <c r="D43" s="2"/>
      <c r="G43" s="3" t="s">
        <v>110</v>
      </c>
      <c r="H43" s="9">
        <v>3.95</v>
      </c>
      <c r="I43" s="25" t="s">
        <v>116</v>
      </c>
      <c r="J43"/>
    </row>
    <row r="44" spans="1:10" ht="15.75" thickBot="1" x14ac:dyDescent="0.3">
      <c r="A44" s="12"/>
      <c r="B44" s="13"/>
      <c r="C44" s="13"/>
      <c r="D44" s="13"/>
      <c r="E44" s="13"/>
      <c r="F44" s="13"/>
      <c r="G44" s="14" t="s">
        <v>113</v>
      </c>
      <c r="H44" s="15">
        <f>SUM(H42:H43)</f>
        <v>17.899999999999999</v>
      </c>
      <c r="I44" s="16"/>
    </row>
    <row r="45" spans="1:10" x14ac:dyDescent="0.25">
      <c r="G45" s="4"/>
    </row>
    <row r="46" spans="1:10" x14ac:dyDescent="0.25">
      <c r="B46" s="4" t="s">
        <v>9</v>
      </c>
      <c r="C46" s="3">
        <v>2</v>
      </c>
      <c r="D46" s="1" t="s">
        <v>114</v>
      </c>
      <c r="G46" s="4" t="s">
        <v>28</v>
      </c>
      <c r="H46" s="9">
        <f>SUM(H5,H10,H34,H40,H44)</f>
        <v>130.85</v>
      </c>
    </row>
    <row r="47" spans="1:10" x14ac:dyDescent="0.25">
      <c r="B47" s="5"/>
      <c r="G47" s="4" t="s">
        <v>29</v>
      </c>
      <c r="H47" s="9">
        <f>H46/$C$46</f>
        <v>65.424999999999997</v>
      </c>
    </row>
    <row r="48" spans="1:10" x14ac:dyDescent="0.25">
      <c r="A48" s="4" t="s">
        <v>117</v>
      </c>
      <c r="B48" s="4" t="s">
        <v>118</v>
      </c>
    </row>
    <row r="49" spans="1:2" x14ac:dyDescent="0.25">
      <c r="A49" s="27" t="s">
        <v>119</v>
      </c>
      <c r="B49" s="27">
        <v>4</v>
      </c>
    </row>
    <row r="50" spans="1:2" x14ac:dyDescent="0.25">
      <c r="A50" s="27" t="s">
        <v>120</v>
      </c>
      <c r="B50" s="27">
        <v>4</v>
      </c>
    </row>
  </sheetData>
  <mergeCells count="6">
    <mergeCell ref="A2:I2"/>
    <mergeCell ref="A35:I35"/>
    <mergeCell ref="A41:I41"/>
    <mergeCell ref="A37:I37"/>
    <mergeCell ref="A11:I11"/>
    <mergeCell ref="A6:I6"/>
  </mergeCells>
  <hyperlinks>
    <hyperlink ref="D13" r:id="rId1"/>
    <hyperlink ref="D12" r:id="rId2" display="http://www.mouser.com/ProductDetail/Atmel/ATMEGA328P-AU/?qs=sGAEpiMZZMvqv2n3s2xjscfa4zIkTHJIJIWLupw%252bFlg%3d"/>
    <hyperlink ref="D14" r:id="rId3"/>
    <hyperlink ref="D15" r:id="rId4"/>
    <hyperlink ref="D16" r:id="rId5"/>
    <hyperlink ref="D17" r:id="rId6"/>
    <hyperlink ref="D18" r:id="rId7"/>
    <hyperlink ref="D19" r:id="rId8"/>
    <hyperlink ref="D20" r:id="rId9"/>
    <hyperlink ref="D21" r:id="rId10"/>
    <hyperlink ref="D22" r:id="rId11"/>
    <hyperlink ref="D24" r:id="rId12"/>
    <hyperlink ref="D23" r:id="rId13"/>
    <hyperlink ref="D3" r:id="rId14" display="https://www.adafruit.com/products/1379"/>
    <hyperlink ref="D8" r:id="rId15"/>
    <hyperlink ref="D42" r:id="rId16"/>
    <hyperlink ref="D25" r:id="rId17"/>
    <hyperlink ref="D26" r:id="rId18"/>
    <hyperlink ref="D27" r:id="rId19"/>
    <hyperlink ref="D7" r:id="rId20"/>
    <hyperlink ref="D28" r:id="rId21"/>
    <hyperlink ref="D29" r:id="rId22"/>
    <hyperlink ref="D30" r:id="rId23"/>
    <hyperlink ref="D31" r:id="rId24"/>
    <hyperlink ref="D32" r:id="rId25"/>
  </hyperlinks>
  <pageMargins left="0.7" right="0.7" top="0.75" bottom="0.75" header="0.3" footer="0.3"/>
  <pageSetup orientation="portrait" r:id="rId2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Bucknell Library and 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"Library &amp; IT"</dc:creator>
  <cp:lastModifiedBy>Philip Diefenderfer</cp:lastModifiedBy>
  <dcterms:created xsi:type="dcterms:W3CDTF">2014-03-25T17:05:18Z</dcterms:created>
  <dcterms:modified xsi:type="dcterms:W3CDTF">2014-06-23T13:22:52Z</dcterms:modified>
</cp:coreProperties>
</file>