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4709"/>
  <workbookPr autoCompressPictures="0"/>
  <bookViews>
    <workbookView xWindow="0" yWindow="0" windowWidth="28800" windowHeight="16080"/>
  </bookViews>
  <sheets>
    <sheet name="Gefiltert" sheetId="2" r:id="rId1"/>
    <sheet name="Konsolidiert" sheetId="1" r:id="rId2"/>
    <sheet name="Gruppierung" sheetId="4" r:id="rId3"/>
    <sheet name="Ben&lt;-&gt;Dir" sheetId="5" r:id="rId4"/>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6" i="2" l="1"/>
  <c r="E105" i="2"/>
  <c r="E107" i="2"/>
  <c r="E108" i="2"/>
  <c r="E109" i="2"/>
  <c r="E110" i="2"/>
  <c r="E111" i="2"/>
  <c r="E112" i="2"/>
  <c r="E113" i="2"/>
  <c r="E114" i="2"/>
  <c r="E115" i="2"/>
  <c r="E116" i="2"/>
  <c r="E117" i="2"/>
  <c r="E118" i="2"/>
  <c r="E122" i="2"/>
  <c r="F106" i="2"/>
  <c r="F107" i="2"/>
  <c r="F108" i="2"/>
  <c r="F109" i="2"/>
  <c r="F110" i="2"/>
  <c r="F111" i="2"/>
  <c r="F112" i="2"/>
  <c r="F113" i="2"/>
  <c r="F114" i="2"/>
  <c r="F115" i="2"/>
  <c r="F116" i="2"/>
  <c r="F117" i="2"/>
  <c r="F118" i="2"/>
  <c r="F105" i="2"/>
  <c r="D18" i="5"/>
  <c r="B106" i="2"/>
  <c r="B105" i="2"/>
  <c r="B107" i="2"/>
  <c r="B108" i="2"/>
  <c r="B109" i="2"/>
  <c r="B110" i="2"/>
  <c r="C106" i="2"/>
  <c r="C107" i="2"/>
  <c r="C108" i="2"/>
  <c r="C109" i="2"/>
  <c r="C105" i="2"/>
  <c r="D19" i="5"/>
  <c r="D20" i="5"/>
  <c r="D3" i="5"/>
  <c r="D4" i="5"/>
  <c r="D5" i="5"/>
  <c r="D6" i="5"/>
  <c r="D7" i="5"/>
  <c r="D9" i="5"/>
  <c r="D10" i="5"/>
  <c r="D11" i="5"/>
  <c r="D13" i="5"/>
  <c r="D14" i="5"/>
  <c r="D15" i="5"/>
  <c r="D16" i="5"/>
  <c r="D22" i="5"/>
  <c r="D23" i="5"/>
  <c r="D25" i="5"/>
  <c r="D26" i="5"/>
  <c r="D27" i="5"/>
  <c r="D29" i="5"/>
  <c r="D30" i="5"/>
  <c r="E3" i="5"/>
  <c r="E4" i="5"/>
  <c r="E5" i="5"/>
  <c r="E6" i="5"/>
  <c r="E7" i="5"/>
  <c r="E9" i="5"/>
  <c r="E10" i="5"/>
  <c r="E11" i="5"/>
  <c r="E13" i="5"/>
  <c r="E14" i="5"/>
  <c r="E15" i="5"/>
  <c r="E16" i="5"/>
  <c r="E18" i="5"/>
  <c r="E19" i="5"/>
  <c r="E20" i="5"/>
  <c r="E22" i="5"/>
  <c r="E23" i="5"/>
  <c r="E25" i="5"/>
  <c r="E26" i="5"/>
  <c r="E27" i="5"/>
  <c r="E29" i="5"/>
  <c r="E30" i="5"/>
  <c r="F3" i="5"/>
  <c r="F4" i="5"/>
  <c r="F5" i="5"/>
  <c r="F6" i="5"/>
  <c r="F7" i="5"/>
  <c r="F9" i="5"/>
  <c r="F10" i="5"/>
  <c r="F11" i="5"/>
  <c r="F13" i="5"/>
  <c r="F14" i="5"/>
  <c r="F15" i="5"/>
  <c r="F16" i="5"/>
  <c r="F18" i="5"/>
  <c r="F19" i="5"/>
  <c r="F20" i="5"/>
  <c r="F22" i="5"/>
  <c r="F23" i="5"/>
  <c r="F25" i="5"/>
  <c r="F26" i="5"/>
  <c r="F27" i="5"/>
  <c r="F29" i="5"/>
  <c r="F30" i="5"/>
  <c r="G3" i="5"/>
  <c r="G4" i="5"/>
  <c r="G5" i="5"/>
  <c r="G6" i="5"/>
  <c r="G7" i="5"/>
  <c r="G9" i="5"/>
  <c r="G10" i="5"/>
  <c r="G11" i="5"/>
  <c r="G13" i="5"/>
  <c r="G14" i="5"/>
  <c r="G15" i="5"/>
  <c r="G16" i="5"/>
  <c r="G18" i="5"/>
  <c r="G19" i="5"/>
  <c r="G20" i="5"/>
  <c r="G22" i="5"/>
  <c r="G23" i="5"/>
  <c r="G25" i="5"/>
  <c r="G26" i="5"/>
  <c r="G27" i="5"/>
  <c r="G29" i="5"/>
  <c r="G30" i="5"/>
  <c r="C3" i="5"/>
  <c r="C4" i="5"/>
  <c r="C5" i="5"/>
  <c r="C6" i="5"/>
  <c r="C7" i="5"/>
  <c r="C9" i="5"/>
  <c r="C10" i="5"/>
  <c r="C11" i="5"/>
  <c r="C13" i="5"/>
  <c r="C14" i="5"/>
  <c r="C15" i="5"/>
  <c r="C16" i="5"/>
  <c r="C18" i="5"/>
  <c r="C19" i="5"/>
  <c r="C20" i="5"/>
  <c r="C22" i="5"/>
  <c r="C23" i="5"/>
  <c r="C25" i="5"/>
  <c r="C26" i="5"/>
  <c r="C27" i="5"/>
  <c r="C29" i="5"/>
  <c r="C30" i="5"/>
  <c r="A29" i="5"/>
  <c r="B29" i="5"/>
  <c r="H105" i="2"/>
  <c r="H104" i="2"/>
  <c r="H107" i="2"/>
  <c r="H106" i="2"/>
  <c r="H99" i="2"/>
  <c r="H95" i="2"/>
  <c r="H94" i="2"/>
  <c r="H87" i="2"/>
  <c r="H83" i="2"/>
  <c r="H79" i="2"/>
  <c r="H72" i="2"/>
  <c r="H68" i="2"/>
  <c r="H65" i="2"/>
  <c r="H63" i="2"/>
  <c r="H58" i="2"/>
  <c r="H48" i="2"/>
  <c r="H39" i="2"/>
  <c r="H38" i="2"/>
  <c r="H31" i="2"/>
  <c r="H27" i="2"/>
  <c r="H25" i="2"/>
  <c r="H23" i="2"/>
  <c r="H18" i="2"/>
  <c r="H16" i="2"/>
  <c r="H14" i="2"/>
  <c r="H11" i="2"/>
  <c r="H6" i="2"/>
  <c r="H5" i="2"/>
  <c r="H2" i="2"/>
  <c r="H3" i="5"/>
  <c r="H4" i="5"/>
  <c r="H5" i="5"/>
  <c r="H6" i="5"/>
  <c r="H11" i="5"/>
  <c r="H9" i="5"/>
  <c r="H10" i="5"/>
  <c r="H16" i="5"/>
  <c r="H13" i="5"/>
  <c r="H14" i="5"/>
  <c r="H15" i="5"/>
  <c r="H20" i="5"/>
  <c r="H18" i="5"/>
  <c r="H19" i="5"/>
  <c r="H23" i="5"/>
  <c r="H22" i="5"/>
  <c r="H27" i="5"/>
  <c r="H25" i="5"/>
  <c r="H26" i="5"/>
  <c r="H7" i="5"/>
  <c r="O107" i="2"/>
  <c r="B151" i="1"/>
  <c r="B152" i="1"/>
  <c r="B153" i="1"/>
  <c r="B154" i="1"/>
  <c r="B150" i="1"/>
  <c r="L139" i="1"/>
</calcChain>
</file>

<file path=xl/sharedStrings.xml><?xml version="1.0" encoding="utf-8"?>
<sst xmlns="http://schemas.openxmlformats.org/spreadsheetml/2006/main" count="1359" uniqueCount="310">
  <si>
    <t>Title</t>
  </si>
  <si>
    <t>Author</t>
  </si>
  <si>
    <t>Quotations</t>
  </si>
  <si>
    <t>Page</t>
  </si>
  <si>
    <t>Comment</t>
  </si>
  <si>
    <t>First Reviewer</t>
  </si>
  <si>
    <t>Second Reviewer</t>
  </si>
  <si>
    <t>Direction (Abstract)</t>
  </si>
  <si>
    <t>Final Direction</t>
  </si>
  <si>
    <t>2D Barcode and Augmented Reality Supported English Learning System</t>
  </si>
  <si>
    <t>A Comparison of Human Cadaver and Augmented Reality Simulator Models for Straight Laparoscopic Colorectal Skills Acquisition Training</t>
  </si>
  <si>
    <t>A context-aware ubiquitous learning environment for language listening and speaking</t>
  </si>
  <si>
    <t>A Dynamic Blocks Platform Based on Projective Augmented Reality and Tangible Interfaces for Educational Activities</t>
  </si>
  <si>
    <t>A Pilot Study of the Effectiveness of Augmented Reality to Enhance the Use of Remote Labs in Electrical Engineering Education</t>
  </si>
  <si>
    <t>Affordances and Limitations of Immersive Participatory Augmented Reality Simulations for Teaching and Learning</t>
  </si>
  <si>
    <t>An Augmented Reality 3D Pop-Up Book: The Development of a Multimedia Project for English Language Teaching</t>
  </si>
  <si>
    <t>An empirical study on tangible augmented reality learning space for design skill transfer</t>
  </si>
  <si>
    <t>An Investigation of Students’ Sequential Learning Behavioral Patterns in Mobile CSCL Learning Systems</t>
  </si>
  <si>
    <t>Augmented Education: An Opportunity for Digital Inclusion on Mexican Secondary Schools</t>
  </si>
  <si>
    <t>Augmented Reality for the Improvement of Remote Laboratories: An Augmented Remote Laboratory</t>
  </si>
  <si>
    <t>Augmented Reality Go: Extending Traditional Game Play with Interactive Self-Learning Support</t>
  </si>
  <si>
    <t>Augmented reality in a learning paradigm for flight aerospace maintenance training</t>
  </si>
  <si>
    <t>Augmented Reality in the Higher Education: Students’ Science Concept Learning and Academic Achievement in Astronomy</t>
  </si>
  <si>
    <t>Augmented reality painting and collage: evaluating tangible interaction in a field study</t>
  </si>
  <si>
    <t>Augmenting play and learning in the primary classroom</t>
  </si>
  <si>
    <t>Body Language and Augmented Reality Learning Environment</t>
  </si>
  <si>
    <t>Comparative Analysis between Training Tools in Spatial Skills for Engineering Graphics Students based in Virtual Reality, Augmented Reality and 5PDF3D6 Technologies</t>
  </si>
  <si>
    <t>Contextual Anatomic Mimesis Hybrid In-Situ Visualization Method for Improving Multi-Sensory Depth Perception in Medical Augmented Reality</t>
  </si>
  <si>
    <t>Creating interactive physics education books with augmented reality</t>
  </si>
  <si>
    <t>Design and implementation of a Chinese character teaching system based on augmented reality interaction technology</t>
  </si>
  <si>
    <t>Designing an augmented reality game-based curriculum for argumentation</t>
  </si>
  <si>
    <t>Designing Immersive Virtual Reality for Geometry Education</t>
  </si>
  <si>
    <t>Developing Interactive Quizzes Using LAYAR(TM) Augmented Reality: Lessons Learned</t>
  </si>
  <si>
    <t>Development and behavioral pattern analysis of a mobile guide system with augmented reality for painting appreciation instruction in an art museum</t>
  </si>
  <si>
    <t>Development of a Multi-viewpoint AR-Based Mobile Learning System for Supporting Lunar Observation</t>
  </si>
  <si>
    <t>Development of an ex vivo simulated training model for laparoscopic liver resection</t>
  </si>
  <si>
    <t>EcoMOBILE: Integrating augmented reality and probeware with environmental education field trips</t>
  </si>
  <si>
    <t>Enhancing the digital heritage experience from field to museum: User-centered system design of an augmented reality tablet application for cultural heritage</t>
  </si>
  <si>
    <t>Experimenting with electromagnetism using augmented reality: Impact on flow student experience and educational effectiveness</t>
  </si>
  <si>
    <t>Exploration of spatial augmented reality on person</t>
  </si>
  <si>
    <t>Exploring place and direction: mobile augmented reality in the Astrid Lindgren landscape</t>
  </si>
  <si>
    <t>Fun Learning with 5AR6 Alphabet Book for Preschool Children</t>
  </si>
  <si>
    <t>Heuristic guidelines and experimental evaluation of effective augmented-reality based instructions for maintenance in nuclear power plants</t>
  </si>
  <si>
    <t>Influences of AR-Supported Simulation on Learning Effectiveness in Face-to-face Collaborative Learning for Physics</t>
  </si>
  <si>
    <t>Interactive Augmented Reality Game for Enhancing Library Instruction in Elementary Schools</t>
  </si>
  <si>
    <t>Interactive augmented reality system for enhancing library instruction in elementary schools</t>
  </si>
  <si>
    <t>Kaidan: An outdoor AR puzzle adventure game</t>
  </si>
  <si>
    <t>Learning a Foreign Language in a Mixed-Reality Environment</t>
  </si>
  <si>
    <t>Manipulating Virtual Objects with Your Hands: A Case Study on Applying Desktop Augmented Reality at the Primary School</t>
  </si>
  <si>
    <t>Mixed reality for development of spatial skills of first-year engineering students</t>
  </si>
  <si>
    <t>Music education using augmented reality with a head mounted display</t>
  </si>
  <si>
    <t>New Strategies Using Handheld Augmented Reality and Mobile Learning-teaching Methodologies, in Architecture and Building Engineering Degrees</t>
  </si>
  <si>
    <t>Outdoor Natural Science Learning with an RFID-Supported Immersive Ubiquitous Learning Environment</t>
  </si>
  <si>
    <t>Simulation Teaching in 3D Augmented Reality Environment</t>
  </si>
  <si>
    <t>The book of Ellie: An interactive book for teaching the alphabet to children</t>
  </si>
  <si>
    <t>The development and evaluation of an augmented reality-based armillary sphere for astronomical observation instruction</t>
  </si>
  <si>
    <t>The Effect of Augmented Reality Training on Percutaneous Needle Placement in Spinal Facet Joint Injections</t>
  </si>
  <si>
    <t>The impact of augmented reality software with inquiry-based learning on students’ learning of kinematics graph</t>
  </si>
  <si>
    <t>User preference in collaborative science learning through the use of Augmented Reality</t>
  </si>
  <si>
    <t>Using Animated Augmented Reality to Cognitively Guide Assembly</t>
  </si>
  <si>
    <t>Using augmented reality and education platform in architectural visualization: Evaluation of usability and student’s level of sastisfaction</t>
  </si>
  <si>
    <t>Using Augmented Reality as a Clinical Support Tool to Assist Combat Medics in the Treatment of Tension Pneumothoraces</t>
  </si>
  <si>
    <t>Using augmented reality for teaching Earth-Sun relationships to undergraduate geography students</t>
  </si>
  <si>
    <t>Using augmented-reality-based mobile learning material in EFL English composition: An exploratory case study</t>
  </si>
  <si>
    <t>Using different methodologies and technologies to training spatial skill in Engineering Graphic subjects</t>
  </si>
  <si>
    <t>Views, alignment and incongruity in indirect augmented reality</t>
  </si>
  <si>
    <t>YouMove: enhancing movement training with an augmented reality mirror</t>
  </si>
  <si>
    <t>Tsung-Yu Liu; Tan-Hsu Tan; Yu-Ling Chu</t>
  </si>
  <si>
    <t>Leblanc, Fabien; Champagne, Bradley J.; Augestad, Knut M.; Neary, Paul C.; Senagore, Anthony J.; Ellis, Clyde N.; Delaney, Conor P.</t>
  </si>
  <si>
    <t>Liu, T.-Y.</t>
  </si>
  <si>
    <t>Roberto, R.; Freitas, D.; Simoes, F.; Teichrieb, V.</t>
  </si>
  <si>
    <t>Mejías Borrero, A.; Andújar Márquez, J.</t>
  </si>
  <si>
    <t>Dunleavy, Matt; Dede, Chris; Mitchell, Rebecca</t>
  </si>
  <si>
    <t>Vate-U-Lan, P.</t>
  </si>
  <si>
    <t>Chen, Rui; Wang, Xiangyu</t>
  </si>
  <si>
    <t>Hung-Yuan Wang; Tzung-Jin Lin; Chin-Chung Tsai; Duh, H.B.-L.; Jye-Chong Liang</t>
  </si>
  <si>
    <t>Santana, P. C.; Juarez, C. U.; Magaña, M. A.</t>
  </si>
  <si>
    <t>Andujar, Jose Manuel; Mejias, Andrés; Marquez, Marco Antonio</t>
  </si>
  <si>
    <t>Iwata, T.; Yamabe, T.; Nakajima, T.</t>
  </si>
  <si>
    <t>Macchiarella, N. D.; Vincenzi, D. A.</t>
  </si>
  <si>
    <t>Jung-Chuan Yen; Chih-Hsiao Tsai; Min Wu</t>
  </si>
  <si>
    <t>Giulio Jacucci; Antti Oulasvirta; Antti Salovaara; Thomas Psik; Ina Wagner</t>
  </si>
  <si>
    <t>Marie, Bod&amp;#233; n; Andrew, Dekker; Stephen, Viller; Ben, Matthews</t>
  </si>
  <si>
    <t>Kuei-Fang Hsiao; Rashvand, Habib F.</t>
  </si>
  <si>
    <t>J. Martín-Gutiérrez; M. García-Domínguez; C. Roca-González; A. Sanjuán-HernanPérez; C. Mato-Carrodeguas</t>
  </si>
  <si>
    <t>Bichlmeier, C.; Wimme, F.; Heining, S. M.; Navab, N.</t>
  </si>
  <si>
    <t>Andreas, D&amp;#252; nser; Lawrence, Walker; Heather, Horner; Daniel, Bentall</t>
  </si>
  <si>
    <t>Li Qi-ming; Chen Yi-min; Ma De-yi; Huang Chen; Xu Sheng; Lu Ren-miao; Liu Yan; Wang Xi-chen</t>
  </si>
  <si>
    <t>Jan, Mingfong</t>
  </si>
  <si>
    <t>Kaufmann, Hannes; Schmalstieg, D.</t>
  </si>
  <si>
    <t>Al-Khalifa, A. S.; Al-Khalifa, H. S.</t>
  </si>
  <si>
    <t>Chang, Kuo-En; Chang, Chia-Tzu; Hou, Huei-Tse; Sung, Yao-Ting; Chao, Huei-Lin; Lee, Cheng-Ming</t>
  </si>
  <si>
    <t>Ke Tian; Endo, M.; Urata, M.; Mouri, K.; Yasuda, T.</t>
  </si>
  <si>
    <t>Strickland, Andrew; Fairhurst, Katherine; Lauder, Chris; Hewett, Peter; Maddern, Guy</t>
  </si>
  <si>
    <t>Kamarainen, Amy M.; Metcalf, Shari; Grotzer, Tina; Browne, Allison; Mazzuca, Diana; Tutwiler, M. Shane; Dede, Chris</t>
  </si>
  <si>
    <t>Darling, J. M.; Vanoni, D. J.; Levy, T. E.; Kuester, F.</t>
  </si>
  <si>
    <t>Ibáñez, María Blanca; Di Serio, Ángela; Villarán, Diego; Delgado Kloos, Carlos</t>
  </si>
  <si>
    <t>Johnson, A. S.; Yu Sun</t>
  </si>
  <si>
    <t>Susanna, Nilsson; Mattias, Arvola; Anders, Szczepanski; Magnus, B&amp;#229; ng</t>
  </si>
  <si>
    <t>Dayang Rohaya Awang Rambli; Wannisa Matcha; Suziah Sulaiman</t>
  </si>
  <si>
    <t>Yim, Ho Bin; Seong, Poong Hyun</t>
  </si>
  <si>
    <t>Nai Li; Chang, L.; Yuan Xun Gu; Duh, H.B.-L.</t>
  </si>
  <si>
    <t>Yi-Shiang Wang; Chih-Ming Chen; Chin-Ming Hong; Yen-Nung Tsai</t>
  </si>
  <si>
    <t>Chen, Chih-Ming; Tsai, Yen-Nung</t>
  </si>
  <si>
    <t>Yong Li; Dongdong Weng; Haiyun Zhou; Jianying Hao; Lu Zhao</t>
  </si>
  <si>
    <t>Ibanez, M.; Kloos, C. D.; Leony, D.; Rueda, J.J.G.; Maroto, D.</t>
  </si>
  <si>
    <t>Salvador-Herranz, G.; Perez-Lopez, D.; Ortega, M.; Soto, E.; Alcaniz, M.; Contero, M.</t>
  </si>
  <si>
    <t>Martin-Gutierrez, J.; Navarro, R. E.; Gonzalez, M. A.</t>
  </si>
  <si>
    <t>Jonathan, Chow; Haoyang, Feng; Robert, Amor; Burkhard, C. W&amp;#252; nsche</t>
  </si>
  <si>
    <t>Ernest Redondo; David Fonseca; Albert Sánchez; Isidro Navarro</t>
  </si>
  <si>
    <t>Su Cai; Xu Wang; Mengnan Gao; Shengquan Yu</t>
  </si>
  <si>
    <t>Papadaki, E.; Zabulis, X.; Ntoa, S.; Margetis, G.; Koutlemanis, P.; Karamaounas, P.; Stephanidis, C.</t>
  </si>
  <si>
    <t>Zhang, Jia; Sung, Yao-Ting; Hou, Huei-Tse; Chang, Kuo-En</t>
  </si>
  <si>
    <t>Yeo, Caitlin T.; Ungi, Tamas; U-Thainual, Paweena; Lasso, Andras; McGraw, Robert C.; Fichtinger, Gabor</t>
  </si>
  <si>
    <t>Jerry, T.F.L.; Aaron, C.C.E.</t>
  </si>
  <si>
    <t>Matcha, W.; Awang Rambli, D. R.</t>
  </si>
  <si>
    <t>Hou, Lei; Wang, Xiangyu; Bernold, Leonhard; Love, Peter E. D.</t>
  </si>
  <si>
    <t>Fonseca, D.; Marti, N.; Navarro, I.; Redondo, E.; Sanchez, A.</t>
  </si>
  <si>
    <t>Wilson, Kenneth L.; Doswell, Jayfus T.; Fashola, Olatokunbo S.; Debeatham, Wayne; Darko, Nii; Walker, Travelyan M.; Danner, Omar K.; Matthews, Leslie R.; Weaver, William L.</t>
  </si>
  <si>
    <t>Shelton, B. E.; Hedley, N. R.</t>
  </si>
  <si>
    <t>Liu, Pei-Hsun Emma; Ming-Kuan Tsai</t>
  </si>
  <si>
    <t>Martin-Gutierrez, J.; Garcia-Dominguez, M.; Roca Gonzalez, C.; Corredeguas, M.C.M.</t>
  </si>
  <si>
    <t>Liestol, G.; Morrison, A.</t>
  </si>
  <si>
    <t>Fraser, Anderson; Tovi, Grossman; Justin, Matejka; George, Fitzmaurice</t>
  </si>
  <si>
    <t>Jahr</t>
  </si>
  <si>
    <t>2007</t>
  </si>
  <si>
    <t>2010</t>
  </si>
  <si>
    <t>2009</t>
  </si>
  <si>
    <t>2013</t>
  </si>
  <si>
    <t>2012</t>
  </si>
  <si>
    <t>2008</t>
  </si>
  <si>
    <t>2011</t>
  </si>
  <si>
    <t>2004</t>
  </si>
  <si>
    <t>2005</t>
  </si>
  <si>
    <t>2006</t>
  </si>
  <si>
    <t>2014</t>
  </si>
  <si>
    <t>2002</t>
  </si>
  <si>
    <t>Skills</t>
  </si>
  <si>
    <t>?</t>
  </si>
  <si>
    <t>Discovery</t>
  </si>
  <si>
    <t>Gaming</t>
  </si>
  <si>
    <t>Books</t>
  </si>
  <si>
    <t>Modeling</t>
  </si>
  <si>
    <t>Sven</t>
  </si>
  <si>
    <t>Phil</t>
  </si>
  <si>
    <t>Manuel</t>
  </si>
  <si>
    <t>Benefit in one Sentence</t>
  </si>
  <si>
    <t>"the simulator is able to replicate difficulties of dissection as seen in the cadaver model"</t>
  </si>
  <si>
    <t>Replication of real-world problems</t>
  </si>
  <si>
    <t>"that simulator training followed by cadaver training can provide optimal integration of simulators into the learn- ing curve"</t>
  </si>
  <si>
    <t>Generic (p   0.008) and specific (p   0.028) skills and
generic events (p 0.001) were scored better by trainers on
the simulator than on the cadaver model (Fig. 2). In contrast,
for trainees, only specific skills were scored better (p   0.038) on the simulator than on the cadaver (Fig. 2).</t>
  </si>
  <si>
    <t>2, 3</t>
  </si>
  <si>
    <t>better scored surgical skills by training on an AR-Simulator</t>
  </si>
  <si>
    <t>Reduced Cost</t>
  </si>
  <si>
    <t>Improved learning curve</t>
  </si>
  <si>
    <t>"tests taken by the experimental group in all the learning activities were significantly better than those of the control group"</t>
  </si>
  <si>
    <t>HELLO!</t>
  </si>
  <si>
    <t>5</t>
  </si>
  <si>
    <t>"The technology became a magnet and aroused a heightened interest in learning"</t>
  </si>
  <si>
    <t>Increased motivation</t>
  </si>
  <si>
    <t>"increased their attention to learning"</t>
  </si>
  <si>
    <t>increased attention</t>
  </si>
  <si>
    <t>4) integration of a variety of learning skills such as
listening, reading, comprehension ...</t>
  </si>
  <si>
    <t>5) functionality depended on teachers’ requirements
and students’ learning capability...</t>
  </si>
  <si>
    <t>... and creativity, and</t>
  </si>
  <si>
    <t>Enhanced creativity</t>
  </si>
  <si>
    <t>Student centered learning</t>
  </si>
  <si>
    <t>TAR has more detailing particularly in the texture of
models.</t>
  </si>
  <si>
    <t>17</t>
  </si>
  <si>
    <t>It highlights
conditions under which concrete experience can
be gained faster when both watching and feeling impact
on learners’ brain in the same pace. It should be
emphasized that the TAR helps to improve the efficiency
of design activities from certain learning aspects
although it could also slow down process when
certain usability issues arise.</t>
  </si>
  <si>
    <t>In contrast to traditional learning method, the TAR
system affords opportunities to capitalize on human’s
developing repertoire of physical actions and spatial
abilities for direct system input and control.</t>
  </si>
  <si>
    <t>Increased details</t>
  </si>
  <si>
    <t>"simulation environments could support students’ scientific inquiry learning processes, such as interpreting results, and improving knowledge integration"</t>
  </si>
  <si>
    <t>In particular, those students using the AR-simulation system
demonstrated cohesive inquiry patterns. Accordingly, the
AR-simulation system might be a sufficiently effective
environment for conducting collaborative inquiry learning
activities.</t>
  </si>
  <si>
    <t>Improved collaborative learning</t>
  </si>
  <si>
    <t>Regarding the teaching and
learning of digital systems, the users confirm, by means of
high scores, that these concepts are strengthened and improved
by the use of the ARL (questions 2–6). In this sense, students
declare they disagree with the idea that theoretical concepts
should be learned only by studying, without the need for practical
work. Considering the aspects related to the user graphic
interface, its ease of use, installation, and interactivity stand
out dramatically. Besides, students stress how theoretical and
practical concepts are related, thus allowing quick learning
(questions 8–13). Fig. 14 shows the average responses of
students and teachers on ARL.</t>
  </si>
  <si>
    <t>2</t>
  </si>
  <si>
    <t>The Q2 indicates the AR mode made the self-learning
process playful. We found that physical interaction with the
original game apparatus enhanced emotional engagement.</t>
  </si>
  <si>
    <t>In Q3, the subjects also agreed that the AR
mode induced higher concentration. Physical interaction was
the main reason, as hands-on stone manipulation was supported
by 15 subjects. As the Q5 and Q6 scores indicate, we
could not find significant negative influence in the augmented
interaction.</t>
  </si>
  <si>
    <t>Superimposed
information was nicely integrated and did not interfere with
the learning process.</t>
  </si>
  <si>
    <t>"enhanced intrinsic motivation towards the self- learning process"</t>
  </si>
  <si>
    <t>"interaction cost"</t>
  </si>
  <si>
    <t>Increased attention</t>
  </si>
  <si>
    <t>Easy accessible information</t>
  </si>
  <si>
    <t>As previously mentioned, physical interaction
induced deeper concentration and higher elaboration. The AR
mode affected the subject’s attitude, and it resulted in behavior
change.</t>
  </si>
  <si>
    <t>"lead to an increased ability to retain long term memories"</t>
  </si>
  <si>
    <t>improved memory</t>
  </si>
  <si>
    <t>This appears to indicate that certain modes of
presentation (i.e., AR and IAR) produced better learning and retention of information since the amount of
information loss between the IR test and the LTR test
was minimal and not statistically significant.</t>
  </si>
  <si>
    <t>"had higher motivation"</t>
  </si>
  <si>
    <t>"had higher [...] and degree of concentration"</t>
  </si>
  <si>
    <t>The results support the hypothesis, and suggest that Augmented Reality has some potential to be effective in aiding the learning of 3D concepts.</t>
  </si>
  <si>
    <t>development of spatial abilities</t>
  </si>
  <si>
    <t xml:space="preserve">his supports the notion that AR books can help in learning complex three dimensional concepts </t>
  </si>
  <si>
    <t>The interactivity afforded by AR books provides great potential for learning and an advantage over traditional books or other learning media. Tangible interaction using tools such as the magnet paddle and augmented nail with labeled poles allow for a learning experience that combines real world objects with virtual content. Together this can contribute to a deeper understanding. Interactions in AR engage learners with the content, and allow for knowledge to be acquired through their own manipulation of content (Dünser, 2008), as supported by constructivist learning theory (Tobias &amp; Duffy, 2009 ).</t>
  </si>
  <si>
    <t>Participants using the AR books appeared much more
eager at the beginning of each session compared with the
NAR group.</t>
  </si>
  <si>
    <t>increased motivation</t>
  </si>
  <si>
    <t>Contibution to deeper understanding through interaction with a combination of real world objects and virtual content</t>
  </si>
  <si>
    <t>The AR-guided group had better learning effectiveness (as evidenced by their posttest scores), and it was found that most visitors believed the AR guide made it easier to digest information than the audio guide due to the extra visual commentary that is provided. This mode not only offers an audio commentary, but also displays visual information dominated by text and images.</t>
  </si>
  <si>
    <t>It facilitates the development of art appreciation by imprinting the knowledge of paintings on visitors’ memories, supporting the coupling between the visitors, the guide system, and the artwork (Klopfer &amp; Squire, 2008) by using AR technology, and helping visitorskeep their memories of the artwork vivid.</t>
  </si>
  <si>
    <t>Overall the visitors using the mobile AR-guide system during painting appreciation activities felt that it was an interesting, innovative, creative, and entertaining guide device;</t>
  </si>
  <si>
    <t>The learning performance of the AR-guided group was thus superior to
that of the other two groups.</t>
  </si>
  <si>
    <t>6</t>
  </si>
  <si>
    <t>Post-hoc comparisons showed that the time spent focusing on paintings was significantly
longer for both the AR-guided (mean ¼ 17.3278 min) and audio-guided (mean ¼ 16.114 min) groups than for the nonguided group
(mean ¼ 4.76 min). The focusing time did not differ significantly between the AR-guided and audio-guided groups.</t>
  </si>
  <si>
    <t>7</t>
  </si>
  <si>
    <t>8</t>
  </si>
  <si>
    <t>Analysis of the flow experience revealed that the visitors in the AR-guided group were clearly more ready to enter the state of flow with
respect to the antecedents of flow, and were more proactive in appreciating the artwork than were those in the other two groups. During the
activity, those in the audio-guided and AR-guided groups expressed the flow states obviously.</t>
  </si>
  <si>
    <t>10</t>
  </si>
  <si>
    <t>improved creativity</t>
  </si>
  <si>
    <t>improved attention</t>
  </si>
  <si>
    <t>In addition, the participants appeared to be highly interested in using the system to observe lunar phase, with the mean of Q8 being 4.10. Participants agreed that the system is helpful to them in enhancing their motivation</t>
  </si>
  <si>
    <t>The results of our research support this characterization, as the teachers reported high levels of student engagement with the technology, and also with science. Students’ engagement with the technology was also evident in their responses to the opinion post-survey, in which technology-rich activities were rated higher than those without technology.</t>
  </si>
  <si>
    <t xml:space="preserve">We observed gains in a number of affective items and saw particular gains in student self-efficacy and their understanding of what scientists do. </t>
  </si>
  <si>
    <t>improved self-efficacy</t>
  </si>
  <si>
    <t>Using augmented reality on the field trip allowed teachers to use pedagogical approaches that may otherwise be difficult in an outdoor learning environment. The technology supported independence, as students navigated to the AR trigger locations to explore and learn at their own pace. This freed the teacher to act as facilitator, an affordance of AR that has been hypothesized by other researchers (Roschelle &amp; Pea, 2002). The teachers also highlighted this as one of the greatest benefits to teaching with the mobile devices. The program director shared her thoughts saying Such feedback suggests that AR can provide a powerful pedagogical tool that supports student-centered learning.</t>
  </si>
  <si>
    <t xml:space="preserve">these technologies provide ways of individualizing instruction in a group setting, fostering increased motivation and learning </t>
  </si>
  <si>
    <t>We witnessed significant learning gains on the content survey (T(70,1) ¼  8.53, based on paired t-test). Students’ scores went up by an
average of 19% from the pre to post survey (Mean_pre ¼ 4.3   1.8, Mean_post ¼ 5.9   1.9, based on 9 total points). The effect size associated
with these gains was substantial (1.0), indicating that student gains were equivalent to one standard deviation around the mean of the data.</t>
  </si>
  <si>
    <t>Prior to the field trip, two of the teachers had expressed concern that the smartphones might be too engaging; leading students to ignore
the real environment in favor of the media and capabilities provided by the smartphones. Post-field trip comments indicated the contrary
was true – teachers noted that the smartphones promoted interaction with the pond and classmates.</t>
  </si>
  <si>
    <t>Teachers commented that the smartphones helped to structure students’ movement through space and guided their interaction with the
pond and with classmates. The students were able to work independently, at their own pace, with the teacher acting as a facilitator. Teachers
reported that the activities were more student-driven and less teacher-directed.</t>
  </si>
  <si>
    <t>9</t>
  </si>
  <si>
    <t>Another feature of the activity was the opportunity for collaborative communication and problem-solving among students that arose
from the augmented reality experience.</t>
  </si>
  <si>
    <t>Written feedback from the teachers indicated that AR was particularly useful in engaging students.</t>
  </si>
  <si>
    <t>9-11</t>
  </si>
  <si>
    <t>student centered learning</t>
  </si>
  <si>
    <t>independence</t>
  </si>
  <si>
    <t>individualization</t>
  </si>
  <si>
    <t>improved learning curve</t>
  </si>
  <si>
    <t>improved collaborative learning</t>
  </si>
  <si>
    <t>Drinn?</t>
  </si>
  <si>
    <t>Nein</t>
  </si>
  <si>
    <t>Ja</t>
  </si>
  <si>
    <t>Anzahl Artikel</t>
  </si>
  <si>
    <t>From the analysis of the nine factors underlying users’ flow experiences, the experimental group showed higher levels of concentration on the task (CT) and distorted sense of time (DT) than the control group, which might have led to the students achieving deep learning (Liu, Cheng, &amp; Huang, 2011).</t>
  </si>
  <si>
    <t>Statistical results also show that the experimental group had a better sense of control (SC) and clearer direct feed- back (CF) than the control group, which can be beneficial for the recall of information, according to Bujak et al.’s (2013) study.</t>
  </si>
  <si>
    <t>Finally, participants in the AR-based learning activity reported the highest levels of intrinsic satisfaction (AE) compared to those who used the web-based application; this may have helped the experimental group to perform the task more easily that the control group.</t>
  </si>
  <si>
    <t xml:space="preserve">Regarding the learning effectiveness of both applications, after conducting a statistical analysis on the pre- and posttest scores, it was found that students who used the AR application performed significantly better on knowledge than those who were taught using the web- based application. Those findings seem to support the outcomes of research studies (Andujar, Mejias, &amp; Marquez, 2011; Chen, Chi, Hung, &amp; Kang, 2011; Kamarainen et al., 2013; Kaufmann &amp; Schmalstieg, 2003; Lin, Duh, Li, Wang, &amp; Tsai, 2013), which showed that AR technology contributed to improve academic achievement compared to traditional teaching methods. </t>
  </si>
  <si>
    <t>The AR-based application enabled students to experiment interactively with electric and magnetic fields as well as to observe the effect of magnetic forces on their circuit. It provided instant and reliable feedback.</t>
  </si>
  <si>
    <t>Therefore, the AR-based application gave students the opportunity to try and observe different options instantly, whereas the web-based application did not offer students any possibility to experiment.</t>
  </si>
  <si>
    <t>The experimental group experienced higher levels of concentration on tasks
(M ¼ 4.02, SD ¼ 0.60) than the control group (M ¼ 3.49, SD ¼ 0.83) [t ¼ 2.771, df ¼ 58, p-value ¼ 0.008, d ¼ 0.87]. Furthermore, AR-based
application users had a higher sense of control (M ¼ 3.79, SD ¼ 0.53) than web-based application users (M ¼ 3.42, SD ¼ 0.59) [t ¼  2.505,
df ¼ 57.923, p-value ¼ 0.015, d ¼ 0.68]. Finally, the experimental group reported a higher distorted sense of time (M ¼ 3.37, SD ¼ 0.92) than the control group (M ¼ 2.85, SD ¼ 0.71) [t ¼  2.392, df ¼ 50.366, p-value ¼ 0.02, d ¼ 0.56] (see Fig. 5).</t>
  </si>
  <si>
    <t>Results indicate
that the experimental group had higher levels of clear and direct feedback factor (M ¼ 3.64, SD ¼ 0.48) than the control group (M ¼ 3.27,
SD ¼ 0.64) [U ¼ 303.5, p-value ¼ 0.03, d ¼ 0.58]. Similarly, the experimental group had higher values of autotelic experience (M ¼ 4.20,
SD ¼ 0.71) than the control group (M¼ 3.63, SD ¼ 0.69) [U ¼ 243.5, p-value ¼ 0.002, d ¼ 0.86] (see Fig. 6).</t>
  </si>
  <si>
    <t>Results showed that students were less bored and more in flow state
when the AR-based application was used during the Magnet_2 stage.</t>
  </si>
  <si>
    <t>Results showed that there are differences in students’ learning outcomes depending on which of the two learning applications they used.
Indeed, students using the AR-based application performed significantly higher in the posttest than those that had used the web-based
application.</t>
  </si>
  <si>
    <t>Fehlt</t>
  </si>
  <si>
    <t>In this study, we investigated the impact of an AR- supported simulation on the effectiveness of face-to-face collaborative learning for Physics. The results demonstrated the facilitation effects of AR technology on collaborative learning effectiveness.</t>
  </si>
  <si>
    <t>The collaborators with the AR-supported simulation perceived higher levels of learning skill development, self- reported learning and learning interest after the discussion compared with those without simulation support</t>
  </si>
  <si>
    <t>The analysis indicated that the participants with the ARsupported
simulation gave significantly higher ratings in
perceived skill development than those in the non-ARsupported
groups.</t>
  </si>
  <si>
    <t>Individual post-test results showed that participants in the
AR-supported groups got significantly higher scores than
those in the non-AR-supported groups (See Table II).</t>
  </si>
  <si>
    <t>3</t>
  </si>
  <si>
    <t>The learning satisfaction of the experimental group learners was higher than that of the control group learners who received librarian instruction. Particularly, learner satisfaction assessed by questions 1 and 7 differed significantly between the two groups. These two questions asked learners whether using the proposed ARLIS for library instruction was more fun than librarian instruction?</t>
  </si>
  <si>
    <t xml:space="preserve">Nein </t>
  </si>
  <si>
    <t>The training of spatial ability based on Graphic Engineering contents and AR technology improves spatial abilities for those who perform them and consequently lower the numbers of students who drop out of the subject.</t>
  </si>
  <si>
    <t>" reached a satisfactory motivation level."</t>
  </si>
  <si>
    <t>"positive performance"</t>
  </si>
  <si>
    <t>Students have been satisfied and motivated by these new methodologies, in all cases.</t>
  </si>
  <si>
    <t>Regarding the second research question, results showed that AR technology can help to improve student’s academic performance.</t>
  </si>
  <si>
    <t>their graphic competences and space skills are increased in shorter learning periods,</t>
  </si>
  <si>
    <t>Test results obtained from learning activities revealed that the experimental group achieved significantly more learning improvement than the control group did.</t>
  </si>
  <si>
    <t>Further, the interview results reveal that, compared to traditional learning methods, the proposed EULER not only increases the motivation of students to learn and improves the effectiveness of learning</t>
  </si>
  <si>
    <t>but it also improves student creativity and the ability to explore and absorb new knowledge and solve problems.</t>
  </si>
  <si>
    <t>"can increase motivation to learn"</t>
  </si>
  <si>
    <t>"can improve listening, speaking and reading ability."</t>
  </si>
  <si>
    <t>"like to use the HELLO to learn after class."</t>
  </si>
  <si>
    <t>The experimental results indicate that using the MDAS as a teaching tool for astronomical observations in an outdoor teaching envi- ronment enables students to achieve better learning achievements and to exhibit excellent skill performance</t>
  </si>
  <si>
    <t>Students using the MDAS were significantly more active and engaged in interactions with the teacher compared to those students using traditional tools.</t>
  </si>
  <si>
    <t>"enhanced the effectiveness of learning about astronomical observation and the performance of astronomical observation skills. In addition, the introduction of augmented reality to construct a human–computer-field experience sub- stantially increased learner motivation and had a stronger effect on the retention of learner interest in astronomical observation compared to traditional teaching scenarios."</t>
  </si>
  <si>
    <t xml:space="preserve">The Overlay system helped not only to avoid the initial period of high errors and lengthy procedures, but also improved overall accuracy and efficiency after the training session. </t>
  </si>
  <si>
    <t>Therefore, it is likely that this method would decrease the amount of practice required for medical stu- dents to become eligible for clinical procedures, or to master percutaneous needle insertion technique.</t>
  </si>
  <si>
    <t>"Potential tissue damage caused by the needle [see Fig. 7(b)] was lower in the Overlay group for all insertions, and it remained significantly lower when the group performed the freehand insertion."</t>
  </si>
  <si>
    <t>"Success rate [see Fig. 7(c)] was higher in the Overlay group when receiving additional guidance for the first six insertions, and remained higher during the freehand insertions."</t>
  </si>
  <si>
    <t>When trainees relied on their memory and the manual to complete an assembly, they were prone to making errors. When AR was used, the learning curve of trainees significantly improved, and fewer errors were made.</t>
  </si>
  <si>
    <t>The use of an animated AR system as a training tool shortens the learning curve of trainees in cognition-demanded assembl</t>
  </si>
  <si>
    <t>"AR is able to compensate for the mental and cognitive gaps between individual differences of information retrieval capacity and the task difficulty imposed on individuals. Consequently, AR eases information retrieval by integrating the task of searching information and the task of the actual assembly."</t>
  </si>
  <si>
    <t>"AR appears to have an advantage in reduc- ing error assembly when compared with the assembly manual."</t>
  </si>
  <si>
    <t>"average ratings of both frustration level and temporal demand were higher using the manual"</t>
  </si>
  <si>
    <t>"Trainees with AR training could remember or recollect more assembly clues that were memorized in the former training task than those trained in the manual."</t>
  </si>
  <si>
    <t>Simultaneous AR with the integration of human cadaver models can aid in decreasing the leaming curve to leam complex invasive procedures.</t>
  </si>
  <si>
    <t>Overall, the students were quite satisfied with the tools used to learn.</t>
  </si>
  <si>
    <t>According to the data observed on site, we note that students who trained using AR felt quite impressed and motivated by the use of a new technology, of which they had no previous contact as they were not aware of it.</t>
  </si>
  <si>
    <t>The computer tools that allow virtual modeling and the handling of 3D objects ease teaching tasks as any piece or figure is available without needing to obtain physical models that can be quite expensive and take longer to create.</t>
  </si>
  <si>
    <t>The groups that underwent training showed a statistically- significant improvement in spatial ability levels. P-values are around 5% for statistical significance, which indicates that the students have a probability of over 95% of improving their levels of spatial ability when performing the proposed training. Besides this, results show there is no improvement in control group levels.</t>
  </si>
  <si>
    <t>"The retention scores show improved learning with YouMove, as performance is maintained on the retention tests"</t>
  </si>
  <si>
    <t>Overall, we were pleased to see that when comparing pre- test and post-test results, learning increased by more than a factor of 2 (44% vs. 20%) with the YouMove system.</t>
  </si>
  <si>
    <t>improved concentration</t>
  </si>
  <si>
    <t>Higher level of satisfaction</t>
  </si>
  <si>
    <t>deeper learning through the interactivity of real world objects and virtual content (Interactivity)</t>
  </si>
  <si>
    <t>After class learning!</t>
  </si>
  <si>
    <t>Improved memory</t>
  </si>
  <si>
    <t>State of Mind</t>
  </si>
  <si>
    <t>Teaching Concepts</t>
  </si>
  <si>
    <t>Presentation</t>
  </si>
  <si>
    <t>Content Understanding</t>
  </si>
  <si>
    <t>Reduced Costs</t>
  </si>
  <si>
    <t>Learning Type</t>
  </si>
  <si>
    <t>logical understanding</t>
  </si>
  <si>
    <t>creative problem solving</t>
  </si>
  <si>
    <t>Interactivity</t>
  </si>
  <si>
    <t>Increased concentration</t>
  </si>
  <si>
    <t>Increased satisfaction</t>
  </si>
  <si>
    <t>Increased creativity</t>
  </si>
  <si>
    <t>Direct cost?</t>
  </si>
  <si>
    <t>Indirect cost?</t>
  </si>
  <si>
    <t>Development of spatial abilities</t>
  </si>
  <si>
    <t>Gesamt</t>
  </si>
  <si>
    <t>Passt?</t>
  </si>
  <si>
    <t>Anzahl Fälle</t>
  </si>
  <si>
    <t>Anzahl passend</t>
  </si>
  <si>
    <t>Anzahl nicht passend</t>
  </si>
  <si>
    <t>Intercoder Reliability</t>
  </si>
  <si>
    <t>Table 1</t>
  </si>
  <si>
    <t>492</t>
  </si>
  <si>
    <t>"This can provide great savings in cost, as well as in preparation time for whoever is teaching the practical sessions."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</si>
</sst>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u/>
      <sz val="11"/>
      <color theme="11"/>
      <name val="Calibri"/>
      <family val="2"/>
      <scheme val="minor"/>
    </font>
    <font>
      <sz val="10"/>
      <color theme="1"/>
      <name val="TimesNewRoman"/>
    </font>
    <font>
      <sz val="10"/>
      <color theme="1"/>
      <name val="TimesNewRomanPSMT"/>
    </font>
    <font>
      <sz val="11"/>
      <color rgb="FF000000"/>
      <name val="Calibri"/>
      <family val="2"/>
      <scheme val="minor"/>
    </font>
    <font>
      <b/>
      <sz val="11"/>
      <name val="Calibri"/>
      <scheme val="minor"/>
    </font>
    <font>
      <sz val="11"/>
      <color theme="1"/>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rgb="FF00B050"/>
        <bgColor indexed="64"/>
      </patternFill>
    </fill>
    <fill>
      <patternFill patternType="solid">
        <fgColor rgb="FF7030A0"/>
        <bgColor indexed="64"/>
      </patternFill>
    </fill>
  </fills>
  <borders count="10">
    <border>
      <left/>
      <right/>
      <top/>
      <bottom/>
      <diagonal/>
    </border>
    <border>
      <left/>
      <right/>
      <top/>
      <bottom style="thin">
        <color auto="1"/>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s>
  <cellStyleXfs count="14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9"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9">
    <xf numFmtId="0" fontId="0" fillId="0" borderId="0" xfId="0"/>
    <xf numFmtId="0" fontId="1" fillId="0" borderId="1" xfId="0" applyFont="1" applyBorder="1"/>
    <xf numFmtId="0" fontId="2" fillId="0" borderId="0" xfId="0" applyFont="1" applyFill="1" applyBorder="1" applyAlignment="1">
      <alignment horizontal="left" vertical="top"/>
    </xf>
    <xf numFmtId="0" fontId="2" fillId="2" borderId="0" xfId="0" applyFont="1" applyFill="1" applyBorder="1" applyAlignment="1">
      <alignment horizontal="left" vertical="top"/>
    </xf>
    <xf numFmtId="0" fontId="2" fillId="3" borderId="0" xfId="0" applyFont="1" applyFill="1" applyBorder="1"/>
    <xf numFmtId="0" fontId="2" fillId="4" borderId="0" xfId="0" applyFont="1" applyFill="1" applyBorder="1" applyAlignment="1">
      <alignment horizontal="left" vertical="top"/>
    </xf>
    <xf numFmtId="0" fontId="2" fillId="0" borderId="0" xfId="0" applyFont="1" applyFill="1" applyBorder="1"/>
    <xf numFmtId="0" fontId="2" fillId="0" borderId="0" xfId="0" applyFont="1"/>
    <xf numFmtId="0" fontId="0" fillId="0" borderId="0" xfId="0" applyAlignment="1"/>
    <xf numFmtId="0" fontId="0" fillId="0" borderId="0" xfId="0" applyNumberFormat="1"/>
    <xf numFmtId="0" fontId="5" fillId="0" borderId="0" xfId="0" applyFont="1" applyAlignment="1"/>
    <xf numFmtId="0" fontId="1" fillId="0" borderId="1" xfId="0" applyFont="1" applyBorder="1" applyAlignment="1"/>
    <xf numFmtId="0" fontId="6" fillId="0" borderId="0" xfId="0" applyFont="1" applyAlignment="1"/>
    <xf numFmtId="0" fontId="1" fillId="0" borderId="1" xfId="0" applyFont="1" applyBorder="1" applyAlignment="1">
      <alignment horizontal="right"/>
    </xf>
    <xf numFmtId="0" fontId="0" fillId="0" borderId="0" xfId="0" applyAlignment="1">
      <alignment horizontal="right"/>
    </xf>
    <xf numFmtId="49" fontId="0" fillId="0" borderId="0" xfId="0" applyNumberFormat="1" applyAlignment="1">
      <alignment horizontal="right"/>
    </xf>
    <xf numFmtId="0" fontId="2" fillId="0" borderId="0" xfId="0" applyFont="1" applyAlignment="1">
      <alignment horizontal="right"/>
    </xf>
    <xf numFmtId="0" fontId="2" fillId="0" borderId="0" xfId="0" applyFont="1" applyFill="1" applyBorder="1" applyAlignment="1">
      <alignment horizontal="right" vertical="top"/>
    </xf>
    <xf numFmtId="0" fontId="1" fillId="0" borderId="0" xfId="0" applyFont="1" applyFill="1" applyBorder="1"/>
    <xf numFmtId="49" fontId="0" fillId="0" borderId="0" xfId="0" applyNumberFormat="1"/>
    <xf numFmtId="0" fontId="0" fillId="0" borderId="0" xfId="0" applyFill="1"/>
    <xf numFmtId="0" fontId="1" fillId="0" borderId="0" xfId="0" applyFont="1"/>
    <xf numFmtId="0" fontId="2" fillId="0" borderId="0" xfId="0" applyFont="1" applyAlignment="1">
      <alignment horizontal="left" vertical="top"/>
    </xf>
    <xf numFmtId="0" fontId="7" fillId="0" borderId="0" xfId="0" applyFont="1"/>
    <xf numFmtId="0" fontId="8" fillId="0" borderId="0" xfId="0" applyFont="1" applyFill="1" applyBorder="1" applyAlignment="1">
      <alignment horizontal="left" vertical="top"/>
    </xf>
    <xf numFmtId="0" fontId="0" fillId="0" borderId="0" xfId="0" applyFont="1"/>
    <xf numFmtId="0" fontId="0" fillId="0" borderId="1" xfId="0" applyBorder="1"/>
    <xf numFmtId="0" fontId="0" fillId="0" borderId="2" xfId="0" applyBorder="1"/>
    <xf numFmtId="0" fontId="1" fillId="0" borderId="4" xfId="0" applyFont="1" applyBorder="1"/>
    <xf numFmtId="0" fontId="0" fillId="0" borderId="4" xfId="0" applyBorder="1"/>
    <xf numFmtId="0" fontId="0" fillId="0" borderId="3" xfId="0" applyBorder="1"/>
    <xf numFmtId="0" fontId="0" fillId="0" borderId="5" xfId="0" applyBorder="1"/>
    <xf numFmtId="0" fontId="0" fillId="0" borderId="6" xfId="0" applyFont="1" applyBorder="1"/>
    <xf numFmtId="0" fontId="1" fillId="0" borderId="8" xfId="0" applyFont="1" applyBorder="1"/>
    <xf numFmtId="0" fontId="0" fillId="0" borderId="7" xfId="0" applyFont="1" applyBorder="1"/>
    <xf numFmtId="0" fontId="2" fillId="0" borderId="7" xfId="0" applyFont="1" applyBorder="1" applyAlignment="1">
      <alignment horizontal="left" vertical="top"/>
    </xf>
    <xf numFmtId="0" fontId="0" fillId="0" borderId="9" xfId="0" applyBorder="1"/>
    <xf numFmtId="0" fontId="0" fillId="0" borderId="8" xfId="0" applyBorder="1"/>
    <xf numFmtId="10" fontId="0" fillId="0" borderId="0" xfId="139" applyNumberFormat="1" applyFont="1"/>
  </cellXfs>
  <cellStyles count="146">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Besuchter Link" xfId="74" builtinId="9" hidden="1"/>
    <cellStyle name="Besuchter Link" xfId="76"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1" builtinId="9" hidden="1"/>
    <cellStyle name="Besuchter Link" xfId="143" builtinId="9" hidden="1"/>
    <cellStyle name="Besuchter Link" xfId="145"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40" builtinId="8" hidden="1"/>
    <cellStyle name="Link" xfId="142" builtinId="8" hidden="1"/>
    <cellStyle name="Link" xfId="144" builtinId="8" hidden="1"/>
    <cellStyle name="Prozent" xfId="139" builtinId="5"/>
    <cellStyle name="Standard" xfId="0" builtinId="0"/>
  </cellStyles>
  <dxfs count="0"/>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2"/>
  <sheetViews>
    <sheetView tabSelected="1" zoomScale="85" zoomScaleNormal="85" zoomScalePageLayoutView="85" workbookViewId="0">
      <pane ySplit="1" topLeftCell="A93" activePane="bottomLeft" state="frozen"/>
      <selection pane="bottomLeft" activeCell="D121" sqref="D121"/>
    </sheetView>
  </sheetViews>
  <sheetFormatPr baseColWidth="10" defaultRowHeight="14" x14ac:dyDescent="0"/>
  <cols>
    <col min="1" max="1" width="23.1640625" customWidth="1"/>
    <col min="4" max="4" width="36.1640625" customWidth="1"/>
    <col min="5" max="5" width="19.33203125" customWidth="1"/>
    <col min="6" max="8" width="19" customWidth="1"/>
    <col min="9" max="9" width="16.1640625" customWidth="1"/>
    <col min="10" max="10" width="57" style="8" customWidth="1"/>
    <col min="11" max="11" width="10.83203125" style="14"/>
    <col min="12" max="13" width="39.6640625" customWidth="1"/>
  </cols>
  <sheetData>
    <row r="1" spans="1:15">
      <c r="A1" s="1" t="s">
        <v>0</v>
      </c>
      <c r="B1" s="1" t="s">
        <v>1</v>
      </c>
      <c r="C1" s="1" t="s">
        <v>124</v>
      </c>
      <c r="D1" s="1" t="s">
        <v>5</v>
      </c>
      <c r="E1" s="1" t="s">
        <v>6</v>
      </c>
      <c r="F1" s="1" t="s">
        <v>7</v>
      </c>
      <c r="G1" s="1" t="s">
        <v>8</v>
      </c>
      <c r="H1" s="1" t="s">
        <v>302</v>
      </c>
      <c r="I1" s="1" t="s">
        <v>8</v>
      </c>
      <c r="J1" s="11" t="s">
        <v>2</v>
      </c>
      <c r="K1" s="13" t="s">
        <v>3</v>
      </c>
      <c r="L1" s="1" t="s">
        <v>146</v>
      </c>
      <c r="M1" s="1"/>
      <c r="N1" s="1" t="s">
        <v>4</v>
      </c>
      <c r="O1" s="18" t="s">
        <v>227</v>
      </c>
    </row>
    <row r="2" spans="1:15">
      <c r="A2" s="2" t="s">
        <v>10</v>
      </c>
      <c r="B2" s="2" t="s">
        <v>68</v>
      </c>
      <c r="C2" s="2" t="s">
        <v>126</v>
      </c>
      <c r="D2" s="2" t="s">
        <v>143</v>
      </c>
      <c r="E2" s="2" t="s">
        <v>144</v>
      </c>
      <c r="F2" s="6" t="s">
        <v>137</v>
      </c>
      <c r="G2" s="6" t="s">
        <v>137</v>
      </c>
      <c r="H2" s="6" t="b">
        <f>EXACT(F2,G2)</f>
        <v>1</v>
      </c>
      <c r="I2" s="2" t="s">
        <v>137</v>
      </c>
      <c r="J2" s="8" t="s">
        <v>150</v>
      </c>
      <c r="K2" s="15" t="s">
        <v>151</v>
      </c>
      <c r="L2" t="s">
        <v>225</v>
      </c>
      <c r="M2" t="s">
        <v>225</v>
      </c>
      <c r="N2" s="9" t="s">
        <v>152</v>
      </c>
      <c r="O2" s="9" t="s">
        <v>229</v>
      </c>
    </row>
    <row r="3" spans="1:15">
      <c r="A3" s="2"/>
      <c r="B3" s="2"/>
      <c r="C3" s="2"/>
      <c r="D3" s="2"/>
      <c r="E3" s="2"/>
      <c r="F3" s="6"/>
      <c r="G3" s="6"/>
      <c r="H3" s="6"/>
      <c r="I3" s="2" t="s">
        <v>137</v>
      </c>
      <c r="J3" s="2" t="s">
        <v>147</v>
      </c>
      <c r="K3" s="16">
        <v>253</v>
      </c>
      <c r="L3" t="s">
        <v>153</v>
      </c>
      <c r="M3" t="s">
        <v>153</v>
      </c>
      <c r="N3" s="7" t="s">
        <v>148</v>
      </c>
    </row>
    <row r="4" spans="1:15">
      <c r="A4" s="2"/>
      <c r="B4" s="2"/>
      <c r="C4" s="2"/>
      <c r="D4" s="2"/>
      <c r="E4" s="2"/>
      <c r="F4" s="6"/>
      <c r="G4" s="6"/>
      <c r="H4" s="6"/>
      <c r="I4" s="2" t="s">
        <v>137</v>
      </c>
      <c r="J4" s="2" t="s">
        <v>149</v>
      </c>
      <c r="K4" s="16">
        <v>254</v>
      </c>
      <c r="L4" s="7" t="s">
        <v>154</v>
      </c>
      <c r="M4" s="7"/>
    </row>
    <row r="5" spans="1:15">
      <c r="A5" s="2" t="s">
        <v>11</v>
      </c>
      <c r="B5" s="2" t="s">
        <v>69</v>
      </c>
      <c r="C5" s="2" t="s">
        <v>127</v>
      </c>
      <c r="D5" s="2" t="s">
        <v>143</v>
      </c>
      <c r="E5" s="2" t="s">
        <v>144</v>
      </c>
      <c r="F5" s="2" t="s">
        <v>138</v>
      </c>
      <c r="G5" s="2" t="s">
        <v>140</v>
      </c>
      <c r="H5" s="6" t="b">
        <f>EXACT(F5,G5)</f>
        <v>0</v>
      </c>
      <c r="I5" s="2" t="s">
        <v>140</v>
      </c>
      <c r="J5" s="2" t="s">
        <v>155</v>
      </c>
      <c r="K5" s="14">
        <v>525</v>
      </c>
      <c r="L5" s="7" t="s">
        <v>154</v>
      </c>
      <c r="M5" s="7" t="s">
        <v>154</v>
      </c>
      <c r="N5" t="s">
        <v>156</v>
      </c>
      <c r="O5" s="2" t="s">
        <v>229</v>
      </c>
    </row>
    <row r="6" spans="1:15">
      <c r="A6" s="2" t="s">
        <v>15</v>
      </c>
      <c r="B6" s="2" t="s">
        <v>73</v>
      </c>
      <c r="C6" s="2" t="s">
        <v>129</v>
      </c>
      <c r="D6" s="2" t="s">
        <v>143</v>
      </c>
      <c r="E6" s="2" t="s">
        <v>144</v>
      </c>
      <c r="F6" s="2" t="s">
        <v>141</v>
      </c>
      <c r="G6" s="2" t="s">
        <v>141</v>
      </c>
      <c r="H6" s="6" t="b">
        <f>EXACT(F6,G6)</f>
        <v>1</v>
      </c>
      <c r="I6" s="2" t="s">
        <v>141</v>
      </c>
      <c r="J6" s="8" t="s">
        <v>162</v>
      </c>
      <c r="K6" s="15" t="s">
        <v>157</v>
      </c>
      <c r="L6" s="2" t="s">
        <v>154</v>
      </c>
      <c r="M6" s="2" t="s">
        <v>154</v>
      </c>
      <c r="O6" t="s">
        <v>229</v>
      </c>
    </row>
    <row r="7" spans="1:15">
      <c r="A7" s="2"/>
      <c r="B7" s="2"/>
      <c r="C7" s="2"/>
      <c r="D7" s="2"/>
      <c r="E7" s="2"/>
      <c r="F7" s="2"/>
      <c r="G7" s="2"/>
      <c r="H7" s="2"/>
      <c r="I7" s="2" t="s">
        <v>141</v>
      </c>
      <c r="J7" s="8" t="s">
        <v>164</v>
      </c>
      <c r="K7" s="15" t="s">
        <v>157</v>
      </c>
      <c r="L7" s="2" t="s">
        <v>297</v>
      </c>
      <c r="M7" s="2" t="s">
        <v>297</v>
      </c>
    </row>
    <row r="8" spans="1:15">
      <c r="A8" s="2"/>
      <c r="B8" s="2"/>
      <c r="C8" s="2"/>
      <c r="D8" s="2"/>
      <c r="E8" s="2"/>
      <c r="F8" s="2"/>
      <c r="G8" s="2"/>
      <c r="H8" s="2"/>
      <c r="I8" s="2" t="s">
        <v>141</v>
      </c>
      <c r="J8" s="8" t="s">
        <v>163</v>
      </c>
      <c r="K8" s="15" t="s">
        <v>157</v>
      </c>
      <c r="L8" s="2" t="s">
        <v>166</v>
      </c>
      <c r="M8" s="2" t="s">
        <v>166</v>
      </c>
    </row>
    <row r="9" spans="1:15">
      <c r="A9" s="2"/>
      <c r="B9" s="2"/>
      <c r="C9" s="2"/>
      <c r="D9" s="2"/>
      <c r="E9" s="2"/>
      <c r="F9" s="2"/>
      <c r="G9" s="2"/>
      <c r="H9" s="2"/>
      <c r="I9" s="2" t="s">
        <v>141</v>
      </c>
      <c r="J9" s="2" t="s">
        <v>158</v>
      </c>
      <c r="K9" s="14">
        <v>894</v>
      </c>
      <c r="L9" s="2" t="s">
        <v>159</v>
      </c>
      <c r="M9" s="2" t="s">
        <v>159</v>
      </c>
    </row>
    <row r="10" spans="1:15">
      <c r="A10" s="2"/>
      <c r="B10" s="2"/>
      <c r="C10" s="2"/>
      <c r="D10" s="2"/>
      <c r="E10" s="2"/>
      <c r="F10" s="2"/>
      <c r="G10" s="2"/>
      <c r="H10" s="2"/>
      <c r="I10" s="2" t="s">
        <v>141</v>
      </c>
      <c r="J10" s="10" t="s">
        <v>160</v>
      </c>
      <c r="K10" s="14">
        <v>894</v>
      </c>
      <c r="L10" s="2" t="s">
        <v>182</v>
      </c>
      <c r="M10" s="2" t="s">
        <v>182</v>
      </c>
    </row>
    <row r="11" spans="1:15">
      <c r="A11" s="2" t="s">
        <v>16</v>
      </c>
      <c r="B11" s="2" t="s">
        <v>74</v>
      </c>
      <c r="C11" s="2" t="s">
        <v>130</v>
      </c>
      <c r="D11" s="2" t="s">
        <v>143</v>
      </c>
      <c r="E11" s="2" t="s">
        <v>144</v>
      </c>
      <c r="F11" s="2" t="s">
        <v>137</v>
      </c>
      <c r="G11" s="2" t="s">
        <v>137</v>
      </c>
      <c r="H11" s="6" t="b">
        <f>EXACT(F11,G11)</f>
        <v>1</v>
      </c>
      <c r="I11" s="2" t="s">
        <v>137</v>
      </c>
      <c r="J11" s="8" t="s">
        <v>169</v>
      </c>
      <c r="K11" s="15" t="s">
        <v>157</v>
      </c>
      <c r="L11" s="2" t="s">
        <v>154</v>
      </c>
      <c r="M11" s="2" t="s">
        <v>154</v>
      </c>
      <c r="O11" t="s">
        <v>229</v>
      </c>
    </row>
    <row r="12" spans="1:15">
      <c r="A12" s="2"/>
      <c r="B12" s="2"/>
      <c r="C12" s="2"/>
      <c r="D12" s="2"/>
      <c r="E12" s="2"/>
      <c r="F12" s="2"/>
      <c r="G12" s="2"/>
      <c r="H12" s="2"/>
      <c r="I12" s="2" t="s">
        <v>137</v>
      </c>
      <c r="J12" s="8" t="s">
        <v>167</v>
      </c>
      <c r="K12" s="15" t="s">
        <v>168</v>
      </c>
      <c r="L12" s="2" t="s">
        <v>171</v>
      </c>
      <c r="M12" s="2" t="s">
        <v>171</v>
      </c>
    </row>
    <row r="13" spans="1:15">
      <c r="A13" s="2"/>
      <c r="B13" s="2"/>
      <c r="C13" s="2"/>
      <c r="D13" s="2"/>
      <c r="E13" s="2"/>
      <c r="F13" s="2"/>
      <c r="G13" s="2"/>
      <c r="H13" s="2"/>
      <c r="I13" s="2" t="s">
        <v>137</v>
      </c>
      <c r="J13" s="8" t="s">
        <v>170</v>
      </c>
      <c r="K13" s="14">
        <v>5</v>
      </c>
      <c r="L13" s="2" t="s">
        <v>191</v>
      </c>
      <c r="M13" s="2" t="s">
        <v>191</v>
      </c>
    </row>
    <row r="14" spans="1:15">
      <c r="A14" s="2" t="s">
        <v>17</v>
      </c>
      <c r="B14" s="2" t="s">
        <v>75</v>
      </c>
      <c r="C14" s="2" t="s">
        <v>129</v>
      </c>
      <c r="D14" s="2" t="s">
        <v>143</v>
      </c>
      <c r="E14" s="2" t="s">
        <v>144</v>
      </c>
      <c r="F14" s="2" t="s">
        <v>138</v>
      </c>
      <c r="G14" s="2" t="s">
        <v>142</v>
      </c>
      <c r="H14" s="6" t="b">
        <f>EXACT(F14,G14)</f>
        <v>0</v>
      </c>
      <c r="I14" s="2" t="s">
        <v>142</v>
      </c>
      <c r="J14" s="2" t="s">
        <v>172</v>
      </c>
      <c r="K14" s="14">
        <v>56</v>
      </c>
      <c r="L14" s="2" t="s">
        <v>154</v>
      </c>
      <c r="M14" s="2" t="s">
        <v>154</v>
      </c>
      <c r="O14" s="2" t="s">
        <v>229</v>
      </c>
    </row>
    <row r="15" spans="1:15">
      <c r="A15" s="2"/>
      <c r="B15" s="2"/>
      <c r="C15" s="2"/>
      <c r="D15" s="2"/>
      <c r="E15" s="2"/>
      <c r="F15" s="2"/>
      <c r="G15" s="2"/>
      <c r="H15" s="2"/>
      <c r="I15" s="2" t="s">
        <v>142</v>
      </c>
      <c r="J15" s="2" t="s">
        <v>173</v>
      </c>
      <c r="K15" s="14">
        <v>5</v>
      </c>
      <c r="L15" s="2" t="s">
        <v>174</v>
      </c>
      <c r="M15" s="2" t="s">
        <v>174</v>
      </c>
    </row>
    <row r="16" spans="1:15">
      <c r="A16" s="3" t="s">
        <v>19</v>
      </c>
      <c r="B16" s="2" t="s">
        <v>77</v>
      </c>
      <c r="C16" s="2" t="s">
        <v>131</v>
      </c>
      <c r="D16" s="2" t="s">
        <v>143</v>
      </c>
      <c r="E16" s="2" t="s">
        <v>144</v>
      </c>
      <c r="F16" s="2" t="s">
        <v>139</v>
      </c>
      <c r="G16" s="2" t="s">
        <v>139</v>
      </c>
      <c r="H16" s="6" t="b">
        <f>EXACT(F16,G16)</f>
        <v>1</v>
      </c>
      <c r="I16" s="2" t="s">
        <v>139</v>
      </c>
      <c r="J16" s="8" t="s">
        <v>175</v>
      </c>
      <c r="K16" s="15" t="s">
        <v>176</v>
      </c>
      <c r="L16" s="2" t="s">
        <v>154</v>
      </c>
      <c r="M16" s="2" t="s">
        <v>154</v>
      </c>
      <c r="O16" t="s">
        <v>229</v>
      </c>
    </row>
    <row r="17" spans="1:15">
      <c r="A17" s="3"/>
      <c r="B17" s="2"/>
      <c r="C17" s="2"/>
      <c r="D17" s="2"/>
      <c r="E17" s="2"/>
      <c r="F17" s="2"/>
      <c r="G17" s="2"/>
      <c r="H17" s="6"/>
      <c r="I17" s="2" t="s">
        <v>139</v>
      </c>
      <c r="J17" s="8" t="s">
        <v>309</v>
      </c>
      <c r="K17" s="15" t="s">
        <v>308</v>
      </c>
      <c r="L17" s="2" t="s">
        <v>153</v>
      </c>
      <c r="M17" s="2" t="s">
        <v>153</v>
      </c>
    </row>
    <row r="18" spans="1:15">
      <c r="A18" s="2" t="s">
        <v>20</v>
      </c>
      <c r="B18" s="2" t="s">
        <v>78</v>
      </c>
      <c r="C18" s="2" t="s">
        <v>131</v>
      </c>
      <c r="D18" s="2" t="s">
        <v>143</v>
      </c>
      <c r="E18" s="2" t="s">
        <v>144</v>
      </c>
      <c r="F18" s="2" t="s">
        <v>140</v>
      </c>
      <c r="G18" s="2" t="s">
        <v>140</v>
      </c>
      <c r="H18" s="6" t="b">
        <f>EXACT(F18,G18)</f>
        <v>1</v>
      </c>
      <c r="I18" s="2" t="s">
        <v>140</v>
      </c>
      <c r="J18" s="8" t="s">
        <v>177</v>
      </c>
      <c r="K18" s="14">
        <v>8</v>
      </c>
      <c r="L18" t="s">
        <v>159</v>
      </c>
      <c r="M18" t="s">
        <v>159</v>
      </c>
      <c r="O18" t="s">
        <v>229</v>
      </c>
    </row>
    <row r="19" spans="1:15">
      <c r="A19" s="2"/>
      <c r="B19" s="2"/>
      <c r="C19" s="2"/>
      <c r="D19" s="2"/>
      <c r="E19" s="2"/>
      <c r="F19" s="2"/>
      <c r="G19" s="2"/>
      <c r="H19" s="2"/>
      <c r="I19" s="2" t="s">
        <v>140</v>
      </c>
      <c r="J19" s="8" t="s">
        <v>178</v>
      </c>
      <c r="K19" s="14">
        <v>8</v>
      </c>
      <c r="L19" s="2" t="s">
        <v>295</v>
      </c>
      <c r="M19" s="2" t="s">
        <v>295</v>
      </c>
    </row>
    <row r="20" spans="1:15">
      <c r="A20" s="2"/>
      <c r="B20" s="2"/>
      <c r="C20" s="2"/>
      <c r="D20" s="2"/>
      <c r="E20" s="2"/>
      <c r="F20" s="2"/>
      <c r="G20" s="2"/>
      <c r="H20" s="2"/>
      <c r="I20" s="2" t="s">
        <v>140</v>
      </c>
      <c r="J20" s="8" t="s">
        <v>179</v>
      </c>
      <c r="K20" s="14">
        <v>8</v>
      </c>
      <c r="L20" t="s">
        <v>183</v>
      </c>
      <c r="M20" t="s">
        <v>183</v>
      </c>
    </row>
    <row r="21" spans="1:15">
      <c r="A21" s="2"/>
      <c r="B21" s="2"/>
      <c r="C21" s="2"/>
      <c r="D21" s="2"/>
      <c r="E21" s="2"/>
      <c r="F21" s="2"/>
      <c r="G21" s="2"/>
      <c r="H21" s="2"/>
      <c r="I21" s="2" t="s">
        <v>140</v>
      </c>
      <c r="J21" s="8" t="s">
        <v>184</v>
      </c>
      <c r="K21" s="14">
        <v>9</v>
      </c>
      <c r="L21" s="2" t="s">
        <v>295</v>
      </c>
    </row>
    <row r="22" spans="1:15">
      <c r="A22" s="2"/>
      <c r="B22" s="2"/>
      <c r="C22" s="2"/>
      <c r="D22" s="2"/>
      <c r="E22" s="2"/>
      <c r="F22" s="2"/>
      <c r="G22" s="2"/>
      <c r="H22" s="2"/>
      <c r="I22" s="2" t="s">
        <v>140</v>
      </c>
      <c r="J22" s="2" t="s">
        <v>180</v>
      </c>
      <c r="K22" s="14">
        <v>113</v>
      </c>
      <c r="L22" s="2" t="s">
        <v>159</v>
      </c>
      <c r="M22" s="2"/>
      <c r="N22" t="s">
        <v>181</v>
      </c>
    </row>
    <row r="23" spans="1:15">
      <c r="A23" s="3" t="s">
        <v>21</v>
      </c>
      <c r="B23" s="2" t="s">
        <v>79</v>
      </c>
      <c r="C23" s="2" t="s">
        <v>132</v>
      </c>
      <c r="D23" s="2" t="s">
        <v>143</v>
      </c>
      <c r="E23" s="2" t="s">
        <v>144</v>
      </c>
      <c r="F23" s="2" t="s">
        <v>137</v>
      </c>
      <c r="G23" s="2" t="s">
        <v>137</v>
      </c>
      <c r="H23" s="6" t="b">
        <f>EXACT(F23,G23)</f>
        <v>1</v>
      </c>
      <c r="I23" s="2" t="s">
        <v>137</v>
      </c>
      <c r="J23" s="2" t="s">
        <v>185</v>
      </c>
      <c r="K23" s="14">
        <v>4</v>
      </c>
      <c r="L23" s="2" t="s">
        <v>186</v>
      </c>
      <c r="M23" s="2" t="s">
        <v>186</v>
      </c>
      <c r="O23" s="2" t="s">
        <v>229</v>
      </c>
    </row>
    <row r="24" spans="1:15">
      <c r="A24" s="2"/>
      <c r="B24" s="2"/>
      <c r="C24" s="2"/>
      <c r="D24" s="2"/>
      <c r="E24" s="2"/>
      <c r="F24" s="2"/>
      <c r="G24" s="2"/>
      <c r="H24" s="2"/>
      <c r="I24" s="2" t="s">
        <v>137</v>
      </c>
      <c r="J24" s="8" t="s">
        <v>187</v>
      </c>
      <c r="K24" s="14">
        <v>4</v>
      </c>
      <c r="L24" s="2" t="s">
        <v>186</v>
      </c>
      <c r="M24" s="2"/>
    </row>
    <row r="25" spans="1:15">
      <c r="A25" s="2" t="s">
        <v>22</v>
      </c>
      <c r="B25" s="2" t="s">
        <v>80</v>
      </c>
      <c r="C25" s="2" t="s">
        <v>128</v>
      </c>
      <c r="D25" s="2" t="s">
        <v>143</v>
      </c>
      <c r="E25" s="2" t="s">
        <v>144</v>
      </c>
      <c r="F25" s="2" t="s">
        <v>139</v>
      </c>
      <c r="G25" s="2" t="s">
        <v>139</v>
      </c>
      <c r="H25" s="6" t="b">
        <f>EXACT(F25,G25)</f>
        <v>1</v>
      </c>
      <c r="I25" s="2" t="s">
        <v>139</v>
      </c>
      <c r="J25" s="2" t="s">
        <v>188</v>
      </c>
      <c r="K25" s="14">
        <v>173</v>
      </c>
      <c r="L25" s="2" t="s">
        <v>159</v>
      </c>
      <c r="M25" s="2" t="s">
        <v>159</v>
      </c>
      <c r="O25" s="2" t="s">
        <v>229</v>
      </c>
    </row>
    <row r="26" spans="1:15">
      <c r="A26" s="2"/>
      <c r="B26" s="2"/>
      <c r="C26" s="2"/>
      <c r="D26" s="2"/>
      <c r="E26" s="2"/>
      <c r="F26" s="2"/>
      <c r="G26" s="2"/>
      <c r="H26" s="2"/>
      <c r="I26" s="2" t="s">
        <v>139</v>
      </c>
      <c r="J26" s="2" t="s">
        <v>189</v>
      </c>
      <c r="K26" s="14">
        <v>173</v>
      </c>
      <c r="L26" s="2" t="s">
        <v>295</v>
      </c>
      <c r="M26" s="2" t="s">
        <v>295</v>
      </c>
    </row>
    <row r="27" spans="1:15">
      <c r="A27" s="2" t="s">
        <v>28</v>
      </c>
      <c r="B27" s="2" t="s">
        <v>86</v>
      </c>
      <c r="C27" s="2" t="s">
        <v>129</v>
      </c>
      <c r="D27" s="2" t="s">
        <v>145</v>
      </c>
      <c r="E27" s="2" t="s">
        <v>143</v>
      </c>
      <c r="F27" s="2" t="s">
        <v>141</v>
      </c>
      <c r="G27" s="2" t="s">
        <v>141</v>
      </c>
      <c r="H27" s="6" t="b">
        <f>EXACT(F27,G27)</f>
        <v>1</v>
      </c>
      <c r="I27" s="2" t="s">
        <v>141</v>
      </c>
      <c r="J27" s="2" t="s">
        <v>190</v>
      </c>
      <c r="K27" s="14">
        <v>112</v>
      </c>
      <c r="L27" s="2" t="s">
        <v>191</v>
      </c>
      <c r="M27" s="2" t="s">
        <v>191</v>
      </c>
      <c r="O27" s="2" t="s">
        <v>229</v>
      </c>
    </row>
    <row r="28" spans="1:15">
      <c r="A28" s="2"/>
      <c r="B28" s="2"/>
      <c r="C28" s="2"/>
      <c r="D28" s="2"/>
      <c r="E28" s="2"/>
      <c r="F28" s="2"/>
      <c r="G28" s="2"/>
      <c r="H28" s="2"/>
      <c r="I28" s="2" t="s">
        <v>141</v>
      </c>
      <c r="J28" s="12" t="s">
        <v>192</v>
      </c>
      <c r="K28" s="14">
        <v>112</v>
      </c>
      <c r="L28" s="2" t="s">
        <v>191</v>
      </c>
      <c r="M28" s="2"/>
    </row>
    <row r="29" spans="1:15">
      <c r="A29" s="2"/>
      <c r="B29" s="2"/>
      <c r="C29" s="2"/>
      <c r="D29" s="2"/>
      <c r="E29" s="2"/>
      <c r="F29" s="2"/>
      <c r="G29" s="2"/>
      <c r="H29" s="2"/>
      <c r="I29" s="2" t="s">
        <v>141</v>
      </c>
      <c r="J29" s="12" t="s">
        <v>193</v>
      </c>
      <c r="K29" s="14">
        <v>113</v>
      </c>
      <c r="L29" s="2" t="s">
        <v>294</v>
      </c>
      <c r="M29" s="2" t="s">
        <v>294</v>
      </c>
      <c r="N29" t="s">
        <v>196</v>
      </c>
    </row>
    <row r="30" spans="1:15">
      <c r="A30" s="2"/>
      <c r="B30" s="2"/>
      <c r="C30" s="2"/>
      <c r="D30" s="2"/>
      <c r="E30" s="2"/>
      <c r="F30" s="2"/>
      <c r="G30" s="2"/>
      <c r="H30" s="2"/>
      <c r="I30" s="2" t="s">
        <v>141</v>
      </c>
      <c r="J30" s="12" t="s">
        <v>194</v>
      </c>
      <c r="K30" s="14">
        <v>112</v>
      </c>
      <c r="L30" s="2" t="s">
        <v>195</v>
      </c>
      <c r="M30" s="2" t="s">
        <v>195</v>
      </c>
    </row>
    <row r="31" spans="1:15">
      <c r="A31" s="2" t="s">
        <v>33</v>
      </c>
      <c r="B31" s="2" t="s">
        <v>91</v>
      </c>
      <c r="C31" s="2" t="s">
        <v>135</v>
      </c>
      <c r="D31" s="2" t="s">
        <v>145</v>
      </c>
      <c r="E31" s="2" t="s">
        <v>143</v>
      </c>
      <c r="F31" s="2" t="s">
        <v>139</v>
      </c>
      <c r="G31" s="2" t="s">
        <v>139</v>
      </c>
      <c r="H31" s="6" t="b">
        <f>EXACT(F31,G31)</f>
        <v>1</v>
      </c>
      <c r="I31" s="2" t="s">
        <v>139</v>
      </c>
      <c r="J31" s="2" t="s">
        <v>197</v>
      </c>
      <c r="K31" s="14">
        <v>193</v>
      </c>
      <c r="L31" s="2" t="s">
        <v>154</v>
      </c>
      <c r="M31" s="2" t="s">
        <v>154</v>
      </c>
      <c r="O31" s="2" t="s">
        <v>229</v>
      </c>
    </row>
    <row r="32" spans="1:15">
      <c r="A32" s="2"/>
      <c r="B32" s="2"/>
      <c r="C32" s="2"/>
      <c r="D32" s="2"/>
      <c r="E32" s="2"/>
      <c r="F32" s="2"/>
      <c r="G32" s="2"/>
      <c r="H32" s="2"/>
      <c r="I32" s="2" t="s">
        <v>139</v>
      </c>
      <c r="J32" s="2" t="s">
        <v>198</v>
      </c>
      <c r="K32" s="17">
        <v>193</v>
      </c>
      <c r="L32" s="2" t="s">
        <v>186</v>
      </c>
      <c r="M32" s="2" t="s">
        <v>186</v>
      </c>
    </row>
    <row r="33" spans="1:15">
      <c r="A33" s="2"/>
      <c r="B33" s="2"/>
      <c r="C33" s="2"/>
      <c r="D33" s="2"/>
      <c r="E33" s="2"/>
      <c r="F33" s="2"/>
      <c r="G33" s="2"/>
      <c r="H33" s="2"/>
      <c r="I33" s="2" t="s">
        <v>139</v>
      </c>
      <c r="J33" s="2" t="s">
        <v>199</v>
      </c>
      <c r="K33" s="14">
        <v>194</v>
      </c>
      <c r="L33" s="2" t="s">
        <v>182</v>
      </c>
      <c r="M33" s="2" t="s">
        <v>182</v>
      </c>
    </row>
    <row r="34" spans="1:15">
      <c r="A34" s="2"/>
      <c r="B34" s="2"/>
      <c r="C34" s="2"/>
      <c r="D34" s="2"/>
      <c r="E34" s="2"/>
      <c r="F34" s="2"/>
      <c r="G34" s="2"/>
      <c r="H34" s="2"/>
      <c r="I34" s="2" t="s">
        <v>139</v>
      </c>
      <c r="J34" s="2" t="s">
        <v>199</v>
      </c>
      <c r="K34" s="14">
        <v>194</v>
      </c>
      <c r="L34" s="2" t="s">
        <v>297</v>
      </c>
      <c r="M34" s="2" t="s">
        <v>297</v>
      </c>
    </row>
    <row r="35" spans="1:15">
      <c r="A35" s="2"/>
      <c r="B35" s="2"/>
      <c r="C35" s="2"/>
      <c r="D35" s="2"/>
      <c r="E35" s="2"/>
      <c r="F35" s="2"/>
      <c r="G35" s="2"/>
      <c r="H35" s="2"/>
      <c r="I35" s="2" t="s">
        <v>139</v>
      </c>
      <c r="J35" s="8" t="s">
        <v>200</v>
      </c>
      <c r="K35" s="15" t="s">
        <v>201</v>
      </c>
      <c r="L35" s="2" t="s">
        <v>154</v>
      </c>
      <c r="M35" s="2"/>
    </row>
    <row r="36" spans="1:15">
      <c r="A36" s="2"/>
      <c r="B36" s="2"/>
      <c r="C36" s="2"/>
      <c r="D36" s="2"/>
      <c r="E36" s="2"/>
      <c r="F36" s="2"/>
      <c r="G36" s="2"/>
      <c r="H36" s="2"/>
      <c r="I36" s="2" t="s">
        <v>139</v>
      </c>
      <c r="J36" s="8" t="s">
        <v>202</v>
      </c>
      <c r="K36" s="15" t="s">
        <v>203</v>
      </c>
      <c r="L36" s="2" t="s">
        <v>182</v>
      </c>
      <c r="M36" s="2"/>
    </row>
    <row r="37" spans="1:15">
      <c r="A37" s="2"/>
      <c r="B37" s="2"/>
      <c r="C37" s="2"/>
      <c r="D37" s="2"/>
      <c r="E37" s="2"/>
      <c r="F37" s="2"/>
      <c r="G37" s="2"/>
      <c r="H37" s="2"/>
      <c r="I37" s="2" t="s">
        <v>139</v>
      </c>
      <c r="J37" s="8" t="s">
        <v>205</v>
      </c>
      <c r="K37" s="15" t="s">
        <v>206</v>
      </c>
      <c r="L37" t="s">
        <v>159</v>
      </c>
      <c r="M37" t="s">
        <v>159</v>
      </c>
    </row>
    <row r="38" spans="1:15">
      <c r="A38" s="2" t="s">
        <v>34</v>
      </c>
      <c r="B38" s="2" t="s">
        <v>92</v>
      </c>
      <c r="C38" s="2" t="s">
        <v>128</v>
      </c>
      <c r="D38" s="2" t="s">
        <v>145</v>
      </c>
      <c r="E38" s="2" t="s">
        <v>143</v>
      </c>
      <c r="F38" s="2" t="s">
        <v>138</v>
      </c>
      <c r="G38" s="2" t="s">
        <v>139</v>
      </c>
      <c r="H38" s="6" t="b">
        <f>EXACT(F38,G38)</f>
        <v>0</v>
      </c>
      <c r="I38" s="2" t="s">
        <v>139</v>
      </c>
      <c r="J38" s="2" t="s">
        <v>209</v>
      </c>
      <c r="K38" s="14">
        <v>1040</v>
      </c>
      <c r="L38" s="2" t="s">
        <v>159</v>
      </c>
      <c r="M38" s="2" t="s">
        <v>159</v>
      </c>
      <c r="O38" s="2" t="s">
        <v>229</v>
      </c>
    </row>
    <row r="39" spans="1:15">
      <c r="A39" s="2" t="s">
        <v>36</v>
      </c>
      <c r="B39" s="2" t="s">
        <v>94</v>
      </c>
      <c r="C39" s="2" t="s">
        <v>128</v>
      </c>
      <c r="D39" s="2" t="s">
        <v>145</v>
      </c>
      <c r="E39" s="2" t="s">
        <v>143</v>
      </c>
      <c r="F39" s="2" t="s">
        <v>139</v>
      </c>
      <c r="G39" s="2" t="s">
        <v>139</v>
      </c>
      <c r="H39" s="6" t="b">
        <f>EXACT(F39,G39)</f>
        <v>1</v>
      </c>
      <c r="I39" s="2" t="s">
        <v>139</v>
      </c>
      <c r="J39" s="2" t="s">
        <v>210</v>
      </c>
      <c r="K39" s="14">
        <v>554</v>
      </c>
      <c r="L39" s="2" t="s">
        <v>159</v>
      </c>
      <c r="M39" s="2" t="s">
        <v>159</v>
      </c>
      <c r="O39" s="2" t="s">
        <v>229</v>
      </c>
    </row>
    <row r="40" spans="1:15">
      <c r="A40" s="2"/>
      <c r="B40" s="2"/>
      <c r="C40" s="2"/>
      <c r="D40" s="2"/>
      <c r="E40" s="2"/>
      <c r="F40" s="2"/>
      <c r="G40" s="2"/>
      <c r="H40" s="2"/>
      <c r="I40" s="2" t="s">
        <v>139</v>
      </c>
      <c r="J40" s="2" t="s">
        <v>213</v>
      </c>
      <c r="K40" s="14">
        <v>554</v>
      </c>
      <c r="L40" t="s">
        <v>222</v>
      </c>
      <c r="M40" t="s">
        <v>222</v>
      </c>
      <c r="N40" t="s">
        <v>223</v>
      </c>
    </row>
    <row r="41" spans="1:15">
      <c r="A41" s="2"/>
      <c r="B41" s="2"/>
      <c r="C41" s="2"/>
      <c r="D41" s="2"/>
      <c r="E41" s="2"/>
      <c r="F41" s="2"/>
      <c r="G41" s="2"/>
      <c r="H41" s="2"/>
      <c r="I41" s="2" t="s">
        <v>139</v>
      </c>
      <c r="J41" s="2" t="s">
        <v>214</v>
      </c>
      <c r="K41" s="14">
        <v>554</v>
      </c>
      <c r="L41" t="s">
        <v>222</v>
      </c>
      <c r="N41" t="s">
        <v>224</v>
      </c>
    </row>
    <row r="42" spans="1:15">
      <c r="A42" s="2"/>
      <c r="B42" s="2"/>
      <c r="C42" s="2"/>
      <c r="D42" s="2"/>
      <c r="E42" s="2"/>
      <c r="F42" s="2"/>
      <c r="G42" s="2"/>
      <c r="H42" s="2"/>
      <c r="I42" s="2" t="s">
        <v>139</v>
      </c>
      <c r="J42" s="8" t="s">
        <v>215</v>
      </c>
      <c r="K42" s="15" t="s">
        <v>201</v>
      </c>
      <c r="L42" t="s">
        <v>225</v>
      </c>
      <c r="M42" t="s">
        <v>225</v>
      </c>
    </row>
    <row r="43" spans="1:15">
      <c r="A43" s="2"/>
      <c r="B43" s="2"/>
      <c r="C43" s="2"/>
      <c r="D43" s="2"/>
      <c r="E43" s="2"/>
      <c r="F43" s="2"/>
      <c r="G43" s="2"/>
      <c r="H43" s="2"/>
      <c r="I43" s="2" t="s">
        <v>139</v>
      </c>
      <c r="J43" s="8" t="s">
        <v>216</v>
      </c>
      <c r="K43" s="15" t="s">
        <v>204</v>
      </c>
      <c r="L43" t="s">
        <v>182</v>
      </c>
      <c r="M43" t="s">
        <v>182</v>
      </c>
    </row>
    <row r="44" spans="1:15">
      <c r="A44" s="2"/>
      <c r="B44" s="2"/>
      <c r="C44" s="2"/>
      <c r="D44" s="2"/>
      <c r="E44" s="2"/>
      <c r="F44" s="2"/>
      <c r="G44" s="2"/>
      <c r="H44" s="2"/>
      <c r="I44" s="2" t="s">
        <v>139</v>
      </c>
      <c r="J44" s="8" t="s">
        <v>217</v>
      </c>
      <c r="K44" s="15" t="s">
        <v>218</v>
      </c>
      <c r="L44" t="s">
        <v>222</v>
      </c>
      <c r="N44" t="s">
        <v>223</v>
      </c>
    </row>
    <row r="45" spans="1:15">
      <c r="A45" s="2"/>
      <c r="B45" s="2"/>
      <c r="C45" s="2"/>
      <c r="D45" s="2"/>
      <c r="E45" s="2"/>
      <c r="F45" s="2"/>
      <c r="G45" s="2"/>
      <c r="H45" s="2"/>
      <c r="I45" s="2" t="s">
        <v>139</v>
      </c>
      <c r="J45" s="8" t="s">
        <v>217</v>
      </c>
      <c r="K45" s="15"/>
      <c r="L45" t="s">
        <v>226</v>
      </c>
      <c r="M45" t="s">
        <v>226</v>
      </c>
    </row>
    <row r="46" spans="1:15">
      <c r="A46" s="2"/>
      <c r="B46" s="2"/>
      <c r="C46" s="2"/>
      <c r="D46" s="2"/>
      <c r="E46" s="2"/>
      <c r="F46" s="2"/>
      <c r="G46" s="2"/>
      <c r="H46" s="2"/>
      <c r="I46" s="2" t="s">
        <v>139</v>
      </c>
      <c r="J46" s="8" t="s">
        <v>219</v>
      </c>
      <c r="K46" s="15" t="s">
        <v>218</v>
      </c>
      <c r="L46" t="s">
        <v>226</v>
      </c>
    </row>
    <row r="47" spans="1:15">
      <c r="A47" s="2"/>
      <c r="B47" s="2"/>
      <c r="C47" s="2"/>
      <c r="D47" s="2"/>
      <c r="E47" s="2"/>
      <c r="F47" s="2"/>
      <c r="G47" s="2"/>
      <c r="H47" s="2"/>
      <c r="I47" s="2" t="s">
        <v>139</v>
      </c>
      <c r="J47" s="8" t="s">
        <v>220</v>
      </c>
      <c r="K47" s="15" t="s">
        <v>221</v>
      </c>
      <c r="L47" t="s">
        <v>195</v>
      </c>
    </row>
    <row r="48" spans="1:15">
      <c r="A48" s="2" t="s">
        <v>38</v>
      </c>
      <c r="B48" s="2" t="s">
        <v>96</v>
      </c>
      <c r="C48" s="2" t="s">
        <v>135</v>
      </c>
      <c r="D48" s="2" t="s">
        <v>145</v>
      </c>
      <c r="E48" s="2" t="s">
        <v>143</v>
      </c>
      <c r="F48" s="2" t="s">
        <v>138</v>
      </c>
      <c r="G48" s="2" t="s">
        <v>139</v>
      </c>
      <c r="H48" s="6" t="b">
        <f>EXACT(F48,G48)</f>
        <v>0</v>
      </c>
      <c r="I48" s="2" t="s">
        <v>139</v>
      </c>
      <c r="J48" s="2" t="s">
        <v>231</v>
      </c>
      <c r="K48">
        <v>11</v>
      </c>
      <c r="L48" s="2" t="s">
        <v>295</v>
      </c>
      <c r="M48" s="2" t="s">
        <v>295</v>
      </c>
      <c r="O48" s="2" t="s">
        <v>229</v>
      </c>
    </row>
    <row r="49" spans="1:15">
      <c r="A49" s="2"/>
      <c r="B49" s="2"/>
      <c r="C49" s="2"/>
      <c r="D49" s="2"/>
      <c r="E49" s="2"/>
      <c r="F49" s="2"/>
      <c r="G49" s="2"/>
      <c r="H49" s="2"/>
      <c r="I49" s="2" t="s">
        <v>139</v>
      </c>
      <c r="J49" s="2" t="s">
        <v>232</v>
      </c>
      <c r="K49">
        <v>11</v>
      </c>
      <c r="L49" s="2" t="s">
        <v>294</v>
      </c>
      <c r="M49" s="2" t="s">
        <v>294</v>
      </c>
    </row>
    <row r="50" spans="1:15">
      <c r="A50" s="2"/>
      <c r="B50" s="2"/>
      <c r="C50" s="2"/>
      <c r="D50" s="2"/>
      <c r="E50" s="2"/>
      <c r="F50" s="2"/>
      <c r="G50" s="2"/>
      <c r="H50" s="2"/>
      <c r="I50" s="2" t="s">
        <v>139</v>
      </c>
      <c r="J50" s="2" t="s">
        <v>233</v>
      </c>
      <c r="K50">
        <v>11</v>
      </c>
      <c r="L50" s="2" t="s">
        <v>296</v>
      </c>
      <c r="M50" s="2" t="s">
        <v>296</v>
      </c>
    </row>
    <row r="51" spans="1:15">
      <c r="A51" s="2"/>
      <c r="B51" s="2"/>
      <c r="C51" s="2"/>
      <c r="D51" s="2"/>
      <c r="E51" s="2"/>
      <c r="F51" s="2"/>
      <c r="G51" s="2"/>
      <c r="H51" s="2"/>
      <c r="I51" s="2" t="s">
        <v>139</v>
      </c>
      <c r="J51" s="2" t="s">
        <v>234</v>
      </c>
      <c r="K51">
        <v>12</v>
      </c>
      <c r="L51" s="2" t="s">
        <v>225</v>
      </c>
      <c r="M51" s="2" t="s">
        <v>225</v>
      </c>
    </row>
    <row r="52" spans="1:15">
      <c r="A52" s="2"/>
      <c r="B52" s="2"/>
      <c r="C52" s="2"/>
      <c r="D52" s="2"/>
      <c r="E52" s="2"/>
      <c r="F52" s="2"/>
      <c r="G52" s="2"/>
      <c r="H52" s="2"/>
      <c r="I52" s="2" t="s">
        <v>139</v>
      </c>
      <c r="J52" s="2" t="s">
        <v>235</v>
      </c>
      <c r="K52">
        <v>12</v>
      </c>
      <c r="L52" s="2" t="s">
        <v>294</v>
      </c>
      <c r="M52" s="2"/>
    </row>
    <row r="53" spans="1:15">
      <c r="A53" s="2"/>
      <c r="B53" s="2"/>
      <c r="C53" s="2"/>
      <c r="D53" s="2"/>
      <c r="E53" s="2"/>
      <c r="F53" s="2"/>
      <c r="G53" s="2"/>
      <c r="H53" s="2"/>
      <c r="I53" s="2" t="s">
        <v>139</v>
      </c>
      <c r="J53" s="2" t="s">
        <v>236</v>
      </c>
      <c r="K53">
        <v>12</v>
      </c>
      <c r="L53" s="2" t="s">
        <v>294</v>
      </c>
      <c r="M53" s="2"/>
    </row>
    <row r="54" spans="1:15">
      <c r="A54" s="2"/>
      <c r="B54" s="2"/>
      <c r="C54" s="2"/>
      <c r="D54" s="2"/>
      <c r="E54" s="2"/>
      <c r="F54" s="2"/>
      <c r="G54" s="2"/>
      <c r="H54" s="2"/>
      <c r="I54" s="2" t="s">
        <v>139</v>
      </c>
      <c r="J54" s="8" t="s">
        <v>237</v>
      </c>
      <c r="K54" s="19" t="s">
        <v>203</v>
      </c>
      <c r="L54" s="2" t="s">
        <v>295</v>
      </c>
      <c r="M54" s="2"/>
    </row>
    <row r="55" spans="1:15">
      <c r="A55" s="2"/>
      <c r="B55" s="2"/>
      <c r="C55" s="2"/>
      <c r="D55" s="2"/>
      <c r="E55" s="2"/>
      <c r="F55" s="2"/>
      <c r="G55" s="2"/>
      <c r="H55" s="2"/>
      <c r="I55" s="2" t="s">
        <v>139</v>
      </c>
      <c r="J55" s="8" t="s">
        <v>238</v>
      </c>
      <c r="K55" s="19" t="s">
        <v>204</v>
      </c>
      <c r="L55" s="2" t="s">
        <v>294</v>
      </c>
      <c r="M55" s="2"/>
    </row>
    <row r="56" spans="1:15">
      <c r="A56" s="2"/>
      <c r="B56" s="2"/>
      <c r="C56" s="2"/>
      <c r="D56" s="2"/>
      <c r="E56" s="2"/>
      <c r="F56" s="2"/>
      <c r="G56" s="2"/>
      <c r="H56" s="2"/>
      <c r="I56" s="2" t="s">
        <v>139</v>
      </c>
      <c r="J56" s="8" t="s">
        <v>239</v>
      </c>
      <c r="K56" s="19" t="s">
        <v>204</v>
      </c>
      <c r="L56" s="2" t="s">
        <v>195</v>
      </c>
      <c r="M56" s="2" t="s">
        <v>195</v>
      </c>
    </row>
    <row r="57" spans="1:15">
      <c r="A57" s="2"/>
      <c r="B57" s="2"/>
      <c r="C57" s="2"/>
      <c r="D57" s="2"/>
      <c r="E57" s="2"/>
      <c r="F57" s="2"/>
      <c r="G57" s="2"/>
      <c r="H57" s="2"/>
      <c r="I57" s="2" t="s">
        <v>139</v>
      </c>
      <c r="J57" s="8" t="s">
        <v>240</v>
      </c>
      <c r="K57" s="19" t="s">
        <v>218</v>
      </c>
      <c r="L57" s="2" t="s">
        <v>225</v>
      </c>
      <c r="M57" s="2"/>
    </row>
    <row r="58" spans="1:15">
      <c r="A58" s="2" t="s">
        <v>43</v>
      </c>
      <c r="B58" s="2" t="s">
        <v>101</v>
      </c>
      <c r="C58" s="2" t="s">
        <v>131</v>
      </c>
      <c r="D58" s="2" t="s">
        <v>145</v>
      </c>
      <c r="E58" s="2" t="s">
        <v>143</v>
      </c>
      <c r="F58" s="2" t="s">
        <v>138</v>
      </c>
      <c r="G58" s="2" t="s">
        <v>142</v>
      </c>
      <c r="H58" s="6" t="b">
        <f>EXACT(F58,G58)</f>
        <v>0</v>
      </c>
      <c r="I58" s="2" t="s">
        <v>142</v>
      </c>
      <c r="J58" s="2" t="s">
        <v>242</v>
      </c>
      <c r="K58">
        <v>322</v>
      </c>
      <c r="L58" t="s">
        <v>226</v>
      </c>
      <c r="M58" t="s">
        <v>226</v>
      </c>
      <c r="O58" t="s">
        <v>229</v>
      </c>
    </row>
    <row r="59" spans="1:15">
      <c r="A59" s="2"/>
      <c r="B59" s="2"/>
      <c r="C59" s="2"/>
      <c r="D59" s="2"/>
      <c r="E59" s="2"/>
      <c r="F59" s="2"/>
      <c r="G59" s="2"/>
      <c r="H59" s="2"/>
      <c r="I59" s="2" t="s">
        <v>142</v>
      </c>
      <c r="J59" s="2" t="s">
        <v>243</v>
      </c>
      <c r="K59">
        <v>322</v>
      </c>
      <c r="L59" s="2" t="s">
        <v>225</v>
      </c>
      <c r="M59" s="2" t="s">
        <v>225</v>
      </c>
    </row>
    <row r="60" spans="1:15">
      <c r="A60" s="2"/>
      <c r="B60" s="2"/>
      <c r="C60" s="2"/>
      <c r="D60" s="2"/>
      <c r="E60" s="2"/>
      <c r="F60" s="2"/>
      <c r="G60" s="2"/>
      <c r="H60" s="2"/>
      <c r="I60" s="2" t="s">
        <v>142</v>
      </c>
      <c r="J60" s="2" t="s">
        <v>243</v>
      </c>
      <c r="K60">
        <v>322</v>
      </c>
      <c r="L60" s="2" t="s">
        <v>195</v>
      </c>
      <c r="M60" s="2" t="s">
        <v>195</v>
      </c>
    </row>
    <row r="61" spans="1:15">
      <c r="A61" s="2"/>
      <c r="B61" s="2"/>
      <c r="C61" s="2"/>
      <c r="D61" s="2"/>
      <c r="E61" s="2"/>
      <c r="F61" s="2"/>
      <c r="G61" s="2"/>
      <c r="H61" s="2"/>
      <c r="I61" s="2" t="s">
        <v>142</v>
      </c>
      <c r="J61" s="8" t="s">
        <v>244</v>
      </c>
      <c r="K61" s="19" t="s">
        <v>176</v>
      </c>
      <c r="L61" t="s">
        <v>225</v>
      </c>
    </row>
    <row r="62" spans="1:15">
      <c r="A62" s="2"/>
      <c r="B62" s="2"/>
      <c r="C62" s="2"/>
      <c r="D62" s="2"/>
      <c r="E62" s="2"/>
      <c r="F62" s="2"/>
      <c r="G62" s="2"/>
      <c r="H62" s="2"/>
      <c r="I62" s="2" t="s">
        <v>142</v>
      </c>
      <c r="J62" s="8" t="s">
        <v>245</v>
      </c>
      <c r="K62" s="19" t="s">
        <v>246</v>
      </c>
      <c r="L62" t="s">
        <v>225</v>
      </c>
    </row>
    <row r="63" spans="1:15">
      <c r="A63" s="2" t="s">
        <v>45</v>
      </c>
      <c r="B63" s="2" t="s">
        <v>103</v>
      </c>
      <c r="C63" s="2" t="s">
        <v>129</v>
      </c>
      <c r="D63" s="2" t="s">
        <v>145</v>
      </c>
      <c r="E63" s="2" t="s">
        <v>143</v>
      </c>
      <c r="F63" s="2" t="s">
        <v>137</v>
      </c>
      <c r="G63" s="2" t="s">
        <v>140</v>
      </c>
      <c r="H63" s="6" t="b">
        <f>EXACT(F63,G63)</f>
        <v>0</v>
      </c>
      <c r="I63" s="2" t="s">
        <v>140</v>
      </c>
      <c r="J63" s="2" t="s">
        <v>247</v>
      </c>
      <c r="K63">
        <v>649</v>
      </c>
      <c r="L63" s="2" t="s">
        <v>296</v>
      </c>
      <c r="M63" s="2" t="s">
        <v>296</v>
      </c>
      <c r="O63" t="s">
        <v>229</v>
      </c>
    </row>
    <row r="64" spans="1:15">
      <c r="A64" s="2"/>
      <c r="B64" s="2"/>
      <c r="C64" s="2"/>
      <c r="D64" s="2"/>
      <c r="E64" s="2"/>
      <c r="F64" s="2"/>
      <c r="G64" s="2"/>
      <c r="H64" s="6"/>
      <c r="I64" s="2" t="s">
        <v>140</v>
      </c>
      <c r="J64" s="2" t="s">
        <v>307</v>
      </c>
      <c r="K64">
        <v>640</v>
      </c>
      <c r="L64" s="2" t="s">
        <v>153</v>
      </c>
      <c r="M64" s="2" t="s">
        <v>153</v>
      </c>
    </row>
    <row r="65" spans="1:15">
      <c r="A65" s="2" t="s">
        <v>49</v>
      </c>
      <c r="B65" s="2" t="s">
        <v>107</v>
      </c>
      <c r="C65" s="2" t="s">
        <v>131</v>
      </c>
      <c r="D65" s="2" t="s">
        <v>144</v>
      </c>
      <c r="E65" s="2" t="s">
        <v>145</v>
      </c>
      <c r="F65" s="2" t="s">
        <v>137</v>
      </c>
      <c r="G65" s="2" t="s">
        <v>142</v>
      </c>
      <c r="H65" s="6" t="b">
        <f>EXACT(F65,G65)</f>
        <v>0</v>
      </c>
      <c r="I65" s="2" t="s">
        <v>142</v>
      </c>
      <c r="J65" s="2" t="s">
        <v>249</v>
      </c>
      <c r="K65" s="20"/>
      <c r="L65" s="2" t="s">
        <v>191</v>
      </c>
      <c r="M65" s="2" t="s">
        <v>191</v>
      </c>
      <c r="O65" t="s">
        <v>229</v>
      </c>
    </row>
    <row r="66" spans="1:15">
      <c r="A66" s="2"/>
      <c r="B66" s="2"/>
      <c r="C66" s="2"/>
      <c r="D66" s="2"/>
      <c r="E66" s="2"/>
      <c r="F66" s="2"/>
      <c r="G66" s="2"/>
      <c r="H66" s="2"/>
      <c r="I66" s="2" t="s">
        <v>142</v>
      </c>
      <c r="J66" s="2" t="s">
        <v>250</v>
      </c>
      <c r="K66">
        <v>6</v>
      </c>
      <c r="L66" s="2" t="s">
        <v>159</v>
      </c>
      <c r="M66" s="2" t="s">
        <v>159</v>
      </c>
    </row>
    <row r="67" spans="1:15">
      <c r="A67" s="2"/>
      <c r="B67" s="2"/>
      <c r="C67" s="2"/>
      <c r="D67" s="2"/>
      <c r="E67" s="2"/>
      <c r="F67" s="2"/>
      <c r="G67" s="2"/>
      <c r="H67" s="2"/>
      <c r="I67" s="2" t="s">
        <v>142</v>
      </c>
      <c r="J67" s="2" t="s">
        <v>251</v>
      </c>
      <c r="K67">
        <v>6</v>
      </c>
      <c r="L67" t="s">
        <v>225</v>
      </c>
      <c r="M67" t="s">
        <v>225</v>
      </c>
    </row>
    <row r="68" spans="1:15">
      <c r="A68" s="2" t="s">
        <v>51</v>
      </c>
      <c r="B68" s="2" t="s">
        <v>109</v>
      </c>
      <c r="C68" s="2" t="s">
        <v>128</v>
      </c>
      <c r="D68" s="2" t="s">
        <v>144</v>
      </c>
      <c r="E68" s="2" t="s">
        <v>145</v>
      </c>
      <c r="F68" s="2" t="s">
        <v>142</v>
      </c>
      <c r="G68" s="2" t="s">
        <v>142</v>
      </c>
      <c r="H68" s="6" t="b">
        <f>EXACT(F68,G68)</f>
        <v>1</v>
      </c>
      <c r="I68" s="2" t="s">
        <v>142</v>
      </c>
      <c r="J68" s="2" t="s">
        <v>252</v>
      </c>
      <c r="K68">
        <v>60</v>
      </c>
      <c r="L68" s="2" t="s">
        <v>296</v>
      </c>
      <c r="M68" s="2" t="s">
        <v>296</v>
      </c>
      <c r="O68" t="s">
        <v>229</v>
      </c>
    </row>
    <row r="69" spans="1:15">
      <c r="A69" s="2"/>
      <c r="B69" s="2"/>
      <c r="C69" s="2"/>
      <c r="D69" s="2"/>
      <c r="E69" s="2"/>
      <c r="F69" s="2"/>
      <c r="G69" s="2"/>
      <c r="H69" s="2"/>
      <c r="I69" s="2" t="s">
        <v>142</v>
      </c>
      <c r="J69" s="2" t="s">
        <v>252</v>
      </c>
      <c r="K69">
        <v>60</v>
      </c>
      <c r="L69" s="2" t="s">
        <v>159</v>
      </c>
      <c r="M69" s="2" t="s">
        <v>159</v>
      </c>
    </row>
    <row r="70" spans="1:15">
      <c r="A70" s="2"/>
      <c r="B70" s="2"/>
      <c r="C70" s="2"/>
      <c r="D70" s="2"/>
      <c r="E70" s="2"/>
      <c r="F70" s="2"/>
      <c r="G70" s="2"/>
      <c r="H70" s="2"/>
      <c r="I70" s="2" t="s">
        <v>142</v>
      </c>
      <c r="J70" s="2" t="s">
        <v>253</v>
      </c>
      <c r="K70">
        <v>60</v>
      </c>
      <c r="L70" s="2" t="s">
        <v>225</v>
      </c>
      <c r="M70" s="2" t="s">
        <v>225</v>
      </c>
    </row>
    <row r="71" spans="1:15">
      <c r="A71" s="2"/>
      <c r="B71" s="2"/>
      <c r="C71" s="2"/>
      <c r="D71" s="2"/>
      <c r="E71" s="2"/>
      <c r="F71" s="2"/>
      <c r="G71" s="2"/>
      <c r="H71" s="2"/>
      <c r="I71" s="2" t="s">
        <v>142</v>
      </c>
      <c r="J71" s="2" t="s">
        <v>254</v>
      </c>
      <c r="K71">
        <v>60</v>
      </c>
      <c r="L71" s="2" t="s">
        <v>225</v>
      </c>
      <c r="M71" s="2"/>
    </row>
    <row r="72" spans="1:15">
      <c r="A72" s="2" t="s">
        <v>52</v>
      </c>
      <c r="B72" s="2" t="s">
        <v>67</v>
      </c>
      <c r="C72" s="2" t="s">
        <v>127</v>
      </c>
      <c r="D72" s="2" t="s">
        <v>144</v>
      </c>
      <c r="E72" s="2" t="s">
        <v>145</v>
      </c>
      <c r="F72" s="2" t="s">
        <v>139</v>
      </c>
      <c r="G72" s="2" t="s">
        <v>139</v>
      </c>
      <c r="H72" s="6" t="b">
        <f>EXACT(F72,G72)</f>
        <v>1</v>
      </c>
      <c r="I72" s="2" t="s">
        <v>139</v>
      </c>
      <c r="J72" s="2" t="s">
        <v>255</v>
      </c>
      <c r="K72">
        <v>173</v>
      </c>
      <c r="L72" s="2" t="s">
        <v>225</v>
      </c>
      <c r="M72" s="2" t="s">
        <v>225</v>
      </c>
      <c r="O72" s="2" t="s">
        <v>229</v>
      </c>
    </row>
    <row r="73" spans="1:15">
      <c r="A73" s="2"/>
      <c r="B73" s="2"/>
      <c r="C73" s="2"/>
      <c r="D73" s="2"/>
      <c r="E73" s="2"/>
      <c r="F73" s="2"/>
      <c r="G73" s="2"/>
      <c r="H73" s="2"/>
      <c r="I73" s="2" t="s">
        <v>139</v>
      </c>
      <c r="J73" s="2" t="s">
        <v>256</v>
      </c>
      <c r="K73">
        <v>173</v>
      </c>
      <c r="L73" s="2" t="s">
        <v>195</v>
      </c>
      <c r="M73" s="2" t="s">
        <v>195</v>
      </c>
    </row>
    <row r="74" spans="1:15">
      <c r="A74" s="2"/>
      <c r="B74" s="2"/>
      <c r="C74" s="2"/>
      <c r="D74" s="2"/>
      <c r="E74" s="2"/>
      <c r="F74" s="2"/>
      <c r="G74" s="2"/>
      <c r="H74" s="2"/>
      <c r="I74" s="2" t="s">
        <v>139</v>
      </c>
      <c r="J74" s="2" t="s">
        <v>257</v>
      </c>
      <c r="K74">
        <v>173</v>
      </c>
      <c r="L74" s="2" t="s">
        <v>222</v>
      </c>
      <c r="M74" s="2" t="s">
        <v>222</v>
      </c>
    </row>
    <row r="75" spans="1:15">
      <c r="A75" s="2"/>
      <c r="B75" s="2"/>
      <c r="C75" s="2"/>
      <c r="D75" s="2"/>
      <c r="E75" s="2"/>
      <c r="F75" s="2"/>
      <c r="G75" s="2"/>
      <c r="H75" s="2"/>
      <c r="I75" s="2" t="s">
        <v>139</v>
      </c>
      <c r="J75" s="2" t="s">
        <v>257</v>
      </c>
      <c r="K75">
        <v>173</v>
      </c>
      <c r="L75" s="2" t="s">
        <v>297</v>
      </c>
      <c r="M75" s="2" t="s">
        <v>297</v>
      </c>
    </row>
    <row r="76" spans="1:15">
      <c r="A76" s="2"/>
      <c r="B76" s="2"/>
      <c r="C76" s="2"/>
      <c r="D76" s="2"/>
      <c r="E76" s="2"/>
      <c r="F76" s="2"/>
      <c r="G76" s="2"/>
      <c r="H76" s="2"/>
      <c r="I76" s="2" t="s">
        <v>139</v>
      </c>
      <c r="J76" s="2" t="s">
        <v>258</v>
      </c>
      <c r="K76">
        <v>5</v>
      </c>
      <c r="L76" s="2" t="s">
        <v>159</v>
      </c>
      <c r="M76" s="2"/>
    </row>
    <row r="77" spans="1:15">
      <c r="A77" s="2"/>
      <c r="B77" s="2"/>
      <c r="C77" s="2"/>
      <c r="D77" s="2"/>
      <c r="E77" s="2"/>
      <c r="F77" s="2"/>
      <c r="G77" s="2"/>
      <c r="H77" s="2"/>
      <c r="I77" s="2" t="s">
        <v>139</v>
      </c>
      <c r="J77" s="2" t="s">
        <v>259</v>
      </c>
      <c r="K77">
        <v>5</v>
      </c>
      <c r="L77" s="2" t="s">
        <v>225</v>
      </c>
      <c r="M77" s="2"/>
    </row>
    <row r="78" spans="1:15">
      <c r="A78" s="2"/>
      <c r="B78" s="2"/>
      <c r="C78" s="2"/>
      <c r="D78" s="2"/>
      <c r="E78" s="2"/>
      <c r="F78" s="2"/>
      <c r="G78" s="2"/>
      <c r="H78" s="2"/>
      <c r="I78" s="2" t="s">
        <v>139</v>
      </c>
      <c r="J78" s="2" t="s">
        <v>260</v>
      </c>
      <c r="K78">
        <v>5</v>
      </c>
      <c r="L78" s="2" t="s">
        <v>195</v>
      </c>
      <c r="M78" s="2"/>
      <c r="N78" t="s">
        <v>284</v>
      </c>
    </row>
    <row r="79" spans="1:15">
      <c r="A79" s="2" t="s">
        <v>55</v>
      </c>
      <c r="B79" s="2" t="s">
        <v>112</v>
      </c>
      <c r="C79" s="2" t="s">
        <v>135</v>
      </c>
      <c r="D79" s="2" t="s">
        <v>144</v>
      </c>
      <c r="E79" s="2" t="s">
        <v>145</v>
      </c>
      <c r="F79" s="2" t="s">
        <v>139</v>
      </c>
      <c r="G79" s="2" t="s">
        <v>139</v>
      </c>
      <c r="H79" s="6" t="b">
        <f>EXACT(F79,G79)</f>
        <v>1</v>
      </c>
      <c r="I79" s="2" t="s">
        <v>139</v>
      </c>
      <c r="J79" s="2" t="s">
        <v>261</v>
      </c>
      <c r="K79"/>
      <c r="L79" s="2" t="s">
        <v>225</v>
      </c>
      <c r="M79" s="2" t="s">
        <v>225</v>
      </c>
      <c r="O79" t="s">
        <v>229</v>
      </c>
    </row>
    <row r="80" spans="1:15">
      <c r="A80" s="2"/>
      <c r="B80" s="2"/>
      <c r="C80" s="2"/>
      <c r="D80" s="2"/>
      <c r="E80" s="2"/>
      <c r="F80" s="2"/>
      <c r="G80" s="2"/>
      <c r="H80" s="2"/>
      <c r="I80" s="2" t="s">
        <v>139</v>
      </c>
      <c r="J80" s="2" t="s">
        <v>262</v>
      </c>
      <c r="K80"/>
      <c r="L80" s="2" t="s">
        <v>195</v>
      </c>
      <c r="M80" s="2" t="s">
        <v>195</v>
      </c>
    </row>
    <row r="81" spans="1:15">
      <c r="A81" s="2"/>
      <c r="B81" s="2"/>
      <c r="C81" s="2"/>
      <c r="D81" s="2"/>
      <c r="E81" s="2"/>
      <c r="F81" s="2"/>
      <c r="G81" s="2"/>
      <c r="H81" s="2"/>
      <c r="I81" s="2" t="s">
        <v>139</v>
      </c>
      <c r="J81" s="2" t="s">
        <v>263</v>
      </c>
      <c r="K81">
        <v>187</v>
      </c>
      <c r="L81" s="2" t="s">
        <v>195</v>
      </c>
      <c r="M81" s="2"/>
    </row>
    <row r="82" spans="1:15">
      <c r="A82" s="2"/>
      <c r="B82" s="2"/>
      <c r="C82" s="2"/>
      <c r="D82" s="2"/>
      <c r="E82" s="2"/>
      <c r="F82" s="2"/>
      <c r="G82" s="2"/>
      <c r="H82" s="2"/>
      <c r="I82" s="2" t="s">
        <v>139</v>
      </c>
      <c r="J82" s="2" t="s">
        <v>263</v>
      </c>
      <c r="K82">
        <v>187</v>
      </c>
      <c r="L82" s="2" t="s">
        <v>225</v>
      </c>
      <c r="M82" s="2"/>
    </row>
    <row r="83" spans="1:15">
      <c r="A83" s="2" t="s">
        <v>56</v>
      </c>
      <c r="B83" s="2" t="s">
        <v>113</v>
      </c>
      <c r="C83" s="2" t="s">
        <v>131</v>
      </c>
      <c r="D83" s="2" t="s">
        <v>144</v>
      </c>
      <c r="E83" s="2" t="s">
        <v>145</v>
      </c>
      <c r="F83" s="2" t="s">
        <v>137</v>
      </c>
      <c r="G83" s="2" t="s">
        <v>137</v>
      </c>
      <c r="H83" s="6" t="b">
        <f>EXACT(F83,G83)</f>
        <v>1</v>
      </c>
      <c r="I83" s="2" t="s">
        <v>137</v>
      </c>
      <c r="J83" s="2" t="s">
        <v>264</v>
      </c>
      <c r="K83">
        <v>2035</v>
      </c>
      <c r="L83" s="2" t="s">
        <v>225</v>
      </c>
      <c r="M83" s="2" t="s">
        <v>225</v>
      </c>
      <c r="O83" s="2" t="s">
        <v>229</v>
      </c>
    </row>
    <row r="84" spans="1:15">
      <c r="A84" s="2"/>
      <c r="B84" s="2"/>
      <c r="C84" s="2"/>
      <c r="D84" s="2"/>
      <c r="E84" s="2"/>
      <c r="F84" s="2"/>
      <c r="G84" s="2"/>
      <c r="H84" s="2"/>
      <c r="I84" s="2" t="s">
        <v>137</v>
      </c>
      <c r="J84" s="2" t="s">
        <v>265</v>
      </c>
      <c r="K84">
        <v>2035</v>
      </c>
      <c r="L84" s="2" t="s">
        <v>225</v>
      </c>
      <c r="M84" s="2"/>
    </row>
    <row r="85" spans="1:15">
      <c r="A85" s="2"/>
      <c r="B85" s="2"/>
      <c r="C85" s="2"/>
      <c r="D85" s="2"/>
      <c r="E85" s="2"/>
      <c r="F85" s="2"/>
      <c r="G85" s="2"/>
      <c r="H85" s="2"/>
      <c r="I85" s="2" t="s">
        <v>137</v>
      </c>
      <c r="J85" s="2" t="s">
        <v>266</v>
      </c>
      <c r="K85">
        <v>2035</v>
      </c>
      <c r="L85" s="2" t="s">
        <v>225</v>
      </c>
      <c r="M85" s="2"/>
    </row>
    <row r="86" spans="1:15">
      <c r="A86" s="2"/>
      <c r="B86" s="2"/>
      <c r="C86" s="2"/>
      <c r="D86" s="2"/>
      <c r="E86" s="2"/>
      <c r="F86" s="2"/>
      <c r="G86" s="2"/>
      <c r="H86" s="2"/>
      <c r="I86" s="2" t="s">
        <v>137</v>
      </c>
      <c r="J86" s="2" t="s">
        <v>267</v>
      </c>
      <c r="K86">
        <v>2035</v>
      </c>
      <c r="L86" s="2" t="s">
        <v>225</v>
      </c>
      <c r="M86" s="2"/>
    </row>
    <row r="87" spans="1:15">
      <c r="A87" s="2" t="s">
        <v>59</v>
      </c>
      <c r="B87" s="2" t="s">
        <v>116</v>
      </c>
      <c r="C87" s="2" t="s">
        <v>128</v>
      </c>
      <c r="D87" s="2" t="s">
        <v>144</v>
      </c>
      <c r="E87" s="2" t="s">
        <v>145</v>
      </c>
      <c r="F87" s="2" t="s">
        <v>142</v>
      </c>
      <c r="G87" s="2" t="s">
        <v>137</v>
      </c>
      <c r="H87" s="6" t="b">
        <f>EXACT(F87,G87)</f>
        <v>0</v>
      </c>
      <c r="I87" s="2" t="s">
        <v>137</v>
      </c>
      <c r="J87" s="2" t="s">
        <v>268</v>
      </c>
      <c r="K87">
        <v>451</v>
      </c>
      <c r="L87" s="2" t="s">
        <v>225</v>
      </c>
      <c r="M87" s="2" t="s">
        <v>225</v>
      </c>
      <c r="O87" s="2" t="s">
        <v>229</v>
      </c>
    </row>
    <row r="88" spans="1:15">
      <c r="A88" s="2"/>
      <c r="B88" s="2"/>
      <c r="C88" s="2"/>
      <c r="D88" s="2"/>
      <c r="E88" s="2"/>
      <c r="F88" s="2"/>
      <c r="G88" s="2"/>
      <c r="H88" s="2"/>
      <c r="I88" s="2" t="s">
        <v>137</v>
      </c>
      <c r="J88" s="2" t="s">
        <v>269</v>
      </c>
      <c r="K88">
        <v>450</v>
      </c>
      <c r="L88" s="2" t="s">
        <v>225</v>
      </c>
      <c r="M88" s="2"/>
    </row>
    <row r="89" spans="1:15">
      <c r="A89" s="2"/>
      <c r="B89" s="2"/>
      <c r="C89" s="2"/>
      <c r="D89" s="2"/>
      <c r="E89" s="2"/>
      <c r="F89" s="2"/>
      <c r="G89" s="2"/>
      <c r="H89" s="2"/>
      <c r="I89" s="2" t="s">
        <v>137</v>
      </c>
      <c r="J89" s="8" t="s">
        <v>270</v>
      </c>
      <c r="K89">
        <v>447</v>
      </c>
      <c r="L89" t="s">
        <v>183</v>
      </c>
      <c r="M89" t="s">
        <v>183</v>
      </c>
    </row>
    <row r="90" spans="1:15">
      <c r="A90" s="2"/>
      <c r="B90" s="2"/>
      <c r="C90" s="2"/>
      <c r="D90" s="2"/>
      <c r="E90" s="2"/>
      <c r="F90" s="2"/>
      <c r="G90" s="2"/>
      <c r="H90" s="2"/>
      <c r="I90" s="2" t="s">
        <v>137</v>
      </c>
      <c r="J90" s="8" t="s">
        <v>271</v>
      </c>
      <c r="K90">
        <v>448</v>
      </c>
      <c r="L90" s="2" t="s">
        <v>225</v>
      </c>
      <c r="M90" s="2"/>
    </row>
    <row r="91" spans="1:15">
      <c r="A91" s="2"/>
      <c r="B91" s="2"/>
      <c r="C91" s="2"/>
      <c r="D91" s="2"/>
      <c r="E91" s="2"/>
      <c r="F91" s="2"/>
      <c r="G91" s="2"/>
      <c r="H91" s="2"/>
      <c r="I91" s="2" t="s">
        <v>137</v>
      </c>
      <c r="J91" s="8" t="s">
        <v>272</v>
      </c>
      <c r="K91">
        <v>448</v>
      </c>
      <c r="L91" s="2" t="s">
        <v>195</v>
      </c>
      <c r="M91" s="2" t="s">
        <v>195</v>
      </c>
    </row>
    <row r="92" spans="1:15">
      <c r="A92" s="2"/>
      <c r="B92" s="2"/>
      <c r="C92" s="2"/>
      <c r="D92" s="2"/>
      <c r="E92" s="2"/>
      <c r="F92" s="2"/>
      <c r="G92" s="2"/>
      <c r="H92" s="2"/>
      <c r="I92" s="2" t="s">
        <v>137</v>
      </c>
      <c r="J92" s="8" t="s">
        <v>272</v>
      </c>
      <c r="K92">
        <v>448</v>
      </c>
      <c r="L92" s="2" t="s">
        <v>296</v>
      </c>
      <c r="M92" s="2" t="s">
        <v>296</v>
      </c>
    </row>
    <row r="93" spans="1:15">
      <c r="A93" s="2"/>
      <c r="B93" s="2"/>
      <c r="C93" s="2"/>
      <c r="D93" s="2"/>
      <c r="E93" s="2"/>
      <c r="F93" s="2"/>
      <c r="G93" s="2"/>
      <c r="H93" s="2"/>
      <c r="I93" s="2" t="s">
        <v>137</v>
      </c>
      <c r="J93" s="8" t="s">
        <v>273</v>
      </c>
      <c r="K93">
        <v>450</v>
      </c>
      <c r="L93" s="2" t="s">
        <v>285</v>
      </c>
      <c r="M93" s="2" t="s">
        <v>285</v>
      </c>
    </row>
    <row r="94" spans="1:15">
      <c r="A94" s="2" t="s">
        <v>61</v>
      </c>
      <c r="B94" s="2" t="s">
        <v>118</v>
      </c>
      <c r="C94" s="2" t="s">
        <v>128</v>
      </c>
      <c r="D94" s="2" t="s">
        <v>144</v>
      </c>
      <c r="E94" s="2" t="s">
        <v>145</v>
      </c>
      <c r="F94" s="2" t="s">
        <v>137</v>
      </c>
      <c r="G94" s="2" t="s">
        <v>137</v>
      </c>
      <c r="H94" s="6" t="b">
        <f>EXACT(F94,G94)</f>
        <v>1</v>
      </c>
      <c r="I94" s="2" t="s">
        <v>137</v>
      </c>
      <c r="J94" s="2" t="s">
        <v>274</v>
      </c>
      <c r="K94">
        <v>984</v>
      </c>
      <c r="L94" s="2" t="s">
        <v>225</v>
      </c>
      <c r="M94" s="2" t="s">
        <v>225</v>
      </c>
      <c r="O94" t="s">
        <v>229</v>
      </c>
    </row>
    <row r="95" spans="1:15">
      <c r="A95" s="2" t="s">
        <v>64</v>
      </c>
      <c r="B95" s="2" t="s">
        <v>121</v>
      </c>
      <c r="C95" s="2" t="s">
        <v>128</v>
      </c>
      <c r="D95" s="2" t="s">
        <v>144</v>
      </c>
      <c r="E95" s="2" t="s">
        <v>145</v>
      </c>
      <c r="F95" s="2" t="s">
        <v>138</v>
      </c>
      <c r="G95" s="2" t="s">
        <v>142</v>
      </c>
      <c r="H95" s="6" t="b">
        <f>EXACT(F95,G95)</f>
        <v>0</v>
      </c>
      <c r="I95" s="2" t="s">
        <v>142</v>
      </c>
      <c r="J95" s="2" t="s">
        <v>275</v>
      </c>
      <c r="K95"/>
      <c r="L95" s="2" t="s">
        <v>296</v>
      </c>
      <c r="M95" s="2" t="s">
        <v>296</v>
      </c>
      <c r="O95" s="2" t="s">
        <v>229</v>
      </c>
    </row>
    <row r="96" spans="1:15">
      <c r="A96" s="2"/>
      <c r="B96" s="2"/>
      <c r="C96" s="2"/>
      <c r="D96" s="2"/>
      <c r="E96" s="2"/>
      <c r="F96" s="2"/>
      <c r="G96" s="2"/>
      <c r="H96" s="2"/>
      <c r="I96" s="2" t="s">
        <v>142</v>
      </c>
      <c r="J96" s="2" t="s">
        <v>276</v>
      </c>
      <c r="K96"/>
      <c r="L96" s="2" t="s">
        <v>159</v>
      </c>
      <c r="M96" s="2" t="s">
        <v>159</v>
      </c>
    </row>
    <row r="97" spans="1:15">
      <c r="A97" s="2"/>
      <c r="B97" s="2"/>
      <c r="C97" s="2"/>
      <c r="D97" s="2"/>
      <c r="E97" s="2"/>
      <c r="F97" s="2"/>
      <c r="G97" s="2"/>
      <c r="H97" s="2"/>
      <c r="I97" s="2" t="s">
        <v>142</v>
      </c>
      <c r="J97" s="2" t="s">
        <v>277</v>
      </c>
      <c r="K97"/>
      <c r="L97" s="2" t="s">
        <v>153</v>
      </c>
      <c r="M97" s="2" t="s">
        <v>153</v>
      </c>
    </row>
    <row r="98" spans="1:15">
      <c r="A98" s="2"/>
      <c r="B98" s="2"/>
      <c r="C98" s="2"/>
      <c r="D98" s="2"/>
      <c r="E98" s="2"/>
      <c r="F98" s="2"/>
      <c r="G98" s="2"/>
      <c r="H98" s="2"/>
      <c r="I98" s="2" t="s">
        <v>142</v>
      </c>
      <c r="J98" s="2" t="s">
        <v>278</v>
      </c>
      <c r="K98"/>
      <c r="L98" s="2" t="s">
        <v>191</v>
      </c>
      <c r="M98" s="2" t="s">
        <v>191</v>
      </c>
    </row>
    <row r="99" spans="1:15">
      <c r="A99" s="2" t="s">
        <v>66</v>
      </c>
      <c r="B99" s="2" t="s">
        <v>123</v>
      </c>
      <c r="C99" s="2" t="s">
        <v>128</v>
      </c>
      <c r="D99" s="2" t="s">
        <v>144</v>
      </c>
      <c r="E99" s="2" t="s">
        <v>145</v>
      </c>
      <c r="F99" s="2" t="s">
        <v>137</v>
      </c>
      <c r="G99" t="s">
        <v>137</v>
      </c>
      <c r="H99" s="6" t="b">
        <f>EXACT(F99,G99)</f>
        <v>1</v>
      </c>
      <c r="I99" s="2" t="s">
        <v>137</v>
      </c>
      <c r="J99" s="8" t="s">
        <v>279</v>
      </c>
      <c r="K99">
        <v>318</v>
      </c>
      <c r="L99" s="2" t="s">
        <v>225</v>
      </c>
      <c r="M99" s="2" t="s">
        <v>225</v>
      </c>
      <c r="O99" t="s">
        <v>229</v>
      </c>
    </row>
    <row r="100" spans="1:15">
      <c r="I100" s="2" t="s">
        <v>137</v>
      </c>
      <c r="J100" s="2" t="s">
        <v>280</v>
      </c>
      <c r="K100"/>
      <c r="L100" s="2" t="s">
        <v>225</v>
      </c>
      <c r="M100" s="2"/>
    </row>
    <row r="104" spans="1:15">
      <c r="G104" t="s">
        <v>303</v>
      </c>
      <c r="H104">
        <f>COUNTA(H2:H103)</f>
        <v>25</v>
      </c>
    </row>
    <row r="105" spans="1:15">
      <c r="A105" t="s">
        <v>137</v>
      </c>
      <c r="B105">
        <f>COUNTIF(G:G, A105)</f>
        <v>7</v>
      </c>
      <c r="C105" s="38">
        <f>B105/$B$110</f>
        <v>0.28000000000000003</v>
      </c>
      <c r="D105" t="s">
        <v>225</v>
      </c>
      <c r="E105">
        <f>COUNTIF(M:M, D105)</f>
        <v>18</v>
      </c>
      <c r="F105" s="38">
        <f>E105/$E$122</f>
        <v>0.2608695652173913</v>
      </c>
      <c r="G105" t="s">
        <v>304</v>
      </c>
      <c r="H105">
        <f>COUNTIF(H2:H103,TRUE)</f>
        <v>16</v>
      </c>
    </row>
    <row r="106" spans="1:15">
      <c r="A106" t="s">
        <v>142</v>
      </c>
      <c r="B106">
        <f>COUNTIF(G:G, A106)</f>
        <v>5</v>
      </c>
      <c r="C106" s="38">
        <f>B106/$B$110</f>
        <v>0.2</v>
      </c>
      <c r="D106" t="s">
        <v>153</v>
      </c>
      <c r="E106">
        <f>COUNTIF(M:M, D106)</f>
        <v>4</v>
      </c>
      <c r="F106" s="38">
        <f>E106/$E$122</f>
        <v>5.7971014492753624E-2</v>
      </c>
      <c r="G106" t="s">
        <v>305</v>
      </c>
      <c r="H106">
        <f>H104-H105</f>
        <v>9</v>
      </c>
    </row>
    <row r="107" spans="1:15">
      <c r="A107" t="s">
        <v>140</v>
      </c>
      <c r="B107">
        <f>COUNTIF(G:G, A107)</f>
        <v>3</v>
      </c>
      <c r="C107" s="38">
        <f>B107/$B$110</f>
        <v>0.12</v>
      </c>
      <c r="D107" s="2" t="s">
        <v>166</v>
      </c>
      <c r="E107">
        <f>COUNTIF(M:M, D107)</f>
        <v>3</v>
      </c>
      <c r="F107" s="38">
        <f>E107/$E$122</f>
        <v>4.3478260869565216E-2</v>
      </c>
      <c r="G107" t="s">
        <v>306</v>
      </c>
      <c r="H107">
        <f>H105/H104</f>
        <v>0.64</v>
      </c>
      <c r="N107" t="s">
        <v>230</v>
      </c>
      <c r="O107">
        <f>COUNTIF(O2:O99, "Ja")</f>
        <v>25</v>
      </c>
    </row>
    <row r="108" spans="1:15">
      <c r="A108" t="s">
        <v>141</v>
      </c>
      <c r="B108">
        <f>COUNTIF(G:G, A108)</f>
        <v>2</v>
      </c>
      <c r="C108" s="38">
        <f>B108/$B$110</f>
        <v>0.08</v>
      </c>
      <c r="D108" s="2" t="s">
        <v>159</v>
      </c>
      <c r="E108">
        <f>COUNTIF(M:M, D108)</f>
        <v>15</v>
      </c>
      <c r="F108" s="38">
        <f>E108/$E$122</f>
        <v>0.21739130434782608</v>
      </c>
    </row>
    <row r="109" spans="1:15">
      <c r="A109" t="s">
        <v>139</v>
      </c>
      <c r="B109">
        <f>COUNTIF(G:G, A109)</f>
        <v>8</v>
      </c>
      <c r="C109" s="38">
        <f>B109/$B$110</f>
        <v>0.32</v>
      </c>
      <c r="D109" s="2" t="s">
        <v>182</v>
      </c>
      <c r="E109">
        <f>COUNTIF(M:M, D109)</f>
        <v>3</v>
      </c>
      <c r="F109" s="38">
        <f>E109/$E$122</f>
        <v>4.3478260869565216E-2</v>
      </c>
    </row>
    <row r="110" spans="1:15">
      <c r="B110">
        <f>SUM(B105:B109)</f>
        <v>25</v>
      </c>
      <c r="D110" s="2" t="s">
        <v>171</v>
      </c>
      <c r="E110">
        <f>COUNTIF(M:M, D110)</f>
        <v>1</v>
      </c>
      <c r="F110" s="38">
        <f>E110/$E$122</f>
        <v>1.4492753623188406E-2</v>
      </c>
    </row>
    <row r="111" spans="1:15">
      <c r="D111" s="2" t="s">
        <v>191</v>
      </c>
      <c r="E111">
        <f>COUNTIF(M:M, D111)</f>
        <v>4</v>
      </c>
      <c r="F111" s="38">
        <f>E111/$E$122</f>
        <v>5.7971014492753624E-2</v>
      </c>
    </row>
    <row r="112" spans="1:15">
      <c r="D112" s="2" t="s">
        <v>174</v>
      </c>
      <c r="E112">
        <f>COUNTIF(M:M, D112)</f>
        <v>3</v>
      </c>
      <c r="F112" s="38">
        <f>E112/$E$122</f>
        <v>4.3478260869565216E-2</v>
      </c>
    </row>
    <row r="113" spans="4:6">
      <c r="D113" s="2" t="s">
        <v>295</v>
      </c>
      <c r="E113">
        <f>COUNTIF(M:M, D113)</f>
        <v>3</v>
      </c>
      <c r="F113" s="38">
        <f>E113/$E$122</f>
        <v>4.3478260869565216E-2</v>
      </c>
    </row>
    <row r="114" spans="4:6">
      <c r="D114" t="s">
        <v>183</v>
      </c>
      <c r="E114">
        <f>COUNTIF(M:M, D114)</f>
        <v>2</v>
      </c>
      <c r="F114" s="38">
        <f>E114/$E$122</f>
        <v>2.8985507246376812E-2</v>
      </c>
    </row>
    <row r="115" spans="4:6">
      <c r="D115" s="2" t="s">
        <v>186</v>
      </c>
      <c r="E115">
        <f>COUNTIF(M:M, D115)</f>
        <v>3</v>
      </c>
      <c r="F115" s="38">
        <f>E115/$E$122</f>
        <v>4.3478260869565216E-2</v>
      </c>
    </row>
    <row r="116" spans="4:6">
      <c r="D116" s="2" t="s">
        <v>294</v>
      </c>
      <c r="E116">
        <f>COUNTIF(M:M, D116)</f>
        <v>2</v>
      </c>
      <c r="F116" s="38">
        <f>E116/$E$122</f>
        <v>2.8985507246376812E-2</v>
      </c>
    </row>
    <row r="117" spans="4:6">
      <c r="D117" s="2" t="s">
        <v>297</v>
      </c>
      <c r="E117">
        <f>COUNTIF(M:M, D117)</f>
        <v>3</v>
      </c>
      <c r="F117" s="38">
        <f>E117/$E$122</f>
        <v>4.3478260869565216E-2</v>
      </c>
    </row>
    <row r="118" spans="4:6">
      <c r="D118" s="2" t="s">
        <v>296</v>
      </c>
      <c r="E118">
        <f>COUNTIF(M:M, D118)</f>
        <v>5</v>
      </c>
      <c r="F118" s="38">
        <f>E118/$E$122</f>
        <v>7.2463768115942032E-2</v>
      </c>
    </row>
    <row r="122" spans="4:6">
      <c r="E122">
        <f>SUM(E105:E118)</f>
        <v>69</v>
      </c>
    </row>
  </sheetData>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4"/>
  <sheetViews>
    <sheetView zoomScale="85" zoomScaleNormal="85" zoomScalePageLayoutView="85" workbookViewId="0">
      <pane ySplit="1" topLeftCell="A122" activePane="bottomLeft" state="frozen"/>
      <selection pane="bottomLeft" activeCell="E151" sqref="E151"/>
    </sheetView>
  </sheetViews>
  <sheetFormatPr baseColWidth="10" defaultRowHeight="14" x14ac:dyDescent="0"/>
  <cols>
    <col min="1" max="1" width="23.1640625" customWidth="1"/>
    <col min="4" max="4" width="16.5" customWidth="1"/>
    <col min="5" max="5" width="19.33203125" customWidth="1"/>
    <col min="6" max="6" width="19" customWidth="1"/>
    <col min="7" max="7" width="16.1640625" customWidth="1"/>
    <col min="8" max="8" width="57" style="8" customWidth="1"/>
    <col min="9" max="9" width="10.83203125" style="14"/>
    <col min="10" max="10" width="22.83203125" customWidth="1"/>
  </cols>
  <sheetData>
    <row r="1" spans="1:12">
      <c r="A1" s="1" t="s">
        <v>0</v>
      </c>
      <c r="B1" s="1" t="s">
        <v>1</v>
      </c>
      <c r="C1" s="1" t="s">
        <v>124</v>
      </c>
      <c r="D1" s="1" t="s">
        <v>5</v>
      </c>
      <c r="E1" s="1" t="s">
        <v>6</v>
      </c>
      <c r="F1" s="1" t="s">
        <v>7</v>
      </c>
      <c r="G1" s="1" t="s">
        <v>8</v>
      </c>
      <c r="H1" s="11" t="s">
        <v>2</v>
      </c>
      <c r="I1" s="13" t="s">
        <v>3</v>
      </c>
      <c r="J1" s="1" t="s">
        <v>146</v>
      </c>
      <c r="K1" s="1" t="s">
        <v>4</v>
      </c>
      <c r="L1" s="18" t="s">
        <v>227</v>
      </c>
    </row>
    <row r="2" spans="1:12">
      <c r="A2" s="2" t="s">
        <v>9</v>
      </c>
      <c r="B2" s="2" t="s">
        <v>67</v>
      </c>
      <c r="C2" s="2" t="s">
        <v>125</v>
      </c>
      <c r="D2" s="2" t="s">
        <v>143</v>
      </c>
      <c r="E2" s="2" t="s">
        <v>144</v>
      </c>
      <c r="F2" s="6" t="s">
        <v>137</v>
      </c>
      <c r="L2" t="s">
        <v>228</v>
      </c>
    </row>
    <row r="3" spans="1:12">
      <c r="A3" s="2" t="s">
        <v>10</v>
      </c>
      <c r="B3" s="2" t="s">
        <v>68</v>
      </c>
      <c r="C3" s="2" t="s">
        <v>126</v>
      </c>
      <c r="D3" s="2" t="s">
        <v>143</v>
      </c>
      <c r="E3" s="2" t="s">
        <v>144</v>
      </c>
      <c r="F3" s="6" t="s">
        <v>137</v>
      </c>
      <c r="G3" s="2" t="s">
        <v>137</v>
      </c>
      <c r="H3" s="8" t="s">
        <v>150</v>
      </c>
      <c r="I3" s="15" t="s">
        <v>151</v>
      </c>
      <c r="J3" t="s">
        <v>225</v>
      </c>
      <c r="K3" s="9" t="s">
        <v>152</v>
      </c>
      <c r="L3" s="9" t="s">
        <v>229</v>
      </c>
    </row>
    <row r="4" spans="1:12">
      <c r="A4" s="2"/>
      <c r="B4" s="2"/>
      <c r="C4" s="2"/>
      <c r="D4" s="2"/>
      <c r="E4" s="2"/>
      <c r="F4" s="6"/>
      <c r="H4" s="2" t="s">
        <v>147</v>
      </c>
      <c r="I4" s="16">
        <v>253</v>
      </c>
      <c r="J4" t="s">
        <v>153</v>
      </c>
      <c r="K4" s="7" t="s">
        <v>148</v>
      </c>
    </row>
    <row r="5" spans="1:12">
      <c r="A5" s="2"/>
      <c r="B5" s="2"/>
      <c r="C5" s="2"/>
      <c r="D5" s="2"/>
      <c r="E5" s="2"/>
      <c r="F5" s="6"/>
      <c r="H5" s="2" t="s">
        <v>149</v>
      </c>
      <c r="I5" s="16">
        <v>254</v>
      </c>
      <c r="J5" s="7" t="s">
        <v>154</v>
      </c>
    </row>
    <row r="6" spans="1:12">
      <c r="A6" s="2" t="s">
        <v>11</v>
      </c>
      <c r="B6" s="2" t="s">
        <v>69</v>
      </c>
      <c r="C6" s="2" t="s">
        <v>127</v>
      </c>
      <c r="D6" s="2" t="s">
        <v>143</v>
      </c>
      <c r="E6" s="2" t="s">
        <v>144</v>
      </c>
      <c r="F6" s="2" t="s">
        <v>138</v>
      </c>
      <c r="G6" s="2" t="s">
        <v>140</v>
      </c>
      <c r="H6" s="2" t="s">
        <v>155</v>
      </c>
      <c r="I6" s="14">
        <v>525</v>
      </c>
      <c r="J6" s="7" t="s">
        <v>154</v>
      </c>
      <c r="K6" t="s">
        <v>156</v>
      </c>
      <c r="L6" s="2" t="s">
        <v>229</v>
      </c>
    </row>
    <row r="7" spans="1:12">
      <c r="A7" s="2" t="s">
        <v>12</v>
      </c>
      <c r="B7" s="2" t="s">
        <v>70</v>
      </c>
      <c r="C7" s="2" t="s">
        <v>128</v>
      </c>
      <c r="D7" s="2" t="s">
        <v>143</v>
      </c>
      <c r="E7" s="2" t="s">
        <v>144</v>
      </c>
      <c r="F7" s="2" t="s">
        <v>138</v>
      </c>
      <c r="L7" t="s">
        <v>228</v>
      </c>
    </row>
    <row r="8" spans="1:12">
      <c r="A8" s="3" t="s">
        <v>13</v>
      </c>
      <c r="B8" s="2" t="s">
        <v>71</v>
      </c>
      <c r="C8" s="2" t="s">
        <v>129</v>
      </c>
      <c r="D8" s="2" t="s">
        <v>143</v>
      </c>
      <c r="E8" s="2" t="s">
        <v>144</v>
      </c>
      <c r="F8" s="2" t="s">
        <v>139</v>
      </c>
      <c r="L8" t="s">
        <v>228</v>
      </c>
    </row>
    <row r="9" spans="1:12">
      <c r="A9" s="4" t="s">
        <v>14</v>
      </c>
      <c r="B9" s="2" t="s">
        <v>72</v>
      </c>
      <c r="C9" s="2" t="s">
        <v>127</v>
      </c>
      <c r="D9" s="2" t="s">
        <v>143</v>
      </c>
      <c r="E9" s="2" t="s">
        <v>144</v>
      </c>
      <c r="F9" s="2" t="s">
        <v>138</v>
      </c>
      <c r="L9" t="s">
        <v>228</v>
      </c>
    </row>
    <row r="10" spans="1:12">
      <c r="A10" s="2" t="s">
        <v>15</v>
      </c>
      <c r="B10" s="2" t="s">
        <v>73</v>
      </c>
      <c r="C10" s="2" t="s">
        <v>129</v>
      </c>
      <c r="D10" s="2" t="s">
        <v>143</v>
      </c>
      <c r="E10" s="2" t="s">
        <v>144</v>
      </c>
      <c r="F10" s="2" t="s">
        <v>141</v>
      </c>
      <c r="G10" s="2" t="s">
        <v>141</v>
      </c>
      <c r="H10" s="8" t="s">
        <v>162</v>
      </c>
      <c r="I10" s="15" t="s">
        <v>157</v>
      </c>
      <c r="J10" s="2" t="s">
        <v>154</v>
      </c>
      <c r="L10" t="s">
        <v>229</v>
      </c>
    </row>
    <row r="11" spans="1:12">
      <c r="A11" s="2"/>
      <c r="B11" s="2"/>
      <c r="C11" s="2"/>
      <c r="D11" s="2"/>
      <c r="E11" s="2"/>
      <c r="F11" s="2"/>
      <c r="G11" s="2"/>
      <c r="H11" s="8" t="s">
        <v>164</v>
      </c>
      <c r="I11" s="15" t="s">
        <v>157</v>
      </c>
      <c r="J11" s="2" t="s">
        <v>165</v>
      </c>
    </row>
    <row r="12" spans="1:12">
      <c r="A12" s="2"/>
      <c r="B12" s="2"/>
      <c r="C12" s="2"/>
      <c r="D12" s="2"/>
      <c r="E12" s="2"/>
      <c r="F12" s="2"/>
      <c r="G12" s="2"/>
      <c r="H12" s="8" t="s">
        <v>163</v>
      </c>
      <c r="I12" s="15" t="s">
        <v>157</v>
      </c>
      <c r="J12" s="2" t="s">
        <v>166</v>
      </c>
    </row>
    <row r="13" spans="1:12">
      <c r="A13" s="2"/>
      <c r="B13" s="2"/>
      <c r="C13" s="2"/>
      <c r="D13" s="2"/>
      <c r="E13" s="2"/>
      <c r="F13" s="2"/>
      <c r="G13" s="2"/>
      <c r="H13" s="2" t="s">
        <v>158</v>
      </c>
      <c r="I13" s="14">
        <v>894</v>
      </c>
      <c r="J13" s="2" t="s">
        <v>159</v>
      </c>
    </row>
    <row r="14" spans="1:12">
      <c r="A14" s="2"/>
      <c r="B14" s="2"/>
      <c r="C14" s="2"/>
      <c r="D14" s="2"/>
      <c r="E14" s="2"/>
      <c r="F14" s="2"/>
      <c r="G14" s="2"/>
      <c r="H14" s="10" t="s">
        <v>160</v>
      </c>
      <c r="I14" s="14">
        <v>894</v>
      </c>
      <c r="J14" s="2" t="s">
        <v>161</v>
      </c>
    </row>
    <row r="15" spans="1:12">
      <c r="A15" s="2" t="s">
        <v>16</v>
      </c>
      <c r="B15" s="2" t="s">
        <v>74</v>
      </c>
      <c r="C15" s="2" t="s">
        <v>130</v>
      </c>
      <c r="D15" s="2" t="s">
        <v>143</v>
      </c>
      <c r="E15" s="2" t="s">
        <v>144</v>
      </c>
      <c r="F15" s="2" t="s">
        <v>137</v>
      </c>
      <c r="G15" s="2" t="s">
        <v>137</v>
      </c>
      <c r="H15" s="8" t="s">
        <v>169</v>
      </c>
      <c r="I15" s="15" t="s">
        <v>157</v>
      </c>
      <c r="J15" s="2" t="s">
        <v>154</v>
      </c>
      <c r="L15" t="s">
        <v>229</v>
      </c>
    </row>
    <row r="16" spans="1:12">
      <c r="A16" s="2"/>
      <c r="B16" s="2"/>
      <c r="C16" s="2"/>
      <c r="D16" s="2"/>
      <c r="E16" s="2"/>
      <c r="F16" s="2"/>
      <c r="G16" s="2"/>
      <c r="H16" s="8" t="s">
        <v>167</v>
      </c>
      <c r="I16" s="15" t="s">
        <v>168</v>
      </c>
      <c r="J16" s="2" t="s">
        <v>171</v>
      </c>
    </row>
    <row r="17" spans="1:12">
      <c r="A17" s="2"/>
      <c r="B17" s="2"/>
      <c r="C17" s="2"/>
      <c r="D17" s="2"/>
      <c r="E17" s="2"/>
      <c r="F17" s="2"/>
      <c r="G17" s="2"/>
      <c r="H17" s="8" t="s">
        <v>170</v>
      </c>
      <c r="I17" s="14">
        <v>5</v>
      </c>
      <c r="J17" s="2" t="s">
        <v>191</v>
      </c>
    </row>
    <row r="18" spans="1:12">
      <c r="A18" s="2" t="s">
        <v>17</v>
      </c>
      <c r="B18" s="2" t="s">
        <v>75</v>
      </c>
      <c r="C18" s="2" t="s">
        <v>129</v>
      </c>
      <c r="D18" s="2" t="s">
        <v>143</v>
      </c>
      <c r="E18" s="2" t="s">
        <v>144</v>
      </c>
      <c r="F18" s="2" t="s">
        <v>138</v>
      </c>
      <c r="G18" s="2" t="s">
        <v>142</v>
      </c>
      <c r="H18" s="2" t="s">
        <v>172</v>
      </c>
      <c r="I18" s="14">
        <v>56</v>
      </c>
      <c r="J18" s="2" t="s">
        <v>154</v>
      </c>
      <c r="L18" s="2" t="s">
        <v>229</v>
      </c>
    </row>
    <row r="19" spans="1:12">
      <c r="A19" s="2"/>
      <c r="B19" s="2"/>
      <c r="C19" s="2"/>
      <c r="D19" s="2"/>
      <c r="E19" s="2"/>
      <c r="F19" s="2"/>
      <c r="H19" s="2" t="s">
        <v>173</v>
      </c>
      <c r="I19" s="14">
        <v>5</v>
      </c>
      <c r="J19" s="2" t="s">
        <v>174</v>
      </c>
    </row>
    <row r="20" spans="1:12">
      <c r="A20" s="2" t="s">
        <v>18</v>
      </c>
      <c r="B20" s="2" t="s">
        <v>76</v>
      </c>
      <c r="C20" s="2" t="s">
        <v>128</v>
      </c>
      <c r="D20" s="2" t="s">
        <v>143</v>
      </c>
      <c r="E20" s="2" t="s">
        <v>144</v>
      </c>
      <c r="F20" s="2" t="s">
        <v>141</v>
      </c>
      <c r="L20" t="s">
        <v>228</v>
      </c>
    </row>
    <row r="21" spans="1:12">
      <c r="A21" s="3" t="s">
        <v>19</v>
      </c>
      <c r="B21" s="2" t="s">
        <v>77</v>
      </c>
      <c r="C21" s="2" t="s">
        <v>131</v>
      </c>
      <c r="D21" s="2" t="s">
        <v>143</v>
      </c>
      <c r="E21" s="2" t="s">
        <v>144</v>
      </c>
      <c r="F21" s="2" t="s">
        <v>139</v>
      </c>
      <c r="G21" s="2" t="s">
        <v>139</v>
      </c>
      <c r="H21" s="8" t="s">
        <v>175</v>
      </c>
      <c r="I21" s="15" t="s">
        <v>176</v>
      </c>
      <c r="J21" s="2" t="s">
        <v>154</v>
      </c>
      <c r="L21" t="s">
        <v>229</v>
      </c>
    </row>
    <row r="22" spans="1:12">
      <c r="A22" s="2" t="s">
        <v>20</v>
      </c>
      <c r="B22" s="2" t="s">
        <v>78</v>
      </c>
      <c r="C22" s="2" t="s">
        <v>131</v>
      </c>
      <c r="D22" s="2" t="s">
        <v>143</v>
      </c>
      <c r="E22" s="2" t="s">
        <v>144</v>
      </c>
      <c r="F22" s="2" t="s">
        <v>140</v>
      </c>
      <c r="G22" s="2" t="s">
        <v>140</v>
      </c>
      <c r="H22" s="8" t="s">
        <v>177</v>
      </c>
      <c r="I22" s="14">
        <v>8</v>
      </c>
      <c r="J22" t="s">
        <v>159</v>
      </c>
      <c r="L22" t="s">
        <v>229</v>
      </c>
    </row>
    <row r="23" spans="1:12">
      <c r="A23" s="2"/>
      <c r="B23" s="2"/>
      <c r="C23" s="2"/>
      <c r="D23" s="2"/>
      <c r="E23" s="2"/>
      <c r="F23" s="2"/>
      <c r="H23" s="8" t="s">
        <v>178</v>
      </c>
      <c r="I23" s="14">
        <v>8</v>
      </c>
      <c r="J23" t="s">
        <v>182</v>
      </c>
    </row>
    <row r="24" spans="1:12">
      <c r="A24" s="2"/>
      <c r="B24" s="2"/>
      <c r="C24" s="2"/>
      <c r="D24" s="2"/>
      <c r="E24" s="2"/>
      <c r="F24" s="2"/>
      <c r="H24" s="8" t="s">
        <v>179</v>
      </c>
      <c r="I24" s="14">
        <v>8</v>
      </c>
      <c r="J24" t="s">
        <v>183</v>
      </c>
    </row>
    <row r="25" spans="1:12">
      <c r="A25" s="2"/>
      <c r="B25" s="2"/>
      <c r="C25" s="2"/>
      <c r="D25" s="2"/>
      <c r="E25" s="2"/>
      <c r="F25" s="2"/>
      <c r="H25" s="8" t="s">
        <v>184</v>
      </c>
      <c r="I25" s="14">
        <v>9</v>
      </c>
      <c r="J25" t="s">
        <v>161</v>
      </c>
    </row>
    <row r="26" spans="1:12">
      <c r="A26" s="2"/>
      <c r="B26" s="2"/>
      <c r="C26" s="2"/>
      <c r="D26" s="2"/>
      <c r="E26" s="2"/>
      <c r="F26" s="2"/>
      <c r="H26" s="2" t="s">
        <v>180</v>
      </c>
      <c r="I26" s="14">
        <v>113</v>
      </c>
      <c r="J26" s="2" t="s">
        <v>159</v>
      </c>
      <c r="K26" t="s">
        <v>181</v>
      </c>
    </row>
    <row r="27" spans="1:12">
      <c r="A27" s="3" t="s">
        <v>21</v>
      </c>
      <c r="B27" s="2" t="s">
        <v>79</v>
      </c>
      <c r="C27" s="2" t="s">
        <v>132</v>
      </c>
      <c r="D27" s="2" t="s">
        <v>143</v>
      </c>
      <c r="E27" s="2" t="s">
        <v>144</v>
      </c>
      <c r="F27" s="2" t="s">
        <v>137</v>
      </c>
      <c r="G27" s="2" t="s">
        <v>137</v>
      </c>
      <c r="H27" s="2" t="s">
        <v>185</v>
      </c>
      <c r="I27" s="14">
        <v>4</v>
      </c>
      <c r="J27" s="2" t="s">
        <v>186</v>
      </c>
      <c r="L27" s="2" t="s">
        <v>229</v>
      </c>
    </row>
    <row r="28" spans="1:12">
      <c r="A28" s="2"/>
      <c r="B28" s="2"/>
      <c r="C28" s="2"/>
      <c r="D28" s="2"/>
      <c r="E28" s="2"/>
      <c r="F28" s="2"/>
      <c r="H28" s="8" t="s">
        <v>187</v>
      </c>
      <c r="I28" s="14">
        <v>4</v>
      </c>
      <c r="J28" s="2"/>
    </row>
    <row r="29" spans="1:12">
      <c r="A29" s="2" t="s">
        <v>22</v>
      </c>
      <c r="B29" s="2" t="s">
        <v>80</v>
      </c>
      <c r="C29" s="2" t="s">
        <v>128</v>
      </c>
      <c r="D29" s="2" t="s">
        <v>143</v>
      </c>
      <c r="E29" s="2" t="s">
        <v>144</v>
      </c>
      <c r="F29" s="2" t="s">
        <v>139</v>
      </c>
      <c r="G29" s="2" t="s">
        <v>139</v>
      </c>
      <c r="H29" s="2" t="s">
        <v>188</v>
      </c>
      <c r="I29" s="14">
        <v>173</v>
      </c>
      <c r="J29" s="2" t="s">
        <v>159</v>
      </c>
      <c r="L29" s="2" t="s">
        <v>229</v>
      </c>
    </row>
    <row r="30" spans="1:12">
      <c r="A30" s="2"/>
      <c r="B30" s="2"/>
      <c r="C30" s="2"/>
      <c r="D30" s="2"/>
      <c r="E30" s="2"/>
      <c r="F30" s="2"/>
      <c r="H30" s="2" t="s">
        <v>189</v>
      </c>
      <c r="I30" s="14">
        <v>173</v>
      </c>
      <c r="J30" s="2" t="s">
        <v>161</v>
      </c>
    </row>
    <row r="31" spans="1:12">
      <c r="A31" s="2" t="s">
        <v>23</v>
      </c>
      <c r="B31" s="2" t="s">
        <v>81</v>
      </c>
      <c r="C31" s="2" t="s">
        <v>133</v>
      </c>
      <c r="D31" s="2" t="s">
        <v>143</v>
      </c>
      <c r="E31" s="2" t="s">
        <v>144</v>
      </c>
      <c r="F31" s="2" t="s">
        <v>137</v>
      </c>
      <c r="L31" t="s">
        <v>228</v>
      </c>
    </row>
    <row r="32" spans="1:12">
      <c r="A32" s="2" t="s">
        <v>24</v>
      </c>
      <c r="B32" s="2" t="s">
        <v>82</v>
      </c>
      <c r="C32" s="2" t="s">
        <v>128</v>
      </c>
      <c r="D32" s="2" t="s">
        <v>143</v>
      </c>
      <c r="E32" s="2" t="s">
        <v>144</v>
      </c>
      <c r="F32" s="2" t="s">
        <v>140</v>
      </c>
      <c r="L32" t="s">
        <v>228</v>
      </c>
    </row>
    <row r="33" spans="1:12">
      <c r="A33" s="2" t="s">
        <v>25</v>
      </c>
      <c r="B33" s="2" t="s">
        <v>83</v>
      </c>
      <c r="C33" s="2" t="s">
        <v>131</v>
      </c>
      <c r="D33" s="2" t="s">
        <v>143</v>
      </c>
      <c r="E33" s="2" t="s">
        <v>144</v>
      </c>
      <c r="F33" s="2" t="s">
        <v>138</v>
      </c>
      <c r="L33" t="s">
        <v>228</v>
      </c>
    </row>
    <row r="34" spans="1:12">
      <c r="A34" s="2" t="s">
        <v>26</v>
      </c>
      <c r="B34" s="2" t="s">
        <v>84</v>
      </c>
      <c r="C34" s="2" t="s">
        <v>128</v>
      </c>
      <c r="D34" s="2" t="s">
        <v>143</v>
      </c>
      <c r="E34" s="2" t="s">
        <v>144</v>
      </c>
      <c r="F34" s="2" t="s">
        <v>137</v>
      </c>
      <c r="L34" t="s">
        <v>228</v>
      </c>
    </row>
    <row r="35" spans="1:12">
      <c r="A35" s="2" t="s">
        <v>27</v>
      </c>
      <c r="B35" s="2" t="s">
        <v>85</v>
      </c>
      <c r="C35" s="2" t="s">
        <v>125</v>
      </c>
      <c r="D35" s="2" t="s">
        <v>143</v>
      </c>
      <c r="E35" s="2" t="s">
        <v>144</v>
      </c>
      <c r="F35" s="2" t="s">
        <v>137</v>
      </c>
      <c r="L35" t="s">
        <v>228</v>
      </c>
    </row>
    <row r="36" spans="1:12">
      <c r="A36" s="2" t="s">
        <v>28</v>
      </c>
      <c r="B36" s="2" t="s">
        <v>86</v>
      </c>
      <c r="C36" s="2" t="s">
        <v>129</v>
      </c>
      <c r="D36" s="2" t="s">
        <v>145</v>
      </c>
      <c r="E36" s="2" t="s">
        <v>143</v>
      </c>
      <c r="F36" s="2" t="s">
        <v>141</v>
      </c>
      <c r="G36" s="2" t="s">
        <v>141</v>
      </c>
      <c r="H36" s="2" t="s">
        <v>190</v>
      </c>
      <c r="I36" s="14">
        <v>112</v>
      </c>
      <c r="J36" s="2" t="s">
        <v>191</v>
      </c>
      <c r="L36" s="2" t="s">
        <v>229</v>
      </c>
    </row>
    <row r="37" spans="1:12">
      <c r="A37" s="2"/>
      <c r="B37" s="2"/>
      <c r="C37" s="2"/>
      <c r="D37" s="2"/>
      <c r="E37" s="2"/>
      <c r="F37" s="2"/>
      <c r="G37" s="2"/>
      <c r="H37" s="12" t="s">
        <v>192</v>
      </c>
      <c r="I37" s="14">
        <v>112</v>
      </c>
      <c r="J37" s="2" t="s">
        <v>191</v>
      </c>
    </row>
    <row r="38" spans="1:12">
      <c r="A38" s="2"/>
      <c r="B38" s="2"/>
      <c r="C38" s="2"/>
      <c r="D38" s="2"/>
      <c r="E38" s="2"/>
      <c r="F38" s="2"/>
      <c r="G38" s="2"/>
      <c r="H38" s="12" t="s">
        <v>193</v>
      </c>
      <c r="I38" s="14">
        <v>113</v>
      </c>
      <c r="J38" s="2" t="s">
        <v>283</v>
      </c>
      <c r="K38" t="s">
        <v>196</v>
      </c>
    </row>
    <row r="39" spans="1:12">
      <c r="A39" s="2"/>
      <c r="B39" s="2"/>
      <c r="C39" s="2"/>
      <c r="D39" s="2"/>
      <c r="E39" s="2"/>
      <c r="F39" s="2"/>
      <c r="G39" s="2"/>
      <c r="H39" s="12" t="s">
        <v>194</v>
      </c>
      <c r="I39" s="14">
        <v>112</v>
      </c>
      <c r="J39" s="2" t="s">
        <v>195</v>
      </c>
    </row>
    <row r="40" spans="1:12">
      <c r="A40" s="3" t="s">
        <v>29</v>
      </c>
      <c r="B40" s="2" t="s">
        <v>87</v>
      </c>
      <c r="C40" s="2" t="s">
        <v>131</v>
      </c>
      <c r="D40" s="2" t="s">
        <v>145</v>
      </c>
      <c r="E40" s="2" t="s">
        <v>143</v>
      </c>
      <c r="F40" s="2" t="s">
        <v>137</v>
      </c>
      <c r="L40" t="s">
        <v>228</v>
      </c>
    </row>
    <row r="41" spans="1:12">
      <c r="A41" s="2" t="s">
        <v>30</v>
      </c>
      <c r="B41" s="2" t="s">
        <v>88</v>
      </c>
      <c r="C41" s="2" t="s">
        <v>127</v>
      </c>
      <c r="D41" s="2" t="s">
        <v>145</v>
      </c>
      <c r="E41" s="2" t="s">
        <v>143</v>
      </c>
      <c r="F41" s="2" t="s">
        <v>140</v>
      </c>
      <c r="L41" t="s">
        <v>228</v>
      </c>
    </row>
    <row r="42" spans="1:12">
      <c r="A42" s="2" t="s">
        <v>31</v>
      </c>
      <c r="B42" s="2" t="s">
        <v>89</v>
      </c>
      <c r="C42" s="2" t="s">
        <v>134</v>
      </c>
      <c r="D42" s="2" t="s">
        <v>145</v>
      </c>
      <c r="E42" s="2" t="s">
        <v>143</v>
      </c>
      <c r="F42" s="2" t="s">
        <v>138</v>
      </c>
      <c r="L42" t="s">
        <v>228</v>
      </c>
    </row>
    <row r="43" spans="1:12">
      <c r="A43" s="3" t="s">
        <v>32</v>
      </c>
      <c r="B43" s="2" t="s">
        <v>90</v>
      </c>
      <c r="C43" s="2" t="s">
        <v>129</v>
      </c>
      <c r="D43" s="2" t="s">
        <v>145</v>
      </c>
      <c r="E43" s="2" t="s">
        <v>143</v>
      </c>
      <c r="F43" s="2" t="s">
        <v>140</v>
      </c>
      <c r="L43" t="s">
        <v>228</v>
      </c>
    </row>
    <row r="44" spans="1:12">
      <c r="A44" s="2" t="s">
        <v>33</v>
      </c>
      <c r="B44" s="2" t="s">
        <v>91</v>
      </c>
      <c r="C44" s="2" t="s">
        <v>135</v>
      </c>
      <c r="D44" s="2" t="s">
        <v>145</v>
      </c>
      <c r="E44" s="2" t="s">
        <v>143</v>
      </c>
      <c r="F44" s="2" t="s">
        <v>139</v>
      </c>
      <c r="G44" s="2" t="s">
        <v>139</v>
      </c>
      <c r="H44" s="2" t="s">
        <v>197</v>
      </c>
      <c r="I44" s="14">
        <v>193</v>
      </c>
      <c r="J44" s="2" t="s">
        <v>154</v>
      </c>
      <c r="L44" s="2" t="s">
        <v>229</v>
      </c>
    </row>
    <row r="45" spans="1:12">
      <c r="A45" s="2"/>
      <c r="B45" s="2"/>
      <c r="C45" s="2"/>
      <c r="D45" s="2"/>
      <c r="E45" s="2"/>
      <c r="F45" s="2"/>
      <c r="H45" s="2" t="s">
        <v>198</v>
      </c>
      <c r="I45" s="17">
        <v>193</v>
      </c>
      <c r="J45" s="2" t="s">
        <v>186</v>
      </c>
    </row>
    <row r="46" spans="1:12">
      <c r="A46" s="2"/>
      <c r="B46" s="2"/>
      <c r="C46" s="2"/>
      <c r="D46" s="2"/>
      <c r="E46" s="2"/>
      <c r="F46" s="2"/>
      <c r="H46" s="2" t="s">
        <v>199</v>
      </c>
      <c r="I46" s="14">
        <v>194</v>
      </c>
      <c r="J46" s="2" t="s">
        <v>208</v>
      </c>
    </row>
    <row r="47" spans="1:12">
      <c r="A47" s="2"/>
      <c r="B47" s="2"/>
      <c r="C47" s="2"/>
      <c r="D47" s="2"/>
      <c r="E47" s="2"/>
      <c r="F47" s="2"/>
      <c r="H47" s="2" t="s">
        <v>199</v>
      </c>
      <c r="I47" s="14">
        <v>194</v>
      </c>
      <c r="J47" s="2" t="s">
        <v>207</v>
      </c>
    </row>
    <row r="48" spans="1:12">
      <c r="A48" s="2"/>
      <c r="B48" s="2"/>
      <c r="C48" s="2"/>
      <c r="D48" s="2"/>
      <c r="E48" s="2"/>
      <c r="F48" s="2"/>
      <c r="H48" s="8" t="s">
        <v>200</v>
      </c>
      <c r="I48" s="15" t="s">
        <v>201</v>
      </c>
      <c r="J48" s="2" t="s">
        <v>154</v>
      </c>
    </row>
    <row r="49" spans="1:12">
      <c r="A49" s="2"/>
      <c r="B49" s="2"/>
      <c r="C49" s="2"/>
      <c r="D49" s="2"/>
      <c r="E49" s="2"/>
      <c r="F49" s="2"/>
      <c r="H49" s="8" t="s">
        <v>202</v>
      </c>
      <c r="I49" s="15" t="s">
        <v>203</v>
      </c>
      <c r="J49" s="2" t="s">
        <v>208</v>
      </c>
    </row>
    <row r="50" spans="1:12">
      <c r="A50" s="2"/>
      <c r="B50" s="2"/>
      <c r="C50" s="2"/>
      <c r="D50" s="2"/>
      <c r="E50" s="2"/>
      <c r="F50" s="2"/>
      <c r="H50" s="8" t="s">
        <v>205</v>
      </c>
      <c r="I50" s="15" t="s">
        <v>206</v>
      </c>
      <c r="J50" t="s">
        <v>159</v>
      </c>
    </row>
    <row r="51" spans="1:12">
      <c r="A51" s="2" t="s">
        <v>34</v>
      </c>
      <c r="B51" s="2" t="s">
        <v>92</v>
      </c>
      <c r="C51" s="2" t="s">
        <v>128</v>
      </c>
      <c r="D51" s="2" t="s">
        <v>145</v>
      </c>
      <c r="E51" s="2" t="s">
        <v>143</v>
      </c>
      <c r="F51" s="2" t="s">
        <v>138</v>
      </c>
      <c r="G51" s="2" t="s">
        <v>139</v>
      </c>
      <c r="H51" s="2" t="s">
        <v>209</v>
      </c>
      <c r="I51" s="14">
        <v>1040</v>
      </c>
      <c r="J51" s="2" t="s">
        <v>159</v>
      </c>
      <c r="L51" s="2" t="s">
        <v>229</v>
      </c>
    </row>
    <row r="52" spans="1:12">
      <c r="A52" s="2" t="s">
        <v>35</v>
      </c>
      <c r="B52" s="2" t="s">
        <v>93</v>
      </c>
      <c r="C52" s="2" t="s">
        <v>131</v>
      </c>
      <c r="D52" s="2" t="s">
        <v>145</v>
      </c>
      <c r="E52" s="2" t="s">
        <v>143</v>
      </c>
      <c r="F52" s="2" t="s">
        <v>137</v>
      </c>
      <c r="L52" t="s">
        <v>228</v>
      </c>
    </row>
    <row r="53" spans="1:12">
      <c r="A53" s="2" t="s">
        <v>36</v>
      </c>
      <c r="B53" s="2" t="s">
        <v>94</v>
      </c>
      <c r="C53" s="2" t="s">
        <v>128</v>
      </c>
      <c r="D53" s="2" t="s">
        <v>145</v>
      </c>
      <c r="E53" s="2" t="s">
        <v>143</v>
      </c>
      <c r="F53" s="2" t="s">
        <v>139</v>
      </c>
      <c r="G53" s="2" t="s">
        <v>139</v>
      </c>
      <c r="H53" s="2" t="s">
        <v>210</v>
      </c>
      <c r="I53" s="14">
        <v>554</v>
      </c>
      <c r="J53" s="2" t="s">
        <v>159</v>
      </c>
      <c r="L53" s="2" t="s">
        <v>229</v>
      </c>
    </row>
    <row r="54" spans="1:12">
      <c r="A54" s="2"/>
      <c r="B54" s="2"/>
      <c r="C54" s="2"/>
      <c r="D54" s="2"/>
      <c r="E54" s="2"/>
      <c r="F54" s="2"/>
      <c r="H54" s="2" t="s">
        <v>211</v>
      </c>
      <c r="I54" s="14">
        <v>554</v>
      </c>
      <c r="J54" s="2" t="s">
        <v>212</v>
      </c>
    </row>
    <row r="55" spans="1:12">
      <c r="A55" s="2"/>
      <c r="B55" s="2"/>
      <c r="C55" s="2"/>
      <c r="D55" s="2"/>
      <c r="E55" s="2"/>
      <c r="F55" s="2"/>
      <c r="H55" s="2" t="s">
        <v>213</v>
      </c>
      <c r="I55" s="14">
        <v>554</v>
      </c>
      <c r="J55" t="s">
        <v>222</v>
      </c>
      <c r="K55" t="s">
        <v>223</v>
      </c>
    </row>
    <row r="56" spans="1:12">
      <c r="A56" s="2"/>
      <c r="B56" s="2"/>
      <c r="C56" s="2"/>
      <c r="D56" s="2"/>
      <c r="E56" s="2"/>
      <c r="F56" s="2"/>
      <c r="H56" s="2" t="s">
        <v>214</v>
      </c>
      <c r="I56" s="14">
        <v>554</v>
      </c>
      <c r="J56" t="s">
        <v>222</v>
      </c>
      <c r="K56" t="s">
        <v>224</v>
      </c>
    </row>
    <row r="57" spans="1:12">
      <c r="A57" s="2"/>
      <c r="B57" s="2"/>
      <c r="C57" s="2"/>
      <c r="D57" s="2"/>
      <c r="E57" s="2"/>
      <c r="F57" s="2"/>
      <c r="H57" s="8" t="s">
        <v>215</v>
      </c>
      <c r="I57" s="15" t="s">
        <v>201</v>
      </c>
      <c r="J57" t="s">
        <v>225</v>
      </c>
    </row>
    <row r="58" spans="1:12">
      <c r="A58" s="2"/>
      <c r="B58" s="2"/>
      <c r="C58" s="2"/>
      <c r="D58" s="2"/>
      <c r="E58" s="2"/>
      <c r="F58" s="2"/>
      <c r="H58" s="8" t="s">
        <v>216</v>
      </c>
      <c r="I58" s="15" t="s">
        <v>204</v>
      </c>
      <c r="J58" t="s">
        <v>208</v>
      </c>
    </row>
    <row r="59" spans="1:12">
      <c r="A59" s="2"/>
      <c r="B59" s="2"/>
      <c r="C59" s="2"/>
      <c r="D59" s="2"/>
      <c r="E59" s="2"/>
      <c r="F59" s="2"/>
      <c r="H59" s="8" t="s">
        <v>217</v>
      </c>
      <c r="I59" s="15" t="s">
        <v>218</v>
      </c>
      <c r="J59" t="s">
        <v>222</v>
      </c>
      <c r="K59" t="s">
        <v>223</v>
      </c>
    </row>
    <row r="60" spans="1:12">
      <c r="A60" s="2"/>
      <c r="B60" s="2"/>
      <c r="C60" s="2"/>
      <c r="D60" s="2"/>
      <c r="E60" s="2"/>
      <c r="F60" s="2"/>
      <c r="H60" s="8" t="s">
        <v>217</v>
      </c>
      <c r="I60" s="15"/>
      <c r="J60" t="s">
        <v>226</v>
      </c>
    </row>
    <row r="61" spans="1:12">
      <c r="A61" s="2"/>
      <c r="B61" s="2"/>
      <c r="C61" s="2"/>
      <c r="D61" s="2"/>
      <c r="E61" s="2"/>
      <c r="F61" s="2"/>
      <c r="H61" s="8" t="s">
        <v>219</v>
      </c>
      <c r="I61" s="15" t="s">
        <v>218</v>
      </c>
      <c r="J61" t="s">
        <v>226</v>
      </c>
    </row>
    <row r="62" spans="1:12">
      <c r="A62" s="2"/>
      <c r="B62" s="2"/>
      <c r="C62" s="2"/>
      <c r="D62" s="2"/>
      <c r="E62" s="2"/>
      <c r="F62" s="2"/>
      <c r="H62" s="8" t="s">
        <v>220</v>
      </c>
      <c r="I62" s="15" t="s">
        <v>221</v>
      </c>
      <c r="J62" t="s">
        <v>195</v>
      </c>
    </row>
    <row r="63" spans="1:12">
      <c r="A63" s="5" t="s">
        <v>37</v>
      </c>
      <c r="B63" s="2" t="s">
        <v>95</v>
      </c>
      <c r="C63" s="2" t="s">
        <v>128</v>
      </c>
      <c r="D63" s="2" t="s">
        <v>145</v>
      </c>
      <c r="E63" s="2" t="s">
        <v>143</v>
      </c>
      <c r="F63" s="2" t="s">
        <v>139</v>
      </c>
      <c r="L63" t="s">
        <v>228</v>
      </c>
    </row>
    <row r="64" spans="1:12">
      <c r="A64" s="2" t="s">
        <v>38</v>
      </c>
      <c r="B64" s="2" t="s">
        <v>96</v>
      </c>
      <c r="C64" s="2" t="s">
        <v>135</v>
      </c>
      <c r="D64" s="2" t="s">
        <v>145</v>
      </c>
      <c r="E64" s="2" t="s">
        <v>143</v>
      </c>
      <c r="F64" s="2" t="s">
        <v>138</v>
      </c>
      <c r="G64" s="2" t="s">
        <v>139</v>
      </c>
      <c r="H64" s="2" t="s">
        <v>231</v>
      </c>
      <c r="I64">
        <v>11</v>
      </c>
      <c r="J64" s="2" t="s">
        <v>281</v>
      </c>
      <c r="L64" s="2" t="s">
        <v>229</v>
      </c>
    </row>
    <row r="65" spans="1:12">
      <c r="A65" s="2"/>
      <c r="B65" s="2"/>
      <c r="C65" s="2"/>
      <c r="D65" s="2"/>
      <c r="E65" s="2"/>
      <c r="F65" s="2"/>
      <c r="H65" s="2" t="s">
        <v>232</v>
      </c>
      <c r="I65">
        <v>11</v>
      </c>
      <c r="J65" s="2" t="s">
        <v>283</v>
      </c>
    </row>
    <row r="66" spans="1:12">
      <c r="A66" s="2"/>
      <c r="B66" s="2"/>
      <c r="C66" s="2"/>
      <c r="D66" s="2"/>
      <c r="E66" s="2"/>
      <c r="F66" s="2"/>
      <c r="H66" s="2" t="s">
        <v>233</v>
      </c>
      <c r="I66">
        <v>11</v>
      </c>
      <c r="J66" s="2" t="s">
        <v>282</v>
      </c>
    </row>
    <row r="67" spans="1:12">
      <c r="A67" s="2"/>
      <c r="B67" s="2"/>
      <c r="C67" s="2"/>
      <c r="D67" s="2"/>
      <c r="E67" s="2"/>
      <c r="F67" s="2"/>
      <c r="H67" s="2" t="s">
        <v>234</v>
      </c>
      <c r="I67">
        <v>12</v>
      </c>
      <c r="J67" s="2" t="s">
        <v>225</v>
      </c>
    </row>
    <row r="68" spans="1:12">
      <c r="A68" s="2"/>
      <c r="B68" s="2"/>
      <c r="C68" s="2"/>
      <c r="D68" s="2"/>
      <c r="E68" s="2"/>
      <c r="F68" s="2"/>
      <c r="H68" s="2" t="s">
        <v>235</v>
      </c>
      <c r="I68">
        <v>12</v>
      </c>
      <c r="J68" s="2" t="s">
        <v>283</v>
      </c>
    </row>
    <row r="69" spans="1:12">
      <c r="A69" s="2"/>
      <c r="B69" s="2"/>
      <c r="C69" s="2"/>
      <c r="D69" s="2"/>
      <c r="E69" s="2"/>
      <c r="F69" s="2"/>
      <c r="H69" s="2" t="s">
        <v>236</v>
      </c>
      <c r="I69">
        <v>12</v>
      </c>
      <c r="J69" s="2" t="s">
        <v>283</v>
      </c>
    </row>
    <row r="70" spans="1:12">
      <c r="A70" s="2"/>
      <c r="B70" s="2"/>
      <c r="C70" s="2"/>
      <c r="D70" s="2"/>
      <c r="E70" s="2"/>
      <c r="F70" s="2"/>
      <c r="H70" s="8" t="s">
        <v>237</v>
      </c>
      <c r="I70" s="19" t="s">
        <v>203</v>
      </c>
      <c r="J70" s="2" t="s">
        <v>281</v>
      </c>
    </row>
    <row r="71" spans="1:12">
      <c r="A71" s="2"/>
      <c r="B71" s="2"/>
      <c r="C71" s="2"/>
      <c r="D71" s="2"/>
      <c r="E71" s="2"/>
      <c r="F71" s="2"/>
      <c r="H71" s="8" t="s">
        <v>238</v>
      </c>
      <c r="I71" s="19" t="s">
        <v>204</v>
      </c>
      <c r="J71" s="2" t="s">
        <v>283</v>
      </c>
    </row>
    <row r="72" spans="1:12">
      <c r="A72" s="2"/>
      <c r="B72" s="2"/>
      <c r="C72" s="2"/>
      <c r="D72" s="2"/>
      <c r="E72" s="2"/>
      <c r="F72" s="2"/>
      <c r="H72" s="8" t="s">
        <v>239</v>
      </c>
      <c r="I72" s="19" t="s">
        <v>204</v>
      </c>
      <c r="J72" s="2" t="s">
        <v>195</v>
      </c>
    </row>
    <row r="73" spans="1:12">
      <c r="A73" s="2"/>
      <c r="B73" s="2"/>
      <c r="C73" s="2"/>
      <c r="D73" s="2"/>
      <c r="E73" s="2"/>
      <c r="F73" s="2"/>
      <c r="H73" s="8" t="s">
        <v>240</v>
      </c>
      <c r="I73" s="19" t="s">
        <v>218</v>
      </c>
      <c r="J73" s="2" t="s">
        <v>225</v>
      </c>
    </row>
    <row r="74" spans="1:12">
      <c r="A74" s="3" t="s">
        <v>39</v>
      </c>
      <c r="B74" s="2" t="s">
        <v>97</v>
      </c>
      <c r="C74" s="2" t="s">
        <v>128</v>
      </c>
      <c r="D74" s="2" t="s">
        <v>145</v>
      </c>
      <c r="E74" s="2" t="s">
        <v>143</v>
      </c>
      <c r="F74" s="2" t="s">
        <v>140</v>
      </c>
      <c r="L74" t="s">
        <v>241</v>
      </c>
    </row>
    <row r="75" spans="1:12">
      <c r="A75" s="2" t="s">
        <v>40</v>
      </c>
      <c r="B75" s="2" t="s">
        <v>98</v>
      </c>
      <c r="C75" s="2" t="s">
        <v>129</v>
      </c>
      <c r="D75" s="2" t="s">
        <v>145</v>
      </c>
      <c r="E75" s="2" t="s">
        <v>143</v>
      </c>
      <c r="F75" s="2" t="s">
        <v>139</v>
      </c>
      <c r="L75" t="s">
        <v>228</v>
      </c>
    </row>
    <row r="76" spans="1:12">
      <c r="A76" s="2" t="s">
        <v>41</v>
      </c>
      <c r="B76" s="2" t="s">
        <v>99</v>
      </c>
      <c r="C76" s="2" t="s">
        <v>128</v>
      </c>
      <c r="D76" s="2" t="s">
        <v>145</v>
      </c>
      <c r="E76" s="2" t="s">
        <v>143</v>
      </c>
      <c r="F76" s="2" t="s">
        <v>141</v>
      </c>
      <c r="L76" t="s">
        <v>228</v>
      </c>
    </row>
    <row r="77" spans="1:12">
      <c r="A77" s="2" t="s">
        <v>42</v>
      </c>
      <c r="B77" s="2" t="s">
        <v>100</v>
      </c>
      <c r="C77" s="2" t="s">
        <v>126</v>
      </c>
      <c r="D77" s="2" t="s">
        <v>145</v>
      </c>
      <c r="E77" s="2" t="s">
        <v>143</v>
      </c>
      <c r="F77" s="2" t="s">
        <v>137</v>
      </c>
      <c r="L77" t="s">
        <v>228</v>
      </c>
    </row>
    <row r="78" spans="1:12">
      <c r="A78" s="2" t="s">
        <v>43</v>
      </c>
      <c r="B78" s="2" t="s">
        <v>101</v>
      </c>
      <c r="C78" s="2" t="s">
        <v>131</v>
      </c>
      <c r="D78" s="2" t="s">
        <v>145</v>
      </c>
      <c r="E78" s="2" t="s">
        <v>143</v>
      </c>
      <c r="F78" s="2" t="s">
        <v>138</v>
      </c>
      <c r="G78" s="2" t="s">
        <v>142</v>
      </c>
      <c r="H78" s="2" t="s">
        <v>242</v>
      </c>
      <c r="I78">
        <v>322</v>
      </c>
      <c r="J78" t="s">
        <v>226</v>
      </c>
      <c r="L78" t="s">
        <v>229</v>
      </c>
    </row>
    <row r="79" spans="1:12">
      <c r="A79" s="2"/>
      <c r="B79" s="2"/>
      <c r="C79" s="2"/>
      <c r="D79" s="2"/>
      <c r="E79" s="2"/>
      <c r="F79" s="2"/>
      <c r="H79" s="2" t="s">
        <v>243</v>
      </c>
      <c r="I79">
        <v>322</v>
      </c>
      <c r="J79" s="2" t="s">
        <v>225</v>
      </c>
    </row>
    <row r="80" spans="1:12">
      <c r="A80" s="2"/>
      <c r="B80" s="2"/>
      <c r="C80" s="2"/>
      <c r="D80" s="2"/>
      <c r="E80" s="2"/>
      <c r="F80" s="2"/>
      <c r="H80" s="2" t="s">
        <v>243</v>
      </c>
      <c r="I80">
        <v>322</v>
      </c>
      <c r="J80" s="2" t="s">
        <v>195</v>
      </c>
    </row>
    <row r="81" spans="1:12">
      <c r="A81" s="2"/>
      <c r="B81" s="2"/>
      <c r="C81" s="2"/>
      <c r="D81" s="2"/>
      <c r="E81" s="2"/>
      <c r="F81" s="2"/>
      <c r="H81" s="8" t="s">
        <v>244</v>
      </c>
      <c r="I81" s="19" t="s">
        <v>176</v>
      </c>
      <c r="J81" t="s">
        <v>225</v>
      </c>
    </row>
    <row r="82" spans="1:12">
      <c r="A82" s="2"/>
      <c r="B82" s="2"/>
      <c r="C82" s="2"/>
      <c r="D82" s="2"/>
      <c r="E82" s="2"/>
      <c r="F82" s="2"/>
      <c r="H82" s="8" t="s">
        <v>245</v>
      </c>
      <c r="I82" s="19" t="s">
        <v>246</v>
      </c>
      <c r="J82" t="s">
        <v>225</v>
      </c>
    </row>
    <row r="83" spans="1:12">
      <c r="A83" s="3" t="s">
        <v>44</v>
      </c>
      <c r="B83" s="2" t="s">
        <v>102</v>
      </c>
      <c r="C83" s="2" t="s">
        <v>128</v>
      </c>
      <c r="D83" s="2" t="s">
        <v>145</v>
      </c>
      <c r="E83" s="2" t="s">
        <v>143</v>
      </c>
      <c r="F83" s="2" t="s">
        <v>140</v>
      </c>
      <c r="L83" t="s">
        <v>241</v>
      </c>
    </row>
    <row r="84" spans="1:12">
      <c r="A84" s="2" t="s">
        <v>45</v>
      </c>
      <c r="B84" s="2" t="s">
        <v>103</v>
      </c>
      <c r="C84" s="2" t="s">
        <v>129</v>
      </c>
      <c r="D84" s="2" t="s">
        <v>145</v>
      </c>
      <c r="E84" s="2" t="s">
        <v>143</v>
      </c>
      <c r="F84" s="2" t="s">
        <v>137</v>
      </c>
      <c r="G84" s="2" t="s">
        <v>140</v>
      </c>
      <c r="H84" s="2" t="s">
        <v>247</v>
      </c>
      <c r="I84">
        <v>649</v>
      </c>
      <c r="J84" s="2" t="s">
        <v>282</v>
      </c>
      <c r="L84" t="s">
        <v>229</v>
      </c>
    </row>
    <row r="85" spans="1:12">
      <c r="A85" s="3" t="s">
        <v>46</v>
      </c>
      <c r="B85" s="2" t="s">
        <v>104</v>
      </c>
      <c r="C85" s="2" t="s">
        <v>128</v>
      </c>
      <c r="D85" s="2" t="s">
        <v>145</v>
      </c>
      <c r="E85" s="2" t="s">
        <v>143</v>
      </c>
      <c r="F85" s="2" t="s">
        <v>140</v>
      </c>
      <c r="L85" t="s">
        <v>241</v>
      </c>
    </row>
    <row r="86" spans="1:12">
      <c r="A86" s="2" t="s">
        <v>47</v>
      </c>
      <c r="B86" s="2" t="s">
        <v>105</v>
      </c>
      <c r="C86" s="2" t="s">
        <v>131</v>
      </c>
      <c r="D86" s="2" t="s">
        <v>144</v>
      </c>
      <c r="E86" s="2" t="s">
        <v>145</v>
      </c>
      <c r="F86" s="2" t="s">
        <v>137</v>
      </c>
      <c r="L86" t="s">
        <v>248</v>
      </c>
    </row>
    <row r="87" spans="1:12">
      <c r="A87" s="2" t="s">
        <v>48</v>
      </c>
      <c r="B87" s="2" t="s">
        <v>106</v>
      </c>
      <c r="C87" s="2" t="s">
        <v>128</v>
      </c>
      <c r="D87" s="2" t="s">
        <v>144</v>
      </c>
      <c r="E87" s="2" t="s">
        <v>145</v>
      </c>
      <c r="F87" s="2" t="s">
        <v>142</v>
      </c>
      <c r="L87" t="s">
        <v>248</v>
      </c>
    </row>
    <row r="88" spans="1:12">
      <c r="A88" s="2" t="s">
        <v>49</v>
      </c>
      <c r="B88" s="2" t="s">
        <v>107</v>
      </c>
      <c r="C88" s="2" t="s">
        <v>131</v>
      </c>
      <c r="D88" s="2" t="s">
        <v>144</v>
      </c>
      <c r="E88" s="2" t="s">
        <v>145</v>
      </c>
      <c r="F88" s="2" t="s">
        <v>137</v>
      </c>
      <c r="G88" s="2" t="s">
        <v>142</v>
      </c>
      <c r="H88" s="2" t="s">
        <v>249</v>
      </c>
      <c r="I88" s="20"/>
      <c r="J88" s="2" t="s">
        <v>191</v>
      </c>
      <c r="L88" t="s">
        <v>229</v>
      </c>
    </row>
    <row r="89" spans="1:12">
      <c r="A89" s="2"/>
      <c r="B89" s="2"/>
      <c r="C89" s="2"/>
      <c r="D89" s="2"/>
      <c r="E89" s="2"/>
      <c r="F89" s="2"/>
      <c r="H89" s="2" t="s">
        <v>250</v>
      </c>
      <c r="I89">
        <v>6</v>
      </c>
      <c r="J89" s="2" t="s">
        <v>159</v>
      </c>
    </row>
    <row r="90" spans="1:12">
      <c r="A90" s="2"/>
      <c r="B90" s="2"/>
      <c r="C90" s="2"/>
      <c r="D90" s="2"/>
      <c r="E90" s="2"/>
      <c r="F90" s="2"/>
      <c r="H90" s="2" t="s">
        <v>251</v>
      </c>
      <c r="I90">
        <v>6</v>
      </c>
      <c r="J90" t="s">
        <v>225</v>
      </c>
    </row>
    <row r="91" spans="1:12">
      <c r="A91" s="2" t="s">
        <v>50</v>
      </c>
      <c r="B91" s="2" t="s">
        <v>108</v>
      </c>
      <c r="C91" s="2" t="s">
        <v>128</v>
      </c>
      <c r="D91" s="2" t="s">
        <v>144</v>
      </c>
      <c r="E91" s="2" t="s">
        <v>145</v>
      </c>
      <c r="F91" s="2" t="s">
        <v>137</v>
      </c>
      <c r="L91" t="s">
        <v>228</v>
      </c>
    </row>
    <row r="92" spans="1:12">
      <c r="A92" s="2" t="s">
        <v>51</v>
      </c>
      <c r="B92" s="2" t="s">
        <v>109</v>
      </c>
      <c r="C92" s="2" t="s">
        <v>128</v>
      </c>
      <c r="D92" s="2" t="s">
        <v>144</v>
      </c>
      <c r="E92" s="2" t="s">
        <v>145</v>
      </c>
      <c r="F92" s="2" t="s">
        <v>142</v>
      </c>
      <c r="G92" s="2" t="s">
        <v>142</v>
      </c>
      <c r="H92" s="2" t="s">
        <v>252</v>
      </c>
      <c r="I92">
        <v>60</v>
      </c>
      <c r="J92" s="2" t="s">
        <v>282</v>
      </c>
      <c r="L92" t="s">
        <v>229</v>
      </c>
    </row>
    <row r="93" spans="1:12">
      <c r="A93" s="2"/>
      <c r="B93" s="2"/>
      <c r="C93" s="2"/>
      <c r="D93" s="2"/>
      <c r="E93" s="2"/>
      <c r="F93" s="2"/>
      <c r="G93" s="2"/>
      <c r="H93" s="2" t="s">
        <v>252</v>
      </c>
      <c r="I93">
        <v>60</v>
      </c>
      <c r="J93" s="2" t="s">
        <v>159</v>
      </c>
    </row>
    <row r="94" spans="1:12">
      <c r="A94" s="2"/>
      <c r="B94" s="2"/>
      <c r="C94" s="2"/>
      <c r="D94" s="2"/>
      <c r="E94" s="2"/>
      <c r="F94" s="2"/>
      <c r="H94" s="2" t="s">
        <v>253</v>
      </c>
      <c r="I94">
        <v>60</v>
      </c>
      <c r="J94" s="2" t="s">
        <v>225</v>
      </c>
    </row>
    <row r="95" spans="1:12">
      <c r="A95" s="2"/>
      <c r="B95" s="2"/>
      <c r="C95" s="2"/>
      <c r="D95" s="2"/>
      <c r="E95" s="2"/>
      <c r="F95" s="2"/>
      <c r="H95" s="2" t="s">
        <v>254</v>
      </c>
      <c r="I95">
        <v>60</v>
      </c>
      <c r="J95" s="2" t="s">
        <v>225</v>
      </c>
    </row>
    <row r="96" spans="1:12">
      <c r="A96" s="2" t="s">
        <v>52</v>
      </c>
      <c r="B96" s="2" t="s">
        <v>67</v>
      </c>
      <c r="C96" s="2" t="s">
        <v>127</v>
      </c>
      <c r="D96" s="2" t="s">
        <v>144</v>
      </c>
      <c r="E96" s="2" t="s">
        <v>145</v>
      </c>
      <c r="F96" s="2" t="s">
        <v>139</v>
      </c>
      <c r="G96" s="2" t="s">
        <v>139</v>
      </c>
      <c r="H96" s="2" t="s">
        <v>255</v>
      </c>
      <c r="I96">
        <v>173</v>
      </c>
      <c r="J96" s="2" t="s">
        <v>225</v>
      </c>
      <c r="L96" s="2" t="s">
        <v>229</v>
      </c>
    </row>
    <row r="97" spans="1:12">
      <c r="A97" s="2"/>
      <c r="B97" s="2"/>
      <c r="C97" s="2"/>
      <c r="D97" s="2"/>
      <c r="E97" s="2"/>
      <c r="F97" s="2"/>
      <c r="H97" s="2" t="s">
        <v>256</v>
      </c>
      <c r="I97">
        <v>173</v>
      </c>
      <c r="J97" s="2" t="s">
        <v>195</v>
      </c>
    </row>
    <row r="98" spans="1:12">
      <c r="A98" s="2"/>
      <c r="B98" s="2"/>
      <c r="C98" s="2"/>
      <c r="D98" s="2"/>
      <c r="E98" s="2"/>
      <c r="F98" s="2"/>
      <c r="H98" s="2" t="s">
        <v>257</v>
      </c>
      <c r="I98">
        <v>173</v>
      </c>
      <c r="J98" s="2" t="s">
        <v>222</v>
      </c>
    </row>
    <row r="99" spans="1:12">
      <c r="A99" s="2"/>
      <c r="B99" s="2"/>
      <c r="C99" s="2"/>
      <c r="D99" s="2"/>
      <c r="E99" s="2"/>
      <c r="F99" s="2"/>
      <c r="H99" s="2" t="s">
        <v>257</v>
      </c>
      <c r="I99">
        <v>173</v>
      </c>
      <c r="J99" s="2" t="s">
        <v>165</v>
      </c>
    </row>
    <row r="100" spans="1:12">
      <c r="A100" s="2"/>
      <c r="B100" s="2"/>
      <c r="C100" s="2"/>
      <c r="D100" s="2"/>
      <c r="E100" s="2"/>
      <c r="F100" s="2"/>
      <c r="H100" s="2" t="s">
        <v>258</v>
      </c>
      <c r="I100">
        <v>5</v>
      </c>
      <c r="J100" s="2" t="s">
        <v>159</v>
      </c>
    </row>
    <row r="101" spans="1:12">
      <c r="A101" s="2"/>
      <c r="B101" s="2"/>
      <c r="C101" s="2"/>
      <c r="D101" s="2"/>
      <c r="E101" s="2"/>
      <c r="F101" s="2"/>
      <c r="H101" s="2" t="s">
        <v>259</v>
      </c>
      <c r="I101">
        <v>5</v>
      </c>
      <c r="J101" s="2" t="s">
        <v>225</v>
      </c>
    </row>
    <row r="102" spans="1:12">
      <c r="A102" s="2"/>
      <c r="B102" s="2"/>
      <c r="C102" s="2"/>
      <c r="D102" s="2"/>
      <c r="E102" s="2"/>
      <c r="F102" s="2"/>
      <c r="H102" s="2" t="s">
        <v>260</v>
      </c>
      <c r="I102">
        <v>5</v>
      </c>
      <c r="J102" s="2" t="s">
        <v>195</v>
      </c>
      <c r="K102" t="s">
        <v>284</v>
      </c>
    </row>
    <row r="103" spans="1:12">
      <c r="A103" s="3" t="s">
        <v>53</v>
      </c>
      <c r="B103" s="2" t="s">
        <v>110</v>
      </c>
      <c r="C103" s="2" t="s">
        <v>129</v>
      </c>
      <c r="D103" s="2" t="s">
        <v>144</v>
      </c>
      <c r="E103" s="2" t="s">
        <v>145</v>
      </c>
      <c r="F103" s="2" t="s">
        <v>142</v>
      </c>
      <c r="L103" t="s">
        <v>228</v>
      </c>
    </row>
    <row r="104" spans="1:12">
      <c r="A104" s="2" t="s">
        <v>54</v>
      </c>
      <c r="B104" s="2" t="s">
        <v>111</v>
      </c>
      <c r="C104" s="2" t="s">
        <v>128</v>
      </c>
      <c r="D104" s="2" t="s">
        <v>144</v>
      </c>
      <c r="E104" s="2" t="s">
        <v>145</v>
      </c>
      <c r="F104" s="2" t="s">
        <v>141</v>
      </c>
      <c r="L104" t="s">
        <v>228</v>
      </c>
    </row>
    <row r="105" spans="1:12">
      <c r="A105" s="2" t="s">
        <v>55</v>
      </c>
      <c r="B105" s="2" t="s">
        <v>112</v>
      </c>
      <c r="C105" s="2" t="s">
        <v>135</v>
      </c>
      <c r="D105" s="2" t="s">
        <v>144</v>
      </c>
      <c r="E105" s="2" t="s">
        <v>145</v>
      </c>
      <c r="F105" s="2" t="s">
        <v>139</v>
      </c>
      <c r="G105" s="2" t="s">
        <v>139</v>
      </c>
      <c r="H105" s="2" t="s">
        <v>261</v>
      </c>
      <c r="I105"/>
      <c r="J105" s="2" t="s">
        <v>225</v>
      </c>
      <c r="L105" t="s">
        <v>229</v>
      </c>
    </row>
    <row r="106" spans="1:12">
      <c r="A106" s="2"/>
      <c r="B106" s="2"/>
      <c r="C106" s="2"/>
      <c r="D106" s="2"/>
      <c r="E106" s="2"/>
      <c r="F106" s="2"/>
      <c r="H106" s="2" t="s">
        <v>262</v>
      </c>
      <c r="I106"/>
      <c r="J106" s="2" t="s">
        <v>195</v>
      </c>
    </row>
    <row r="107" spans="1:12">
      <c r="A107" s="2"/>
      <c r="B107" s="2"/>
      <c r="C107" s="2"/>
      <c r="D107" s="2"/>
      <c r="E107" s="2"/>
      <c r="F107" s="2"/>
      <c r="H107" s="2" t="s">
        <v>263</v>
      </c>
      <c r="I107">
        <v>187</v>
      </c>
      <c r="J107" s="2" t="s">
        <v>195</v>
      </c>
    </row>
    <row r="108" spans="1:12">
      <c r="A108" s="2"/>
      <c r="B108" s="2"/>
      <c r="C108" s="2"/>
      <c r="D108" s="2"/>
      <c r="E108" s="2"/>
      <c r="F108" s="2"/>
      <c r="H108" s="2" t="s">
        <v>263</v>
      </c>
      <c r="I108">
        <v>187</v>
      </c>
      <c r="J108" s="2" t="s">
        <v>225</v>
      </c>
    </row>
    <row r="109" spans="1:12">
      <c r="A109" s="2" t="s">
        <v>56</v>
      </c>
      <c r="B109" s="2" t="s">
        <v>113</v>
      </c>
      <c r="C109" s="2" t="s">
        <v>131</v>
      </c>
      <c r="D109" s="2" t="s">
        <v>144</v>
      </c>
      <c r="E109" s="2" t="s">
        <v>145</v>
      </c>
      <c r="F109" s="2" t="s">
        <v>137</v>
      </c>
      <c r="G109" s="2" t="s">
        <v>137</v>
      </c>
      <c r="H109" s="2" t="s">
        <v>264</v>
      </c>
      <c r="I109">
        <v>2035</v>
      </c>
      <c r="J109" s="2" t="s">
        <v>225</v>
      </c>
      <c r="L109" s="2" t="s">
        <v>229</v>
      </c>
    </row>
    <row r="110" spans="1:12">
      <c r="A110" s="2"/>
      <c r="B110" s="2"/>
      <c r="C110" s="2"/>
      <c r="D110" s="2"/>
      <c r="E110" s="2"/>
      <c r="F110" s="2"/>
      <c r="G110" s="2"/>
      <c r="H110" s="2" t="s">
        <v>265</v>
      </c>
      <c r="I110">
        <v>2035</v>
      </c>
      <c r="J110" s="2" t="s">
        <v>225</v>
      </c>
    </row>
    <row r="111" spans="1:12">
      <c r="A111" s="2"/>
      <c r="B111" s="2"/>
      <c r="C111" s="2"/>
      <c r="D111" s="2"/>
      <c r="E111" s="2"/>
      <c r="F111" s="2"/>
      <c r="G111" s="2"/>
      <c r="H111" s="2" t="s">
        <v>266</v>
      </c>
      <c r="I111">
        <v>2035</v>
      </c>
      <c r="J111" s="2" t="s">
        <v>225</v>
      </c>
    </row>
    <row r="112" spans="1:12">
      <c r="A112" s="2"/>
      <c r="B112" s="2"/>
      <c r="C112" s="2"/>
      <c r="D112" s="2"/>
      <c r="E112" s="2"/>
      <c r="F112" s="2"/>
      <c r="G112" s="2"/>
      <c r="H112" s="2" t="s">
        <v>267</v>
      </c>
      <c r="I112">
        <v>2035</v>
      </c>
      <c r="J112" s="2" t="s">
        <v>225</v>
      </c>
    </row>
    <row r="113" spans="1:12">
      <c r="A113" s="3" t="s">
        <v>57</v>
      </c>
      <c r="B113" s="2" t="s">
        <v>114</v>
      </c>
      <c r="C113" s="2" t="s">
        <v>126</v>
      </c>
      <c r="D113" s="2" t="s">
        <v>144</v>
      </c>
      <c r="E113" s="2" t="s">
        <v>145</v>
      </c>
      <c r="F113" s="2" t="s">
        <v>138</v>
      </c>
      <c r="L113" t="s">
        <v>241</v>
      </c>
    </row>
    <row r="114" spans="1:12">
      <c r="A114" s="3" t="s">
        <v>58</v>
      </c>
      <c r="B114" s="2" t="s">
        <v>115</v>
      </c>
      <c r="C114" s="2" t="s">
        <v>129</v>
      </c>
      <c r="D114" s="2" t="s">
        <v>144</v>
      </c>
      <c r="E114" s="2" t="s">
        <v>145</v>
      </c>
      <c r="F114" s="2" t="s">
        <v>138</v>
      </c>
      <c r="L114" t="s">
        <v>241</v>
      </c>
    </row>
    <row r="115" spans="1:12">
      <c r="A115" s="2" t="s">
        <v>59</v>
      </c>
      <c r="B115" s="2" t="s">
        <v>116</v>
      </c>
      <c r="C115" s="2" t="s">
        <v>128</v>
      </c>
      <c r="D115" s="2" t="s">
        <v>144</v>
      </c>
      <c r="E115" s="2" t="s">
        <v>145</v>
      </c>
      <c r="F115" s="2" t="s">
        <v>142</v>
      </c>
      <c r="G115" s="2" t="s">
        <v>137</v>
      </c>
      <c r="H115" s="2" t="s">
        <v>268</v>
      </c>
      <c r="I115">
        <v>451</v>
      </c>
      <c r="J115" s="2" t="s">
        <v>225</v>
      </c>
      <c r="L115" s="2" t="s">
        <v>229</v>
      </c>
    </row>
    <row r="116" spans="1:12">
      <c r="A116" s="2"/>
      <c r="B116" s="2"/>
      <c r="C116" s="2"/>
      <c r="D116" s="2"/>
      <c r="E116" s="2"/>
      <c r="F116" s="2"/>
      <c r="G116" s="2"/>
      <c r="H116" s="2" t="s">
        <v>269</v>
      </c>
      <c r="I116">
        <v>450</v>
      </c>
      <c r="J116" s="2" t="s">
        <v>225</v>
      </c>
    </row>
    <row r="117" spans="1:12">
      <c r="A117" s="2"/>
      <c r="B117" s="2"/>
      <c r="C117" s="2"/>
      <c r="D117" s="2"/>
      <c r="E117" s="2"/>
      <c r="F117" s="2"/>
      <c r="G117" s="2"/>
      <c r="H117" s="8" t="s">
        <v>270</v>
      </c>
      <c r="I117">
        <v>447</v>
      </c>
      <c r="J117" t="s">
        <v>183</v>
      </c>
    </row>
    <row r="118" spans="1:12">
      <c r="A118" s="2"/>
      <c r="B118" s="2"/>
      <c r="C118" s="2"/>
      <c r="D118" s="2"/>
      <c r="E118" s="2"/>
      <c r="F118" s="2"/>
      <c r="G118" s="2"/>
      <c r="H118" s="8" t="s">
        <v>271</v>
      </c>
      <c r="I118">
        <v>448</v>
      </c>
      <c r="J118" s="2" t="s">
        <v>225</v>
      </c>
    </row>
    <row r="119" spans="1:12">
      <c r="A119" s="2"/>
      <c r="B119" s="2"/>
      <c r="C119" s="2"/>
      <c r="D119" s="2"/>
      <c r="E119" s="2"/>
      <c r="F119" s="2"/>
      <c r="G119" s="2"/>
      <c r="H119" s="8" t="s">
        <v>272</v>
      </c>
      <c r="I119">
        <v>448</v>
      </c>
      <c r="J119" s="2" t="s">
        <v>195</v>
      </c>
    </row>
    <row r="120" spans="1:12">
      <c r="A120" s="2"/>
      <c r="B120" s="2"/>
      <c r="C120" s="2"/>
      <c r="D120" s="2"/>
      <c r="E120" s="2"/>
      <c r="F120" s="2"/>
      <c r="G120" s="2"/>
      <c r="H120" s="8" t="s">
        <v>272</v>
      </c>
      <c r="I120">
        <v>448</v>
      </c>
      <c r="J120" s="2" t="s">
        <v>282</v>
      </c>
    </row>
    <row r="121" spans="1:12">
      <c r="A121" s="2"/>
      <c r="B121" s="2"/>
      <c r="C121" s="2"/>
      <c r="D121" s="2"/>
      <c r="E121" s="2"/>
      <c r="F121" s="2"/>
      <c r="G121" s="2"/>
      <c r="H121" s="8" t="s">
        <v>273</v>
      </c>
      <c r="I121">
        <v>450</v>
      </c>
      <c r="J121" s="2" t="s">
        <v>285</v>
      </c>
    </row>
    <row r="122" spans="1:12">
      <c r="A122" s="2" t="s">
        <v>60</v>
      </c>
      <c r="B122" s="2" t="s">
        <v>117</v>
      </c>
      <c r="C122" s="2" t="s">
        <v>129</v>
      </c>
      <c r="D122" s="2" t="s">
        <v>144</v>
      </c>
      <c r="E122" s="2" t="s">
        <v>145</v>
      </c>
      <c r="F122" s="2" t="s">
        <v>138</v>
      </c>
      <c r="L122" t="s">
        <v>228</v>
      </c>
    </row>
    <row r="123" spans="1:12">
      <c r="A123" s="2" t="s">
        <v>61</v>
      </c>
      <c r="B123" s="2" t="s">
        <v>118</v>
      </c>
      <c r="C123" s="2" t="s">
        <v>128</v>
      </c>
      <c r="D123" s="2" t="s">
        <v>144</v>
      </c>
      <c r="E123" s="2" t="s">
        <v>145</v>
      </c>
      <c r="F123" s="2" t="s">
        <v>137</v>
      </c>
      <c r="G123" s="2" t="s">
        <v>137</v>
      </c>
      <c r="H123" s="2" t="s">
        <v>274</v>
      </c>
      <c r="I123">
        <v>984</v>
      </c>
      <c r="J123" s="2" t="s">
        <v>225</v>
      </c>
      <c r="L123" t="s">
        <v>229</v>
      </c>
    </row>
    <row r="124" spans="1:12">
      <c r="A124" s="2" t="s">
        <v>62</v>
      </c>
      <c r="B124" s="2" t="s">
        <v>119</v>
      </c>
      <c r="C124" s="2" t="s">
        <v>136</v>
      </c>
      <c r="D124" s="2" t="s">
        <v>144</v>
      </c>
      <c r="E124" s="2" t="s">
        <v>145</v>
      </c>
      <c r="F124" s="2" t="s">
        <v>142</v>
      </c>
      <c r="L124" t="s">
        <v>228</v>
      </c>
    </row>
    <row r="125" spans="1:12">
      <c r="A125" s="2" t="s">
        <v>63</v>
      </c>
      <c r="B125" s="2" t="s">
        <v>120</v>
      </c>
      <c r="C125" s="2" t="s">
        <v>128</v>
      </c>
      <c r="D125" s="2" t="s">
        <v>144</v>
      </c>
      <c r="E125" s="2" t="s">
        <v>145</v>
      </c>
      <c r="F125" s="2" t="s">
        <v>138</v>
      </c>
      <c r="L125" t="s">
        <v>228</v>
      </c>
    </row>
    <row r="126" spans="1:12">
      <c r="A126" s="2" t="s">
        <v>64</v>
      </c>
      <c r="B126" s="2" t="s">
        <v>121</v>
      </c>
      <c r="C126" s="2" t="s">
        <v>128</v>
      </c>
      <c r="D126" s="2" t="s">
        <v>144</v>
      </c>
      <c r="E126" s="2" t="s">
        <v>145</v>
      </c>
      <c r="F126" s="2" t="s">
        <v>138</v>
      </c>
      <c r="G126" s="2" t="s">
        <v>142</v>
      </c>
      <c r="H126" s="2" t="s">
        <v>275</v>
      </c>
      <c r="I126"/>
      <c r="J126" s="2" t="s">
        <v>282</v>
      </c>
      <c r="L126" s="2" t="s">
        <v>229</v>
      </c>
    </row>
    <row r="127" spans="1:12">
      <c r="A127" s="2"/>
      <c r="B127" s="2"/>
      <c r="C127" s="2"/>
      <c r="D127" s="2"/>
      <c r="E127" s="2"/>
      <c r="F127" s="2"/>
      <c r="G127" s="2"/>
      <c r="H127" s="2" t="s">
        <v>276</v>
      </c>
      <c r="I127"/>
      <c r="J127" s="2" t="s">
        <v>159</v>
      </c>
    </row>
    <row r="128" spans="1:12">
      <c r="A128" s="2"/>
      <c r="B128" s="2"/>
      <c r="C128" s="2"/>
      <c r="D128" s="2"/>
      <c r="E128" s="2"/>
      <c r="F128" s="2"/>
      <c r="G128" s="2"/>
      <c r="H128" s="2" t="s">
        <v>277</v>
      </c>
      <c r="I128"/>
      <c r="J128" s="2" t="s">
        <v>153</v>
      </c>
    </row>
    <row r="129" spans="1:12">
      <c r="A129" s="2"/>
      <c r="B129" s="2"/>
      <c r="C129" s="2"/>
      <c r="D129" s="2"/>
      <c r="E129" s="2"/>
      <c r="F129" s="2"/>
      <c r="G129" s="2"/>
      <c r="H129" s="2" t="s">
        <v>278</v>
      </c>
      <c r="I129"/>
      <c r="J129" s="2" t="s">
        <v>191</v>
      </c>
    </row>
    <row r="130" spans="1:12">
      <c r="A130" s="3" t="s">
        <v>65</v>
      </c>
      <c r="B130" s="2" t="s">
        <v>122</v>
      </c>
      <c r="C130" s="2" t="s">
        <v>128</v>
      </c>
      <c r="D130" s="2" t="s">
        <v>144</v>
      </c>
      <c r="E130" s="2" t="s">
        <v>145</v>
      </c>
      <c r="F130" s="2" t="s">
        <v>139</v>
      </c>
      <c r="L130" t="s">
        <v>228</v>
      </c>
    </row>
    <row r="131" spans="1:12">
      <c r="A131" s="2" t="s">
        <v>66</v>
      </c>
      <c r="B131" s="2" t="s">
        <v>123</v>
      </c>
      <c r="C131" s="2" t="s">
        <v>128</v>
      </c>
      <c r="D131" s="2" t="s">
        <v>144</v>
      </c>
      <c r="E131" s="2" t="s">
        <v>145</v>
      </c>
      <c r="F131" s="2" t="s">
        <v>137</v>
      </c>
      <c r="G131" s="2" t="s">
        <v>137</v>
      </c>
      <c r="H131" s="8" t="s">
        <v>279</v>
      </c>
      <c r="I131">
        <v>318</v>
      </c>
      <c r="J131" s="2" t="s">
        <v>225</v>
      </c>
      <c r="L131" t="s">
        <v>229</v>
      </c>
    </row>
    <row r="132" spans="1:12">
      <c r="H132" s="2" t="s">
        <v>280</v>
      </c>
      <c r="I132"/>
      <c r="J132" s="2" t="s">
        <v>225</v>
      </c>
    </row>
    <row r="139" spans="1:12">
      <c r="K139" t="s">
        <v>230</v>
      </c>
      <c r="L139">
        <f>COUNTIF(L2:L131, "Ja")</f>
        <v>25</v>
      </c>
    </row>
    <row r="150" spans="1:2">
      <c r="A150" t="s">
        <v>137</v>
      </c>
      <c r="B150">
        <f>COUNTIF(G:G, A150)</f>
        <v>7</v>
      </c>
    </row>
    <row r="151" spans="1:2">
      <c r="A151" t="s">
        <v>142</v>
      </c>
      <c r="B151">
        <f>COUNTIF(G:G, A151)</f>
        <v>5</v>
      </c>
    </row>
    <row r="152" spans="1:2">
      <c r="A152" t="s">
        <v>140</v>
      </c>
      <c r="B152">
        <f>COUNTIF(G:G, A152)</f>
        <v>3</v>
      </c>
    </row>
    <row r="153" spans="1:2">
      <c r="A153" t="s">
        <v>141</v>
      </c>
      <c r="B153">
        <f>COUNTIF(G:G, A153)</f>
        <v>2</v>
      </c>
    </row>
    <row r="154" spans="1:2">
      <c r="A154" t="s">
        <v>139</v>
      </c>
      <c r="B154">
        <f>COUNTIF(G:G, A154)</f>
        <v>8</v>
      </c>
    </row>
  </sheetData>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F35" sqref="F35"/>
    </sheetView>
  </sheetViews>
  <sheetFormatPr baseColWidth="10" defaultRowHeight="14" x14ac:dyDescent="0"/>
  <cols>
    <col min="1" max="1" width="16.33203125" customWidth="1"/>
    <col min="2" max="2" width="26.6640625" customWidth="1"/>
  </cols>
  <sheetData>
    <row r="1" spans="1:4">
      <c r="A1" s="21" t="s">
        <v>286</v>
      </c>
    </row>
    <row r="2" spans="1:4">
      <c r="B2" s="2" t="s">
        <v>159</v>
      </c>
    </row>
    <row r="3" spans="1:4">
      <c r="B3" s="2" t="s">
        <v>182</v>
      </c>
    </row>
    <row r="4" spans="1:4">
      <c r="B4" s="2" t="s">
        <v>295</v>
      </c>
    </row>
    <row r="5" spans="1:4">
      <c r="B5" s="2" t="s">
        <v>296</v>
      </c>
    </row>
    <row r="6" spans="1:4">
      <c r="A6" s="21" t="s">
        <v>287</v>
      </c>
    </row>
    <row r="7" spans="1:4">
      <c r="A7" s="2"/>
      <c r="B7" s="2" t="s">
        <v>166</v>
      </c>
    </row>
    <row r="8" spans="1:4">
      <c r="B8" s="2" t="s">
        <v>174</v>
      </c>
    </row>
    <row r="9" spans="1:4">
      <c r="A9" s="21" t="s">
        <v>288</v>
      </c>
    </row>
    <row r="10" spans="1:4">
      <c r="B10" s="22" t="s">
        <v>171</v>
      </c>
    </row>
    <row r="11" spans="1:4">
      <c r="B11" s="23" t="s">
        <v>183</v>
      </c>
    </row>
    <row r="12" spans="1:4">
      <c r="B12" s="22" t="s">
        <v>294</v>
      </c>
      <c r="D12" s="22" t="s">
        <v>283</v>
      </c>
    </row>
    <row r="13" spans="1:4">
      <c r="A13" s="21" t="s">
        <v>291</v>
      </c>
      <c r="B13" s="22"/>
    </row>
    <row r="14" spans="1:4">
      <c r="A14" s="21"/>
      <c r="B14" s="22" t="s">
        <v>154</v>
      </c>
      <c r="D14" t="s">
        <v>292</v>
      </c>
    </row>
    <row r="15" spans="1:4">
      <c r="B15" s="2" t="s">
        <v>297</v>
      </c>
      <c r="D15" t="s">
        <v>293</v>
      </c>
    </row>
    <row r="16" spans="1:4">
      <c r="A16" s="21" t="s">
        <v>290</v>
      </c>
    </row>
    <row r="17" spans="1:2">
      <c r="B17" s="22" t="s">
        <v>298</v>
      </c>
    </row>
    <row r="18" spans="1:2">
      <c r="B18" s="22" t="s">
        <v>299</v>
      </c>
    </row>
    <row r="19" spans="1:2">
      <c r="A19" s="21" t="s">
        <v>289</v>
      </c>
    </row>
    <row r="20" spans="1:2">
      <c r="B20" s="22" t="s">
        <v>300</v>
      </c>
    </row>
    <row r="21" spans="1:2">
      <c r="B21" s="22" t="s">
        <v>285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K28" sqref="K28"/>
    </sheetView>
  </sheetViews>
  <sheetFormatPr baseColWidth="10" defaultRowHeight="14" x14ac:dyDescent="0"/>
  <cols>
    <col min="1" max="1" width="21" style="21" customWidth="1"/>
    <col min="2" max="2" width="26.33203125" style="25" customWidth="1"/>
  </cols>
  <sheetData>
    <row r="1" spans="1:8">
      <c r="A1" s="1"/>
      <c r="B1" s="32"/>
      <c r="C1" s="28" t="s">
        <v>137</v>
      </c>
      <c r="D1" s="1" t="s">
        <v>142</v>
      </c>
      <c r="E1" s="1" t="s">
        <v>140</v>
      </c>
      <c r="F1" s="1" t="s">
        <v>141</v>
      </c>
      <c r="G1" s="1" t="s">
        <v>139</v>
      </c>
      <c r="H1" s="28" t="s">
        <v>301</v>
      </c>
    </row>
    <row r="2" spans="1:8">
      <c r="A2" s="33" t="s">
        <v>286</v>
      </c>
      <c r="B2" s="34"/>
      <c r="H2" s="36"/>
    </row>
    <row r="3" spans="1:8">
      <c r="B3" s="2" t="s">
        <v>159</v>
      </c>
      <c r="C3" s="30">
        <f>COUNTIFS(Gefiltert!$M:$M,$B3,Gefiltert!$I:$I,C$1)</f>
        <v>1</v>
      </c>
      <c r="D3">
        <f>COUNTIFS(Gefiltert!$M:$M,$B3,Gefiltert!$I:$I,D$1)</f>
        <v>4</v>
      </c>
      <c r="E3">
        <f>COUNTIFS(Gefiltert!$M:$M,$B3,Gefiltert!$I:$I,E$1)</f>
        <v>1</v>
      </c>
      <c r="F3">
        <f>COUNTIFS(Gefiltert!$M:$M,$B3,Gefiltert!$I:$I,F$1)</f>
        <v>2</v>
      </c>
      <c r="G3">
        <f>COUNTIFS(Gefiltert!$M:$M,$B3,Gefiltert!$I:$I,G$1)</f>
        <v>7</v>
      </c>
      <c r="H3" s="30">
        <f t="shared" ref="H3:H26" si="0">SUM(C3:G3)</f>
        <v>15</v>
      </c>
    </row>
    <row r="4" spans="1:8">
      <c r="B4" s="2" t="s">
        <v>182</v>
      </c>
      <c r="C4" s="30">
        <f>COUNTIFS(Gefiltert!$M:$M,$B4,Gefiltert!$I:$I,C$1)</f>
        <v>0</v>
      </c>
      <c r="D4">
        <f>COUNTIFS(Gefiltert!$M:$M,$B4,Gefiltert!$I:$I,D$1)</f>
        <v>0</v>
      </c>
      <c r="E4">
        <f>COUNTIFS(Gefiltert!$M:$M,$B4,Gefiltert!$I:$I,E$1)</f>
        <v>0</v>
      </c>
      <c r="F4">
        <f>COUNTIFS(Gefiltert!$M:$M,$B4,Gefiltert!$I:$I,F$1)</f>
        <v>1</v>
      </c>
      <c r="G4">
        <f>COUNTIFS(Gefiltert!$M:$M,$B4,Gefiltert!$I:$I,G$1)</f>
        <v>2</v>
      </c>
      <c r="H4" s="30">
        <f t="shared" si="0"/>
        <v>3</v>
      </c>
    </row>
    <row r="5" spans="1:8">
      <c r="B5" s="2" t="s">
        <v>295</v>
      </c>
      <c r="C5" s="30">
        <f>COUNTIFS(Gefiltert!$M:$M,$B5,Gefiltert!$I:$I,C$1)</f>
        <v>0</v>
      </c>
      <c r="D5">
        <f>COUNTIFS(Gefiltert!$M:$M,$B5,Gefiltert!$I:$I,D$1)</f>
        <v>0</v>
      </c>
      <c r="E5">
        <f>COUNTIFS(Gefiltert!$M:$M,$B5,Gefiltert!$I:$I,E$1)</f>
        <v>1</v>
      </c>
      <c r="F5">
        <f>COUNTIFS(Gefiltert!$M:$M,$B5,Gefiltert!$I:$I,F$1)</f>
        <v>0</v>
      </c>
      <c r="G5">
        <f>COUNTIFS(Gefiltert!$M:$M,$B5,Gefiltert!$I:$I,G$1)</f>
        <v>2</v>
      </c>
      <c r="H5" s="30">
        <f t="shared" si="0"/>
        <v>3</v>
      </c>
    </row>
    <row r="6" spans="1:8">
      <c r="B6" s="2" t="s">
        <v>296</v>
      </c>
      <c r="C6" s="29">
        <f>COUNTIFS(Gefiltert!$M:$M,$B6,Gefiltert!$I:$I,C$1)</f>
        <v>1</v>
      </c>
      <c r="D6" s="26">
        <f>COUNTIFS(Gefiltert!$M:$M,$B6,Gefiltert!$I:$I,D$1)</f>
        <v>2</v>
      </c>
      <c r="E6" s="26">
        <f>COUNTIFS(Gefiltert!$M:$M,$B6,Gefiltert!$I:$I,E$1)</f>
        <v>1</v>
      </c>
      <c r="F6" s="26">
        <f>COUNTIFS(Gefiltert!$M:$M,$B6,Gefiltert!$I:$I,F$1)</f>
        <v>0</v>
      </c>
      <c r="G6" s="26">
        <f>COUNTIFS(Gefiltert!$M:$M,$B6,Gefiltert!$I:$I,G$1)</f>
        <v>1</v>
      </c>
      <c r="H6" s="29">
        <f t="shared" si="0"/>
        <v>5</v>
      </c>
    </row>
    <row r="7" spans="1:8">
      <c r="B7" s="2"/>
      <c r="C7" s="29">
        <f>SUM(C3:C6)</f>
        <v>2</v>
      </c>
      <c r="D7" s="26">
        <f>SUM(D3:D6)</f>
        <v>6</v>
      </c>
      <c r="E7" s="26">
        <f>SUM(E3:E6)</f>
        <v>3</v>
      </c>
      <c r="F7" s="26">
        <f>SUM(F3:F6)</f>
        <v>3</v>
      </c>
      <c r="G7" s="26">
        <f>SUM(G3:G6)</f>
        <v>12</v>
      </c>
      <c r="H7" s="29">
        <f>SUM(C7:G7)</f>
        <v>26</v>
      </c>
    </row>
    <row r="8" spans="1:8">
      <c r="A8" s="33" t="s">
        <v>287</v>
      </c>
      <c r="B8" s="34"/>
      <c r="H8" s="36"/>
    </row>
    <row r="9" spans="1:8">
      <c r="A9" s="24"/>
      <c r="B9" s="2" t="s">
        <v>166</v>
      </c>
      <c r="C9" s="30">
        <f>COUNTIFS(Gefiltert!$M:$M,$B9,Gefiltert!$I:$I,C$1)</f>
        <v>0</v>
      </c>
      <c r="D9">
        <f>COUNTIFS(Gefiltert!$M:$M,$B9,Gefiltert!$I:$I,D$1)</f>
        <v>0</v>
      </c>
      <c r="E9">
        <f>COUNTIFS(Gefiltert!$M:$M,$B9,Gefiltert!$I:$I,E$1)</f>
        <v>0</v>
      </c>
      <c r="F9">
        <f>COUNTIFS(Gefiltert!$M:$M,$B9,Gefiltert!$I:$I,F$1)</f>
        <v>1</v>
      </c>
      <c r="G9">
        <f>COUNTIFS(Gefiltert!$M:$M,$B9,Gefiltert!$I:$I,G$1)</f>
        <v>2</v>
      </c>
      <c r="H9" s="30">
        <f t="shared" si="0"/>
        <v>3</v>
      </c>
    </row>
    <row r="10" spans="1:8">
      <c r="B10" s="2" t="s">
        <v>174</v>
      </c>
      <c r="C10" s="30">
        <f>COUNTIFS(Gefiltert!$M:$M,$B10,Gefiltert!$I:$I,C$1)</f>
        <v>0</v>
      </c>
      <c r="D10">
        <f>COUNTIFS(Gefiltert!$M:$M,$B10,Gefiltert!$I:$I,D$1)</f>
        <v>2</v>
      </c>
      <c r="E10">
        <f>COUNTIFS(Gefiltert!$M:$M,$B10,Gefiltert!$I:$I,E$1)</f>
        <v>0</v>
      </c>
      <c r="F10">
        <f>COUNTIFS(Gefiltert!$M:$M,$B10,Gefiltert!$I:$I,F$1)</f>
        <v>0</v>
      </c>
      <c r="G10">
        <f>COUNTIFS(Gefiltert!$M:$M,$B10,Gefiltert!$I:$I,G$1)</f>
        <v>1</v>
      </c>
      <c r="H10" s="30">
        <f t="shared" si="0"/>
        <v>3</v>
      </c>
    </row>
    <row r="11" spans="1:8">
      <c r="B11" s="2"/>
      <c r="C11" s="31">
        <f>SUM(C9:C10)</f>
        <v>0</v>
      </c>
      <c r="D11" s="27">
        <f>SUM(D9:D10)</f>
        <v>2</v>
      </c>
      <c r="E11" s="27">
        <f>SUM(E9:E10)</f>
        <v>0</v>
      </c>
      <c r="F11" s="27">
        <f>SUM(F9:F10)</f>
        <v>1</v>
      </c>
      <c r="G11" s="27">
        <f>SUM(G9:G10)</f>
        <v>3</v>
      </c>
      <c r="H11" s="31">
        <f>SUM(C11:G11)</f>
        <v>6</v>
      </c>
    </row>
    <row r="12" spans="1:8">
      <c r="A12" s="33" t="s">
        <v>288</v>
      </c>
      <c r="B12" s="34"/>
      <c r="H12" s="36"/>
    </row>
    <row r="13" spans="1:8">
      <c r="B13" s="22" t="s">
        <v>171</v>
      </c>
      <c r="C13" s="30">
        <f>COUNTIFS(Gefiltert!$M:$M,$B13,Gefiltert!$I:$I,C$1)</f>
        <v>1</v>
      </c>
      <c r="D13">
        <f>COUNTIFS(Gefiltert!$M:$M,$B13,Gefiltert!$I:$I,D$1)</f>
        <v>0</v>
      </c>
      <c r="E13">
        <f>COUNTIFS(Gefiltert!$M:$M,$B13,Gefiltert!$I:$I,E$1)</f>
        <v>0</v>
      </c>
      <c r="F13">
        <f>COUNTIFS(Gefiltert!$M:$M,$B13,Gefiltert!$I:$I,F$1)</f>
        <v>0</v>
      </c>
      <c r="G13">
        <f>COUNTIFS(Gefiltert!$M:$M,$B13,Gefiltert!$I:$I,G$1)</f>
        <v>0</v>
      </c>
      <c r="H13" s="30">
        <f t="shared" si="0"/>
        <v>1</v>
      </c>
    </row>
    <row r="14" spans="1:8">
      <c r="B14" s="23" t="s">
        <v>183</v>
      </c>
      <c r="C14" s="30">
        <f>COUNTIFS(Gefiltert!$M:$M,$B14,Gefiltert!$I:$I,C$1)</f>
        <v>1</v>
      </c>
      <c r="D14">
        <f>COUNTIFS(Gefiltert!$M:$M,$B14,Gefiltert!$I:$I,D$1)</f>
        <v>0</v>
      </c>
      <c r="E14">
        <f>COUNTIFS(Gefiltert!$M:$M,$B14,Gefiltert!$I:$I,E$1)</f>
        <v>1</v>
      </c>
      <c r="F14">
        <f>COUNTIFS(Gefiltert!$M:$M,$B14,Gefiltert!$I:$I,F$1)</f>
        <v>0</v>
      </c>
      <c r="G14">
        <f>COUNTIFS(Gefiltert!$M:$M,$B14,Gefiltert!$I:$I,G$1)</f>
        <v>0</v>
      </c>
      <c r="H14" s="30">
        <f t="shared" si="0"/>
        <v>2</v>
      </c>
    </row>
    <row r="15" spans="1:8">
      <c r="B15" s="22" t="s">
        <v>294</v>
      </c>
      <c r="C15" s="30">
        <f>COUNTIFS(Gefiltert!$M:$M,$B15,Gefiltert!$I:$I,C$1)</f>
        <v>0</v>
      </c>
      <c r="D15">
        <f>COUNTIFS(Gefiltert!$M:$M,$B15,Gefiltert!$I:$I,D$1)</f>
        <v>0</v>
      </c>
      <c r="E15">
        <f>COUNTIFS(Gefiltert!$M:$M,$B15,Gefiltert!$I:$I,E$1)</f>
        <v>0</v>
      </c>
      <c r="F15">
        <f>COUNTIFS(Gefiltert!$M:$M,$B15,Gefiltert!$I:$I,F$1)</f>
        <v>1</v>
      </c>
      <c r="G15">
        <f>COUNTIFS(Gefiltert!$M:$M,$B15,Gefiltert!$I:$I,G$1)</f>
        <v>1</v>
      </c>
      <c r="H15" s="30">
        <f t="shared" si="0"/>
        <v>2</v>
      </c>
    </row>
    <row r="16" spans="1:8">
      <c r="B16" s="22"/>
      <c r="C16" s="31">
        <f>SUM(C13:C15)</f>
        <v>2</v>
      </c>
      <c r="D16" s="27">
        <f>SUM(D13:D15)</f>
        <v>0</v>
      </c>
      <c r="E16" s="27">
        <f>SUM(E13:E15)</f>
        <v>1</v>
      </c>
      <c r="F16" s="27">
        <f>SUM(F13:F15)</f>
        <v>1</v>
      </c>
      <c r="G16" s="27">
        <f>SUM(G13:G15)</f>
        <v>1</v>
      </c>
      <c r="H16" s="31">
        <f>SUM(C16:G16)</f>
        <v>5</v>
      </c>
    </row>
    <row r="17" spans="1:8">
      <c r="A17" s="33" t="s">
        <v>291</v>
      </c>
      <c r="B17" s="35"/>
      <c r="H17" s="36"/>
    </row>
    <row r="18" spans="1:8">
      <c r="B18" s="22" t="s">
        <v>154</v>
      </c>
      <c r="C18" s="30">
        <f>COUNTIFS(Gefiltert!$M:$M,$B18,Gefiltert!$I:$I,C$1)</f>
        <v>6</v>
      </c>
      <c r="D18">
        <f>COUNTIFS(Gefiltert!$M:$M,$B18,Gefiltert!$I:$I,D$1)</f>
        <v>4</v>
      </c>
      <c r="E18">
        <f>COUNTIFS(Gefiltert!$M:$M,$B18,Gefiltert!$I:$I,E$1)</f>
        <v>1</v>
      </c>
      <c r="F18">
        <f>COUNTIFS(Gefiltert!$M:$M,$B18,Gefiltert!$I:$I,F$1)</f>
        <v>1</v>
      </c>
      <c r="G18">
        <f>COUNTIFS(Gefiltert!$M:$M,$B18,Gefiltert!$I:$I,G$1)</f>
        <v>6</v>
      </c>
      <c r="H18" s="30">
        <f t="shared" si="0"/>
        <v>18</v>
      </c>
    </row>
    <row r="19" spans="1:8">
      <c r="B19" s="2" t="s">
        <v>297</v>
      </c>
      <c r="C19" s="30">
        <f>COUNTIFS(Gefiltert!$M:$M,$B19,Gefiltert!$I:$I,C$1)</f>
        <v>0</v>
      </c>
      <c r="D19">
        <f>COUNTIFS(Gefiltert!$M:$M,$B19,Gefiltert!$I:$I,D$1)</f>
        <v>0</v>
      </c>
      <c r="E19">
        <f>COUNTIFS(Gefiltert!$M:$M,$B19,Gefiltert!$I:$I,E$1)</f>
        <v>0</v>
      </c>
      <c r="F19">
        <f>COUNTIFS(Gefiltert!$M:$M,$B19,Gefiltert!$I:$I,F$1)</f>
        <v>1</v>
      </c>
      <c r="G19">
        <f>COUNTIFS(Gefiltert!$M:$M,$B19,Gefiltert!$I:$I,G$1)</f>
        <v>2</v>
      </c>
      <c r="H19" s="30">
        <f t="shared" si="0"/>
        <v>3</v>
      </c>
    </row>
    <row r="20" spans="1:8">
      <c r="B20" s="2"/>
      <c r="C20" s="31">
        <f>SUM(C18:C19)</f>
        <v>6</v>
      </c>
      <c r="D20" s="27">
        <f>SUM(D18:D19)</f>
        <v>4</v>
      </c>
      <c r="E20" s="27">
        <f>SUM(E18:E19)</f>
        <v>1</v>
      </c>
      <c r="F20" s="27">
        <f>SUM(F18:F19)</f>
        <v>2</v>
      </c>
      <c r="G20" s="27">
        <f>SUM(G18:G19)</f>
        <v>8</v>
      </c>
      <c r="H20" s="31">
        <f>SUM(C20:G20)</f>
        <v>21</v>
      </c>
    </row>
    <row r="21" spans="1:8">
      <c r="A21" s="33" t="s">
        <v>290</v>
      </c>
      <c r="B21" s="34"/>
      <c r="H21" s="36"/>
    </row>
    <row r="22" spans="1:8">
      <c r="B22" s="2" t="s">
        <v>153</v>
      </c>
      <c r="C22" s="30">
        <f>COUNTIFS(Gefiltert!$M:$M,$B22,Gefiltert!$I:$I,C$1)</f>
        <v>1</v>
      </c>
      <c r="D22">
        <f>COUNTIFS(Gefiltert!$M:$M,$B22,Gefiltert!$I:$I,D$1)</f>
        <v>1</v>
      </c>
      <c r="E22">
        <f>COUNTIFS(Gefiltert!$M:$M,$B22,Gefiltert!$I:$I,E$1)</f>
        <v>1</v>
      </c>
      <c r="F22">
        <f>COUNTIFS(Gefiltert!$M:$M,$B22,Gefiltert!$I:$I,F$1)</f>
        <v>0</v>
      </c>
      <c r="G22">
        <f>COUNTIFS(Gefiltert!$M:$M,$B22,Gefiltert!$I:$I,G$1)</f>
        <v>1</v>
      </c>
      <c r="H22" s="30">
        <f t="shared" si="0"/>
        <v>4</v>
      </c>
    </row>
    <row r="23" spans="1:8">
      <c r="B23" s="2"/>
      <c r="C23" s="31">
        <f>C22</f>
        <v>1</v>
      </c>
      <c r="D23" s="27">
        <f>D22</f>
        <v>1</v>
      </c>
      <c r="E23" s="27">
        <f>E22</f>
        <v>1</v>
      </c>
      <c r="F23" s="27">
        <f>F22</f>
        <v>0</v>
      </c>
      <c r="G23" s="27">
        <f>G22</f>
        <v>1</v>
      </c>
      <c r="H23" s="31">
        <f>SUM(C23:G23)</f>
        <v>4</v>
      </c>
    </row>
    <row r="24" spans="1:8">
      <c r="A24" s="33" t="s">
        <v>289</v>
      </c>
      <c r="B24" s="34"/>
      <c r="H24" s="36"/>
    </row>
    <row r="25" spans="1:8">
      <c r="B25" s="22" t="s">
        <v>300</v>
      </c>
      <c r="C25" s="30">
        <f>COUNTIFS(Gefiltert!$M:$M,$B25,Gefiltert!$I:$I,C$1)</f>
        <v>1</v>
      </c>
      <c r="D25">
        <f>COUNTIFS(Gefiltert!$M:$M,$B25,Gefiltert!$I:$I,D$1)</f>
        <v>2</v>
      </c>
      <c r="E25">
        <f>COUNTIFS(Gefiltert!$M:$M,$B25,Gefiltert!$I:$I,E$1)</f>
        <v>0</v>
      </c>
      <c r="F25">
        <f>COUNTIFS(Gefiltert!$M:$M,$B25,Gefiltert!$I:$I,F$1)</f>
        <v>1</v>
      </c>
      <c r="G25">
        <f>COUNTIFS(Gefiltert!$M:$M,$B25,Gefiltert!$I:$I,G$1)</f>
        <v>0</v>
      </c>
      <c r="H25" s="30">
        <f t="shared" si="0"/>
        <v>4</v>
      </c>
    </row>
    <row r="26" spans="1:8">
      <c r="B26" s="22" t="s">
        <v>285</v>
      </c>
      <c r="C26" s="30">
        <f>COUNTIFS(Gefiltert!$M:$M,$B26,Gefiltert!$I:$I,C$1)</f>
        <v>2</v>
      </c>
      <c r="D26">
        <f>COUNTIFS(Gefiltert!$M:$M,$B26,Gefiltert!$I:$I,D$1)</f>
        <v>0</v>
      </c>
      <c r="E26">
        <f>COUNTIFS(Gefiltert!$M:$M,$B26,Gefiltert!$I:$I,E$1)</f>
        <v>0</v>
      </c>
      <c r="F26">
        <f>COUNTIFS(Gefiltert!$M:$M,$B26,Gefiltert!$I:$I,F$1)</f>
        <v>0</v>
      </c>
      <c r="G26">
        <f>COUNTIFS(Gefiltert!$M:$M,$B26,Gefiltert!$I:$I,G$1)</f>
        <v>1</v>
      </c>
      <c r="H26" s="30">
        <f t="shared" si="0"/>
        <v>3</v>
      </c>
    </row>
    <row r="27" spans="1:8">
      <c r="C27" s="36">
        <f>SUM(C25:C26)</f>
        <v>3</v>
      </c>
      <c r="D27" s="37">
        <f>SUM(D25:D26)</f>
        <v>2</v>
      </c>
      <c r="E27" s="37">
        <f>SUM(E25:E26)</f>
        <v>0</v>
      </c>
      <c r="F27" s="37">
        <f>SUM(F25:F26)</f>
        <v>1</v>
      </c>
      <c r="G27" s="37">
        <f>SUM(G25:G26)</f>
        <v>1</v>
      </c>
      <c r="H27" s="36">
        <f>SUM(C27:G27)</f>
        <v>7</v>
      </c>
    </row>
    <row r="29" spans="1:8">
      <c r="A29">
        <f>COUNTA(A2:A28)</f>
        <v>6</v>
      </c>
      <c r="B29">
        <f>COUNTA(B2:B28)</f>
        <v>14</v>
      </c>
      <c r="C29">
        <f>COUNTIF(C2:C27,"&gt;0")-$A$29</f>
        <v>7</v>
      </c>
      <c r="D29">
        <f t="shared" ref="D29:G29" si="1">COUNTIF(D2:D27,"&gt;0")-$A$29</f>
        <v>5</v>
      </c>
      <c r="E29">
        <f t="shared" si="1"/>
        <v>4</v>
      </c>
      <c r="F29">
        <f t="shared" si="1"/>
        <v>6</v>
      </c>
      <c r="G29">
        <f t="shared" si="1"/>
        <v>11</v>
      </c>
    </row>
    <row r="30" spans="1:8">
      <c r="C30" s="38">
        <f>C29/$B$29</f>
        <v>0.5</v>
      </c>
      <c r="D30" s="38">
        <f t="shared" ref="D30:G30" si="2">D29/$B$29</f>
        <v>0.35714285714285715</v>
      </c>
      <c r="E30" s="38">
        <f t="shared" si="2"/>
        <v>0.2857142857142857</v>
      </c>
      <c r="F30" s="38">
        <f t="shared" si="2"/>
        <v>0.42857142857142855</v>
      </c>
      <c r="G30" s="38">
        <f t="shared" si="2"/>
        <v>0.7857142857142857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Gefiltert</vt:lpstr>
      <vt:lpstr>Konsolidiert</vt:lpstr>
      <vt:lpstr>Gruppierung</vt:lpstr>
      <vt:lpstr>Ben&lt;-&gt;Dir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van den Eynden</dc:creator>
  <cp:lastModifiedBy>Phil</cp:lastModifiedBy>
  <dcterms:created xsi:type="dcterms:W3CDTF">2014-05-30T16:09:24Z</dcterms:created>
  <dcterms:modified xsi:type="dcterms:W3CDTF">2014-06-23T08:24:12Z</dcterms:modified>
</cp:coreProperties>
</file>