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 Dingwall\Documents\github\htke\ir_data\GL-06-42\"/>
    </mc:Choice>
  </mc:AlternateContent>
  <xr:revisionPtr revIDLastSave="0" documentId="13_ncr:1_{0BD23257-3592-4FF0-A3AA-BDC4CE9FF723}" xr6:coauthVersionLast="47" xr6:coauthVersionMax="47" xr10:uidLastSave="{00000000-0000-0000-0000-000000000000}"/>
  <bookViews>
    <workbookView xWindow="28680" yWindow="-120" windowWidth="29040" windowHeight="17640" activeTab="1" xr2:uid="{1365FB88-706B-46A5-B038-3BE2467EA8B2}"/>
  </bookViews>
  <sheets>
    <sheet name="SPKA - Prominence (GL)" sheetId="20" r:id="rId1"/>
    <sheet name="Comparison" sheetId="22" r:id="rId2"/>
    <sheet name="SPKA - Area (PD)" sheetId="2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20" l="1"/>
  <c r="D29" i="20"/>
  <c r="D30" i="20"/>
  <c r="D31" i="20"/>
  <c r="D32" i="20"/>
  <c r="D33" i="20"/>
  <c r="D34" i="20"/>
  <c r="D35" i="20"/>
  <c r="D27" i="20"/>
  <c r="C28" i="20"/>
  <c r="C29" i="20"/>
  <c r="C30" i="20"/>
  <c r="C31" i="20"/>
  <c r="C32" i="20"/>
  <c r="C33" i="20"/>
  <c r="C34" i="20"/>
  <c r="C35" i="20"/>
  <c r="C27" i="20"/>
  <c r="B32" i="21"/>
  <c r="B27" i="21"/>
  <c r="B35" i="21" s="1"/>
  <c r="B23" i="21"/>
  <c r="B22" i="21"/>
  <c r="B21" i="21"/>
  <c r="B20" i="21"/>
  <c r="B19" i="21"/>
  <c r="B18" i="21"/>
  <c r="B17" i="21"/>
  <c r="B16" i="21"/>
  <c r="O11" i="21"/>
  <c r="D35" i="21" s="1"/>
  <c r="N11" i="21"/>
  <c r="C23" i="21" s="1"/>
  <c r="O10" i="21"/>
  <c r="D34" i="21" s="1"/>
  <c r="N10" i="21"/>
  <c r="C34" i="21" s="1"/>
  <c r="O9" i="21"/>
  <c r="D33" i="21" s="1"/>
  <c r="N9" i="21"/>
  <c r="C33" i="21" s="1"/>
  <c r="O8" i="21"/>
  <c r="D32" i="21" s="1"/>
  <c r="N8" i="21"/>
  <c r="C32" i="21" s="1"/>
  <c r="O7" i="21"/>
  <c r="D31" i="21" s="1"/>
  <c r="N7" i="21"/>
  <c r="C19" i="21" s="1"/>
  <c r="O6" i="21"/>
  <c r="D30" i="21" s="1"/>
  <c r="N6" i="21"/>
  <c r="C30" i="21" s="1"/>
  <c r="O5" i="21"/>
  <c r="D29" i="21" s="1"/>
  <c r="N5" i="21"/>
  <c r="C29" i="21" s="1"/>
  <c r="O4" i="21"/>
  <c r="D28" i="21" s="1"/>
  <c r="N4" i="21"/>
  <c r="C28" i="21" s="1"/>
  <c r="O3" i="21"/>
  <c r="D27" i="21" s="1"/>
  <c r="G27" i="21" s="1"/>
  <c r="N3" i="21"/>
  <c r="C27" i="21" s="1"/>
  <c r="B27" i="20"/>
  <c r="B23" i="20"/>
  <c r="B22" i="20"/>
  <c r="B21" i="20"/>
  <c r="B20" i="20"/>
  <c r="B19" i="20"/>
  <c r="B18" i="20"/>
  <c r="B17" i="20"/>
  <c r="B16" i="20"/>
  <c r="C31" i="21" l="1"/>
  <c r="F31" i="21" s="1"/>
  <c r="H29" i="21"/>
  <c r="F29" i="21"/>
  <c r="F32" i="21"/>
  <c r="H32" i="21"/>
  <c r="H27" i="21"/>
  <c r="F27" i="21"/>
  <c r="H30" i="21"/>
  <c r="F30" i="21"/>
  <c r="H33" i="21"/>
  <c r="F33" i="21"/>
  <c r="E32" i="21"/>
  <c r="F28" i="21"/>
  <c r="H28" i="21"/>
  <c r="H34" i="21"/>
  <c r="F34" i="21"/>
  <c r="G35" i="21"/>
  <c r="E35" i="21"/>
  <c r="C35" i="21"/>
  <c r="C17" i="21"/>
  <c r="B33" i="21"/>
  <c r="C15" i="21"/>
  <c r="C18" i="21"/>
  <c r="C21" i="21"/>
  <c r="B28" i="21"/>
  <c r="C16" i="21"/>
  <c r="C22" i="21"/>
  <c r="E27" i="21"/>
  <c r="B30" i="21"/>
  <c r="B31" i="21"/>
  <c r="H31" i="21"/>
  <c r="G32" i="21"/>
  <c r="C20" i="21"/>
  <c r="B34" i="21"/>
  <c r="B29" i="21"/>
  <c r="B29" i="20"/>
  <c r="B30" i="20"/>
  <c r="B31" i="20"/>
  <c r="B32" i="20"/>
  <c r="B33" i="20"/>
  <c r="B34" i="20"/>
  <c r="B35" i="20"/>
  <c r="B28" i="20"/>
  <c r="E28" i="21" l="1"/>
  <c r="G28" i="21"/>
  <c r="G31" i="21"/>
  <c r="E31" i="21"/>
  <c r="H35" i="21"/>
  <c r="F35" i="21"/>
  <c r="E29" i="21"/>
  <c r="G29" i="21"/>
  <c r="G30" i="21"/>
  <c r="E30" i="21"/>
  <c r="E34" i="21"/>
  <c r="G34" i="21"/>
  <c r="G33" i="21"/>
  <c r="E33" i="21"/>
  <c r="N4" i="20"/>
  <c r="O4" i="20"/>
  <c r="N5" i="20"/>
  <c r="O5" i="20"/>
  <c r="F29" i="20" s="1"/>
  <c r="N6" i="20"/>
  <c r="O6" i="20"/>
  <c r="N7" i="20"/>
  <c r="O7" i="20"/>
  <c r="N8" i="20"/>
  <c r="O8" i="20"/>
  <c r="N9" i="20"/>
  <c r="O9" i="20"/>
  <c r="N10" i="20"/>
  <c r="O10" i="20"/>
  <c r="N11" i="20"/>
  <c r="O11" i="20"/>
  <c r="O3" i="20"/>
  <c r="N3" i="20"/>
  <c r="C15" i="20" l="1"/>
  <c r="F27" i="20"/>
  <c r="E27" i="20"/>
  <c r="G27" i="20"/>
  <c r="E28" i="20"/>
  <c r="F28" i="20"/>
  <c r="G31" i="20"/>
  <c r="E31" i="20"/>
  <c r="G33" i="20"/>
  <c r="E33" i="20"/>
  <c r="G34" i="20"/>
  <c r="E34" i="20"/>
  <c r="G28" i="20"/>
  <c r="E30" i="20"/>
  <c r="G30" i="20"/>
  <c r="G35" i="20"/>
  <c r="E35" i="20"/>
  <c r="G32" i="20"/>
  <c r="E32" i="20"/>
  <c r="G29" i="20"/>
  <c r="E29" i="20"/>
  <c r="C23" i="20"/>
  <c r="C20" i="20"/>
  <c r="C17" i="20"/>
  <c r="C22" i="20"/>
  <c r="C19" i="20"/>
  <c r="C16" i="20"/>
  <c r="C21" i="20"/>
  <c r="C18" i="20"/>
  <c r="H27" i="20" l="1"/>
  <c r="H29" i="20"/>
  <c r="H31" i="20"/>
  <c r="F31" i="20"/>
  <c r="H28" i="20"/>
  <c r="H33" i="20"/>
  <c r="F33" i="20"/>
  <c r="H32" i="20"/>
  <c r="F32" i="20"/>
  <c r="H30" i="20"/>
  <c r="F30" i="20"/>
  <c r="F34" i="20"/>
  <c r="H34" i="20"/>
  <c r="F35" i="20"/>
  <c r="H35" i="20"/>
</calcChain>
</file>

<file path=xl/sharedStrings.xml><?xml version="1.0" encoding="utf-8"?>
<sst xmlns="http://schemas.openxmlformats.org/spreadsheetml/2006/main" count="80" uniqueCount="31">
  <si>
    <t>Kinetic Profiles</t>
  </si>
  <si>
    <t>t0 - 1</t>
  </si>
  <si>
    <t>Conversion</t>
  </si>
  <si>
    <t>Rxn - 1</t>
  </si>
  <si>
    <t>HTKE</t>
  </si>
  <si>
    <t>Python IR</t>
  </si>
  <si>
    <t>Experiment</t>
  </si>
  <si>
    <t>Peak at 1592cm-1</t>
  </si>
  <si>
    <t>t0 - 2</t>
  </si>
  <si>
    <t>Rxn - 2</t>
  </si>
  <si>
    <t>t0 - 3</t>
  </si>
  <si>
    <t>Rxn - 3</t>
  </si>
  <si>
    <t>Slug#</t>
  </si>
  <si>
    <t>Average Data</t>
  </si>
  <si>
    <t>t0</t>
  </si>
  <si>
    <t>Rxn</t>
  </si>
  <si>
    <t>t0 (Theory)</t>
  </si>
  <si>
    <t>t0 (Exp)</t>
  </si>
  <si>
    <t>Rxn (Exp)</t>
  </si>
  <si>
    <t>IR Data</t>
  </si>
  <si>
    <t>[A] (Theory-Exp)</t>
  </si>
  <si>
    <t>[A] (Exp-Exp)</t>
  </si>
  <si>
    <t>IR Calibration</t>
  </si>
  <si>
    <t>[A]</t>
  </si>
  <si>
    <t>IR Peak Area</t>
  </si>
  <si>
    <t>Rate (Theory-Exp)</t>
  </si>
  <si>
    <t>Rate (Exp-Exp)</t>
  </si>
  <si>
    <t>Relative Time</t>
  </si>
  <si>
    <t>Exp Area</t>
  </si>
  <si>
    <t>Prominence</t>
  </si>
  <si>
    <t>Fitted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</si>
</sst>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7729686894062"/>
          <c:y val="5.0925925925925923E-2"/>
          <c:w val="0.8213728101974405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t0 (1)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2135086663930601"/>
                  <c:y val="-9.21792979002624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 - Prominence (GL)'!$A$3:$A$11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'SPKA - Prominence (GL)'!$C$3:$C$11</c:f>
              <c:numCache>
                <c:formatCode>General</c:formatCode>
                <c:ptCount val="9"/>
                <c:pt idx="0">
                  <c:v>0.15256072000000001</c:v>
                </c:pt>
                <c:pt idx="1">
                  <c:v>0.13891054</c:v>
                </c:pt>
                <c:pt idx="2">
                  <c:v>0.12053701999999999</c:v>
                </c:pt>
                <c:pt idx="3">
                  <c:v>0.10672278</c:v>
                </c:pt>
                <c:pt idx="4">
                  <c:v>9.1173799999999999E-2</c:v>
                </c:pt>
                <c:pt idx="5">
                  <c:v>7.9611000000000001E-2</c:v>
                </c:pt>
                <c:pt idx="6">
                  <c:v>5.7468020000000002E-2</c:v>
                </c:pt>
                <c:pt idx="7">
                  <c:v>4.2985919999999997E-2</c:v>
                </c:pt>
                <c:pt idx="8">
                  <c:v>3.111964E-2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0-4F2D-B957-56A0DFBD3CBF}"/>
            </c:ext>
          </c:extLst>
        </c:ser>
        <c:ser>
          <c:idx val="1"/>
          <c:order val="1"/>
          <c:tx>
            <c:v>t0 (2)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1353115460081"/>
                  <c:y val="4.11804644211140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 - Prominence (GL)'!$A$3:$A$11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'SPKA - Prominence (GL)'!$G$3:$G$10</c:f>
              <c:numCache>
                <c:formatCode>General</c:formatCode>
                <c:ptCount val="8"/>
                <c:pt idx="0">
                  <c:v>9.7197449999999991E-2</c:v>
                </c:pt>
                <c:pt idx="1">
                  <c:v>0.11193549999999999</c:v>
                </c:pt>
                <c:pt idx="2">
                  <c:v>0.1045459</c:v>
                </c:pt>
                <c:pt idx="3">
                  <c:v>8.6088400000000009E-2</c:v>
                </c:pt>
                <c:pt idx="4">
                  <c:v>7.4523900000000004E-2</c:v>
                </c:pt>
                <c:pt idx="5">
                  <c:v>6.1416499999999999E-2</c:v>
                </c:pt>
                <c:pt idx="6">
                  <c:v>5.3233799999999998E-2</c:v>
                </c:pt>
                <c:pt idx="7">
                  <c:v>3.8938300000000002E-2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0-4F2D-B957-56A0DFBD3CBF}"/>
            </c:ext>
          </c:extLst>
        </c:ser>
        <c:ser>
          <c:idx val="2"/>
          <c:order val="2"/>
          <c:tx>
            <c:v>t0 (3)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177808636596185"/>
                  <c:y val="8.5639946048410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 - Prominence (GL)'!$A$3:$A$11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'SPKA - Prominence (GL)'!$K$3:$K$11</c:f>
              <c:numCache>
                <c:formatCode>General</c:formatCode>
                <c:ptCount val="9"/>
                <c:pt idx="0">
                  <c:v>0.12546180000000001</c:v>
                </c:pt>
                <c:pt idx="1">
                  <c:v>0.115161</c:v>
                </c:pt>
                <c:pt idx="2">
                  <c:v>0.1114015</c:v>
                </c:pt>
                <c:pt idx="3">
                  <c:v>9.4484600000000002E-2</c:v>
                </c:pt>
                <c:pt idx="4">
                  <c:v>8.1121699999999991E-2</c:v>
                </c:pt>
                <c:pt idx="5">
                  <c:v>6.2423799999999988E-2</c:v>
                </c:pt>
                <c:pt idx="6">
                  <c:v>5.45321E-2</c:v>
                </c:pt>
                <c:pt idx="7">
                  <c:v>3.9683000000000003E-2</c:v>
                </c:pt>
                <c:pt idx="8">
                  <c:v>2.5471899999999999E-2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0-4F2D-B957-56A0DFBD3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03503"/>
        <c:axId val="1042418479"/>
      </c:scatterChart>
      <c:valAx>
        <c:axId val="104240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Slug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18479"/>
        <c:crosses val="autoZero"/>
        <c:crossBetween val="midCat"/>
      </c:valAx>
      <c:valAx>
        <c:axId val="104241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0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6483473559381095"/>
          <c:y val="0.49508010717410322"/>
          <c:w val="0.12679445406908774"/>
          <c:h val="0.2929708005249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81774750066354"/>
          <c:y val="5.0925925925925923E-2"/>
          <c:w val="0.81254180306113422"/>
          <c:h val="0.74350320793234181"/>
        </c:manualLayout>
      </c:layout>
      <c:scatterChart>
        <c:scatterStyle val="lineMarker"/>
        <c:varyColors val="0"/>
        <c:ser>
          <c:idx val="1"/>
          <c:order val="0"/>
          <c:tx>
            <c:v>t0 (Average)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257954547801948"/>
                  <c:y val="-2.85738371245261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 - Area (PD)'!$A$3:$A$11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'SPKA - Area (PD)'!$N$3:$N$11</c:f>
              <c:numCache>
                <c:formatCode>General</c:formatCode>
                <c:ptCount val="9"/>
                <c:pt idx="0">
                  <c:v>0.4090581656666667</c:v>
                </c:pt>
                <c:pt idx="1">
                  <c:v>0.34671201439333338</c:v>
                </c:pt>
                <c:pt idx="2">
                  <c:v>0.32894583013333334</c:v>
                </c:pt>
                <c:pt idx="3">
                  <c:v>0.28924003773333334</c:v>
                </c:pt>
                <c:pt idx="4">
                  <c:v>0.2362721021333333</c:v>
                </c:pt>
                <c:pt idx="5">
                  <c:v>0.22565100083333331</c:v>
                </c:pt>
                <c:pt idx="6">
                  <c:v>0.18000708766666665</c:v>
                </c:pt>
                <c:pt idx="7">
                  <c:v>0.13992749600000001</c:v>
                </c:pt>
                <c:pt idx="8">
                  <c:v>9.9108206066666663E-2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6-4500-92DF-90105B305FAE}"/>
            </c:ext>
          </c:extLst>
        </c:ser>
        <c:ser>
          <c:idx val="2"/>
          <c:order val="1"/>
          <c:tx>
            <c:v>Rxn (Average)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133615982015303"/>
                  <c:y val="5.503107684456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 - Area (PD)'!$A$3:$A$11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'SPKA - Area (PD)'!$O$3:$O$11</c:f>
              <c:numCache>
                <c:formatCode>General</c:formatCode>
                <c:ptCount val="9"/>
                <c:pt idx="0">
                  <c:v>0.39266615214999995</c:v>
                </c:pt>
                <c:pt idx="1">
                  <c:v>0.34215538386666666</c:v>
                </c:pt>
                <c:pt idx="2">
                  <c:v>0.32231657100000005</c:v>
                </c:pt>
                <c:pt idx="3">
                  <c:v>0.26692569166666669</c:v>
                </c:pt>
                <c:pt idx="4">
                  <c:v>0.26749076733333332</c:v>
                </c:pt>
                <c:pt idx="5">
                  <c:v>0.23388897786666663</c:v>
                </c:pt>
                <c:pt idx="6">
                  <c:v>0.17823720600000001</c:v>
                </c:pt>
                <c:pt idx="7">
                  <c:v>0.13223211400000001</c:v>
                </c:pt>
                <c:pt idx="8">
                  <c:v>0.11617783399999999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D6-4500-92DF-90105B305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03503"/>
        <c:axId val="1042418479"/>
      </c:scatterChart>
      <c:valAx>
        <c:axId val="104240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Slug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18479"/>
        <c:crosses val="autoZero"/>
        <c:crossBetween val="midCat"/>
      </c:valAx>
      <c:valAx>
        <c:axId val="104241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0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4210754165585854"/>
          <c:y val="0.55844861840186644"/>
          <c:w val="0.33884347761164518"/>
          <c:h val="0.23148239282589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88175130592916"/>
          <c:y val="3.2486388131186233E-2"/>
          <c:w val="0.81752395717077642"/>
          <c:h val="0.7834740665431883"/>
        </c:manualLayout>
      </c:layout>
      <c:scatterChart>
        <c:scatterStyle val="lineMarker"/>
        <c:varyColors val="0"/>
        <c:ser>
          <c:idx val="0"/>
          <c:order val="0"/>
          <c:tx>
            <c:v>[2-CBA] Calibration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606653071329757E-2"/>
                  <c:y val="0.42372766109648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 - Area (PD)'!$C$15:$C$23</c:f>
              <c:numCache>
                <c:formatCode>General</c:formatCode>
                <c:ptCount val="9"/>
                <c:pt idx="0">
                  <c:v>0.4090581656666667</c:v>
                </c:pt>
                <c:pt idx="1">
                  <c:v>0.34671201439333338</c:v>
                </c:pt>
                <c:pt idx="2">
                  <c:v>0.32894583013333334</c:v>
                </c:pt>
                <c:pt idx="3">
                  <c:v>0.28924003773333334</c:v>
                </c:pt>
                <c:pt idx="4">
                  <c:v>0.2362721021333333</c:v>
                </c:pt>
                <c:pt idx="5">
                  <c:v>0.22565100083333331</c:v>
                </c:pt>
                <c:pt idx="6">
                  <c:v>0.18000708766666665</c:v>
                </c:pt>
                <c:pt idx="7">
                  <c:v>0.13992749600000001</c:v>
                </c:pt>
                <c:pt idx="8">
                  <c:v>9.9108206066666663E-2</c:v>
                </c:pt>
              </c:numCache>
            </c:numRef>
          </c:xVal>
          <c:yVal>
            <c:numRef>
              <c:f>'SPKA - Area (PD)'!$B$15:$B$23</c:f>
              <c:numCache>
                <c:formatCode>General</c:formatCode>
                <c:ptCount val="9"/>
                <c:pt idx="0">
                  <c:v>0.1</c:v>
                </c:pt>
                <c:pt idx="1">
                  <c:v>0.09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0.05</c:v>
                </c:pt>
                <c:pt idx="6">
                  <c:v>4.0000000000000008E-2</c:v>
                </c:pt>
                <c:pt idx="7">
                  <c:v>3.0000000000000013E-2</c:v>
                </c:pt>
                <c:pt idx="8">
                  <c:v>1.999999999999999E-2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EE-472B-A6F0-E44B46FF6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779791"/>
        <c:axId val="1024791023"/>
      </c:scatterChart>
      <c:valAx>
        <c:axId val="102477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91023"/>
        <c:crosses val="autoZero"/>
        <c:crossBetween val="midCat"/>
      </c:valAx>
      <c:valAx>
        <c:axId val="10247910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</a:t>
                </a:r>
                <a:r>
                  <a:rPr lang="en-GB" baseline="0"/>
                  <a:t> (M)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7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HTKE - t0 (Theory)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1488188976377954E-2"/>
                  <c:y val="-4.8911490230387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 - Area (PD)'!$E$27:$E$35</c:f>
              <c:numCache>
                <c:formatCode>General</c:formatCode>
                <c:ptCount val="9"/>
                <c:pt idx="0">
                  <c:v>1.0269682451379547</c:v>
                </c:pt>
                <c:pt idx="1">
                  <c:v>0.89550443458697326</c:v>
                </c:pt>
                <c:pt idx="2">
                  <c:v>0.84083399881270016</c:v>
                </c:pt>
                <c:pt idx="3">
                  <c:v>0.69715185422583337</c:v>
                </c:pt>
                <c:pt idx="4">
                  <c:v>0.69356663417246667</c:v>
                </c:pt>
                <c:pt idx="5">
                  <c:v>0.60443783388477323</c:v>
                </c:pt>
                <c:pt idx="6">
                  <c:v>0.46010249266219999</c:v>
                </c:pt>
                <c:pt idx="7">
                  <c:v>0.33991954382180001</c:v>
                </c:pt>
                <c:pt idx="8">
                  <c:v>0.29472444298579997</c:v>
                </c:pt>
              </c:numCache>
            </c:numRef>
          </c:xVal>
          <c:yVal>
            <c:numRef>
              <c:f>'SPKA - Area (PD)'!$G$27:$G$35</c:f>
              <c:numCache>
                <c:formatCode>General</c:formatCode>
                <c:ptCount val="9"/>
                <c:pt idx="0">
                  <c:v>-0.18539364902759095</c:v>
                </c:pt>
                <c:pt idx="1">
                  <c:v>-0.16110088691739463</c:v>
                </c:pt>
                <c:pt idx="2">
                  <c:v>-0.15216679976254002</c:v>
                </c:pt>
                <c:pt idx="3">
                  <c:v>-0.12543037084516667</c:v>
                </c:pt>
                <c:pt idx="4">
                  <c:v>-0.12671332683449332</c:v>
                </c:pt>
                <c:pt idx="5">
                  <c:v>-0.11088756677695463</c:v>
                </c:pt>
                <c:pt idx="6">
                  <c:v>-8.4020498532439994E-2</c:v>
                </c:pt>
                <c:pt idx="7">
                  <c:v>-6.1983908764359996E-2</c:v>
                </c:pt>
                <c:pt idx="8">
                  <c:v>-5.4944888597159992E-2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2B-4E10-A1B0-AE4D9C7CB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117951"/>
        <c:axId val="12351291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HTKE - t0 (Exp)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'SPKA - Area (PD)'!$F$27:$F$35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2.0923422201829882</c:v>
                      </c:pt>
                      <c:pt idx="1">
                        <c:v>1.795155943600238</c:v>
                      </c:pt>
                      <c:pt idx="2">
                        <c:v>1.6968363654668068</c:v>
                      </c:pt>
                      <c:pt idx="3">
                        <c:v>1.44942784955102</c:v>
                      </c:pt>
                      <c:pt idx="4">
                        <c:v>1.3058005314441732</c:v>
                      </c:pt>
                      <c:pt idx="5">
                        <c:v>1.1925879694666897</c:v>
                      </c:pt>
                      <c:pt idx="6">
                        <c:v>0.92826590081983329</c:v>
                      </c:pt>
                      <c:pt idx="7">
                        <c:v>0.70333300611860006</c:v>
                      </c:pt>
                      <c:pt idx="8">
                        <c:v>0.55136244365815335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'SPKA - Area (PD)'!$H$27:$H$35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2.7681145981415755E-2</c:v>
                      </c:pt>
                      <c:pt idx="1">
                        <c:v>1.882941488525831E-2</c:v>
                      </c:pt>
                      <c:pt idx="2">
                        <c:v>1.9033673568281319E-2</c:v>
                      </c:pt>
                      <c:pt idx="3">
                        <c:v>2.5024828219870666E-2</c:v>
                      </c:pt>
                      <c:pt idx="4">
                        <c:v>-4.2665473801520191E-3</c:v>
                      </c:pt>
                      <c:pt idx="5">
                        <c:v>6.7424603394286688E-3</c:v>
                      </c:pt>
                      <c:pt idx="6">
                        <c:v>9.6121830990866693E-3</c:v>
                      </c:pt>
                      <c:pt idx="7">
                        <c:v>1.0698783695000014E-2</c:v>
                      </c:pt>
                      <c:pt idx="8">
                        <c:v>-3.6172884626893163E-3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42B-4E10-A1B0-AE4D9C7CB261}"/>
                  </c:ext>
                </c:extLst>
              </c15:ser>
            </c15:filteredScatterSeries>
          </c:ext>
        </c:extLst>
      </c:scatterChart>
      <c:valAx>
        <c:axId val="123511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[2-CBA]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29183"/>
        <c:crosses val="autoZero"/>
        <c:crossBetween val="midCat"/>
      </c:valAx>
      <c:valAx>
        <c:axId val="1235129183"/>
        <c:scaling>
          <c:orientation val="minMax"/>
          <c:max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(M/min)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1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HTKE - t0 (Exp)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4069991251093614E-2"/>
                  <c:y val="-2.73363225430154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 - Area (PD)'!$F$27:$F$35</c:f>
              <c:numCache>
                <c:formatCode>General</c:formatCode>
                <c:ptCount val="9"/>
                <c:pt idx="0">
                  <c:v>2.0923422201829882</c:v>
                </c:pt>
                <c:pt idx="1">
                  <c:v>1.795155943600238</c:v>
                </c:pt>
                <c:pt idx="2">
                  <c:v>1.6968363654668068</c:v>
                </c:pt>
                <c:pt idx="3">
                  <c:v>1.44942784955102</c:v>
                </c:pt>
                <c:pt idx="4">
                  <c:v>1.3058005314441732</c:v>
                </c:pt>
                <c:pt idx="5">
                  <c:v>1.1925879694666897</c:v>
                </c:pt>
                <c:pt idx="6">
                  <c:v>0.92826590081983329</c:v>
                </c:pt>
                <c:pt idx="7">
                  <c:v>0.70333300611860006</c:v>
                </c:pt>
                <c:pt idx="8">
                  <c:v>0.55136244365815335</c:v>
                </c:pt>
              </c:numCache>
            </c:numRef>
          </c:xVal>
          <c:yVal>
            <c:numRef>
              <c:f>'SPKA - Area (PD)'!$H$27:$H$35</c:f>
              <c:numCache>
                <c:formatCode>General</c:formatCode>
                <c:ptCount val="9"/>
                <c:pt idx="0">
                  <c:v>2.7681145981415755E-2</c:v>
                </c:pt>
                <c:pt idx="1">
                  <c:v>1.882941488525831E-2</c:v>
                </c:pt>
                <c:pt idx="2">
                  <c:v>1.9033673568281319E-2</c:v>
                </c:pt>
                <c:pt idx="3">
                  <c:v>2.5024828219870666E-2</c:v>
                </c:pt>
                <c:pt idx="4">
                  <c:v>-4.2665473801520191E-3</c:v>
                </c:pt>
                <c:pt idx="5">
                  <c:v>6.7424603394286688E-3</c:v>
                </c:pt>
                <c:pt idx="6">
                  <c:v>9.6121830990866693E-3</c:v>
                </c:pt>
                <c:pt idx="7">
                  <c:v>1.0698783695000014E-2</c:v>
                </c:pt>
                <c:pt idx="8">
                  <c:v>-3.6172884626893163E-3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3A-4646-87B4-3EE7C0700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117951"/>
        <c:axId val="12351291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HTKE - t0 (Theory)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'SPKA - Area (PD)'!$E$27:$E$35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1.0269682451379547</c:v>
                      </c:pt>
                      <c:pt idx="1">
                        <c:v>0.89550443458697326</c:v>
                      </c:pt>
                      <c:pt idx="2">
                        <c:v>0.84083399881270016</c:v>
                      </c:pt>
                      <c:pt idx="3">
                        <c:v>0.69715185422583337</c:v>
                      </c:pt>
                      <c:pt idx="4">
                        <c:v>0.69356663417246667</c:v>
                      </c:pt>
                      <c:pt idx="5">
                        <c:v>0.60443783388477323</c:v>
                      </c:pt>
                      <c:pt idx="6">
                        <c:v>0.46010249266219999</c:v>
                      </c:pt>
                      <c:pt idx="7">
                        <c:v>0.33991954382180001</c:v>
                      </c:pt>
                      <c:pt idx="8">
                        <c:v>0.29472444298579997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'SPKA - Area (PD)'!$G$27:$G$35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-0.18539364902759095</c:v>
                      </c:pt>
                      <c:pt idx="1">
                        <c:v>-0.16110088691739463</c:v>
                      </c:pt>
                      <c:pt idx="2">
                        <c:v>-0.15216679976254002</c:v>
                      </c:pt>
                      <c:pt idx="3">
                        <c:v>-0.12543037084516667</c:v>
                      </c:pt>
                      <c:pt idx="4">
                        <c:v>-0.12671332683449332</c:v>
                      </c:pt>
                      <c:pt idx="5">
                        <c:v>-0.11088756677695463</c:v>
                      </c:pt>
                      <c:pt idx="6">
                        <c:v>-8.4020498532439994E-2</c:v>
                      </c:pt>
                      <c:pt idx="7">
                        <c:v>-6.1983908764359996E-2</c:v>
                      </c:pt>
                      <c:pt idx="8">
                        <c:v>-5.4944888597159992E-2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73A-4646-87B4-3EE7C07000FD}"/>
                  </c:ext>
                </c:extLst>
              </c15:ser>
            </c15:filteredScatterSeries>
          </c:ext>
        </c:extLst>
      </c:scatterChart>
      <c:valAx>
        <c:axId val="123511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[2-CBA]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29183"/>
        <c:crosses val="autoZero"/>
        <c:crossBetween val="midCat"/>
      </c:valAx>
      <c:valAx>
        <c:axId val="1235129183"/>
        <c:scaling>
          <c:orientation val="minMax"/>
          <c:max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(M/min)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1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81774750066354"/>
          <c:y val="5.0925925925925923E-2"/>
          <c:w val="0.8125418030611342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Rxn (1)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- Prominence (GL)'!$A$3:$A$11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'SPKA - Prominence (GL)'!$E$3:$E$11</c:f>
              <c:numCache>
                <c:formatCode>General</c:formatCode>
                <c:ptCount val="9"/>
                <c:pt idx="0">
                  <c:v>0.10656114999999999</c:v>
                </c:pt>
                <c:pt idx="1">
                  <c:v>0.10872451</c:v>
                </c:pt>
                <c:pt idx="2">
                  <c:v>8.6973480000000006E-2</c:v>
                </c:pt>
                <c:pt idx="3">
                  <c:v>7.68736E-2</c:v>
                </c:pt>
                <c:pt idx="4">
                  <c:v>6.9069969999999994E-2</c:v>
                </c:pt>
                <c:pt idx="5">
                  <c:v>4.7919330000000003E-2</c:v>
                </c:pt>
                <c:pt idx="6">
                  <c:v>4.5260689999999999E-2</c:v>
                </c:pt>
                <c:pt idx="7">
                  <c:v>2.5080939999999999E-2</c:v>
                </c:pt>
                <c:pt idx="8">
                  <c:v>1.6856940000000001E-2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0-4F2D-B957-56A0DFBD3CBF}"/>
            </c:ext>
          </c:extLst>
        </c:ser>
        <c:ser>
          <c:idx val="1"/>
          <c:order val="1"/>
          <c:tx>
            <c:v>Rxn (2)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- Prominence (GL)'!$A$3:$A$11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'SPKA - Prominence (GL)'!$I$3:$I$11</c:f>
              <c:numCache>
                <c:formatCode>General</c:formatCode>
                <c:ptCount val="9"/>
                <c:pt idx="0">
                  <c:v>9.7914200000000007E-2</c:v>
                </c:pt>
                <c:pt idx="1">
                  <c:v>8.9243599999999992E-2</c:v>
                </c:pt>
                <c:pt idx="2">
                  <c:v>7.3066800000000001E-2</c:v>
                </c:pt>
                <c:pt idx="3">
                  <c:v>5.7438799999999998E-2</c:v>
                </c:pt>
                <c:pt idx="4">
                  <c:v>6.0530399999999998E-2</c:v>
                </c:pt>
                <c:pt idx="5">
                  <c:v>4.5101500000000003E-2</c:v>
                </c:pt>
                <c:pt idx="6">
                  <c:v>3.1939700000000001E-2</c:v>
                </c:pt>
                <c:pt idx="7">
                  <c:v>2.3153699999999999E-2</c:v>
                </c:pt>
                <c:pt idx="8">
                  <c:v>1.6157700000000001E-2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0-4F2D-B957-56A0DFBD3CBF}"/>
            </c:ext>
          </c:extLst>
        </c:ser>
        <c:ser>
          <c:idx val="2"/>
          <c:order val="2"/>
          <c:tx>
            <c:v>Rxn (3)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 - Prominence (GL)'!$A$3:$A$11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'SPKA - Prominence (GL)'!$M$3:$M$10</c:f>
              <c:numCache>
                <c:formatCode>General</c:formatCode>
                <c:ptCount val="8"/>
                <c:pt idx="0">
                  <c:v>7.5643799999999997E-2</c:v>
                </c:pt>
                <c:pt idx="1">
                  <c:v>8.9152499999999996E-2</c:v>
                </c:pt>
                <c:pt idx="2">
                  <c:v>8.2866899999999993E-2</c:v>
                </c:pt>
                <c:pt idx="3">
                  <c:v>6.4135200000000003E-2</c:v>
                </c:pt>
                <c:pt idx="4">
                  <c:v>7.6446900000000012E-2</c:v>
                </c:pt>
                <c:pt idx="5">
                  <c:v>4.2490699999999999E-2</c:v>
                </c:pt>
                <c:pt idx="6">
                  <c:v>3.6084499999999999E-2</c:v>
                </c:pt>
                <c:pt idx="7">
                  <c:v>2.8341399999999999E-2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0-4F2D-B957-56A0DFBD3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03503"/>
        <c:axId val="1042418479"/>
      </c:scatterChart>
      <c:valAx>
        <c:axId val="104240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Slug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18479"/>
        <c:crosses val="autoZero"/>
        <c:crossBetween val="midCat"/>
      </c:valAx>
      <c:valAx>
        <c:axId val="104241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0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866937981066973"/>
          <c:y val="0.50549677384076985"/>
          <c:w val="0.15531951926083698"/>
          <c:h val="0.2929708005249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81774750066354"/>
          <c:y val="5.0925925925925923E-2"/>
          <c:w val="0.81254180306113422"/>
          <c:h val="0.74350320793234181"/>
        </c:manualLayout>
      </c:layout>
      <c:scatterChart>
        <c:scatterStyle val="lineMarker"/>
        <c:varyColors val="0"/>
        <c:ser>
          <c:idx val="1"/>
          <c:order val="0"/>
          <c:tx>
            <c:v>t0 (Average)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257954547801948"/>
                  <c:y val="-2.85738371245261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 - Prominence (GL)'!$A$3:$A$11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'SPKA - Prominence (GL)'!$N$3:$N$11</c:f>
              <c:numCache>
                <c:formatCode>General</c:formatCode>
                <c:ptCount val="9"/>
                <c:pt idx="0">
                  <c:v>0.12507332333333335</c:v>
                </c:pt>
                <c:pt idx="1">
                  <c:v>0.12200234666666666</c:v>
                </c:pt>
                <c:pt idx="2">
                  <c:v>0.11216147333333333</c:v>
                </c:pt>
                <c:pt idx="3">
                  <c:v>9.5765260000000005E-2</c:v>
                </c:pt>
                <c:pt idx="4">
                  <c:v>8.2273133333333331E-2</c:v>
                </c:pt>
                <c:pt idx="5">
                  <c:v>6.7817100000000005E-2</c:v>
                </c:pt>
                <c:pt idx="6">
                  <c:v>5.5077973333333335E-2</c:v>
                </c:pt>
                <c:pt idx="7">
                  <c:v>4.0535739999999994E-2</c:v>
                </c:pt>
                <c:pt idx="8">
                  <c:v>2.7493313333333335E-2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0-4F2D-B957-56A0DFBD3CBF}"/>
            </c:ext>
          </c:extLst>
        </c:ser>
        <c:ser>
          <c:idx val="2"/>
          <c:order val="1"/>
          <c:tx>
            <c:v>Rxn (Average)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133615982015303"/>
                  <c:y val="5.503107684456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 - Prominence (GL)'!$A$3:$A$11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'SPKA - Prominence (GL)'!$O$3:$O$11</c:f>
              <c:numCache>
                <c:formatCode>General</c:formatCode>
                <c:ptCount val="9"/>
                <c:pt idx="0">
                  <c:v>9.3373049999999999E-2</c:v>
                </c:pt>
                <c:pt idx="1">
                  <c:v>9.5706869999999999E-2</c:v>
                </c:pt>
                <c:pt idx="2">
                  <c:v>8.0969059999999995E-2</c:v>
                </c:pt>
                <c:pt idx="3">
                  <c:v>6.6149200000000005E-2</c:v>
                </c:pt>
                <c:pt idx="4">
                  <c:v>6.8682423333333339E-2</c:v>
                </c:pt>
                <c:pt idx="5">
                  <c:v>4.5170509999999997E-2</c:v>
                </c:pt>
                <c:pt idx="6">
                  <c:v>3.7761629999999997E-2</c:v>
                </c:pt>
                <c:pt idx="7">
                  <c:v>2.5525346666666667E-2</c:v>
                </c:pt>
                <c:pt idx="8">
                  <c:v>1.6855846666666664E-2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0-4F2D-B957-56A0DFBD3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03503"/>
        <c:axId val="1042418479"/>
      </c:scatterChart>
      <c:valAx>
        <c:axId val="104240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Slug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18479"/>
        <c:crosses val="autoZero"/>
        <c:crossBetween val="midCat"/>
      </c:valAx>
      <c:valAx>
        <c:axId val="104241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0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4210754165585854"/>
          <c:y val="0.55844861840186644"/>
          <c:w val="0.33884347761164518"/>
          <c:h val="0.23148239282589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88175130592916"/>
          <c:y val="3.2486388131186233E-2"/>
          <c:w val="0.81752395717077642"/>
          <c:h val="0.7834740665431883"/>
        </c:manualLayout>
      </c:layout>
      <c:scatterChart>
        <c:scatterStyle val="lineMarker"/>
        <c:varyColors val="0"/>
        <c:ser>
          <c:idx val="0"/>
          <c:order val="0"/>
          <c:tx>
            <c:v>[2-CBA] Calibration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606653071329757E-2"/>
                  <c:y val="0.42372766109648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 - Prominence (GL)'!$C$15:$C$23</c:f>
              <c:numCache>
                <c:formatCode>General</c:formatCode>
                <c:ptCount val="9"/>
                <c:pt idx="0">
                  <c:v>0.12507332333333335</c:v>
                </c:pt>
                <c:pt idx="1">
                  <c:v>0.12200234666666666</c:v>
                </c:pt>
                <c:pt idx="2">
                  <c:v>0.11216147333333333</c:v>
                </c:pt>
                <c:pt idx="3">
                  <c:v>9.5765260000000005E-2</c:v>
                </c:pt>
                <c:pt idx="4">
                  <c:v>8.2273133333333331E-2</c:v>
                </c:pt>
                <c:pt idx="5">
                  <c:v>6.7817100000000005E-2</c:v>
                </c:pt>
                <c:pt idx="6">
                  <c:v>5.5077973333333335E-2</c:v>
                </c:pt>
                <c:pt idx="7">
                  <c:v>4.0535739999999994E-2</c:v>
                </c:pt>
                <c:pt idx="8">
                  <c:v>2.7493313333333335E-2</c:v>
                </c:pt>
              </c:numCache>
            </c:numRef>
          </c:xVal>
          <c:yVal>
            <c:numRef>
              <c:f>'SPKA - Prominence (GL)'!$B$15:$B$23</c:f>
              <c:numCache>
                <c:formatCode>General</c:formatCode>
                <c:ptCount val="9"/>
                <c:pt idx="0">
                  <c:v>0.1</c:v>
                </c:pt>
                <c:pt idx="1">
                  <c:v>0.09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0.05</c:v>
                </c:pt>
                <c:pt idx="6">
                  <c:v>4.0000000000000008E-2</c:v>
                </c:pt>
                <c:pt idx="7">
                  <c:v>3.0000000000000013E-2</c:v>
                </c:pt>
                <c:pt idx="8">
                  <c:v>1.999999999999999E-2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32-4372-937E-174027B7C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779791"/>
        <c:axId val="1024791023"/>
      </c:scatterChart>
      <c:valAx>
        <c:axId val="102477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91023"/>
        <c:crosses val="autoZero"/>
        <c:crossBetween val="midCat"/>
      </c:valAx>
      <c:valAx>
        <c:axId val="10247910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</a:t>
                </a:r>
                <a:r>
                  <a:rPr lang="en-GB" baseline="0"/>
                  <a:t> (M)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7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HTKE - t0 (Theory)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1488188976377954E-2"/>
                  <c:y val="-4.8911490230387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 - Prominence (GL)'!$E$27:$E$35</c:f>
              <c:numCache>
                <c:formatCode>General</c:formatCode>
                <c:ptCount val="9"/>
                <c:pt idx="0">
                  <c:v>8.4746517014999995E-2</c:v>
                </c:pt>
                <c:pt idx="1">
                  <c:v>8.0638736401E-2</c:v>
                </c:pt>
                <c:pt idx="2">
                  <c:v>7.0004471637999999E-2</c:v>
                </c:pt>
                <c:pt idx="3">
                  <c:v>5.9338839160000004E-2</c:v>
                </c:pt>
                <c:pt idx="4">
                  <c:v>5.5307290440333334E-2</c:v>
                </c:pt>
                <c:pt idx="5">
                  <c:v>4.1318685973000001E-2</c:v>
                </c:pt>
                <c:pt idx="6">
                  <c:v>3.3486271149000005E-2</c:v>
                </c:pt>
                <c:pt idx="7">
                  <c:v>2.3808340030666675E-2</c:v>
                </c:pt>
                <c:pt idx="8">
                  <c:v>1.549399018066666E-2</c:v>
                </c:pt>
              </c:numCache>
            </c:numRef>
          </c:xVal>
          <c:yVal>
            <c:numRef>
              <c:f>'SPKA - Prominence (GL)'!$G$27:$G$35</c:f>
              <c:numCache>
                <c:formatCode>General</c:formatCode>
                <c:ptCount val="9"/>
                <c:pt idx="0">
                  <c:v>3.050696597000001E-3</c:v>
                </c:pt>
                <c:pt idx="1">
                  <c:v>1.8722527198000009E-3</c:v>
                </c:pt>
                <c:pt idx="2">
                  <c:v>1.9991056724000004E-3</c:v>
                </c:pt>
                <c:pt idx="3">
                  <c:v>2.1322321680000006E-3</c:v>
                </c:pt>
                <c:pt idx="4">
                  <c:v>9.3854191193333265E-4</c:v>
                </c:pt>
                <c:pt idx="5">
                  <c:v>1.7362628054000003E-3</c:v>
                </c:pt>
                <c:pt idx="6">
                  <c:v>1.3027457702000009E-3</c:v>
                </c:pt>
                <c:pt idx="7">
                  <c:v>1.2383319938666679E-3</c:v>
                </c:pt>
                <c:pt idx="8">
                  <c:v>9.0120196386666608E-4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0E-4664-B75F-12DB4DF24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117951"/>
        <c:axId val="12351291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HTKE - t0 (Exp)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'SPKA - Prominence (GL)'!$F$27:$F$35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8.1612048525333325E-2</c:v>
                      </c:pt>
                      <c:pt idx="1">
                        <c:v>8.1330233531666657E-2</c:v>
                      </c:pt>
                      <c:pt idx="2">
                        <c:v>7.1933802893333329E-2</c:v>
                      </c:pt>
                      <c:pt idx="3">
                        <c:v>5.9999898058000004E-2</c:v>
                      </c:pt>
                      <c:pt idx="4">
                        <c:v>5.5810309313666664E-2</c:v>
                      </c:pt>
                      <c:pt idx="5">
                        <c:v>4.1295163302999996E-2</c:v>
                      </c:pt>
                      <c:pt idx="6">
                        <c:v>3.359258035433333E-2</c:v>
                      </c:pt>
                      <c:pt idx="7">
                        <c:v>2.3355153432666663E-2</c:v>
                      </c:pt>
                      <c:pt idx="8">
                        <c:v>1.5054683867999998E-2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'SPKA - Prominence (GL)'!$H$27:$H$35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2.4238028990666667E-3</c:v>
                      </c:pt>
                      <c:pt idx="1">
                        <c:v>2.0105521459333336E-3</c:v>
                      </c:pt>
                      <c:pt idx="2">
                        <c:v>2.3849719234666665E-3</c:v>
                      </c:pt>
                      <c:pt idx="3">
                        <c:v>2.2644439476000007E-3</c:v>
                      </c:pt>
                      <c:pt idx="4">
                        <c:v>1.0391456865999986E-3</c:v>
                      </c:pt>
                      <c:pt idx="5">
                        <c:v>1.7315582714000001E-3</c:v>
                      </c:pt>
                      <c:pt idx="6">
                        <c:v>1.3240076112666667E-3</c:v>
                      </c:pt>
                      <c:pt idx="7">
                        <c:v>1.1476946742666658E-3</c:v>
                      </c:pt>
                      <c:pt idx="8">
                        <c:v>8.1334070133333371E-4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780E-4664-B75F-12DB4DF245A9}"/>
                  </c:ext>
                </c:extLst>
              </c15:ser>
            </c15:filteredScatterSeries>
          </c:ext>
        </c:extLst>
      </c:scatterChart>
      <c:valAx>
        <c:axId val="123511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[2-CBA]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29183"/>
        <c:crosses val="autoZero"/>
        <c:crossBetween val="midCat"/>
      </c:valAx>
      <c:valAx>
        <c:axId val="123512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(M/min)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1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HTKE - t0 (Exp)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4069991251093614E-2"/>
                  <c:y val="-2.73363225430154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 - Prominence (GL)'!$F$27:$F$35</c:f>
              <c:numCache>
                <c:formatCode>General</c:formatCode>
                <c:ptCount val="9"/>
                <c:pt idx="0">
                  <c:v>8.1612048525333325E-2</c:v>
                </c:pt>
                <c:pt idx="1">
                  <c:v>8.1330233531666657E-2</c:v>
                </c:pt>
                <c:pt idx="2">
                  <c:v>7.1933802893333329E-2</c:v>
                </c:pt>
                <c:pt idx="3">
                  <c:v>5.9999898058000004E-2</c:v>
                </c:pt>
                <c:pt idx="4">
                  <c:v>5.5810309313666664E-2</c:v>
                </c:pt>
                <c:pt idx="5">
                  <c:v>4.1295163302999996E-2</c:v>
                </c:pt>
                <c:pt idx="6">
                  <c:v>3.359258035433333E-2</c:v>
                </c:pt>
                <c:pt idx="7">
                  <c:v>2.3355153432666663E-2</c:v>
                </c:pt>
                <c:pt idx="8">
                  <c:v>1.5054683867999998E-2</c:v>
                </c:pt>
              </c:numCache>
            </c:numRef>
          </c:xVal>
          <c:yVal>
            <c:numRef>
              <c:f>'SPKA - Prominence (GL)'!$H$27:$H$35</c:f>
              <c:numCache>
                <c:formatCode>General</c:formatCode>
                <c:ptCount val="9"/>
                <c:pt idx="0">
                  <c:v>2.4238028990666667E-3</c:v>
                </c:pt>
                <c:pt idx="1">
                  <c:v>2.0105521459333336E-3</c:v>
                </c:pt>
                <c:pt idx="2">
                  <c:v>2.3849719234666665E-3</c:v>
                </c:pt>
                <c:pt idx="3">
                  <c:v>2.2644439476000007E-3</c:v>
                </c:pt>
                <c:pt idx="4">
                  <c:v>1.0391456865999986E-3</c:v>
                </c:pt>
                <c:pt idx="5">
                  <c:v>1.7315582714000001E-3</c:v>
                </c:pt>
                <c:pt idx="6">
                  <c:v>1.3240076112666667E-3</c:v>
                </c:pt>
                <c:pt idx="7">
                  <c:v>1.1476946742666658E-3</c:v>
                </c:pt>
                <c:pt idx="8">
                  <c:v>8.1334070133333371E-4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80E-4664-B75F-12DB4DF24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117951"/>
        <c:axId val="12351291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HTKE - t0 (Theory)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'SPKA - Prominence (GL)'!$E$27:$E$35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8.4746517014999995E-2</c:v>
                      </c:pt>
                      <c:pt idx="1">
                        <c:v>8.0638736401E-2</c:v>
                      </c:pt>
                      <c:pt idx="2">
                        <c:v>7.0004471637999999E-2</c:v>
                      </c:pt>
                      <c:pt idx="3">
                        <c:v>5.9338839160000004E-2</c:v>
                      </c:pt>
                      <c:pt idx="4">
                        <c:v>5.5307290440333334E-2</c:v>
                      </c:pt>
                      <c:pt idx="5">
                        <c:v>4.1318685973000001E-2</c:v>
                      </c:pt>
                      <c:pt idx="6">
                        <c:v>3.3486271149000005E-2</c:v>
                      </c:pt>
                      <c:pt idx="7">
                        <c:v>2.3808340030666675E-2</c:v>
                      </c:pt>
                      <c:pt idx="8">
                        <c:v>1.549399018066666E-2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'SPKA - Prominence (GL)'!$G$27:$G$35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3.050696597000001E-3</c:v>
                      </c:pt>
                      <c:pt idx="1">
                        <c:v>1.8722527198000009E-3</c:v>
                      </c:pt>
                      <c:pt idx="2">
                        <c:v>1.9991056724000004E-3</c:v>
                      </c:pt>
                      <c:pt idx="3">
                        <c:v>2.1322321680000006E-3</c:v>
                      </c:pt>
                      <c:pt idx="4">
                        <c:v>9.3854191193333265E-4</c:v>
                      </c:pt>
                      <c:pt idx="5">
                        <c:v>1.7362628054000003E-3</c:v>
                      </c:pt>
                      <c:pt idx="6">
                        <c:v>1.3027457702000009E-3</c:v>
                      </c:pt>
                      <c:pt idx="7">
                        <c:v>1.2383319938666679E-3</c:v>
                      </c:pt>
                      <c:pt idx="8">
                        <c:v>9.0120196386666608E-4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780E-4664-B75F-12DB4DF245A9}"/>
                  </c:ext>
                </c:extLst>
              </c15:ser>
            </c15:filteredScatterSeries>
          </c:ext>
        </c:extLst>
      </c:scatterChart>
      <c:valAx>
        <c:axId val="123511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[2-CBA]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29183"/>
        <c:crosses val="autoZero"/>
        <c:crossBetween val="midCat"/>
      </c:valAx>
      <c:valAx>
        <c:axId val="123512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(M/min)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1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Exp 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Comparison!$A$2:$A$55</c:f>
              <c:numCache>
                <c:formatCode>General</c:formatCode>
                <c:ptCount val="54"/>
                <c:pt idx="0">
                  <c:v>12.68333333333333</c:v>
                </c:pt>
                <c:pt idx="1">
                  <c:v>20.43333333333333</c:v>
                </c:pt>
                <c:pt idx="2">
                  <c:v>28.43333333333333</c:v>
                </c:pt>
                <c:pt idx="3">
                  <c:v>36.416666666666657</c:v>
                </c:pt>
                <c:pt idx="4">
                  <c:v>43.93333333333333</c:v>
                </c:pt>
                <c:pt idx="5">
                  <c:v>51.93333333333333</c:v>
                </c:pt>
                <c:pt idx="6">
                  <c:v>59.68333333333333</c:v>
                </c:pt>
                <c:pt idx="7">
                  <c:v>67.683333333333337</c:v>
                </c:pt>
                <c:pt idx="8">
                  <c:v>75.433333333333337</c:v>
                </c:pt>
                <c:pt idx="9">
                  <c:v>83.183333333333337</c:v>
                </c:pt>
                <c:pt idx="10">
                  <c:v>90.933333333333337</c:v>
                </c:pt>
                <c:pt idx="11">
                  <c:v>98.933333333333337</c:v>
                </c:pt>
                <c:pt idx="12">
                  <c:v>106.68333333333329</c:v>
                </c:pt>
                <c:pt idx="13">
                  <c:v>114.43333333333329</c:v>
                </c:pt>
                <c:pt idx="14">
                  <c:v>122.43333333333329</c:v>
                </c:pt>
                <c:pt idx="15">
                  <c:v>130.43333333333331</c:v>
                </c:pt>
                <c:pt idx="16">
                  <c:v>138.18333333333331</c:v>
                </c:pt>
                <c:pt idx="17">
                  <c:v>146.18333333333331</c:v>
                </c:pt>
                <c:pt idx="18">
                  <c:v>154.18333333333331</c:v>
                </c:pt>
                <c:pt idx="19">
                  <c:v>162.43333333333331</c:v>
                </c:pt>
                <c:pt idx="20">
                  <c:v>170.18333333333331</c:v>
                </c:pt>
                <c:pt idx="21">
                  <c:v>178.43333333333331</c:v>
                </c:pt>
                <c:pt idx="22">
                  <c:v>186.18333333333331</c:v>
                </c:pt>
                <c:pt idx="23">
                  <c:v>193.93333333333331</c:v>
                </c:pt>
                <c:pt idx="24">
                  <c:v>201.68333333333331</c:v>
                </c:pt>
                <c:pt idx="25">
                  <c:v>209.43333333333331</c:v>
                </c:pt>
                <c:pt idx="26">
                  <c:v>217.18333333333331</c:v>
                </c:pt>
                <c:pt idx="27">
                  <c:v>225.43333333333331</c:v>
                </c:pt>
                <c:pt idx="28">
                  <c:v>233.43333333333331</c:v>
                </c:pt>
                <c:pt idx="29">
                  <c:v>241.43333333333331</c:v>
                </c:pt>
                <c:pt idx="30">
                  <c:v>249.43333333333331</c:v>
                </c:pt>
                <c:pt idx="31">
                  <c:v>257.18333333333328</c:v>
                </c:pt>
                <c:pt idx="32">
                  <c:v>264.93333333333328</c:v>
                </c:pt>
                <c:pt idx="33">
                  <c:v>272.93333333333328</c:v>
                </c:pt>
                <c:pt idx="34">
                  <c:v>280.93333333333328</c:v>
                </c:pt>
                <c:pt idx="35">
                  <c:v>288.93333333333328</c:v>
                </c:pt>
                <c:pt idx="36">
                  <c:v>296.93333333333328</c:v>
                </c:pt>
                <c:pt idx="37">
                  <c:v>304.93333333333328</c:v>
                </c:pt>
                <c:pt idx="38">
                  <c:v>312.93333333333328</c:v>
                </c:pt>
                <c:pt idx="39">
                  <c:v>320.68333333333328</c:v>
                </c:pt>
                <c:pt idx="40">
                  <c:v>328.68333333333328</c:v>
                </c:pt>
                <c:pt idx="41">
                  <c:v>336.43333333333328</c:v>
                </c:pt>
                <c:pt idx="42">
                  <c:v>344.18333333333328</c:v>
                </c:pt>
                <c:pt idx="43">
                  <c:v>351.93333333333328</c:v>
                </c:pt>
                <c:pt idx="44">
                  <c:v>359.93333333333328</c:v>
                </c:pt>
                <c:pt idx="45">
                  <c:v>367.93333333333328</c:v>
                </c:pt>
                <c:pt idx="46">
                  <c:v>375.68333333333328</c:v>
                </c:pt>
                <c:pt idx="47">
                  <c:v>383.41666666666669</c:v>
                </c:pt>
                <c:pt idx="48">
                  <c:v>391.18333333333328</c:v>
                </c:pt>
                <c:pt idx="49">
                  <c:v>399.18333333333328</c:v>
                </c:pt>
                <c:pt idx="50">
                  <c:v>406.93333333333328</c:v>
                </c:pt>
                <c:pt idx="51">
                  <c:v>414.93333333333328</c:v>
                </c:pt>
                <c:pt idx="52">
                  <c:v>422.93333333333328</c:v>
                </c:pt>
                <c:pt idx="53">
                  <c:v>430.93333333333328</c:v>
                </c:pt>
              </c:numCache>
            </c:numRef>
          </c:xVal>
          <c:yVal>
            <c:numRef>
              <c:f>Comparison!$B$2:$B$55</c:f>
              <c:numCache>
                <c:formatCode>General</c:formatCode>
                <c:ptCount val="54"/>
                <c:pt idx="0">
                  <c:v>0.47785463000000011</c:v>
                </c:pt>
                <c:pt idx="1">
                  <c:v>0.35324506</c:v>
                </c:pt>
                <c:pt idx="2">
                  <c:v>0.44541809999999998</c:v>
                </c:pt>
                <c:pt idx="3">
                  <c:v>0.37466424999999998</c:v>
                </c:pt>
                <c:pt idx="4">
                  <c:v>0.41154505000000002</c:v>
                </c:pt>
                <c:pt idx="5">
                  <c:v>0.30038164000000001</c:v>
                </c:pt>
                <c:pt idx="6">
                  <c:v>0.372648745</c:v>
                </c:pt>
                <c:pt idx="7">
                  <c:v>0.27417743999999999</c:v>
                </c:pt>
                <c:pt idx="8">
                  <c:v>0.31347176500000001</c:v>
                </c:pt>
                <c:pt idx="9">
                  <c:v>0.261812565</c:v>
                </c:pt>
                <c:pt idx="10">
                  <c:v>0.31589525000000002</c:v>
                </c:pt>
                <c:pt idx="11">
                  <c:v>0.21324889499999999</c:v>
                </c:pt>
                <c:pt idx="12">
                  <c:v>0.248418315</c:v>
                </c:pt>
                <c:pt idx="13">
                  <c:v>0.18994543999999999</c:v>
                </c:pt>
                <c:pt idx="14">
                  <c:v>0.1945064</c:v>
                </c:pt>
                <c:pt idx="15">
                  <c:v>0.14541000000000001</c:v>
                </c:pt>
                <c:pt idx="16">
                  <c:v>0.15195765</c:v>
                </c:pt>
                <c:pt idx="17">
                  <c:v>0.11365865</c:v>
                </c:pt>
                <c:pt idx="18">
                  <c:v>0.40834274999999998</c:v>
                </c:pt>
                <c:pt idx="19">
                  <c:v>0.37668635</c:v>
                </c:pt>
                <c:pt idx="20">
                  <c:v>0.39262409999999998</c:v>
                </c:pt>
                <c:pt idx="21">
                  <c:v>0.34614400000000001</c:v>
                </c:pt>
                <c:pt idx="22">
                  <c:v>0.40546160000000009</c:v>
                </c:pt>
                <c:pt idx="23">
                  <c:v>0.32431500000000002</c:v>
                </c:pt>
                <c:pt idx="24">
                  <c:v>0.32858850000000001</c:v>
                </c:pt>
                <c:pt idx="25">
                  <c:v>0.27308070000000001</c:v>
                </c:pt>
                <c:pt idx="26">
                  <c:v>0.31604009999999999</c:v>
                </c:pt>
                <c:pt idx="27">
                  <c:v>0.26778485000000002</c:v>
                </c:pt>
                <c:pt idx="28">
                  <c:v>0.27496585000000001</c:v>
                </c:pt>
                <c:pt idx="29">
                  <c:v>0.23964615</c:v>
                </c:pt>
                <c:pt idx="30">
                  <c:v>0.27169049999999989</c:v>
                </c:pt>
                <c:pt idx="31">
                  <c:v>0.21041965000000001</c:v>
                </c:pt>
                <c:pt idx="32">
                  <c:v>0.20053679999999999</c:v>
                </c:pt>
                <c:pt idx="33">
                  <c:v>0.17134125</c:v>
                </c:pt>
                <c:pt idx="34">
                  <c:v>0.17782965000000001</c:v>
                </c:pt>
                <c:pt idx="35">
                  <c:v>0.14684174999999999</c:v>
                </c:pt>
                <c:pt idx="36">
                  <c:v>0.52977240000000003</c:v>
                </c:pt>
                <c:pt idx="37">
                  <c:v>0.36253554999999998</c:v>
                </c:pt>
                <c:pt idx="38">
                  <c:v>0.46823189999999998</c:v>
                </c:pt>
                <c:pt idx="39">
                  <c:v>0.38534695000000008</c:v>
                </c:pt>
                <c:pt idx="40">
                  <c:v>0.47560865000000002</c:v>
                </c:pt>
                <c:pt idx="41">
                  <c:v>0.36957305000000001</c:v>
                </c:pt>
                <c:pt idx="42">
                  <c:v>0.42223179999999999</c:v>
                </c:pt>
                <c:pt idx="43">
                  <c:v>0.32570705</c:v>
                </c:pt>
                <c:pt idx="44">
                  <c:v>0.36569360000000012</c:v>
                </c:pt>
                <c:pt idx="45">
                  <c:v>0.35305619999999999</c:v>
                </c:pt>
                <c:pt idx="46">
                  <c:v>0.34321669999999999</c:v>
                </c:pt>
                <c:pt idx="47">
                  <c:v>0.25837985000000002</c:v>
                </c:pt>
                <c:pt idx="48">
                  <c:v>0.28036854999999999</c:v>
                </c:pt>
                <c:pt idx="49">
                  <c:v>0.24486564999999999</c:v>
                </c:pt>
                <c:pt idx="50">
                  <c:v>0.2499093</c:v>
                </c:pt>
                <c:pt idx="51">
                  <c:v>0.2118255</c:v>
                </c:pt>
                <c:pt idx="52">
                  <c:v>0.20058835</c:v>
                </c:pt>
                <c:pt idx="53">
                  <c:v>0.18014530000000001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2-454C-854F-178731D61A58}"/>
            </c:ext>
          </c:extLst>
        </c:ser>
        <c:ser>
          <c:idx val="1"/>
          <c:order val="1"/>
          <c:tx>
            <c:strRef>
              <c:f>Comparison!$C$1</c:f>
              <c:strCache>
                <c:ptCount val="1"/>
                <c:pt idx="0">
                  <c:v>Fitted 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Comparison!$A$2:$A$55</c:f>
              <c:numCache>
                <c:formatCode>General</c:formatCode>
                <c:ptCount val="54"/>
                <c:pt idx="0">
                  <c:v>12.68333333333333</c:v>
                </c:pt>
                <c:pt idx="1">
                  <c:v>20.43333333333333</c:v>
                </c:pt>
                <c:pt idx="2">
                  <c:v>28.43333333333333</c:v>
                </c:pt>
                <c:pt idx="3">
                  <c:v>36.416666666666657</c:v>
                </c:pt>
                <c:pt idx="4">
                  <c:v>43.93333333333333</c:v>
                </c:pt>
                <c:pt idx="5">
                  <c:v>51.93333333333333</c:v>
                </c:pt>
                <c:pt idx="6">
                  <c:v>59.68333333333333</c:v>
                </c:pt>
                <c:pt idx="7">
                  <c:v>67.683333333333337</c:v>
                </c:pt>
                <c:pt idx="8">
                  <c:v>75.433333333333337</c:v>
                </c:pt>
                <c:pt idx="9">
                  <c:v>83.183333333333337</c:v>
                </c:pt>
                <c:pt idx="10">
                  <c:v>90.933333333333337</c:v>
                </c:pt>
                <c:pt idx="11">
                  <c:v>98.933333333333337</c:v>
                </c:pt>
                <c:pt idx="12">
                  <c:v>106.68333333333329</c:v>
                </c:pt>
                <c:pt idx="13">
                  <c:v>114.43333333333329</c:v>
                </c:pt>
                <c:pt idx="14">
                  <c:v>122.43333333333329</c:v>
                </c:pt>
                <c:pt idx="15">
                  <c:v>130.43333333333331</c:v>
                </c:pt>
                <c:pt idx="16">
                  <c:v>138.18333333333331</c:v>
                </c:pt>
                <c:pt idx="17">
                  <c:v>146.18333333333331</c:v>
                </c:pt>
                <c:pt idx="18">
                  <c:v>154.18333333333331</c:v>
                </c:pt>
                <c:pt idx="19">
                  <c:v>162.43333333333331</c:v>
                </c:pt>
                <c:pt idx="20">
                  <c:v>170.18333333333331</c:v>
                </c:pt>
                <c:pt idx="21">
                  <c:v>178.43333333333331</c:v>
                </c:pt>
                <c:pt idx="22">
                  <c:v>186.18333333333331</c:v>
                </c:pt>
                <c:pt idx="23">
                  <c:v>193.93333333333331</c:v>
                </c:pt>
                <c:pt idx="24">
                  <c:v>201.68333333333331</c:v>
                </c:pt>
                <c:pt idx="25">
                  <c:v>209.43333333333331</c:v>
                </c:pt>
                <c:pt idx="26">
                  <c:v>217.18333333333331</c:v>
                </c:pt>
                <c:pt idx="27">
                  <c:v>225.43333333333331</c:v>
                </c:pt>
                <c:pt idx="28">
                  <c:v>233.43333333333331</c:v>
                </c:pt>
                <c:pt idx="29">
                  <c:v>241.43333333333331</c:v>
                </c:pt>
                <c:pt idx="30">
                  <c:v>249.43333333333331</c:v>
                </c:pt>
                <c:pt idx="31">
                  <c:v>257.18333333333328</c:v>
                </c:pt>
                <c:pt idx="32">
                  <c:v>264.93333333333328</c:v>
                </c:pt>
                <c:pt idx="33">
                  <c:v>272.93333333333328</c:v>
                </c:pt>
                <c:pt idx="34">
                  <c:v>280.93333333333328</c:v>
                </c:pt>
                <c:pt idx="35">
                  <c:v>288.93333333333328</c:v>
                </c:pt>
                <c:pt idx="36">
                  <c:v>296.93333333333328</c:v>
                </c:pt>
                <c:pt idx="37">
                  <c:v>304.93333333333328</c:v>
                </c:pt>
                <c:pt idx="38">
                  <c:v>312.93333333333328</c:v>
                </c:pt>
                <c:pt idx="39">
                  <c:v>320.68333333333328</c:v>
                </c:pt>
                <c:pt idx="40">
                  <c:v>328.68333333333328</c:v>
                </c:pt>
                <c:pt idx="41">
                  <c:v>336.43333333333328</c:v>
                </c:pt>
                <c:pt idx="42">
                  <c:v>344.18333333333328</c:v>
                </c:pt>
                <c:pt idx="43">
                  <c:v>351.93333333333328</c:v>
                </c:pt>
                <c:pt idx="44">
                  <c:v>359.93333333333328</c:v>
                </c:pt>
                <c:pt idx="45">
                  <c:v>367.93333333333328</c:v>
                </c:pt>
                <c:pt idx="46">
                  <c:v>375.68333333333328</c:v>
                </c:pt>
                <c:pt idx="47">
                  <c:v>383.41666666666669</c:v>
                </c:pt>
                <c:pt idx="48">
                  <c:v>391.18333333333328</c:v>
                </c:pt>
                <c:pt idx="49">
                  <c:v>399.18333333333328</c:v>
                </c:pt>
                <c:pt idx="50">
                  <c:v>406.93333333333328</c:v>
                </c:pt>
                <c:pt idx="51">
                  <c:v>414.93333333333328</c:v>
                </c:pt>
                <c:pt idx="52">
                  <c:v>422.93333333333328</c:v>
                </c:pt>
                <c:pt idx="53">
                  <c:v>430.93333333333328</c:v>
                </c:pt>
              </c:numCache>
            </c:numRef>
          </c:xVal>
          <c:yVal>
            <c:numRef>
              <c:f>Comparison!$C$2:$C$55</c:f>
              <c:numCache>
                <c:formatCode>General</c:formatCode>
                <c:ptCount val="54"/>
                <c:pt idx="0">
                  <c:v>0.50564722587985456</c:v>
                </c:pt>
                <c:pt idx="1">
                  <c:v>0.37038078246534822</c:v>
                </c:pt>
                <c:pt idx="2">
                  <c:v>0.46807348403953009</c:v>
                </c:pt>
                <c:pt idx="3">
                  <c:v>0.39135482089207052</c:v>
                </c:pt>
                <c:pt idx="4">
                  <c:v>0.43080896104495842</c:v>
                </c:pt>
                <c:pt idx="5">
                  <c:v>0.31547932876694168</c:v>
                </c:pt>
                <c:pt idx="6">
                  <c:v>0.3906685029767264</c:v>
                </c:pt>
                <c:pt idx="7">
                  <c:v>0.28685292269631241</c:v>
                </c:pt>
                <c:pt idx="8">
                  <c:v>0.32706747490266008</c:v>
                </c:pt>
                <c:pt idx="9">
                  <c:v>0.27082912692804439</c:v>
                </c:pt>
                <c:pt idx="10">
                  <c:v>0.32880898132157937</c:v>
                </c:pt>
                <c:pt idx="11">
                  <c:v>0.22002721048344881</c:v>
                </c:pt>
                <c:pt idx="12">
                  <c:v>0.25479333554138178</c:v>
                </c:pt>
                <c:pt idx="13">
                  <c:v>0.19690111946350841</c:v>
                </c:pt>
                <c:pt idx="14">
                  <c:v>0.20025112084480251</c:v>
                </c:pt>
                <c:pt idx="15">
                  <c:v>0.14844054491860881</c:v>
                </c:pt>
                <c:pt idx="16">
                  <c:v>0.15495489551698621</c:v>
                </c:pt>
                <c:pt idx="17">
                  <c:v>0.11491837911480959</c:v>
                </c:pt>
                <c:pt idx="18">
                  <c:v>0.42380452369706662</c:v>
                </c:pt>
                <c:pt idx="19">
                  <c:v>0.39209780350950818</c:v>
                </c:pt>
                <c:pt idx="20">
                  <c:v>0.40567056576333632</c:v>
                </c:pt>
                <c:pt idx="21">
                  <c:v>0.35880251609467317</c:v>
                </c:pt>
                <c:pt idx="22">
                  <c:v>0.42078481430080827</c:v>
                </c:pt>
                <c:pt idx="23">
                  <c:v>0.33474372324505308</c:v>
                </c:pt>
                <c:pt idx="24">
                  <c:v>0.34049055105287529</c:v>
                </c:pt>
                <c:pt idx="25">
                  <c:v>0.28135658088952081</c:v>
                </c:pt>
                <c:pt idx="26">
                  <c:v>0.32515443049449572</c:v>
                </c:pt>
                <c:pt idx="27">
                  <c:v>0.27626237829106548</c:v>
                </c:pt>
                <c:pt idx="28">
                  <c:v>0.28402701436293087</c:v>
                </c:pt>
                <c:pt idx="29">
                  <c:v>0.2458662766181228</c:v>
                </c:pt>
                <c:pt idx="30">
                  <c:v>0.27924474941020622</c:v>
                </c:pt>
                <c:pt idx="31">
                  <c:v>0.21513206499251961</c:v>
                </c:pt>
                <c:pt idx="32">
                  <c:v>0.204129763281372</c:v>
                </c:pt>
                <c:pt idx="33">
                  <c:v>0.17370166789471869</c:v>
                </c:pt>
                <c:pt idx="34">
                  <c:v>0.1813172333667992</c:v>
                </c:pt>
                <c:pt idx="35">
                  <c:v>0.1488741696688384</c:v>
                </c:pt>
                <c:pt idx="36">
                  <c:v>0.54635019535553675</c:v>
                </c:pt>
                <c:pt idx="37">
                  <c:v>0.3722613997524693</c:v>
                </c:pt>
                <c:pt idx="38">
                  <c:v>0.48299636753916381</c:v>
                </c:pt>
                <c:pt idx="39">
                  <c:v>0.39425867949654259</c:v>
                </c:pt>
                <c:pt idx="40">
                  <c:v>0.49269016236370827</c:v>
                </c:pt>
                <c:pt idx="41">
                  <c:v>0.38167730749818179</c:v>
                </c:pt>
                <c:pt idx="42">
                  <c:v>0.43751583990463749</c:v>
                </c:pt>
                <c:pt idx="43">
                  <c:v>0.33502629274752582</c:v>
                </c:pt>
                <c:pt idx="44">
                  <c:v>0.37396653667643043</c:v>
                </c:pt>
                <c:pt idx="45">
                  <c:v>0.36445818195451141</c:v>
                </c:pt>
                <c:pt idx="46">
                  <c:v>0.35172635954185499</c:v>
                </c:pt>
                <c:pt idx="47">
                  <c:v>0.26367552819040257</c:v>
                </c:pt>
                <c:pt idx="48">
                  <c:v>0.28860160952844488</c:v>
                </c:pt>
                <c:pt idx="49">
                  <c:v>0.25014338618041881</c:v>
                </c:pt>
                <c:pt idx="50">
                  <c:v>0.25507363498278812</c:v>
                </c:pt>
                <c:pt idx="51">
                  <c:v>0.21534782986223061</c:v>
                </c:pt>
                <c:pt idx="52">
                  <c:v>0.20364837759909621</c:v>
                </c:pt>
                <c:pt idx="53">
                  <c:v>0.18129668451445491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72-454C-854F-178731D61A58}"/>
            </c:ext>
          </c:extLst>
        </c:ser>
        <c:ser>
          <c:idx val="2"/>
          <c:order val="2"/>
          <c:tx>
            <c:strRef>
              <c:f>Comparison!$D$1</c:f>
              <c:strCache>
                <c:ptCount val="1"/>
                <c:pt idx="0">
                  <c:v>Prominence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Comparison!$A$2:$A$55</c:f>
              <c:numCache>
                <c:formatCode>General</c:formatCode>
                <c:ptCount val="54"/>
                <c:pt idx="0">
                  <c:v>12.68333333333333</c:v>
                </c:pt>
                <c:pt idx="1">
                  <c:v>20.43333333333333</c:v>
                </c:pt>
                <c:pt idx="2">
                  <c:v>28.43333333333333</c:v>
                </c:pt>
                <c:pt idx="3">
                  <c:v>36.416666666666657</c:v>
                </c:pt>
                <c:pt idx="4">
                  <c:v>43.93333333333333</c:v>
                </c:pt>
                <c:pt idx="5">
                  <c:v>51.93333333333333</c:v>
                </c:pt>
                <c:pt idx="6">
                  <c:v>59.68333333333333</c:v>
                </c:pt>
                <c:pt idx="7">
                  <c:v>67.683333333333337</c:v>
                </c:pt>
                <c:pt idx="8">
                  <c:v>75.433333333333337</c:v>
                </c:pt>
                <c:pt idx="9">
                  <c:v>83.183333333333337</c:v>
                </c:pt>
                <c:pt idx="10">
                  <c:v>90.933333333333337</c:v>
                </c:pt>
                <c:pt idx="11">
                  <c:v>98.933333333333337</c:v>
                </c:pt>
                <c:pt idx="12">
                  <c:v>106.68333333333329</c:v>
                </c:pt>
                <c:pt idx="13">
                  <c:v>114.43333333333329</c:v>
                </c:pt>
                <c:pt idx="14">
                  <c:v>122.43333333333329</c:v>
                </c:pt>
                <c:pt idx="15">
                  <c:v>130.43333333333331</c:v>
                </c:pt>
                <c:pt idx="16">
                  <c:v>138.18333333333331</c:v>
                </c:pt>
                <c:pt idx="17">
                  <c:v>146.18333333333331</c:v>
                </c:pt>
                <c:pt idx="18">
                  <c:v>154.18333333333331</c:v>
                </c:pt>
                <c:pt idx="19">
                  <c:v>162.43333333333331</c:v>
                </c:pt>
                <c:pt idx="20">
                  <c:v>170.18333333333331</c:v>
                </c:pt>
                <c:pt idx="21">
                  <c:v>178.43333333333331</c:v>
                </c:pt>
                <c:pt idx="22">
                  <c:v>186.18333333333331</c:v>
                </c:pt>
                <c:pt idx="23">
                  <c:v>193.93333333333331</c:v>
                </c:pt>
                <c:pt idx="24">
                  <c:v>201.68333333333331</c:v>
                </c:pt>
                <c:pt idx="25">
                  <c:v>209.43333333333331</c:v>
                </c:pt>
                <c:pt idx="26">
                  <c:v>217.18333333333331</c:v>
                </c:pt>
                <c:pt idx="27">
                  <c:v>225.43333333333331</c:v>
                </c:pt>
                <c:pt idx="28">
                  <c:v>233.43333333333331</c:v>
                </c:pt>
                <c:pt idx="29">
                  <c:v>241.43333333333331</c:v>
                </c:pt>
                <c:pt idx="30">
                  <c:v>249.43333333333331</c:v>
                </c:pt>
                <c:pt idx="31">
                  <c:v>257.18333333333328</c:v>
                </c:pt>
                <c:pt idx="32">
                  <c:v>264.93333333333328</c:v>
                </c:pt>
                <c:pt idx="33">
                  <c:v>272.93333333333328</c:v>
                </c:pt>
                <c:pt idx="34">
                  <c:v>280.93333333333328</c:v>
                </c:pt>
                <c:pt idx="35">
                  <c:v>288.93333333333328</c:v>
                </c:pt>
                <c:pt idx="36">
                  <c:v>296.93333333333328</c:v>
                </c:pt>
                <c:pt idx="37">
                  <c:v>304.93333333333328</c:v>
                </c:pt>
                <c:pt idx="38">
                  <c:v>312.93333333333328</c:v>
                </c:pt>
                <c:pt idx="39">
                  <c:v>320.68333333333328</c:v>
                </c:pt>
                <c:pt idx="40">
                  <c:v>328.68333333333328</c:v>
                </c:pt>
                <c:pt idx="41">
                  <c:v>336.43333333333328</c:v>
                </c:pt>
                <c:pt idx="42">
                  <c:v>344.18333333333328</c:v>
                </c:pt>
                <c:pt idx="43">
                  <c:v>351.93333333333328</c:v>
                </c:pt>
                <c:pt idx="44">
                  <c:v>359.93333333333328</c:v>
                </c:pt>
                <c:pt idx="45">
                  <c:v>367.93333333333328</c:v>
                </c:pt>
                <c:pt idx="46">
                  <c:v>375.68333333333328</c:v>
                </c:pt>
                <c:pt idx="47">
                  <c:v>383.41666666666669</c:v>
                </c:pt>
                <c:pt idx="48">
                  <c:v>391.18333333333328</c:v>
                </c:pt>
                <c:pt idx="49">
                  <c:v>399.18333333333328</c:v>
                </c:pt>
                <c:pt idx="50">
                  <c:v>406.93333333333328</c:v>
                </c:pt>
                <c:pt idx="51">
                  <c:v>414.93333333333328</c:v>
                </c:pt>
                <c:pt idx="52">
                  <c:v>422.93333333333328</c:v>
                </c:pt>
                <c:pt idx="53">
                  <c:v>430.93333333333328</c:v>
                </c:pt>
              </c:numCache>
            </c:numRef>
          </c:xVal>
          <c:yVal>
            <c:numRef>
              <c:f>Comparison!$D$2:$D$55</c:f>
              <c:numCache>
                <c:formatCode>General</c:formatCode>
                <c:ptCount val="54"/>
                <c:pt idx="0">
                  <c:v>0.47785463000000011</c:v>
                </c:pt>
                <c:pt idx="1">
                  <c:v>0.35324506</c:v>
                </c:pt>
                <c:pt idx="2">
                  <c:v>0.44541809999999998</c:v>
                </c:pt>
                <c:pt idx="3">
                  <c:v>0.37466424999999998</c:v>
                </c:pt>
                <c:pt idx="4">
                  <c:v>0.41154505000000002</c:v>
                </c:pt>
                <c:pt idx="5">
                  <c:v>0.30038164000000001</c:v>
                </c:pt>
                <c:pt idx="6">
                  <c:v>0.372648745</c:v>
                </c:pt>
                <c:pt idx="7">
                  <c:v>0.27417743999999999</c:v>
                </c:pt>
                <c:pt idx="8">
                  <c:v>0.31347176500000001</c:v>
                </c:pt>
                <c:pt idx="9">
                  <c:v>0.261812565</c:v>
                </c:pt>
                <c:pt idx="10">
                  <c:v>0.31589525000000002</c:v>
                </c:pt>
                <c:pt idx="11">
                  <c:v>0.21324889499999999</c:v>
                </c:pt>
                <c:pt idx="12">
                  <c:v>0.248418315</c:v>
                </c:pt>
                <c:pt idx="13">
                  <c:v>0.18994543999999999</c:v>
                </c:pt>
                <c:pt idx="14">
                  <c:v>0.1945064</c:v>
                </c:pt>
                <c:pt idx="15">
                  <c:v>0.14541000000000001</c:v>
                </c:pt>
                <c:pt idx="16">
                  <c:v>0.15195765</c:v>
                </c:pt>
                <c:pt idx="17">
                  <c:v>0.11365865</c:v>
                </c:pt>
                <c:pt idx="18">
                  <c:v>0.40834274999999998</c:v>
                </c:pt>
                <c:pt idx="19">
                  <c:v>0.37668635</c:v>
                </c:pt>
                <c:pt idx="20">
                  <c:v>0.39262409999999998</c:v>
                </c:pt>
                <c:pt idx="21">
                  <c:v>0.34614400000000001</c:v>
                </c:pt>
                <c:pt idx="22">
                  <c:v>0.40546160000000009</c:v>
                </c:pt>
                <c:pt idx="23">
                  <c:v>0.32431500000000002</c:v>
                </c:pt>
                <c:pt idx="24">
                  <c:v>0.32858850000000001</c:v>
                </c:pt>
                <c:pt idx="25">
                  <c:v>0.27308070000000001</c:v>
                </c:pt>
                <c:pt idx="26">
                  <c:v>0.31604009999999999</c:v>
                </c:pt>
                <c:pt idx="27">
                  <c:v>0.26778485000000002</c:v>
                </c:pt>
                <c:pt idx="28">
                  <c:v>0.27496585000000001</c:v>
                </c:pt>
                <c:pt idx="29">
                  <c:v>0.23964615</c:v>
                </c:pt>
                <c:pt idx="30">
                  <c:v>0.27169049999999989</c:v>
                </c:pt>
                <c:pt idx="31">
                  <c:v>0.21041965000000001</c:v>
                </c:pt>
                <c:pt idx="32">
                  <c:v>0.20053679999999999</c:v>
                </c:pt>
                <c:pt idx="33">
                  <c:v>0.17134125</c:v>
                </c:pt>
                <c:pt idx="34">
                  <c:v>0.17782965000000001</c:v>
                </c:pt>
                <c:pt idx="35">
                  <c:v>0.14684174999999999</c:v>
                </c:pt>
                <c:pt idx="36">
                  <c:v>0.52977240000000003</c:v>
                </c:pt>
                <c:pt idx="37">
                  <c:v>0.36253554999999998</c:v>
                </c:pt>
                <c:pt idx="38">
                  <c:v>0.46823189999999998</c:v>
                </c:pt>
                <c:pt idx="39">
                  <c:v>0.38534695000000008</c:v>
                </c:pt>
                <c:pt idx="40">
                  <c:v>0.47560865000000002</c:v>
                </c:pt>
                <c:pt idx="41">
                  <c:v>0.36957305000000001</c:v>
                </c:pt>
                <c:pt idx="42">
                  <c:v>0.42223179999999999</c:v>
                </c:pt>
                <c:pt idx="43">
                  <c:v>0.32570705</c:v>
                </c:pt>
                <c:pt idx="44">
                  <c:v>0.36569360000000012</c:v>
                </c:pt>
                <c:pt idx="45">
                  <c:v>0.35305619999999999</c:v>
                </c:pt>
                <c:pt idx="46">
                  <c:v>0.34321669999999999</c:v>
                </c:pt>
                <c:pt idx="47">
                  <c:v>0.25837985000000002</c:v>
                </c:pt>
                <c:pt idx="48">
                  <c:v>0.28036854999999999</c:v>
                </c:pt>
                <c:pt idx="49">
                  <c:v>0.24486564999999999</c:v>
                </c:pt>
                <c:pt idx="50">
                  <c:v>0.2499093</c:v>
                </c:pt>
                <c:pt idx="51">
                  <c:v>0.2118255</c:v>
                </c:pt>
                <c:pt idx="52">
                  <c:v>0.20058835</c:v>
                </c:pt>
                <c:pt idx="53">
                  <c:v>0.18014530000000001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72-454C-854F-178731D61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665568"/>
        <c:axId val="1230660160"/>
      </c:scatterChart>
      <c:valAx>
        <c:axId val="123066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60160"/>
        <c:crosses val="autoZero"/>
        <c:crossBetween val="midCat"/>
      </c:valAx>
      <c:valAx>
        <c:axId val="12306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6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7729686894062"/>
          <c:y val="5.0925925925925923E-2"/>
          <c:w val="0.8213728101974405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t0 (1)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2135086663930601"/>
                  <c:y val="-9.21792979002624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 - Area (PD)'!$A$3:$A$11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'SPKA - Area (PD)'!$C$3:$C$11</c:f>
              <c:numCache>
                <c:formatCode>General</c:formatCode>
                <c:ptCount val="9"/>
                <c:pt idx="0">
                  <c:v>0.32600140350000001</c:v>
                </c:pt>
                <c:pt idx="1">
                  <c:v>0.27087363918000001</c:v>
                </c:pt>
                <c:pt idx="2">
                  <c:v>0.2419632759</c:v>
                </c:pt>
                <c:pt idx="3">
                  <c:v>0.22887564520000001</c:v>
                </c:pt>
                <c:pt idx="4">
                  <c:v>0.1965867741</c:v>
                </c:pt>
                <c:pt idx="5">
                  <c:v>0.19190545749999999</c:v>
                </c:pt>
                <c:pt idx="6">
                  <c:v>0.13272832800000001</c:v>
                </c:pt>
                <c:pt idx="7">
                  <c:v>0.12901552350000001</c:v>
                </c:pt>
                <c:pt idx="8">
                  <c:v>8.9634687699999979E-2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8A-4B67-91E8-0B1595027BFE}"/>
            </c:ext>
          </c:extLst>
        </c:ser>
        <c:ser>
          <c:idx val="1"/>
          <c:order val="1"/>
          <c:tx>
            <c:v>t0 (2)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1353115460081"/>
                  <c:y val="4.11804644211140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 - Area (PD)'!$A$3:$A$11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'SPKA - Area (PD)'!$G$3:$G$10</c:f>
              <c:numCache>
                <c:formatCode>General</c:formatCode>
                <c:ptCount val="8"/>
                <c:pt idx="0">
                  <c:v>0.40196272849999998</c:v>
                </c:pt>
                <c:pt idx="1">
                  <c:v>0.35807665</c:v>
                </c:pt>
                <c:pt idx="2">
                  <c:v>0.3540727030000001</c:v>
                </c:pt>
                <c:pt idx="3">
                  <c:v>0.28833276299999999</c:v>
                </c:pt>
                <c:pt idx="4">
                  <c:v>0.21943446229999999</c:v>
                </c:pt>
                <c:pt idx="5">
                  <c:v>0.25656143999999997</c:v>
                </c:pt>
                <c:pt idx="6">
                  <c:v>0.18408265500000001</c:v>
                </c:pt>
                <c:pt idx="7">
                  <c:v>0.164537346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8A-4B67-91E8-0B1595027BFE}"/>
            </c:ext>
          </c:extLst>
        </c:ser>
        <c:ser>
          <c:idx val="2"/>
          <c:order val="2"/>
          <c:tx>
            <c:v>t0 (3)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177808636596185"/>
                  <c:y val="8.5639946048410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 - Area (PD)'!$A$3:$A$11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'SPKA - Area (PD)'!$K$3:$K$11</c:f>
              <c:numCache>
                <c:formatCode>General</c:formatCode>
                <c:ptCount val="9"/>
                <c:pt idx="0">
                  <c:v>0.49921036499999999</c:v>
                </c:pt>
                <c:pt idx="1">
                  <c:v>0.41118575400000013</c:v>
                </c:pt>
                <c:pt idx="2">
                  <c:v>0.39080151149999998</c:v>
                </c:pt>
                <c:pt idx="3">
                  <c:v>0.35051170500000001</c:v>
                </c:pt>
                <c:pt idx="4">
                  <c:v>0.29279506999999999</c:v>
                </c:pt>
                <c:pt idx="5">
                  <c:v>0.22848610499999999</c:v>
                </c:pt>
                <c:pt idx="6">
                  <c:v>0.22321028000000001</c:v>
                </c:pt>
                <c:pt idx="7">
                  <c:v>0.1262296185</c:v>
                </c:pt>
                <c:pt idx="8">
                  <c:v>0.103743328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8A-4B67-91E8-0B1595027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03503"/>
        <c:axId val="1042418479"/>
      </c:scatterChart>
      <c:valAx>
        <c:axId val="104240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Slug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18479"/>
        <c:crosses val="autoZero"/>
        <c:crossBetween val="midCat"/>
      </c:valAx>
      <c:valAx>
        <c:axId val="104241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0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6483473559381095"/>
          <c:y val="0.49508010717410322"/>
          <c:w val="0.12679445406908774"/>
          <c:h val="0.2929708005249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81774750066354"/>
          <c:y val="5.0925925925925923E-2"/>
          <c:w val="0.8125418030611342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Rxn (1)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- Area (PD)'!$A$3:$A$11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'SPKA - Area (PD)'!$E$3:$E$11</c:f>
              <c:numCache>
                <c:formatCode>General</c:formatCode>
                <c:ptCount val="9"/>
                <c:pt idx="0">
                  <c:v>0.36607079094999989</c:v>
                </c:pt>
                <c:pt idx="1">
                  <c:v>0.31516819260000001</c:v>
                </c:pt>
                <c:pt idx="2">
                  <c:v>0.25918638900000002</c:v>
                </c:pt>
                <c:pt idx="3">
                  <c:v>0.22330324900000001</c:v>
                </c:pt>
                <c:pt idx="4">
                  <c:v>0.211895736</c:v>
                </c:pt>
                <c:pt idx="5">
                  <c:v>0.20822346759999999</c:v>
                </c:pt>
                <c:pt idx="6">
                  <c:v>0.19293015099999999</c:v>
                </c:pt>
                <c:pt idx="7">
                  <c:v>0.138395772</c:v>
                </c:pt>
                <c:pt idx="8">
                  <c:v>0.11893678050000001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0-43CB-B1EF-337998F38A4E}"/>
            </c:ext>
          </c:extLst>
        </c:ser>
        <c:ser>
          <c:idx val="1"/>
          <c:order val="1"/>
          <c:tx>
            <c:v>Rxn (2)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- Area (PD)'!$A$3:$A$11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'SPKA - Area (PD)'!$I$3:$I$11</c:f>
              <c:numCache>
                <c:formatCode>General</c:formatCode>
                <c:ptCount val="9"/>
                <c:pt idx="0">
                  <c:v>0.37632982250000002</c:v>
                </c:pt>
                <c:pt idx="1">
                  <c:v>0.38459915099999997</c:v>
                </c:pt>
                <c:pt idx="2">
                  <c:v>0.29026038900000001</c:v>
                </c:pt>
                <c:pt idx="3">
                  <c:v>0.33491423199999998</c:v>
                </c:pt>
                <c:pt idx="4">
                  <c:v>0.28862912099999999</c:v>
                </c:pt>
                <c:pt idx="5">
                  <c:v>0.2472624755</c:v>
                </c:pt>
                <c:pt idx="6">
                  <c:v>0.17484876099999999</c:v>
                </c:pt>
                <c:pt idx="7">
                  <c:v>0.12762489599999999</c:v>
                </c:pt>
                <c:pt idx="8">
                  <c:v>0.1234704145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0-43CB-B1EF-337998F38A4E}"/>
            </c:ext>
          </c:extLst>
        </c:ser>
        <c:ser>
          <c:idx val="2"/>
          <c:order val="2"/>
          <c:tx>
            <c:v>Rxn (3)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 - Area (PD)'!$A$3:$A$11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'SPKA - Area (PD)'!$M$3:$M$10</c:f>
              <c:numCache>
                <c:formatCode>General</c:formatCode>
                <c:ptCount val="8"/>
                <c:pt idx="0">
                  <c:v>0.43559784299999998</c:v>
                </c:pt>
                <c:pt idx="1">
                  <c:v>0.32669880800000001</c:v>
                </c:pt>
                <c:pt idx="2">
                  <c:v>0.41750293500000002</c:v>
                </c:pt>
                <c:pt idx="3">
                  <c:v>0.24255959399999999</c:v>
                </c:pt>
                <c:pt idx="4">
                  <c:v>0.30194744499999998</c:v>
                </c:pt>
                <c:pt idx="5">
                  <c:v>0.24618099049999989</c:v>
                </c:pt>
                <c:pt idx="6">
                  <c:v>0.16693270599999999</c:v>
                </c:pt>
                <c:pt idx="7">
                  <c:v>0.13067567399999999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60-43CB-B1EF-337998F38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03503"/>
        <c:axId val="1042418479"/>
      </c:scatterChart>
      <c:valAx>
        <c:axId val="104240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Slug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18479"/>
        <c:crosses val="autoZero"/>
        <c:crossBetween val="midCat"/>
      </c:valAx>
      <c:valAx>
        <c:axId val="104241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0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866937981066973"/>
          <c:y val="0.50549677384076985"/>
          <c:w val="0.15531951926083698"/>
          <c:h val="0.2929708005249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114860</xdr:colOff>
      <xdr:row>0</xdr:row>
      <xdr:rowOff>42022</xdr:rowOff>
    </xdr:from>
    <xdr:to>
      <xdr:col>21</xdr:col>
      <xdr:colOff>41574</xdr:colOff>
      <xdr:row>11</xdr:row>
      <xdr:rowOff>141082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D6A0F-0FEA-50FA-AB82-E92CED1C5EF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26334</xdr:colOff>
      <xdr:row>0</xdr:row>
      <xdr:rowOff>42022</xdr:rowOff>
    </xdr:from>
    <xdr:to>
      <xdr:col>26</xdr:col>
      <xdr:colOff>390525</xdr:colOff>
      <xdr:row>11</xdr:row>
      <xdr:rowOff>141082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AB45DE-1C74-613C-0771-0D3E08EA3D9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381000</xdr:colOff>
      <xdr:row>0</xdr:row>
      <xdr:rowOff>42022</xdr:rowOff>
    </xdr:from>
    <xdr:to>
      <xdr:col>32</xdr:col>
      <xdr:colOff>138953</xdr:colOff>
      <xdr:row>11</xdr:row>
      <xdr:rowOff>141082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DBA992-637B-431A-2E7B-15D8D0DC364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40822</xdr:colOff>
      <xdr:row>11</xdr:row>
      <xdr:rowOff>172811</xdr:rowOff>
    </xdr:from>
    <xdr:to>
      <xdr:col>6</xdr:col>
      <xdr:colOff>1034143</xdr:colOff>
      <xdr:row>23</xdr:row>
      <xdr:rowOff>34018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8908EE-13BC-6356-20F6-DD3DDF01D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229720</xdr:colOff>
      <xdr:row>20</xdr:row>
      <xdr:rowOff>118783</xdr:rowOff>
    </xdr:from>
    <xdr:to>
      <xdr:col>13</xdr:col>
      <xdr:colOff>39220</xdr:colOff>
      <xdr:row>35</xdr:row>
      <xdr:rowOff>4483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11267D-8B1E-9B6F-BDAA-A93A4F3F8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28014</xdr:colOff>
      <xdr:row>20</xdr:row>
      <xdr:rowOff>118783</xdr:rowOff>
    </xdr:from>
    <xdr:to>
      <xdr:col>20</xdr:col>
      <xdr:colOff>364190</xdr:colOff>
      <xdr:row>35</xdr:row>
      <xdr:rowOff>4483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2506E1-E983-E52D-1636-3590AF8AD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5</xdr:row>
      <xdr:rowOff>90487</xdr:rowOff>
    </xdr:from>
    <xdr:to>
      <xdr:col>22</xdr:col>
      <xdr:colOff>496887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A6EEB-FF96-C3E7-DB7D-69BAFEF3E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114860</xdr:colOff>
      <xdr:row>0</xdr:row>
      <xdr:rowOff>42022</xdr:rowOff>
    </xdr:from>
    <xdr:to>
      <xdr:col>21</xdr:col>
      <xdr:colOff>41574</xdr:colOff>
      <xdr:row>11</xdr:row>
      <xdr:rowOff>141082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F5B59-8390-467B-87C1-21DDEE5B473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26334</xdr:colOff>
      <xdr:row>0</xdr:row>
      <xdr:rowOff>42022</xdr:rowOff>
    </xdr:from>
    <xdr:to>
      <xdr:col>26</xdr:col>
      <xdr:colOff>390525</xdr:colOff>
      <xdr:row>11</xdr:row>
      <xdr:rowOff>141082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E9C7DE-5BEE-4780-B7D3-AA7598C16B2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381000</xdr:colOff>
      <xdr:row>0</xdr:row>
      <xdr:rowOff>42022</xdr:rowOff>
    </xdr:from>
    <xdr:to>
      <xdr:col>32</xdr:col>
      <xdr:colOff>138953</xdr:colOff>
      <xdr:row>11</xdr:row>
      <xdr:rowOff>141082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A9917D-C58A-407F-8B82-B70CCF7CFB0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40822</xdr:colOff>
      <xdr:row>11</xdr:row>
      <xdr:rowOff>172811</xdr:rowOff>
    </xdr:from>
    <xdr:to>
      <xdr:col>6</xdr:col>
      <xdr:colOff>1034143</xdr:colOff>
      <xdr:row>23</xdr:row>
      <xdr:rowOff>34018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681F6A-31C1-4BFE-970E-1CFFB19C1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106455</xdr:colOff>
      <xdr:row>20</xdr:row>
      <xdr:rowOff>129988</xdr:rowOff>
    </xdr:from>
    <xdr:to>
      <xdr:col>12</xdr:col>
      <xdr:colOff>1002925</xdr:colOff>
      <xdr:row>35</xdr:row>
      <xdr:rowOff>15688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E63905-69D5-4AFC-ACFA-7C6F98D44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28014</xdr:colOff>
      <xdr:row>20</xdr:row>
      <xdr:rowOff>118783</xdr:rowOff>
    </xdr:from>
    <xdr:to>
      <xdr:col>20</xdr:col>
      <xdr:colOff>364190</xdr:colOff>
      <xdr:row>35</xdr:row>
      <xdr:rowOff>4483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2B3D63-0AA1-4D73-82A4-E5772FC9E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66751-5E8E-47B1-B9D3-6DC75E155F63}">
  <dimension ref="A1:O35"/>
  <sheetViews>
    <sheetView zoomScale="85" zoomScaleNormal="85" workbookViewId="0">
      <selection activeCell="K12" sqref="K12"/>
    </sheetView>
  </sheetViews>
  <sheetFormatPr defaultRowHeight="15" x14ac:dyDescent="0.25"/>
  <cols>
    <col min="1" max="1" width="19.140625" bestFit="1" customWidth="1"/>
    <col min="2" max="2" width="11.28515625" bestFit="1" customWidth="1"/>
    <col min="3" max="3" width="16.28515625" bestFit="1" customWidth="1"/>
    <col min="4" max="4" width="11.28515625" bestFit="1" customWidth="1"/>
    <col min="5" max="5" width="16.28515625" bestFit="1" customWidth="1"/>
    <col min="6" max="6" width="12.5703125" bestFit="1" customWidth="1"/>
    <col min="7" max="7" width="17.140625" bestFit="1" customWidth="1"/>
    <col min="8" max="8" width="14.140625" bestFit="1" customWidth="1"/>
    <col min="9" max="9" width="16.28515625" bestFit="1" customWidth="1"/>
    <col min="10" max="10" width="11.28515625" bestFit="1" customWidth="1"/>
    <col min="11" max="11" width="16.28515625" bestFit="1" customWidth="1"/>
    <col min="12" max="12" width="11.28515625" bestFit="1" customWidth="1"/>
    <col min="13" max="13" width="16.28515625" bestFit="1" customWidth="1"/>
  </cols>
  <sheetData>
    <row r="1" spans="1:15" x14ac:dyDescent="0.25">
      <c r="A1" s="1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1" t="s">
        <v>13</v>
      </c>
      <c r="O1" s="3"/>
    </row>
    <row r="2" spans="1:15" x14ac:dyDescent="0.25">
      <c r="A2" s="11" t="s">
        <v>12</v>
      </c>
      <c r="B2" s="1" t="s">
        <v>6</v>
      </c>
      <c r="C2" s="12" t="s">
        <v>7</v>
      </c>
      <c r="D2" s="1" t="s">
        <v>6</v>
      </c>
      <c r="E2" s="12" t="s">
        <v>7</v>
      </c>
      <c r="F2" s="1" t="s">
        <v>6</v>
      </c>
      <c r="G2" s="12" t="s">
        <v>7</v>
      </c>
      <c r="H2" s="1" t="s">
        <v>6</v>
      </c>
      <c r="I2" s="12" t="s">
        <v>7</v>
      </c>
      <c r="J2" s="1" t="s">
        <v>6</v>
      </c>
      <c r="K2" s="12" t="s">
        <v>7</v>
      </c>
      <c r="L2" s="1" t="s">
        <v>6</v>
      </c>
      <c r="M2" s="12" t="s">
        <v>7</v>
      </c>
      <c r="N2" s="1" t="s">
        <v>14</v>
      </c>
      <c r="O2" s="12" t="s">
        <v>15</v>
      </c>
    </row>
    <row r="3" spans="1:15" x14ac:dyDescent="0.25">
      <c r="A3" s="4">
        <v>1</v>
      </c>
      <c r="B3" s="6" t="s">
        <v>1</v>
      </c>
      <c r="C3">
        <v>0.15256072000000001</v>
      </c>
      <c r="D3" s="6" t="s">
        <v>3</v>
      </c>
      <c r="E3">
        <v>0.10656114999999999</v>
      </c>
      <c r="F3" s="6" t="s">
        <v>8</v>
      </c>
      <c r="G3">
        <v>9.7197449999999991E-2</v>
      </c>
      <c r="H3" s="6" t="s">
        <v>9</v>
      </c>
      <c r="I3">
        <v>9.7914200000000007E-2</v>
      </c>
      <c r="J3" s="6" t="s">
        <v>10</v>
      </c>
      <c r="K3">
        <v>0.12546180000000001</v>
      </c>
      <c r="L3" s="6" t="s">
        <v>11</v>
      </c>
      <c r="M3">
        <v>7.5643799999999997E-2</v>
      </c>
      <c r="N3" s="8">
        <f>AVERAGE(C3,G3,K3)</f>
        <v>0.12507332333333335</v>
      </c>
      <c r="O3" s="7">
        <f>AVERAGE(E3,I3,M3)</f>
        <v>9.3373049999999999E-2</v>
      </c>
    </row>
    <row r="4" spans="1:15" x14ac:dyDescent="0.25">
      <c r="A4" s="4">
        <v>2</v>
      </c>
      <c r="B4" s="8"/>
      <c r="C4">
        <v>0.13891054</v>
      </c>
      <c r="D4" s="8"/>
      <c r="E4">
        <v>0.10872451</v>
      </c>
      <c r="F4" s="8"/>
      <c r="G4">
        <v>0.11193549999999999</v>
      </c>
      <c r="H4" s="8"/>
      <c r="I4">
        <v>8.9243599999999992E-2</v>
      </c>
      <c r="J4" s="8"/>
      <c r="K4">
        <v>0.115161</v>
      </c>
      <c r="L4" s="8"/>
      <c r="M4">
        <v>8.9152499999999996E-2</v>
      </c>
      <c r="N4" s="8">
        <f t="shared" ref="N4:N11" si="0">AVERAGE(C4,G4,K4)</f>
        <v>0.12200234666666666</v>
      </c>
      <c r="O4" s="7">
        <f t="shared" ref="O4:O11" si="1">AVERAGE(E4,I4,M4)</f>
        <v>9.5706869999999999E-2</v>
      </c>
    </row>
    <row r="5" spans="1:15" x14ac:dyDescent="0.25">
      <c r="A5" s="4">
        <v>3</v>
      </c>
      <c r="B5" s="8"/>
      <c r="C5">
        <v>0.12053701999999999</v>
      </c>
      <c r="D5" s="8"/>
      <c r="E5">
        <v>8.6973480000000006E-2</v>
      </c>
      <c r="F5" s="8"/>
      <c r="G5">
        <v>0.1045459</v>
      </c>
      <c r="H5" s="8"/>
      <c r="I5">
        <v>7.3066800000000001E-2</v>
      </c>
      <c r="J5" s="8"/>
      <c r="K5">
        <v>0.1114015</v>
      </c>
      <c r="L5" s="8"/>
      <c r="M5">
        <v>8.2866899999999993E-2</v>
      </c>
      <c r="N5" s="8">
        <f t="shared" si="0"/>
        <v>0.11216147333333333</v>
      </c>
      <c r="O5" s="7">
        <f t="shared" si="1"/>
        <v>8.0969059999999995E-2</v>
      </c>
    </row>
    <row r="6" spans="1:15" x14ac:dyDescent="0.25">
      <c r="A6" s="4">
        <v>4</v>
      </c>
      <c r="B6" s="8"/>
      <c r="C6">
        <v>0.10672278</v>
      </c>
      <c r="D6" s="8"/>
      <c r="E6">
        <v>7.68736E-2</v>
      </c>
      <c r="F6" s="8"/>
      <c r="G6">
        <v>8.6088400000000009E-2</v>
      </c>
      <c r="H6" s="8"/>
      <c r="I6">
        <v>5.7438799999999998E-2</v>
      </c>
      <c r="J6" s="8"/>
      <c r="K6">
        <v>9.4484600000000002E-2</v>
      </c>
      <c r="L6" s="8"/>
      <c r="M6">
        <v>6.4135200000000003E-2</v>
      </c>
      <c r="N6" s="8">
        <f t="shared" si="0"/>
        <v>9.5765260000000005E-2</v>
      </c>
      <c r="O6" s="7">
        <f t="shared" si="1"/>
        <v>6.6149200000000005E-2</v>
      </c>
    </row>
    <row r="7" spans="1:15" x14ac:dyDescent="0.25">
      <c r="A7" s="4">
        <v>5</v>
      </c>
      <c r="B7" s="8"/>
      <c r="C7">
        <v>9.1173799999999999E-2</v>
      </c>
      <c r="D7" s="8"/>
      <c r="E7">
        <v>6.9069969999999994E-2</v>
      </c>
      <c r="F7" s="8"/>
      <c r="G7">
        <v>7.4523900000000004E-2</v>
      </c>
      <c r="H7" s="8"/>
      <c r="I7">
        <v>6.0530399999999998E-2</v>
      </c>
      <c r="J7" s="8"/>
      <c r="K7">
        <v>8.1121699999999991E-2</v>
      </c>
      <c r="L7" s="8"/>
      <c r="M7">
        <v>7.6446900000000012E-2</v>
      </c>
      <c r="N7" s="8">
        <f t="shared" si="0"/>
        <v>8.2273133333333331E-2</v>
      </c>
      <c r="O7" s="7">
        <f t="shared" si="1"/>
        <v>6.8682423333333339E-2</v>
      </c>
    </row>
    <row r="8" spans="1:15" x14ac:dyDescent="0.25">
      <c r="A8" s="4">
        <v>6</v>
      </c>
      <c r="B8" s="8"/>
      <c r="C8">
        <v>7.9611000000000001E-2</v>
      </c>
      <c r="D8" s="8"/>
      <c r="E8">
        <v>4.7919330000000003E-2</v>
      </c>
      <c r="F8" s="8"/>
      <c r="G8">
        <v>6.1416499999999999E-2</v>
      </c>
      <c r="H8" s="8"/>
      <c r="I8">
        <v>4.5101500000000003E-2</v>
      </c>
      <c r="J8" s="8"/>
      <c r="K8">
        <v>6.2423799999999988E-2</v>
      </c>
      <c r="L8" s="8"/>
      <c r="M8">
        <v>4.2490699999999999E-2</v>
      </c>
      <c r="N8" s="8">
        <f t="shared" si="0"/>
        <v>6.7817100000000005E-2</v>
      </c>
      <c r="O8" s="7">
        <f t="shared" si="1"/>
        <v>4.5170509999999997E-2</v>
      </c>
    </row>
    <row r="9" spans="1:15" x14ac:dyDescent="0.25">
      <c r="A9" s="4">
        <v>7</v>
      </c>
      <c r="B9" s="8"/>
      <c r="C9">
        <v>5.7468020000000002E-2</v>
      </c>
      <c r="D9" s="8"/>
      <c r="E9">
        <v>4.5260689999999999E-2</v>
      </c>
      <c r="F9" s="8"/>
      <c r="G9">
        <v>5.3233799999999998E-2</v>
      </c>
      <c r="H9" s="8"/>
      <c r="I9">
        <v>3.1939700000000001E-2</v>
      </c>
      <c r="J9" s="8"/>
      <c r="K9">
        <v>5.45321E-2</v>
      </c>
      <c r="L9" s="8"/>
      <c r="M9">
        <v>3.6084499999999999E-2</v>
      </c>
      <c r="N9" s="8">
        <f t="shared" si="0"/>
        <v>5.5077973333333335E-2</v>
      </c>
      <c r="O9" s="7">
        <f t="shared" si="1"/>
        <v>3.7761629999999997E-2</v>
      </c>
    </row>
    <row r="10" spans="1:15" x14ac:dyDescent="0.25">
      <c r="A10" s="4">
        <v>8</v>
      </c>
      <c r="B10" s="8"/>
      <c r="C10">
        <v>4.2985919999999997E-2</v>
      </c>
      <c r="D10" s="8"/>
      <c r="E10">
        <v>2.5080939999999999E-2</v>
      </c>
      <c r="F10" s="8"/>
      <c r="G10">
        <v>3.8938300000000002E-2</v>
      </c>
      <c r="H10" s="8"/>
      <c r="I10">
        <v>2.3153699999999999E-2</v>
      </c>
      <c r="J10" s="8"/>
      <c r="K10">
        <v>3.9683000000000003E-2</v>
      </c>
      <c r="L10" s="8"/>
      <c r="M10">
        <v>2.8341399999999999E-2</v>
      </c>
      <c r="N10" s="8">
        <f t="shared" si="0"/>
        <v>4.0535739999999994E-2</v>
      </c>
      <c r="O10" s="7">
        <f t="shared" si="1"/>
        <v>2.5525346666666667E-2</v>
      </c>
    </row>
    <row r="11" spans="1:15" x14ac:dyDescent="0.25">
      <c r="A11" s="5">
        <v>9</v>
      </c>
      <c r="B11" s="9"/>
      <c r="C11" s="20">
        <v>3.111964E-2</v>
      </c>
      <c r="D11" s="9"/>
      <c r="E11" s="20">
        <v>1.6856940000000001E-2</v>
      </c>
      <c r="F11" s="9"/>
      <c r="G11" s="20">
        <v>2.5888399999999999E-2</v>
      </c>
      <c r="H11" s="9"/>
      <c r="I11" s="20">
        <v>1.6157700000000001E-2</v>
      </c>
      <c r="J11" s="9"/>
      <c r="K11" s="20">
        <v>2.5471899999999999E-2</v>
      </c>
      <c r="L11" s="9"/>
      <c r="M11" s="21">
        <v>1.75529E-2</v>
      </c>
      <c r="N11" s="9">
        <f t="shared" si="0"/>
        <v>2.7493313333333335E-2</v>
      </c>
      <c r="O11" s="10">
        <f t="shared" si="1"/>
        <v>1.6855846666666664E-2</v>
      </c>
    </row>
    <row r="13" spans="1:15" x14ac:dyDescent="0.25">
      <c r="A13" s="1" t="s">
        <v>22</v>
      </c>
      <c r="B13" s="17"/>
      <c r="C13" s="12"/>
    </row>
    <row r="14" spans="1:15" x14ac:dyDescent="0.25">
      <c r="A14" s="1" t="s">
        <v>2</v>
      </c>
      <c r="B14" s="17" t="s">
        <v>23</v>
      </c>
      <c r="C14" s="12" t="s">
        <v>24</v>
      </c>
    </row>
    <row r="15" spans="1:15" x14ac:dyDescent="0.25">
      <c r="A15" s="13">
        <v>0</v>
      </c>
      <c r="B15" s="14">
        <v>0.1</v>
      </c>
      <c r="C15" s="18">
        <f>N3</f>
        <v>0.12507332333333335</v>
      </c>
    </row>
    <row r="16" spans="1:15" x14ac:dyDescent="0.25">
      <c r="A16" s="8">
        <v>0.1</v>
      </c>
      <c r="B16" s="15">
        <f>$B$15-($B$15*A16)</f>
        <v>0.09</v>
      </c>
      <c r="C16" s="7">
        <f t="shared" ref="C16:C22" si="2">N4</f>
        <v>0.12200234666666666</v>
      </c>
    </row>
    <row r="17" spans="1:8" x14ac:dyDescent="0.25">
      <c r="A17" s="8">
        <v>0.2</v>
      </c>
      <c r="B17" s="15">
        <f t="shared" ref="B17:B23" si="3">$B$15-($B$15*A17)</f>
        <v>0.08</v>
      </c>
      <c r="C17" s="7">
        <f t="shared" si="2"/>
        <v>0.11216147333333333</v>
      </c>
    </row>
    <row r="18" spans="1:8" x14ac:dyDescent="0.25">
      <c r="A18" s="8">
        <v>0.3</v>
      </c>
      <c r="B18" s="15">
        <f t="shared" si="3"/>
        <v>7.0000000000000007E-2</v>
      </c>
      <c r="C18" s="7">
        <f t="shared" si="2"/>
        <v>9.5765260000000005E-2</v>
      </c>
    </row>
    <row r="19" spans="1:8" x14ac:dyDescent="0.25">
      <c r="A19" s="8">
        <v>0.4</v>
      </c>
      <c r="B19" s="15">
        <f t="shared" si="3"/>
        <v>0.06</v>
      </c>
      <c r="C19" s="7">
        <f t="shared" si="2"/>
        <v>8.2273133333333331E-2</v>
      </c>
    </row>
    <row r="20" spans="1:8" x14ac:dyDescent="0.25">
      <c r="A20" s="8">
        <v>0.5</v>
      </c>
      <c r="B20" s="15">
        <f t="shared" si="3"/>
        <v>0.05</v>
      </c>
      <c r="C20" s="7">
        <f t="shared" si="2"/>
        <v>6.7817100000000005E-2</v>
      </c>
    </row>
    <row r="21" spans="1:8" x14ac:dyDescent="0.25">
      <c r="A21" s="8">
        <v>0.6</v>
      </c>
      <c r="B21" s="15">
        <f t="shared" si="3"/>
        <v>4.0000000000000008E-2</v>
      </c>
      <c r="C21" s="7">
        <f t="shared" si="2"/>
        <v>5.5077973333333335E-2</v>
      </c>
    </row>
    <row r="22" spans="1:8" x14ac:dyDescent="0.25">
      <c r="A22" s="8">
        <v>0.7</v>
      </c>
      <c r="B22" s="15">
        <f t="shared" si="3"/>
        <v>3.0000000000000013E-2</v>
      </c>
      <c r="C22" s="7">
        <f t="shared" si="2"/>
        <v>4.0535739999999994E-2</v>
      </c>
    </row>
    <row r="23" spans="1:8" x14ac:dyDescent="0.25">
      <c r="A23" s="9">
        <v>0.8</v>
      </c>
      <c r="B23" s="16">
        <f t="shared" si="3"/>
        <v>1.999999999999999E-2</v>
      </c>
      <c r="C23" s="10">
        <f>N11</f>
        <v>2.7493313333333335E-2</v>
      </c>
    </row>
    <row r="25" spans="1:8" x14ac:dyDescent="0.25">
      <c r="A25" s="11" t="s">
        <v>0</v>
      </c>
      <c r="B25" s="1" t="s">
        <v>19</v>
      </c>
      <c r="C25" s="17"/>
      <c r="D25" s="12"/>
      <c r="E25" s="1" t="s">
        <v>4</v>
      </c>
      <c r="F25" s="17"/>
      <c r="G25" s="17"/>
      <c r="H25" s="12"/>
    </row>
    <row r="26" spans="1:8" x14ac:dyDescent="0.25">
      <c r="A26" s="11" t="s">
        <v>2</v>
      </c>
      <c r="B26" s="1" t="s">
        <v>16</v>
      </c>
      <c r="C26" s="17" t="s">
        <v>17</v>
      </c>
      <c r="D26" s="12" t="s">
        <v>18</v>
      </c>
      <c r="E26" s="1" t="s">
        <v>20</v>
      </c>
      <c r="F26" s="17" t="s">
        <v>21</v>
      </c>
      <c r="G26" s="17" t="s">
        <v>25</v>
      </c>
      <c r="H26" s="12" t="s">
        <v>26</v>
      </c>
    </row>
    <row r="27" spans="1:8" x14ac:dyDescent="0.25">
      <c r="A27" s="19">
        <v>0</v>
      </c>
      <c r="B27" s="8">
        <f>B15</f>
        <v>0.1</v>
      </c>
      <c r="C27" s="15">
        <f>0.7646*N3-0.0019</f>
        <v>9.3731063020666666E-2</v>
      </c>
      <c r="D27" s="15">
        <f>0.7646*O3-0.0019</f>
        <v>6.9493034029999998E-2</v>
      </c>
      <c r="E27" s="8">
        <f>(B27+D27)/2</f>
        <v>8.4746517014999995E-2</v>
      </c>
      <c r="F27" s="15">
        <f>(C27+D27)/2</f>
        <v>8.1612048525333325E-2</v>
      </c>
      <c r="G27" s="15">
        <f>(B27-D27)/10</f>
        <v>3.050696597000001E-3</v>
      </c>
      <c r="H27" s="7">
        <f>(C27-D27)/10</f>
        <v>2.4238028990666667E-3</v>
      </c>
    </row>
    <row r="28" spans="1:8" x14ac:dyDescent="0.25">
      <c r="A28" s="4">
        <v>0.1</v>
      </c>
      <c r="B28" s="8">
        <f>$B$27-($B$27*A28)</f>
        <v>0.09</v>
      </c>
      <c r="C28" s="15">
        <f t="shared" ref="C28:C35" si="4">0.7646*N4-0.0019</f>
        <v>9.1382994261333325E-2</v>
      </c>
      <c r="D28" s="7">
        <f t="shared" ref="D28:D35" si="5">0.7646*O4-0.0019</f>
        <v>7.1277472801999989E-2</v>
      </c>
      <c r="E28" s="8">
        <f t="shared" ref="E28:E35" si="6">(B28+D28)/2</f>
        <v>8.0638736401E-2</v>
      </c>
      <c r="F28" s="15">
        <f t="shared" ref="F28:F35" si="7">(C28+D28)/2</f>
        <v>8.1330233531666657E-2</v>
      </c>
      <c r="G28" s="15">
        <f>(B28-D28)/10</f>
        <v>1.8722527198000009E-3</v>
      </c>
      <c r="H28" s="7">
        <f>(C28-D28)/10</f>
        <v>2.0105521459333336E-3</v>
      </c>
    </row>
    <row r="29" spans="1:8" x14ac:dyDescent="0.25">
      <c r="A29" s="4">
        <v>0.2</v>
      </c>
      <c r="B29" s="8">
        <f t="shared" ref="B29:B35" si="8">$B$27-($B$27*A29)</f>
        <v>0.08</v>
      </c>
      <c r="C29" s="15">
        <f t="shared" si="4"/>
        <v>8.3858662510666662E-2</v>
      </c>
      <c r="D29" s="7">
        <f t="shared" si="5"/>
        <v>6.0008943275999996E-2</v>
      </c>
      <c r="E29" s="8">
        <f t="shared" si="6"/>
        <v>7.0004471637999999E-2</v>
      </c>
      <c r="F29" s="15">
        <f t="shared" si="7"/>
        <v>7.1933802893333329E-2</v>
      </c>
      <c r="G29" s="15">
        <f t="shared" ref="G29:G35" si="9">(B29-D29)/10</f>
        <v>1.9991056724000004E-3</v>
      </c>
      <c r="H29" s="7">
        <f>(C29-D29)/10</f>
        <v>2.3849719234666665E-3</v>
      </c>
    </row>
    <row r="30" spans="1:8" x14ac:dyDescent="0.25">
      <c r="A30" s="4">
        <v>0.3</v>
      </c>
      <c r="B30" s="8">
        <f t="shared" si="8"/>
        <v>7.0000000000000007E-2</v>
      </c>
      <c r="C30" s="15">
        <f t="shared" si="4"/>
        <v>7.1322117796000006E-2</v>
      </c>
      <c r="D30" s="7">
        <f t="shared" si="5"/>
        <v>4.8677678320000001E-2</v>
      </c>
      <c r="E30" s="8">
        <f t="shared" si="6"/>
        <v>5.9338839160000004E-2</v>
      </c>
      <c r="F30" s="15">
        <f t="shared" si="7"/>
        <v>5.9999898058000004E-2</v>
      </c>
      <c r="G30" s="15">
        <f t="shared" si="9"/>
        <v>2.1322321680000006E-3</v>
      </c>
      <c r="H30" s="7">
        <f t="shared" ref="H30:H35" si="10">(C30-D30)/10</f>
        <v>2.2644439476000007E-3</v>
      </c>
    </row>
    <row r="31" spans="1:8" x14ac:dyDescent="0.25">
      <c r="A31" s="4">
        <v>0.4</v>
      </c>
      <c r="B31" s="8">
        <f t="shared" si="8"/>
        <v>0.06</v>
      </c>
      <c r="C31" s="15">
        <f t="shared" si="4"/>
        <v>6.1006037746666658E-2</v>
      </c>
      <c r="D31" s="7">
        <f t="shared" si="5"/>
        <v>5.0614580880666671E-2</v>
      </c>
      <c r="E31" s="8">
        <f t="shared" si="6"/>
        <v>5.5307290440333334E-2</v>
      </c>
      <c r="F31" s="15">
        <f t="shared" si="7"/>
        <v>5.5810309313666664E-2</v>
      </c>
      <c r="G31" s="15">
        <f t="shared" si="9"/>
        <v>9.3854191193333265E-4</v>
      </c>
      <c r="H31" s="7">
        <f t="shared" si="10"/>
        <v>1.0391456865999986E-3</v>
      </c>
    </row>
    <row r="32" spans="1:8" x14ac:dyDescent="0.25">
      <c r="A32" s="4">
        <v>0.5</v>
      </c>
      <c r="B32" s="8">
        <f t="shared" si="8"/>
        <v>0.05</v>
      </c>
      <c r="C32" s="15">
        <f t="shared" si="4"/>
        <v>4.995295466E-2</v>
      </c>
      <c r="D32" s="7">
        <f t="shared" si="5"/>
        <v>3.2637371945999999E-2</v>
      </c>
      <c r="E32" s="8">
        <f t="shared" si="6"/>
        <v>4.1318685973000001E-2</v>
      </c>
      <c r="F32" s="15">
        <f t="shared" si="7"/>
        <v>4.1295163302999996E-2</v>
      </c>
      <c r="G32" s="15">
        <f t="shared" si="9"/>
        <v>1.7362628054000003E-3</v>
      </c>
      <c r="H32" s="7">
        <f t="shared" si="10"/>
        <v>1.7315582714000001E-3</v>
      </c>
    </row>
    <row r="33" spans="1:8" x14ac:dyDescent="0.25">
      <c r="A33" s="4">
        <v>0.6</v>
      </c>
      <c r="B33" s="8">
        <f t="shared" si="8"/>
        <v>4.0000000000000008E-2</v>
      </c>
      <c r="C33" s="15">
        <f t="shared" si="4"/>
        <v>4.0212618410666666E-2</v>
      </c>
      <c r="D33" s="7">
        <f t="shared" si="5"/>
        <v>2.6972542297999998E-2</v>
      </c>
      <c r="E33" s="8">
        <f t="shared" si="6"/>
        <v>3.3486271149000005E-2</v>
      </c>
      <c r="F33" s="15">
        <f t="shared" si="7"/>
        <v>3.359258035433333E-2</v>
      </c>
      <c r="G33" s="15">
        <f t="shared" si="9"/>
        <v>1.3027457702000009E-3</v>
      </c>
      <c r="H33" s="7">
        <f t="shared" si="10"/>
        <v>1.3240076112666667E-3</v>
      </c>
    </row>
    <row r="34" spans="1:8" x14ac:dyDescent="0.25">
      <c r="A34" s="4">
        <v>0.7</v>
      </c>
      <c r="B34" s="8">
        <f t="shared" si="8"/>
        <v>3.0000000000000013E-2</v>
      </c>
      <c r="C34" s="15">
        <f t="shared" si="4"/>
        <v>2.9093626803999992E-2</v>
      </c>
      <c r="D34" s="7">
        <f t="shared" si="5"/>
        <v>1.7616680061333333E-2</v>
      </c>
      <c r="E34" s="8">
        <f t="shared" si="6"/>
        <v>2.3808340030666675E-2</v>
      </c>
      <c r="F34" s="15">
        <f t="shared" si="7"/>
        <v>2.3355153432666663E-2</v>
      </c>
      <c r="G34" s="15">
        <f t="shared" si="9"/>
        <v>1.2383319938666679E-3</v>
      </c>
      <c r="H34" s="7">
        <f t="shared" si="10"/>
        <v>1.1476946742666658E-3</v>
      </c>
    </row>
    <row r="35" spans="1:8" x14ac:dyDescent="0.25">
      <c r="A35" s="5">
        <v>0.8</v>
      </c>
      <c r="B35" s="9">
        <f t="shared" si="8"/>
        <v>1.999999999999999E-2</v>
      </c>
      <c r="C35" s="16">
        <f t="shared" si="4"/>
        <v>1.9121387374666666E-2</v>
      </c>
      <c r="D35" s="10">
        <f t="shared" si="5"/>
        <v>1.0987980361333329E-2</v>
      </c>
      <c r="E35" s="9">
        <f t="shared" si="6"/>
        <v>1.549399018066666E-2</v>
      </c>
      <c r="F35" s="16">
        <f t="shared" si="7"/>
        <v>1.5054683867999998E-2</v>
      </c>
      <c r="G35" s="16">
        <f t="shared" si="9"/>
        <v>9.0120196386666608E-4</v>
      </c>
      <c r="H35" s="10">
        <f t="shared" si="10"/>
        <v>8.1334070133333371E-4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87AE-460F-4526-99F0-AE3229999542}">
  <dimension ref="A1:D55"/>
  <sheetViews>
    <sheetView tabSelected="1" workbookViewId="0">
      <selection activeCell="AA24" sqref="AA24"/>
    </sheetView>
  </sheetViews>
  <sheetFormatPr defaultRowHeight="15" x14ac:dyDescent="0.25"/>
  <cols>
    <col min="1" max="1" width="13.28515625" bestFit="1" customWidth="1"/>
    <col min="2" max="4" width="12" bestFit="1" customWidth="1"/>
  </cols>
  <sheetData>
    <row r="1" spans="1:4" x14ac:dyDescent="0.25">
      <c r="A1" s="22" t="s">
        <v>27</v>
      </c>
      <c r="B1" s="22" t="s">
        <v>28</v>
      </c>
      <c r="C1" s="22" t="s">
        <v>30</v>
      </c>
      <c r="D1" s="22" t="s">
        <v>29</v>
      </c>
    </row>
    <row r="2" spans="1:4" x14ac:dyDescent="0.25">
      <c r="A2">
        <v>12.68333333333333</v>
      </c>
      <c r="B2">
        <v>0.47785463000000011</v>
      </c>
      <c r="C2">
        <v>0.50564722587985456</v>
      </c>
      <c r="D2">
        <v>0.47785463000000011</v>
      </c>
    </row>
    <row r="3" spans="1:4" x14ac:dyDescent="0.25">
      <c r="A3">
        <v>20.43333333333333</v>
      </c>
      <c r="B3">
        <v>0.35324506</v>
      </c>
      <c r="C3">
        <v>0.37038078246534822</v>
      </c>
      <c r="D3">
        <v>0.35324506</v>
      </c>
    </row>
    <row r="4" spans="1:4" x14ac:dyDescent="0.25">
      <c r="A4">
        <v>28.43333333333333</v>
      </c>
      <c r="B4">
        <v>0.44541809999999998</v>
      </c>
      <c r="C4">
        <v>0.46807348403953009</v>
      </c>
      <c r="D4">
        <v>0.44541809999999998</v>
      </c>
    </row>
    <row r="5" spans="1:4" x14ac:dyDescent="0.25">
      <c r="A5">
        <v>36.416666666666657</v>
      </c>
      <c r="B5">
        <v>0.37466424999999998</v>
      </c>
      <c r="C5">
        <v>0.39135482089207052</v>
      </c>
      <c r="D5">
        <v>0.37466424999999998</v>
      </c>
    </row>
    <row r="6" spans="1:4" x14ac:dyDescent="0.25">
      <c r="A6">
        <v>43.93333333333333</v>
      </c>
      <c r="B6">
        <v>0.41154505000000002</v>
      </c>
      <c r="C6">
        <v>0.43080896104495842</v>
      </c>
      <c r="D6">
        <v>0.41154505000000002</v>
      </c>
    </row>
    <row r="7" spans="1:4" x14ac:dyDescent="0.25">
      <c r="A7">
        <v>51.93333333333333</v>
      </c>
      <c r="B7">
        <v>0.30038164000000001</v>
      </c>
      <c r="C7">
        <v>0.31547932876694168</v>
      </c>
      <c r="D7">
        <v>0.30038164000000001</v>
      </c>
    </row>
    <row r="8" spans="1:4" x14ac:dyDescent="0.25">
      <c r="A8">
        <v>59.68333333333333</v>
      </c>
      <c r="B8">
        <v>0.372648745</v>
      </c>
      <c r="C8">
        <v>0.3906685029767264</v>
      </c>
      <c r="D8">
        <v>0.372648745</v>
      </c>
    </row>
    <row r="9" spans="1:4" x14ac:dyDescent="0.25">
      <c r="A9">
        <v>67.683333333333337</v>
      </c>
      <c r="B9">
        <v>0.27417743999999999</v>
      </c>
      <c r="C9">
        <v>0.28685292269631241</v>
      </c>
      <c r="D9">
        <v>0.27417743999999999</v>
      </c>
    </row>
    <row r="10" spans="1:4" x14ac:dyDescent="0.25">
      <c r="A10">
        <v>75.433333333333337</v>
      </c>
      <c r="B10">
        <v>0.31347176500000001</v>
      </c>
      <c r="C10">
        <v>0.32706747490266008</v>
      </c>
      <c r="D10">
        <v>0.31347176500000001</v>
      </c>
    </row>
    <row r="11" spans="1:4" x14ac:dyDescent="0.25">
      <c r="A11">
        <v>83.183333333333337</v>
      </c>
      <c r="B11">
        <v>0.261812565</v>
      </c>
      <c r="C11">
        <v>0.27082912692804439</v>
      </c>
      <c r="D11">
        <v>0.261812565</v>
      </c>
    </row>
    <row r="12" spans="1:4" x14ac:dyDescent="0.25">
      <c r="A12">
        <v>90.933333333333337</v>
      </c>
      <c r="B12">
        <v>0.31589525000000002</v>
      </c>
      <c r="C12">
        <v>0.32880898132157937</v>
      </c>
      <c r="D12">
        <v>0.31589525000000002</v>
      </c>
    </row>
    <row r="13" spans="1:4" x14ac:dyDescent="0.25">
      <c r="A13">
        <v>98.933333333333337</v>
      </c>
      <c r="B13">
        <v>0.21324889499999999</v>
      </c>
      <c r="C13">
        <v>0.22002721048344881</v>
      </c>
      <c r="D13">
        <v>0.21324889499999999</v>
      </c>
    </row>
    <row r="14" spans="1:4" x14ac:dyDescent="0.25">
      <c r="A14">
        <v>106.68333333333329</v>
      </c>
      <c r="B14">
        <v>0.248418315</v>
      </c>
      <c r="C14">
        <v>0.25479333554138178</v>
      </c>
      <c r="D14">
        <v>0.248418315</v>
      </c>
    </row>
    <row r="15" spans="1:4" x14ac:dyDescent="0.25">
      <c r="A15">
        <v>114.43333333333329</v>
      </c>
      <c r="B15">
        <v>0.18994543999999999</v>
      </c>
      <c r="C15">
        <v>0.19690111946350841</v>
      </c>
      <c r="D15">
        <v>0.18994543999999999</v>
      </c>
    </row>
    <row r="16" spans="1:4" x14ac:dyDescent="0.25">
      <c r="A16">
        <v>122.43333333333329</v>
      </c>
      <c r="B16">
        <v>0.1945064</v>
      </c>
      <c r="C16">
        <v>0.20025112084480251</v>
      </c>
      <c r="D16">
        <v>0.1945064</v>
      </c>
    </row>
    <row r="17" spans="1:4" x14ac:dyDescent="0.25">
      <c r="A17">
        <v>130.43333333333331</v>
      </c>
      <c r="B17">
        <v>0.14541000000000001</v>
      </c>
      <c r="C17">
        <v>0.14844054491860881</v>
      </c>
      <c r="D17">
        <v>0.14541000000000001</v>
      </c>
    </row>
    <row r="18" spans="1:4" x14ac:dyDescent="0.25">
      <c r="A18">
        <v>138.18333333333331</v>
      </c>
      <c r="B18">
        <v>0.15195765</v>
      </c>
      <c r="C18">
        <v>0.15495489551698621</v>
      </c>
      <c r="D18">
        <v>0.15195765</v>
      </c>
    </row>
    <row r="19" spans="1:4" x14ac:dyDescent="0.25">
      <c r="A19">
        <v>146.18333333333331</v>
      </c>
      <c r="B19">
        <v>0.11365865</v>
      </c>
      <c r="C19">
        <v>0.11491837911480959</v>
      </c>
      <c r="D19">
        <v>0.11365865</v>
      </c>
    </row>
    <row r="20" spans="1:4" x14ac:dyDescent="0.25">
      <c r="A20">
        <v>154.18333333333331</v>
      </c>
      <c r="B20">
        <v>0.40834274999999998</v>
      </c>
      <c r="C20">
        <v>0.42380452369706662</v>
      </c>
      <c r="D20">
        <v>0.40834274999999998</v>
      </c>
    </row>
    <row r="21" spans="1:4" x14ac:dyDescent="0.25">
      <c r="A21">
        <v>162.43333333333331</v>
      </c>
      <c r="B21">
        <v>0.37668635</v>
      </c>
      <c r="C21">
        <v>0.39209780350950818</v>
      </c>
      <c r="D21">
        <v>0.37668635</v>
      </c>
    </row>
    <row r="22" spans="1:4" x14ac:dyDescent="0.25">
      <c r="A22">
        <v>170.18333333333331</v>
      </c>
      <c r="B22">
        <v>0.39262409999999998</v>
      </c>
      <c r="C22">
        <v>0.40567056576333632</v>
      </c>
      <c r="D22">
        <v>0.39262409999999998</v>
      </c>
    </row>
    <row r="23" spans="1:4" x14ac:dyDescent="0.25">
      <c r="A23">
        <v>178.43333333333331</v>
      </c>
      <c r="B23">
        <v>0.34614400000000001</v>
      </c>
      <c r="C23">
        <v>0.35880251609467317</v>
      </c>
      <c r="D23">
        <v>0.34614400000000001</v>
      </c>
    </row>
    <row r="24" spans="1:4" x14ac:dyDescent="0.25">
      <c r="A24">
        <v>186.18333333333331</v>
      </c>
      <c r="B24">
        <v>0.40546160000000009</v>
      </c>
      <c r="C24">
        <v>0.42078481430080827</v>
      </c>
      <c r="D24">
        <v>0.40546160000000009</v>
      </c>
    </row>
    <row r="25" spans="1:4" x14ac:dyDescent="0.25">
      <c r="A25">
        <v>193.93333333333331</v>
      </c>
      <c r="B25">
        <v>0.32431500000000002</v>
      </c>
      <c r="C25">
        <v>0.33474372324505308</v>
      </c>
      <c r="D25">
        <v>0.32431500000000002</v>
      </c>
    </row>
    <row r="26" spans="1:4" x14ac:dyDescent="0.25">
      <c r="A26">
        <v>201.68333333333331</v>
      </c>
      <c r="B26">
        <v>0.32858850000000001</v>
      </c>
      <c r="C26">
        <v>0.34049055105287529</v>
      </c>
      <c r="D26">
        <v>0.32858850000000001</v>
      </c>
    </row>
    <row r="27" spans="1:4" x14ac:dyDescent="0.25">
      <c r="A27">
        <v>209.43333333333331</v>
      </c>
      <c r="B27">
        <v>0.27308070000000001</v>
      </c>
      <c r="C27">
        <v>0.28135658088952081</v>
      </c>
      <c r="D27">
        <v>0.27308070000000001</v>
      </c>
    </row>
    <row r="28" spans="1:4" x14ac:dyDescent="0.25">
      <c r="A28">
        <v>217.18333333333331</v>
      </c>
      <c r="B28">
        <v>0.31604009999999999</v>
      </c>
      <c r="C28">
        <v>0.32515443049449572</v>
      </c>
      <c r="D28">
        <v>0.31604009999999999</v>
      </c>
    </row>
    <row r="29" spans="1:4" x14ac:dyDescent="0.25">
      <c r="A29">
        <v>225.43333333333331</v>
      </c>
      <c r="B29">
        <v>0.26778485000000002</v>
      </c>
      <c r="C29">
        <v>0.27626237829106548</v>
      </c>
      <c r="D29">
        <v>0.26778485000000002</v>
      </c>
    </row>
    <row r="30" spans="1:4" x14ac:dyDescent="0.25">
      <c r="A30">
        <v>233.43333333333331</v>
      </c>
      <c r="B30">
        <v>0.27496585000000001</v>
      </c>
      <c r="C30">
        <v>0.28402701436293087</v>
      </c>
      <c r="D30">
        <v>0.27496585000000001</v>
      </c>
    </row>
    <row r="31" spans="1:4" x14ac:dyDescent="0.25">
      <c r="A31">
        <v>241.43333333333331</v>
      </c>
      <c r="B31">
        <v>0.23964615</v>
      </c>
      <c r="C31">
        <v>0.2458662766181228</v>
      </c>
      <c r="D31">
        <v>0.23964615</v>
      </c>
    </row>
    <row r="32" spans="1:4" x14ac:dyDescent="0.25">
      <c r="A32">
        <v>249.43333333333331</v>
      </c>
      <c r="B32">
        <v>0.27169049999999989</v>
      </c>
      <c r="C32">
        <v>0.27924474941020622</v>
      </c>
      <c r="D32">
        <v>0.27169049999999989</v>
      </c>
    </row>
    <row r="33" spans="1:4" x14ac:dyDescent="0.25">
      <c r="A33">
        <v>257.18333333333328</v>
      </c>
      <c r="B33">
        <v>0.21041965000000001</v>
      </c>
      <c r="C33">
        <v>0.21513206499251961</v>
      </c>
      <c r="D33">
        <v>0.21041965000000001</v>
      </c>
    </row>
    <row r="34" spans="1:4" x14ac:dyDescent="0.25">
      <c r="A34">
        <v>264.93333333333328</v>
      </c>
      <c r="B34">
        <v>0.20053679999999999</v>
      </c>
      <c r="C34">
        <v>0.204129763281372</v>
      </c>
      <c r="D34">
        <v>0.20053679999999999</v>
      </c>
    </row>
    <row r="35" spans="1:4" x14ac:dyDescent="0.25">
      <c r="A35">
        <v>272.93333333333328</v>
      </c>
      <c r="B35">
        <v>0.17134125</v>
      </c>
      <c r="C35">
        <v>0.17370166789471869</v>
      </c>
      <c r="D35">
        <v>0.17134125</v>
      </c>
    </row>
    <row r="36" spans="1:4" x14ac:dyDescent="0.25">
      <c r="A36">
        <v>280.93333333333328</v>
      </c>
      <c r="B36">
        <v>0.17782965000000001</v>
      </c>
      <c r="C36">
        <v>0.1813172333667992</v>
      </c>
      <c r="D36">
        <v>0.17782965000000001</v>
      </c>
    </row>
    <row r="37" spans="1:4" x14ac:dyDescent="0.25">
      <c r="A37">
        <v>288.93333333333328</v>
      </c>
      <c r="B37">
        <v>0.14684174999999999</v>
      </c>
      <c r="C37">
        <v>0.1488741696688384</v>
      </c>
      <c r="D37">
        <v>0.14684174999999999</v>
      </c>
    </row>
    <row r="38" spans="1:4" x14ac:dyDescent="0.25">
      <c r="A38">
        <v>296.93333333333328</v>
      </c>
      <c r="B38">
        <v>0.52977240000000003</v>
      </c>
      <c r="C38">
        <v>0.54635019535553675</v>
      </c>
      <c r="D38">
        <v>0.52977240000000003</v>
      </c>
    </row>
    <row r="39" spans="1:4" x14ac:dyDescent="0.25">
      <c r="A39">
        <v>304.93333333333328</v>
      </c>
      <c r="B39">
        <v>0.36253554999999998</v>
      </c>
      <c r="C39">
        <v>0.3722613997524693</v>
      </c>
      <c r="D39">
        <v>0.36253554999999998</v>
      </c>
    </row>
    <row r="40" spans="1:4" x14ac:dyDescent="0.25">
      <c r="A40">
        <v>312.93333333333328</v>
      </c>
      <c r="B40">
        <v>0.46823189999999998</v>
      </c>
      <c r="C40">
        <v>0.48299636753916381</v>
      </c>
      <c r="D40">
        <v>0.46823189999999998</v>
      </c>
    </row>
    <row r="41" spans="1:4" x14ac:dyDescent="0.25">
      <c r="A41">
        <v>320.68333333333328</v>
      </c>
      <c r="B41">
        <v>0.38534695000000008</v>
      </c>
      <c r="C41">
        <v>0.39425867949654259</v>
      </c>
      <c r="D41">
        <v>0.38534695000000008</v>
      </c>
    </row>
    <row r="42" spans="1:4" x14ac:dyDescent="0.25">
      <c r="A42">
        <v>328.68333333333328</v>
      </c>
      <c r="B42">
        <v>0.47560865000000002</v>
      </c>
      <c r="C42">
        <v>0.49269016236370827</v>
      </c>
      <c r="D42">
        <v>0.47560865000000002</v>
      </c>
    </row>
    <row r="43" spans="1:4" x14ac:dyDescent="0.25">
      <c r="A43">
        <v>336.43333333333328</v>
      </c>
      <c r="B43">
        <v>0.36957305000000001</v>
      </c>
      <c r="C43">
        <v>0.38167730749818179</v>
      </c>
      <c r="D43">
        <v>0.36957305000000001</v>
      </c>
    </row>
    <row r="44" spans="1:4" x14ac:dyDescent="0.25">
      <c r="A44">
        <v>344.18333333333328</v>
      </c>
      <c r="B44">
        <v>0.42223179999999999</v>
      </c>
      <c r="C44">
        <v>0.43751583990463749</v>
      </c>
      <c r="D44">
        <v>0.42223179999999999</v>
      </c>
    </row>
    <row r="45" spans="1:4" x14ac:dyDescent="0.25">
      <c r="A45">
        <v>351.93333333333328</v>
      </c>
      <c r="B45">
        <v>0.32570705</v>
      </c>
      <c r="C45">
        <v>0.33502629274752582</v>
      </c>
      <c r="D45">
        <v>0.32570705</v>
      </c>
    </row>
    <row r="46" spans="1:4" x14ac:dyDescent="0.25">
      <c r="A46">
        <v>359.93333333333328</v>
      </c>
      <c r="B46">
        <v>0.36569360000000012</v>
      </c>
      <c r="C46">
        <v>0.37396653667643043</v>
      </c>
      <c r="D46">
        <v>0.36569360000000012</v>
      </c>
    </row>
    <row r="47" spans="1:4" x14ac:dyDescent="0.25">
      <c r="A47">
        <v>367.93333333333328</v>
      </c>
      <c r="B47">
        <v>0.35305619999999999</v>
      </c>
      <c r="C47">
        <v>0.36445818195451141</v>
      </c>
      <c r="D47">
        <v>0.35305619999999999</v>
      </c>
    </row>
    <row r="48" spans="1:4" x14ac:dyDescent="0.25">
      <c r="A48">
        <v>375.68333333333328</v>
      </c>
      <c r="B48">
        <v>0.34321669999999999</v>
      </c>
      <c r="C48">
        <v>0.35172635954185499</v>
      </c>
      <c r="D48">
        <v>0.34321669999999999</v>
      </c>
    </row>
    <row r="49" spans="1:4" x14ac:dyDescent="0.25">
      <c r="A49">
        <v>383.41666666666669</v>
      </c>
      <c r="B49">
        <v>0.25837985000000002</v>
      </c>
      <c r="C49">
        <v>0.26367552819040257</v>
      </c>
      <c r="D49">
        <v>0.25837985000000002</v>
      </c>
    </row>
    <row r="50" spans="1:4" x14ac:dyDescent="0.25">
      <c r="A50">
        <v>391.18333333333328</v>
      </c>
      <c r="B50">
        <v>0.28036854999999999</v>
      </c>
      <c r="C50">
        <v>0.28860160952844488</v>
      </c>
      <c r="D50">
        <v>0.28036854999999999</v>
      </c>
    </row>
    <row r="51" spans="1:4" x14ac:dyDescent="0.25">
      <c r="A51">
        <v>399.18333333333328</v>
      </c>
      <c r="B51">
        <v>0.24486564999999999</v>
      </c>
      <c r="C51">
        <v>0.25014338618041881</v>
      </c>
      <c r="D51">
        <v>0.24486564999999999</v>
      </c>
    </row>
    <row r="52" spans="1:4" x14ac:dyDescent="0.25">
      <c r="A52">
        <v>406.93333333333328</v>
      </c>
      <c r="B52">
        <v>0.2499093</v>
      </c>
      <c r="C52">
        <v>0.25507363498278812</v>
      </c>
      <c r="D52">
        <v>0.2499093</v>
      </c>
    </row>
    <row r="53" spans="1:4" x14ac:dyDescent="0.25">
      <c r="A53">
        <v>414.93333333333328</v>
      </c>
      <c r="B53">
        <v>0.2118255</v>
      </c>
      <c r="C53">
        <v>0.21534782986223061</v>
      </c>
      <c r="D53">
        <v>0.2118255</v>
      </c>
    </row>
    <row r="54" spans="1:4" x14ac:dyDescent="0.25">
      <c r="A54">
        <v>422.93333333333328</v>
      </c>
      <c r="B54">
        <v>0.20058835</v>
      </c>
      <c r="C54">
        <v>0.20364837759909621</v>
      </c>
      <c r="D54">
        <v>0.20058835</v>
      </c>
    </row>
    <row r="55" spans="1:4" x14ac:dyDescent="0.25">
      <c r="A55">
        <v>430.93333333333328</v>
      </c>
      <c r="B55">
        <v>0.18014530000000001</v>
      </c>
      <c r="C55">
        <v>0.18129668451445491</v>
      </c>
      <c r="D55">
        <v>0.18014530000000001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BB7-C878-421B-BA36-55D86969CE0A}">
  <dimension ref="A1:O35"/>
  <sheetViews>
    <sheetView zoomScale="85" zoomScaleNormal="85" workbookViewId="0">
      <selection activeCell="O17" sqref="O17"/>
    </sheetView>
  </sheetViews>
  <sheetFormatPr defaultRowHeight="15" x14ac:dyDescent="0.25"/>
  <cols>
    <col min="1" max="1" width="19.140625" bestFit="1" customWidth="1"/>
    <col min="2" max="2" width="11.28515625" bestFit="1" customWidth="1"/>
    <col min="3" max="3" width="16.28515625" bestFit="1" customWidth="1"/>
    <col min="4" max="4" width="11.28515625" bestFit="1" customWidth="1"/>
    <col min="5" max="5" width="16.28515625" bestFit="1" customWidth="1"/>
    <col min="6" max="6" width="12.5703125" bestFit="1" customWidth="1"/>
    <col min="7" max="7" width="17.140625" bestFit="1" customWidth="1"/>
    <col min="8" max="8" width="14.140625" bestFit="1" customWidth="1"/>
    <col min="9" max="9" width="16.28515625" bestFit="1" customWidth="1"/>
    <col min="10" max="10" width="11.28515625" bestFit="1" customWidth="1"/>
    <col min="11" max="11" width="16.28515625" bestFit="1" customWidth="1"/>
    <col min="12" max="12" width="11.28515625" bestFit="1" customWidth="1"/>
    <col min="13" max="13" width="16.28515625" bestFit="1" customWidth="1"/>
  </cols>
  <sheetData>
    <row r="1" spans="1:15" x14ac:dyDescent="0.25">
      <c r="A1" s="1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1" t="s">
        <v>13</v>
      </c>
      <c r="O1" s="3"/>
    </row>
    <row r="2" spans="1:15" x14ac:dyDescent="0.25">
      <c r="A2" s="11" t="s">
        <v>12</v>
      </c>
      <c r="B2" s="1" t="s">
        <v>6</v>
      </c>
      <c r="C2" s="12" t="s">
        <v>7</v>
      </c>
      <c r="D2" s="1" t="s">
        <v>6</v>
      </c>
      <c r="E2" s="12" t="s">
        <v>7</v>
      </c>
      <c r="F2" s="1" t="s">
        <v>6</v>
      </c>
      <c r="G2" s="12" t="s">
        <v>7</v>
      </c>
      <c r="H2" s="1" t="s">
        <v>6</v>
      </c>
      <c r="I2" s="12" t="s">
        <v>7</v>
      </c>
      <c r="J2" s="1" t="s">
        <v>6</v>
      </c>
      <c r="K2" s="12" t="s">
        <v>7</v>
      </c>
      <c r="L2" s="1" t="s">
        <v>6</v>
      </c>
      <c r="M2" s="12" t="s">
        <v>7</v>
      </c>
      <c r="N2" s="1" t="s">
        <v>14</v>
      </c>
      <c r="O2" s="12" t="s">
        <v>15</v>
      </c>
    </row>
    <row r="3" spans="1:15" x14ac:dyDescent="0.25">
      <c r="A3" s="4">
        <v>1</v>
      </c>
      <c r="B3" s="6" t="s">
        <v>1</v>
      </c>
      <c r="C3" s="15">
        <v>0.32600140350000001</v>
      </c>
      <c r="D3" s="6" t="s">
        <v>3</v>
      </c>
      <c r="E3" s="15">
        <v>0.36607079094999989</v>
      </c>
      <c r="F3" s="6" t="s">
        <v>8</v>
      </c>
      <c r="G3" s="15">
        <v>0.40196272849999998</v>
      </c>
      <c r="H3" s="6" t="s">
        <v>9</v>
      </c>
      <c r="I3" s="15">
        <v>0.37632982250000002</v>
      </c>
      <c r="J3" s="6" t="s">
        <v>10</v>
      </c>
      <c r="K3" s="15">
        <v>0.49921036499999999</v>
      </c>
      <c r="L3" s="6" t="s">
        <v>11</v>
      </c>
      <c r="M3" s="15">
        <v>0.43559784299999998</v>
      </c>
      <c r="N3" s="8">
        <f>AVERAGE(C3,G3,K3)</f>
        <v>0.4090581656666667</v>
      </c>
      <c r="O3" s="7">
        <f>AVERAGE(E3,I3,M3)</f>
        <v>0.39266615214999995</v>
      </c>
    </row>
    <row r="4" spans="1:15" x14ac:dyDescent="0.25">
      <c r="A4" s="4">
        <v>2</v>
      </c>
      <c r="B4" s="8"/>
      <c r="C4" s="15">
        <v>0.27087363918000001</v>
      </c>
      <c r="D4" s="8"/>
      <c r="E4" s="15">
        <v>0.31516819260000001</v>
      </c>
      <c r="F4" s="8"/>
      <c r="G4" s="15">
        <v>0.35807665</v>
      </c>
      <c r="H4" s="8"/>
      <c r="I4" s="15">
        <v>0.38459915099999997</v>
      </c>
      <c r="J4" s="8"/>
      <c r="K4" s="15">
        <v>0.41118575400000013</v>
      </c>
      <c r="L4" s="8"/>
      <c r="M4" s="15">
        <v>0.32669880800000001</v>
      </c>
      <c r="N4" s="8">
        <f t="shared" ref="N4:N11" si="0">AVERAGE(C4,G4,K4)</f>
        <v>0.34671201439333338</v>
      </c>
      <c r="O4" s="7">
        <f t="shared" ref="O4:O11" si="1">AVERAGE(E4,I4,M4)</f>
        <v>0.34215538386666666</v>
      </c>
    </row>
    <row r="5" spans="1:15" x14ac:dyDescent="0.25">
      <c r="A5" s="4">
        <v>3</v>
      </c>
      <c r="B5" s="8"/>
      <c r="C5" s="15">
        <v>0.2419632759</v>
      </c>
      <c r="D5" s="8"/>
      <c r="E5" s="15">
        <v>0.25918638900000002</v>
      </c>
      <c r="F5" s="8"/>
      <c r="G5" s="15">
        <v>0.3540727030000001</v>
      </c>
      <c r="H5" s="8"/>
      <c r="I5" s="15">
        <v>0.29026038900000001</v>
      </c>
      <c r="J5" s="8"/>
      <c r="K5" s="15">
        <v>0.39080151149999998</v>
      </c>
      <c r="L5" s="8"/>
      <c r="M5" s="15">
        <v>0.41750293500000002</v>
      </c>
      <c r="N5" s="8">
        <f t="shared" si="0"/>
        <v>0.32894583013333334</v>
      </c>
      <c r="O5" s="7">
        <f t="shared" si="1"/>
        <v>0.32231657100000005</v>
      </c>
    </row>
    <row r="6" spans="1:15" x14ac:dyDescent="0.25">
      <c r="A6" s="4">
        <v>4</v>
      </c>
      <c r="B6" s="8"/>
      <c r="C6" s="15">
        <v>0.22887564520000001</v>
      </c>
      <c r="D6" s="8"/>
      <c r="E6" s="15">
        <v>0.22330324900000001</v>
      </c>
      <c r="F6" s="8"/>
      <c r="G6" s="15">
        <v>0.28833276299999999</v>
      </c>
      <c r="H6" s="8"/>
      <c r="I6" s="15">
        <v>0.33491423199999998</v>
      </c>
      <c r="J6" s="8"/>
      <c r="K6" s="15">
        <v>0.35051170500000001</v>
      </c>
      <c r="L6" s="8"/>
      <c r="M6" s="15">
        <v>0.24255959399999999</v>
      </c>
      <c r="N6" s="8">
        <f t="shared" si="0"/>
        <v>0.28924003773333334</v>
      </c>
      <c r="O6" s="7">
        <f t="shared" si="1"/>
        <v>0.26692569166666669</v>
      </c>
    </row>
    <row r="7" spans="1:15" x14ac:dyDescent="0.25">
      <c r="A7" s="4">
        <v>5</v>
      </c>
      <c r="B7" s="8"/>
      <c r="C7" s="15">
        <v>0.1965867741</v>
      </c>
      <c r="D7" s="8"/>
      <c r="E7" s="15">
        <v>0.211895736</v>
      </c>
      <c r="F7" s="8"/>
      <c r="G7" s="15">
        <v>0.21943446229999999</v>
      </c>
      <c r="H7" s="8"/>
      <c r="I7" s="15">
        <v>0.28862912099999999</v>
      </c>
      <c r="J7" s="8"/>
      <c r="K7" s="15">
        <v>0.29279506999999999</v>
      </c>
      <c r="L7" s="8"/>
      <c r="M7" s="15">
        <v>0.30194744499999998</v>
      </c>
      <c r="N7" s="8">
        <f t="shared" si="0"/>
        <v>0.2362721021333333</v>
      </c>
      <c r="O7" s="7">
        <f t="shared" si="1"/>
        <v>0.26749076733333332</v>
      </c>
    </row>
    <row r="8" spans="1:15" x14ac:dyDescent="0.25">
      <c r="A8" s="4">
        <v>6</v>
      </c>
      <c r="B8" s="8"/>
      <c r="C8" s="15">
        <v>0.19190545749999999</v>
      </c>
      <c r="D8" s="8"/>
      <c r="E8" s="15">
        <v>0.20822346759999999</v>
      </c>
      <c r="F8" s="8"/>
      <c r="G8" s="15">
        <v>0.25656143999999997</v>
      </c>
      <c r="H8" s="8"/>
      <c r="I8" s="15">
        <v>0.2472624755</v>
      </c>
      <c r="J8" s="8"/>
      <c r="K8" s="15">
        <v>0.22848610499999999</v>
      </c>
      <c r="L8" s="8"/>
      <c r="M8" s="15">
        <v>0.24618099049999989</v>
      </c>
      <c r="N8" s="8">
        <f t="shared" si="0"/>
        <v>0.22565100083333331</v>
      </c>
      <c r="O8" s="7">
        <f t="shared" si="1"/>
        <v>0.23388897786666663</v>
      </c>
    </row>
    <row r="9" spans="1:15" x14ac:dyDescent="0.25">
      <c r="A9" s="4">
        <v>7</v>
      </c>
      <c r="B9" s="8"/>
      <c r="C9" s="15">
        <v>0.13272832800000001</v>
      </c>
      <c r="D9" s="8"/>
      <c r="E9" s="15">
        <v>0.19293015099999999</v>
      </c>
      <c r="F9" s="8"/>
      <c r="G9" s="15">
        <v>0.18408265500000001</v>
      </c>
      <c r="H9" s="8"/>
      <c r="I9" s="15">
        <v>0.17484876099999999</v>
      </c>
      <c r="J9" s="8"/>
      <c r="K9" s="15">
        <v>0.22321028000000001</v>
      </c>
      <c r="L9" s="8"/>
      <c r="M9" s="15">
        <v>0.16693270599999999</v>
      </c>
      <c r="N9" s="8">
        <f t="shared" si="0"/>
        <v>0.18000708766666665</v>
      </c>
      <c r="O9" s="7">
        <f t="shared" si="1"/>
        <v>0.17823720600000001</v>
      </c>
    </row>
    <row r="10" spans="1:15" x14ac:dyDescent="0.25">
      <c r="A10" s="4">
        <v>8</v>
      </c>
      <c r="B10" s="8"/>
      <c r="C10" s="15">
        <v>0.12901552350000001</v>
      </c>
      <c r="D10" s="8"/>
      <c r="E10" s="15">
        <v>0.138395772</v>
      </c>
      <c r="F10" s="8"/>
      <c r="G10" s="15">
        <v>0.164537346</v>
      </c>
      <c r="H10" s="8"/>
      <c r="I10" s="15">
        <v>0.12762489599999999</v>
      </c>
      <c r="J10" s="8"/>
      <c r="K10" s="15">
        <v>0.1262296185</v>
      </c>
      <c r="L10" s="8"/>
      <c r="M10" s="15">
        <v>0.13067567399999999</v>
      </c>
      <c r="N10" s="8">
        <f t="shared" si="0"/>
        <v>0.13992749600000001</v>
      </c>
      <c r="O10" s="7">
        <f t="shared" si="1"/>
        <v>0.13223211400000001</v>
      </c>
    </row>
    <row r="11" spans="1:15" x14ac:dyDescent="0.25">
      <c r="A11" s="5">
        <v>9</v>
      </c>
      <c r="B11" s="9"/>
      <c r="C11" s="16">
        <v>8.9634687699999979E-2</v>
      </c>
      <c r="D11" s="9"/>
      <c r="E11" s="16">
        <v>0.11893678050000001</v>
      </c>
      <c r="F11" s="9"/>
      <c r="G11" s="16">
        <v>0.1039466025</v>
      </c>
      <c r="H11" s="9"/>
      <c r="I11" s="16">
        <v>0.1234704145</v>
      </c>
      <c r="J11" s="9"/>
      <c r="K11" s="16">
        <v>0.103743328</v>
      </c>
      <c r="L11" s="9"/>
      <c r="M11" s="10">
        <v>0.106126307</v>
      </c>
      <c r="N11" s="9">
        <f t="shared" si="0"/>
        <v>9.9108206066666663E-2</v>
      </c>
      <c r="O11" s="10">
        <f t="shared" si="1"/>
        <v>0.11617783399999999</v>
      </c>
    </row>
    <row r="13" spans="1:15" x14ac:dyDescent="0.25">
      <c r="A13" s="1" t="s">
        <v>22</v>
      </c>
      <c r="B13" s="17"/>
      <c r="C13" s="12"/>
    </row>
    <row r="14" spans="1:15" x14ac:dyDescent="0.25">
      <c r="A14" s="1" t="s">
        <v>2</v>
      </c>
      <c r="B14" s="17" t="s">
        <v>23</v>
      </c>
      <c r="C14" s="12" t="s">
        <v>24</v>
      </c>
    </row>
    <row r="15" spans="1:15" x14ac:dyDescent="0.25">
      <c r="A15" s="13">
        <v>0</v>
      </c>
      <c r="B15" s="14">
        <v>0.1</v>
      </c>
      <c r="C15" s="18">
        <f>N3</f>
        <v>0.4090581656666667</v>
      </c>
    </row>
    <row r="16" spans="1:15" x14ac:dyDescent="0.25">
      <c r="A16" s="8">
        <v>0.1</v>
      </c>
      <c r="B16" s="15">
        <f>$B$15-($B$15*A16)</f>
        <v>0.09</v>
      </c>
      <c r="C16" s="7">
        <f t="shared" ref="C16:C22" si="2">N4</f>
        <v>0.34671201439333338</v>
      </c>
    </row>
    <row r="17" spans="1:8" x14ac:dyDescent="0.25">
      <c r="A17" s="8">
        <v>0.2</v>
      </c>
      <c r="B17" s="15">
        <f t="shared" ref="B17:B23" si="3">$B$15-($B$15*A17)</f>
        <v>0.08</v>
      </c>
      <c r="C17" s="7">
        <f t="shared" si="2"/>
        <v>0.32894583013333334</v>
      </c>
    </row>
    <row r="18" spans="1:8" x14ac:dyDescent="0.25">
      <c r="A18" s="8">
        <v>0.3</v>
      </c>
      <c r="B18" s="15">
        <f t="shared" si="3"/>
        <v>7.0000000000000007E-2</v>
      </c>
      <c r="C18" s="7">
        <f t="shared" si="2"/>
        <v>0.28924003773333334</v>
      </c>
    </row>
    <row r="19" spans="1:8" x14ac:dyDescent="0.25">
      <c r="A19" s="8">
        <v>0.4</v>
      </c>
      <c r="B19" s="15">
        <f t="shared" si="3"/>
        <v>0.06</v>
      </c>
      <c r="C19" s="7">
        <f t="shared" si="2"/>
        <v>0.2362721021333333</v>
      </c>
    </row>
    <row r="20" spans="1:8" x14ac:dyDescent="0.25">
      <c r="A20" s="8">
        <v>0.5</v>
      </c>
      <c r="B20" s="15">
        <f t="shared" si="3"/>
        <v>0.05</v>
      </c>
      <c r="C20" s="7">
        <f t="shared" si="2"/>
        <v>0.22565100083333331</v>
      </c>
    </row>
    <row r="21" spans="1:8" x14ac:dyDescent="0.25">
      <c r="A21" s="8">
        <v>0.6</v>
      </c>
      <c r="B21" s="15">
        <f t="shared" si="3"/>
        <v>4.0000000000000008E-2</v>
      </c>
      <c r="C21" s="7">
        <f t="shared" si="2"/>
        <v>0.18000708766666665</v>
      </c>
    </row>
    <row r="22" spans="1:8" x14ac:dyDescent="0.25">
      <c r="A22" s="8">
        <v>0.7</v>
      </c>
      <c r="B22" s="15">
        <f t="shared" si="3"/>
        <v>3.0000000000000013E-2</v>
      </c>
      <c r="C22" s="7">
        <f t="shared" si="2"/>
        <v>0.13992749600000001</v>
      </c>
    </row>
    <row r="23" spans="1:8" x14ac:dyDescent="0.25">
      <c r="A23" s="9">
        <v>0.8</v>
      </c>
      <c r="B23" s="16">
        <f t="shared" si="3"/>
        <v>1.999999999999999E-2</v>
      </c>
      <c r="C23" s="10">
        <f>N11</f>
        <v>9.9108206066666663E-2</v>
      </c>
    </row>
    <row r="25" spans="1:8" x14ac:dyDescent="0.25">
      <c r="A25" s="11" t="s">
        <v>0</v>
      </c>
      <c r="B25" s="1" t="s">
        <v>19</v>
      </c>
      <c r="C25" s="17"/>
      <c r="D25" s="12"/>
      <c r="E25" s="1" t="s">
        <v>4</v>
      </c>
      <c r="F25" s="17"/>
      <c r="G25" s="17"/>
      <c r="H25" s="12"/>
    </row>
    <row r="26" spans="1:8" x14ac:dyDescent="0.25">
      <c r="A26" s="11" t="s">
        <v>2</v>
      </c>
      <c r="B26" s="1" t="s">
        <v>16</v>
      </c>
      <c r="C26" s="17" t="s">
        <v>17</v>
      </c>
      <c r="D26" s="12" t="s">
        <v>18</v>
      </c>
      <c r="E26" s="1" t="s">
        <v>20</v>
      </c>
      <c r="F26" s="17" t="s">
        <v>21</v>
      </c>
      <c r="G26" s="17" t="s">
        <v>25</v>
      </c>
      <c r="H26" s="12" t="s">
        <v>26</v>
      </c>
    </row>
    <row r="27" spans="1:8" x14ac:dyDescent="0.25">
      <c r="A27" s="19">
        <v>0</v>
      </c>
      <c r="B27" s="8">
        <f>B15</f>
        <v>0.1</v>
      </c>
      <c r="C27" s="15">
        <f>5.4766*N3-0.0095</f>
        <v>2.2307479500900671</v>
      </c>
      <c r="D27" s="7">
        <f>5.0074*O3-0.0123</f>
        <v>1.9539364902759095</v>
      </c>
      <c r="E27" s="8">
        <f>(B27+D27)/2</f>
        <v>1.0269682451379547</v>
      </c>
      <c r="F27" s="15">
        <f>(C27+D27)/2</f>
        <v>2.0923422201829882</v>
      </c>
      <c r="G27" s="15">
        <f>(B27-D27)/10</f>
        <v>-0.18539364902759095</v>
      </c>
      <c r="H27" s="7">
        <f>(C27-D27)/10</f>
        <v>2.7681145981415755E-2</v>
      </c>
    </row>
    <row r="28" spans="1:8" x14ac:dyDescent="0.25">
      <c r="A28" s="4">
        <v>0.1</v>
      </c>
      <c r="B28" s="8">
        <f>$B$27-($B$27*A28)</f>
        <v>0.09</v>
      </c>
      <c r="C28" s="15">
        <f t="shared" ref="C28:C35" si="4">5.4766*N4-0.0095</f>
        <v>1.8893030180265296</v>
      </c>
      <c r="D28" s="7">
        <f t="shared" ref="D28:D35" si="5">5.0074*O4-0.0123</f>
        <v>1.7010088691739464</v>
      </c>
      <c r="E28" s="8">
        <f t="shared" ref="E28:E35" si="6">(B28+D28)/2</f>
        <v>0.89550443458697326</v>
      </c>
      <c r="F28" s="15">
        <f t="shared" ref="F28:F35" si="7">(C28+D28)/2</f>
        <v>1.795155943600238</v>
      </c>
      <c r="G28" s="15">
        <f>(B28-D28)/10</f>
        <v>-0.16110088691739463</v>
      </c>
      <c r="H28" s="7">
        <f>(C28-D28)/10</f>
        <v>1.882941488525831E-2</v>
      </c>
    </row>
    <row r="29" spans="1:8" x14ac:dyDescent="0.25">
      <c r="A29" s="4">
        <v>0.2</v>
      </c>
      <c r="B29" s="8">
        <f t="shared" ref="B29:B35" si="8">$B$27-($B$27*A29)</f>
        <v>0.08</v>
      </c>
      <c r="C29" s="15">
        <f t="shared" si="4"/>
        <v>1.7920047333082134</v>
      </c>
      <c r="D29" s="7">
        <f t="shared" si="5"/>
        <v>1.6016679976254002</v>
      </c>
      <c r="E29" s="8">
        <f t="shared" si="6"/>
        <v>0.84083399881270016</v>
      </c>
      <c r="F29" s="15">
        <f t="shared" si="7"/>
        <v>1.6968363654668068</v>
      </c>
      <c r="G29" s="15">
        <f t="shared" ref="G29:G35" si="9">(B29-D29)/10</f>
        <v>-0.15216679976254002</v>
      </c>
      <c r="H29" s="7">
        <f>(C29-D29)/10</f>
        <v>1.9033673568281319E-2</v>
      </c>
    </row>
    <row r="30" spans="1:8" x14ac:dyDescent="0.25">
      <c r="A30" s="4">
        <v>0.3</v>
      </c>
      <c r="B30" s="8">
        <f t="shared" si="8"/>
        <v>7.0000000000000007E-2</v>
      </c>
      <c r="C30" s="15">
        <f t="shared" si="4"/>
        <v>1.5745519906503733</v>
      </c>
      <c r="D30" s="7">
        <f t="shared" si="5"/>
        <v>1.3243037084516667</v>
      </c>
      <c r="E30" s="8">
        <f t="shared" si="6"/>
        <v>0.69715185422583337</v>
      </c>
      <c r="F30" s="15">
        <f t="shared" si="7"/>
        <v>1.44942784955102</v>
      </c>
      <c r="G30" s="15">
        <f t="shared" si="9"/>
        <v>-0.12543037084516667</v>
      </c>
      <c r="H30" s="7">
        <f t="shared" ref="H30:H35" si="10">(C30-D30)/10</f>
        <v>2.5024828219870666E-2</v>
      </c>
    </row>
    <row r="31" spans="1:8" x14ac:dyDescent="0.25">
      <c r="A31" s="4">
        <v>0.4</v>
      </c>
      <c r="B31" s="8">
        <f t="shared" si="8"/>
        <v>0.06</v>
      </c>
      <c r="C31" s="15">
        <f t="shared" si="4"/>
        <v>1.2844677945434131</v>
      </c>
      <c r="D31" s="7">
        <f t="shared" si="5"/>
        <v>1.3271332683449333</v>
      </c>
      <c r="E31" s="8">
        <f t="shared" si="6"/>
        <v>0.69356663417246667</v>
      </c>
      <c r="F31" s="15">
        <f t="shared" si="7"/>
        <v>1.3058005314441732</v>
      </c>
      <c r="G31" s="15">
        <f t="shared" si="9"/>
        <v>-0.12671332683449332</v>
      </c>
      <c r="H31" s="7">
        <f t="shared" si="10"/>
        <v>-4.2665473801520191E-3</v>
      </c>
    </row>
    <row r="32" spans="1:8" x14ac:dyDescent="0.25">
      <c r="A32" s="4">
        <v>0.5</v>
      </c>
      <c r="B32" s="8">
        <f t="shared" si="8"/>
        <v>0.05</v>
      </c>
      <c r="C32" s="15">
        <f t="shared" si="4"/>
        <v>1.2263002711638331</v>
      </c>
      <c r="D32" s="7">
        <f t="shared" si="5"/>
        <v>1.1588756677695464</v>
      </c>
      <c r="E32" s="8">
        <f t="shared" si="6"/>
        <v>0.60443783388477323</v>
      </c>
      <c r="F32" s="15">
        <f t="shared" si="7"/>
        <v>1.1925879694666897</v>
      </c>
      <c r="G32" s="15">
        <f t="shared" si="9"/>
        <v>-0.11088756677695463</v>
      </c>
      <c r="H32" s="7">
        <f t="shared" si="10"/>
        <v>6.7424603394286688E-3</v>
      </c>
    </row>
    <row r="33" spans="1:8" x14ac:dyDescent="0.25">
      <c r="A33" s="4">
        <v>0.6</v>
      </c>
      <c r="B33" s="8">
        <f t="shared" si="8"/>
        <v>4.0000000000000008E-2</v>
      </c>
      <c r="C33" s="15">
        <f t="shared" si="4"/>
        <v>0.97632681631526663</v>
      </c>
      <c r="D33" s="7">
        <f t="shared" si="5"/>
        <v>0.88020498532439995</v>
      </c>
      <c r="E33" s="8">
        <f t="shared" si="6"/>
        <v>0.46010249266219999</v>
      </c>
      <c r="F33" s="15">
        <f t="shared" si="7"/>
        <v>0.92826590081983329</v>
      </c>
      <c r="G33" s="15">
        <f t="shared" si="9"/>
        <v>-8.4020498532439994E-2</v>
      </c>
      <c r="H33" s="7">
        <f t="shared" si="10"/>
        <v>9.6121830990866693E-3</v>
      </c>
    </row>
    <row r="34" spans="1:8" x14ac:dyDescent="0.25">
      <c r="A34" s="4">
        <v>0.7</v>
      </c>
      <c r="B34" s="8">
        <f t="shared" si="8"/>
        <v>3.0000000000000013E-2</v>
      </c>
      <c r="C34" s="15">
        <f t="shared" si="4"/>
        <v>0.75682692459360013</v>
      </c>
      <c r="D34" s="7">
        <f t="shared" si="5"/>
        <v>0.64983908764359999</v>
      </c>
      <c r="E34" s="8">
        <f t="shared" si="6"/>
        <v>0.33991954382180001</v>
      </c>
      <c r="F34" s="15">
        <f t="shared" si="7"/>
        <v>0.70333300611860006</v>
      </c>
      <c r="G34" s="15">
        <f t="shared" si="9"/>
        <v>-6.1983908764359996E-2</v>
      </c>
      <c r="H34" s="7">
        <f t="shared" si="10"/>
        <v>1.0698783695000014E-2</v>
      </c>
    </row>
    <row r="35" spans="1:8" x14ac:dyDescent="0.25">
      <c r="A35" s="5">
        <v>0.8</v>
      </c>
      <c r="B35" s="9">
        <f t="shared" si="8"/>
        <v>1.999999999999999E-2</v>
      </c>
      <c r="C35" s="16">
        <f t="shared" si="4"/>
        <v>0.53327600134470676</v>
      </c>
      <c r="D35" s="10">
        <f t="shared" si="5"/>
        <v>0.56944888597159993</v>
      </c>
      <c r="E35" s="9">
        <f t="shared" si="6"/>
        <v>0.29472444298579997</v>
      </c>
      <c r="F35" s="16">
        <f t="shared" si="7"/>
        <v>0.55136244365815335</v>
      </c>
      <c r="G35" s="16">
        <f t="shared" si="9"/>
        <v>-5.4944888597159992E-2</v>
      </c>
      <c r="H35" s="10">
        <f t="shared" si="10"/>
        <v>-3.6172884626893163E-3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SPKA - Prominence (GL)</vt:lpstr>
      <vt:lpstr>Comparison</vt:lpstr>
      <vt:lpstr>SPKA - Area (PD)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dingw</dc:creator>
  <cp:keywords/>
  <dc:description/>
  <cp:lastModifiedBy>Paul Dingwall</cp:lastModifiedBy>
  <cp:revision/>
  <dcterms:created xsi:type="dcterms:W3CDTF">2022-05-28T12:03:24Z</dcterms:created>
  <dcterms:modified xsi:type="dcterms:W3CDTF">2023-01-20T12:04:43Z</dcterms:modified>
  <cp:category/>
  <cp:contentStatus/>
</cp:coreProperties>
</file>