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NVDA" r:id="rId4" sheetId="2"/>
  </sheets>
  <definedNames/>
</workbook>
</file>

<file path=xl/sharedStrings.xml><?xml version="1.0" encoding="utf-8"?>
<sst xmlns="http://schemas.openxmlformats.org/spreadsheetml/2006/main" count="33" uniqueCount="32">
  <si>
    <t>Ticker</t>
  </si>
  <si>
    <t>Discount Rate</t>
  </si>
  <si>
    <t>Terminal Value</t>
  </si>
  <si>
    <t>DCF Valuation</t>
  </si>
  <si>
    <t>Current Price</t>
  </si>
  <si>
    <t>Current Margin of Safety</t>
  </si>
  <si>
    <t>NVDA</t>
  </si>
  <si>
    <t>current</t>
  </si>
  <si>
    <t>H52</t>
  </si>
  <si>
    <t>L52</t>
  </si>
  <si>
    <t>growth rate (1-5 yrs)</t>
  </si>
  <si>
    <t>growth rate (6-10 yrs)</t>
  </si>
  <si>
    <t>discount rate</t>
  </si>
  <si>
    <t>terminal value (multiple of FCF)</t>
  </si>
  <si>
    <t>Free Cash Flow year 0</t>
  </si>
  <si>
    <t>Stock Based Compensation</t>
  </si>
  <si>
    <t>Net Debt</t>
  </si>
  <si>
    <t>Shares outstanding</t>
  </si>
  <si>
    <t>Inputs</t>
  </si>
  <si>
    <t>Year</t>
  </si>
  <si>
    <t>Present Value of Future Cash Flows</t>
  </si>
  <si>
    <t>Intrinsic Value</t>
  </si>
  <si>
    <t>Intrinsic Value Per Share</t>
  </si>
  <si>
    <t>Current Margin of Safety %</t>
  </si>
  <si>
    <t>Margin of Safety Target Prices</t>
  </si>
  <si>
    <t>Free Cash Flow</t>
  </si>
  <si>
    <t>10%</t>
  </si>
  <si>
    <t>20%</t>
  </si>
  <si>
    <t>30%</t>
  </si>
  <si>
    <t>40%</t>
  </si>
  <si>
    <t>50%</t>
  </si>
  <si>
    <t>Present Value</t>
  </si>
</sst>
</file>

<file path=xl/styles.xml><?xml version="1.0" encoding="utf-8"?>
<styleSheet xmlns="http://schemas.openxmlformats.org/spreadsheetml/2006/main">
  <numFmts count="0"/>
  <fonts count="1">
    <font>
      <sz val="11.0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n">
        <v>0.1</v>
      </c>
      <c r="C2" t="n">
        <v>15.0</v>
      </c>
      <c r="D2" t="n">
        <v>2040.655211704112</v>
      </c>
      <c r="E2">
        <f>GOOGLEFINANCE("NVDA")</f>
      </c>
      <c r="F2">
        <f>1 - (E2 / D2)</f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/>
  </sheetViews>
  <sheetFormatPr defaultRowHeight="15.0"/>
  <sheetData>
    <row r="1">
      <c r="A1" t="s">
        <v>6</v>
      </c>
    </row>
    <row r="2">
      <c r="B2" t="s">
        <v>18</v>
      </c>
      <c r="D2" t="s">
        <v>19</v>
      </c>
      <c r="E2" t="s">
        <v>25</v>
      </c>
      <c r="F2" t="s">
        <v>31</v>
      </c>
    </row>
    <row r="3">
      <c r="A3" t="s">
        <v>7</v>
      </c>
      <c r="B3">
        <f>GOOGLEFINANCE("NVDA")</f>
      </c>
      <c r="D3" t="n">
        <v>1</v>
      </c>
      <c r="E3">
        <f>(B10 - B11) * (1+$B$6)</f>
      </c>
      <c r="F3">
        <f>E3/POW(1+$B$8;D3)</f>
      </c>
    </row>
    <row r="4">
      <c r="A4" t="s">
        <v>8</v>
      </c>
      <c r="B4">
        <f>GOOGLEFINANCE("NVDA";"high52")</f>
      </c>
      <c r="D4" t="n">
        <v>2</v>
      </c>
      <c r="E4">
        <f>E3*(1+$B$6)</f>
      </c>
      <c r="F4">
        <f>E4/POW(1+$B$8;D4)</f>
      </c>
    </row>
    <row r="5">
      <c r="A5" t="s">
        <v>9</v>
      </c>
      <c r="B5">
        <f>GOOGLEFINANCE("NVDA";"low52")</f>
      </c>
      <c r="D5" t="n">
        <v>3</v>
      </c>
      <c r="E5">
        <f>E4*(1+$B$6)</f>
      </c>
      <c r="F5">
        <f>E5/POW(1+$B$8;D5)</f>
      </c>
    </row>
    <row r="6">
      <c r="A6" t="s">
        <v>10</v>
      </c>
      <c r="B6" t="n">
        <v>1.0245</v>
      </c>
      <c r="D6" t="n">
        <v>4</v>
      </c>
      <c r="E6">
        <f>E5*(1+$B$6)</f>
      </c>
      <c r="F6">
        <f>E6/POW(1+$B$8;D6)</f>
      </c>
    </row>
    <row r="7">
      <c r="A7" t="s">
        <v>11</v>
      </c>
      <c r="B7" t="n">
        <v>0.8196</v>
      </c>
      <c r="D7" t="n">
        <v>5</v>
      </c>
      <c r="E7">
        <f>E6*(1+$B$6)</f>
      </c>
      <c r="F7">
        <f>E7/POW(1+$B$8;D7)</f>
      </c>
    </row>
    <row r="8">
      <c r="A8" t="s">
        <v>12</v>
      </c>
      <c r="B8" t="n">
        <v>0.1</v>
      </c>
      <c r="D8" t="n">
        <v>6</v>
      </c>
      <c r="E8">
        <f>E7*(1+$B$7)</f>
      </c>
      <c r="F8">
        <f>E8/POW(1+$B$8;D8)</f>
      </c>
    </row>
    <row r="9">
      <c r="A9" t="s">
        <v>13</v>
      </c>
      <c r="B9" t="n">
        <v>15.0</v>
      </c>
      <c r="D9" t="n">
        <v>7</v>
      </c>
      <c r="E9">
        <f>E8*(1+$B$7)</f>
      </c>
      <c r="F9">
        <f>E9/POW(1+$B$8;D9)</f>
      </c>
    </row>
    <row r="10">
      <c r="A10" t="s">
        <v>14</v>
      </c>
      <c r="B10" t="n">
        <v>3.808E9</v>
      </c>
      <c r="D10" t="n">
        <v>8</v>
      </c>
      <c r="E10">
        <f>E9*(1+$B$7)</f>
      </c>
      <c r="F10">
        <f>E10/POW(1+$B$8;D10)</f>
      </c>
    </row>
    <row r="11">
      <c r="A11" t="s">
        <v>15</v>
      </c>
      <c r="B11" t="n">
        <v>2.709E9</v>
      </c>
      <c r="D11" t="n">
        <v>9</v>
      </c>
      <c r="E11">
        <f>E10*(1+$B$7)</f>
      </c>
      <c r="F11">
        <f>E11/POW(1+$B$8;D11)</f>
      </c>
    </row>
    <row r="12">
      <c r="A12" t="s">
        <v>16</v>
      </c>
      <c r="B12" t="n">
        <v>4.187E9</v>
      </c>
      <c r="D12" t="n">
        <v>10</v>
      </c>
      <c r="E12">
        <f>E11*(1+$B$7)</f>
      </c>
      <c r="F12">
        <f>E12/POW(1+$B$8;D12)</f>
      </c>
    </row>
    <row r="13">
      <c r="A13" t="s">
        <v>17</v>
      </c>
      <c r="B13" t="n">
        <v>2.466E9</v>
      </c>
      <c r="D13" t="n">
        <v>10</v>
      </c>
      <c r="E13">
        <f>B9 * E12</f>
      </c>
      <c r="F13">
        <f>E13/POW(1+$B$8;D13)</f>
      </c>
    </row>
    <row r="14">
      <c r="D14" t="s">
        <v>20</v>
      </c>
      <c r="F14">
        <f>SUM(F3:F13)</f>
      </c>
    </row>
    <row r="15">
      <c r="D15" t="s">
        <v>21</v>
      </c>
      <c r="F15">
        <f>F14+B12</f>
      </c>
    </row>
    <row r="16">
      <c r="D16" t="s">
        <v>22</v>
      </c>
      <c r="F16">
        <f>F15/B13</f>
      </c>
    </row>
    <row r="17">
      <c r="D17" t="s">
        <v>23</v>
      </c>
      <c r="F17">
        <f>1-(B3/F16)</f>
      </c>
    </row>
    <row r="18">
      <c r="D18" t="s">
        <v>24</v>
      </c>
      <c r="E18" t="s">
        <v>26</v>
      </c>
      <c r="F18">
        <f>$F$16*(1-E18)</f>
      </c>
    </row>
    <row r="19">
      <c r="E19" t="s">
        <v>27</v>
      </c>
      <c r="F19">
        <f>$F$16*(1-E19)</f>
      </c>
    </row>
    <row r="20">
      <c r="E20" t="s">
        <v>28</v>
      </c>
      <c r="F20">
        <f>$F$16*(1-E20)</f>
      </c>
    </row>
    <row r="21">
      <c r="E21" t="s">
        <v>29</v>
      </c>
      <c r="F21">
        <f>$F$16*(1-E21)</f>
      </c>
    </row>
    <row r="22">
      <c r="E22" t="s">
        <v>30</v>
      </c>
      <c r="F22">
        <f>$F$16*(1-E22)</f>
      </c>
    </row>
  </sheetData>
  <mergeCells>
    <mergeCell ref="D17:E17"/>
    <mergeCell ref="D16:E16"/>
    <mergeCell ref="D14:E14"/>
    <mergeCell ref="D15:E15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S&amp;P500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S&amp;P500</dc:creator>
  <dcterms:created xsi:type="dcterms:W3CDTF">2023-12-22T23:30:48.571Z</dcterms:created>
</cp:coreProperties>
</file>